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inda Urbina\OneDrive\Desktop\GOBERNACION 2024\PROCESOS PUBLICOS\ok CMA-196 - INTER CHAPARRAL\1. APERTURA\"/>
    </mc:Choice>
  </mc:AlternateContent>
  <xr:revisionPtr revIDLastSave="0" documentId="13_ncr:1_{CAF36A95-A5F0-4AE6-87AD-49C7104AC8A9}" xr6:coauthVersionLast="47" xr6:coauthVersionMax="47" xr10:uidLastSave="{00000000-0000-0000-0000-000000000000}"/>
  <bookViews>
    <workbookView xWindow="-108" yWindow="-108" windowWidth="23256" windowHeight="12456" firstSheet="21" activeTab="21" xr2:uid="{51F04143-A31C-4466-B018-D348DEEAE970}"/>
  </bookViews>
  <sheets>
    <sheet name="PPTO PRIORIZADA" sheetId="262" state="hidden" r:id="rId1"/>
    <sheet name="PRESUPUESTO CDO" sheetId="256" state="hidden" r:id="rId2"/>
    <sheet name="PRIORIZADA" sheetId="211" state="hidden" r:id="rId3"/>
    <sheet name="PTLLA CDO." sheetId="192" state="hidden" r:id="rId4"/>
    <sheet name="Eliminar" sheetId="214" state="hidden" r:id="rId5"/>
    <sheet name="C.1" sheetId="171" state="hidden" r:id="rId6"/>
    <sheet name="C.2" sheetId="172" state="hidden" r:id="rId7"/>
    <sheet name="C.3" sheetId="173" state="hidden" r:id="rId8"/>
    <sheet name="C.4" sheetId="174" state="hidden" r:id="rId9"/>
    <sheet name="CDO." sheetId="204" state="hidden" r:id="rId10"/>
    <sheet name="C.6" sheetId="245" state="hidden" r:id="rId11"/>
    <sheet name="C.7" sheetId="246" state="hidden" r:id="rId12"/>
    <sheet name="C.8" sheetId="247" state="hidden" r:id="rId13"/>
    <sheet name="C.9" sheetId="248" state="hidden" r:id="rId14"/>
    <sheet name="C.10" sheetId="250" state="hidden" r:id="rId15"/>
    <sheet name="C.11" sheetId="251" state="hidden" r:id="rId16"/>
    <sheet name="C.12" sheetId="252" state="hidden" r:id="rId17"/>
    <sheet name="C.13" sheetId="253" state="hidden" r:id="rId18"/>
    <sheet name="C.14" sheetId="254" state="hidden" r:id="rId19"/>
    <sheet name="C.15" sheetId="255" state="hidden" r:id="rId20"/>
    <sheet name="C.16" sheetId="249" state="hidden" r:id="rId21"/>
    <sheet name="FM" sheetId="236" r:id="rId22"/>
    <sheet name="AIU (2)" sheetId="220" state="hidden" r:id="rId23"/>
    <sheet name="12P" sheetId="96" state="hidden" r:id="rId24"/>
    <sheet name="420.1" sheetId="22" state="hidden" r:id="rId25"/>
    <sheet name="450.2P" sheetId="23" state="hidden" r:id="rId26"/>
    <sheet name="673.1.2" sheetId="98" state="hidden" r:id="rId27"/>
    <sheet name="450.1P" sheetId="222" state="hidden" r:id="rId28"/>
    <sheet name="600.1.1" sheetId="223" state="hidden" r:id="rId29"/>
    <sheet name="600.2.4" sheetId="224" state="hidden" r:id="rId30"/>
    <sheet name="630.3.4P" sheetId="225" state="hidden" r:id="rId31"/>
    <sheet name="650.2P" sheetId="226" state="hidden" r:id="rId32"/>
    <sheet name="650.2.1P" sheetId="227" state="hidden" r:id="rId33"/>
    <sheet name="650.4" sheetId="228" state="hidden" r:id="rId34"/>
    <sheet name="632P" sheetId="229" state="hidden" r:id="rId35"/>
    <sheet name="642.2" sheetId="230" state="hidden" r:id="rId36"/>
    <sheet name="673.2" sheetId="231" state="hidden" r:id="rId37"/>
    <sheet name="4P" sheetId="232" state="hidden" r:id="rId38"/>
    <sheet name="642.1P" sheetId="233" state="hidden" r:id="rId39"/>
    <sheet name="642.1.1P" sheetId="234" state="hidden" r:id="rId40"/>
    <sheet name="16P" sheetId="102" state="hidden" r:id="rId41"/>
    <sheet name="21P" sheetId="111" state="hidden" r:id="rId42"/>
    <sheet name="23P" sheetId="113" state="hidden" r:id="rId43"/>
    <sheet name="23.1P" sheetId="205" state="hidden" r:id="rId44"/>
    <sheet name="24P" sheetId="114" state="hidden" r:id="rId45"/>
    <sheet name="25P" sheetId="107" state="hidden" r:id="rId46"/>
    <sheet name="28P" sheetId="110" state="hidden" r:id="rId47"/>
    <sheet name="29P" sheetId="115" state="hidden" r:id="rId48"/>
    <sheet name="30P" sheetId="116" state="hidden" r:id="rId49"/>
    <sheet name="31P" sheetId="117" state="hidden" r:id="rId50"/>
    <sheet name="31.1P" sheetId="206" state="hidden" r:id="rId51"/>
    <sheet name="60P" sheetId="215" state="hidden" r:id="rId52"/>
    <sheet name="60.1P" sheetId="216" state="hidden" r:id="rId53"/>
    <sheet name="61P" sheetId="217" state="hidden" r:id="rId54"/>
    <sheet name="62P R" sheetId="275" state="hidden" r:id="rId55"/>
    <sheet name="61.9P" sheetId="285" state="hidden" r:id="rId56"/>
    <sheet name="47P" sheetId="133" state="hidden" r:id="rId57"/>
    <sheet name="701.1" sheetId="244" state="hidden" r:id="rId58"/>
    <sheet name="49P" sheetId="135" state="hidden" r:id="rId59"/>
    <sheet name="201.3P" sheetId="85" state="hidden" r:id="rId60"/>
    <sheet name="201.3" sheetId="79" state="hidden" r:id="rId61"/>
    <sheet name="201.9" sheetId="86" state="hidden" r:id="rId62"/>
    <sheet name="320.1" sheetId="20" state="hidden" r:id="rId63"/>
    <sheet name="500.1.1P" sheetId="90" state="hidden" r:id="rId64"/>
    <sheet name="500.1.1.1P" sheetId="221" state="hidden" r:id="rId65"/>
    <sheet name="500.1.3P" sheetId="92" state="hidden" r:id="rId66"/>
  </sheets>
  <definedNames>
    <definedName name="\0" localSheetId="55">#REF!</definedName>
    <definedName name="\0" localSheetId="54">#REF!</definedName>
    <definedName name="\0">#REF!</definedName>
    <definedName name="\b" localSheetId="60">#REF!</definedName>
    <definedName name="\b" localSheetId="55">#REF!</definedName>
    <definedName name="\b" localSheetId="54">#REF!</definedName>
    <definedName name="\b">#REF!</definedName>
    <definedName name="\c">#REF!</definedName>
    <definedName name="\d" localSheetId="55">#REF!</definedName>
    <definedName name="\d" localSheetId="54">#REF!</definedName>
    <definedName name="\d">#REF!</definedName>
    <definedName name="\e">#REF!</definedName>
    <definedName name="\g" localSheetId="55">#REF!</definedName>
    <definedName name="\g" localSheetId="54">#REF!</definedName>
    <definedName name="\g">#REF!</definedName>
    <definedName name="\i" localSheetId="60">#REF!</definedName>
    <definedName name="\i" localSheetId="55">#REF!</definedName>
    <definedName name="\i" localSheetId="54">#REF!</definedName>
    <definedName name="\i">#REF!</definedName>
    <definedName name="\m" localSheetId="60">#REF!</definedName>
    <definedName name="\m" localSheetId="55">#REF!</definedName>
    <definedName name="\m" localSheetId="54">#REF!</definedName>
    <definedName name="\m">#REF!</definedName>
    <definedName name="\n" localSheetId="55">#REF!</definedName>
    <definedName name="\n" localSheetId="54">#REF!</definedName>
    <definedName name="\n">#REF!</definedName>
    <definedName name="\PX" localSheetId="4">#REF!</definedName>
    <definedName name="\PX" localSheetId="0">#REF!</definedName>
    <definedName name="\PX" localSheetId="1">#REF!</definedName>
    <definedName name="\PX">#REF!</definedName>
    <definedName name="\r" localSheetId="55">#REF!</definedName>
    <definedName name="\r" localSheetId="54">#REF!</definedName>
    <definedName name="\r">#REF!</definedName>
    <definedName name="\t" localSheetId="55">#REF!</definedName>
    <definedName name="\t" localSheetId="54">#REF!</definedName>
    <definedName name="\t">#REF!</definedName>
    <definedName name="\X">#N/A</definedName>
    <definedName name="\Z">#N/A</definedName>
    <definedName name="____________________________________APU221" localSheetId="55">#REF!</definedName>
    <definedName name="____________________________________APU221" localSheetId="54">#REF!</definedName>
    <definedName name="____________________________________APU221">#REF!</definedName>
    <definedName name="____________________________________APU465" localSheetId="60">#REF!</definedName>
    <definedName name="____________________________________APU465" localSheetId="62">#REF!</definedName>
    <definedName name="____________________________________APU465" localSheetId="24">#REF!</definedName>
    <definedName name="____________________________________APU465" localSheetId="25">#REF!</definedName>
    <definedName name="____________________________________APU465" localSheetId="55">#REF!</definedName>
    <definedName name="____________________________________APU465" localSheetId="54">#REF!</definedName>
    <definedName name="____________________________________APU465" localSheetId="4">#REF!</definedName>
    <definedName name="____________________________________APU465" localSheetId="0">#REF!</definedName>
    <definedName name="____________________________________APU465" localSheetId="1">#REF!</definedName>
    <definedName name="____________________________________APU465">#REF!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 localSheetId="60">#REF!</definedName>
    <definedName name="__________________________________APU465" localSheetId="62">#REF!</definedName>
    <definedName name="__________________________________APU465" localSheetId="24">#REF!</definedName>
    <definedName name="__________________________________APU465" localSheetId="25">#REF!</definedName>
    <definedName name="__________________________________APU465" localSheetId="4">#REF!</definedName>
    <definedName name="__________________________________APU465" localSheetId="0">#REF!</definedName>
    <definedName name="__________________________________APU465" localSheetId="1">#REF!</definedName>
    <definedName name="__________________________________APU465">#REF!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 localSheetId="60">#REF!</definedName>
    <definedName name="_________________________________APU465" localSheetId="62">#REF!</definedName>
    <definedName name="_________________________________APU465" localSheetId="24">#REF!</definedName>
    <definedName name="_________________________________APU465" localSheetId="25">#REF!</definedName>
    <definedName name="_________________________________APU465" localSheetId="4">#REF!</definedName>
    <definedName name="_________________________________APU465" localSheetId="0">#REF!</definedName>
    <definedName name="_________________________________APU465" localSheetId="1">#REF!</definedName>
    <definedName name="_________________________________APU465">#REF!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 localSheetId="60">#REF!</definedName>
    <definedName name="________________________________APU465" localSheetId="62">#REF!</definedName>
    <definedName name="________________________________APU465" localSheetId="24">#REF!</definedName>
    <definedName name="________________________________APU465" localSheetId="25">#REF!</definedName>
    <definedName name="________________________________APU465" localSheetId="4">#REF!</definedName>
    <definedName name="________________________________APU465" localSheetId="0">#REF!</definedName>
    <definedName name="________________________________APU465" localSheetId="1">#REF!</definedName>
    <definedName name="________________________________APU465">#REF!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 localSheetId="60">#REF!</definedName>
    <definedName name="_______________________________APU465" localSheetId="62">#REF!</definedName>
    <definedName name="_______________________________APU465" localSheetId="24">#REF!</definedName>
    <definedName name="_______________________________APU465" localSheetId="25">#REF!</definedName>
    <definedName name="_______________________________APU465" localSheetId="4">#REF!</definedName>
    <definedName name="_______________________________APU465" localSheetId="0">#REF!</definedName>
    <definedName name="_______________________________APU465" localSheetId="1">#REF!</definedName>
    <definedName name="_______________________________APU465">#REF!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 localSheetId="60">#REF!</definedName>
    <definedName name="_____________________________APU465" localSheetId="62">#REF!</definedName>
    <definedName name="_____________________________APU465" localSheetId="24">#REF!</definedName>
    <definedName name="_____________________________APU465" localSheetId="25">#REF!</definedName>
    <definedName name="_____________________________APU465" localSheetId="4">#REF!</definedName>
    <definedName name="_____________________________APU465" localSheetId="0">#REF!</definedName>
    <definedName name="_____________________________APU465" localSheetId="1">#REF!</definedName>
    <definedName name="_____________________________APU465">#REF!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 localSheetId="60">#REF!</definedName>
    <definedName name="____________________________APU465" localSheetId="62">#REF!</definedName>
    <definedName name="____________________________APU465" localSheetId="24">#REF!</definedName>
    <definedName name="____________________________APU465" localSheetId="25">#REF!</definedName>
    <definedName name="____________________________APU465" localSheetId="4">#REF!</definedName>
    <definedName name="____________________________APU465" localSheetId="0">#REF!</definedName>
    <definedName name="____________________________APU465" localSheetId="1">#REF!</definedName>
    <definedName name="____________________________APU465">#REF!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 localSheetId="60">#REF!</definedName>
    <definedName name="___________________________APU465" localSheetId="62">#REF!</definedName>
    <definedName name="___________________________APU465" localSheetId="24">#REF!</definedName>
    <definedName name="___________________________APU465" localSheetId="25">#REF!</definedName>
    <definedName name="___________________________APU465" localSheetId="4">#REF!</definedName>
    <definedName name="___________________________APU465" localSheetId="0">#REF!</definedName>
    <definedName name="___________________________APU465" localSheetId="1">#REF!</definedName>
    <definedName name="___________________________APU465">#REF!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 localSheetId="60">#REF!</definedName>
    <definedName name="_________________________APU465" localSheetId="62">#REF!</definedName>
    <definedName name="_________________________APU465" localSheetId="24">#REF!</definedName>
    <definedName name="_________________________APU465" localSheetId="25">#REF!</definedName>
    <definedName name="_________________________APU465" localSheetId="4">#REF!</definedName>
    <definedName name="_________________________APU465" localSheetId="0">#REF!</definedName>
    <definedName name="_________________________APU465" localSheetId="1">#REF!</definedName>
    <definedName name="_________________________APU465">#REF!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 localSheetId="60">#REF!</definedName>
    <definedName name="________________________APU465" localSheetId="62">#REF!</definedName>
    <definedName name="________________________APU465" localSheetId="24">#REF!</definedName>
    <definedName name="________________________APU465" localSheetId="25">#REF!</definedName>
    <definedName name="________________________APU465" localSheetId="4">#REF!</definedName>
    <definedName name="________________________APU465" localSheetId="0">#REF!</definedName>
    <definedName name="________________________APU465" localSheetId="1">#REF!</definedName>
    <definedName name="________________________APU465">#REF!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 localSheetId="60">#REF!</definedName>
    <definedName name="_______________________APU465" localSheetId="62">#REF!</definedName>
    <definedName name="_______________________APU465" localSheetId="24">#REF!</definedName>
    <definedName name="_______________________APU465" localSheetId="25">#REF!</definedName>
    <definedName name="_______________________APU465" localSheetId="4">#REF!</definedName>
    <definedName name="_______________________APU465" localSheetId="0">#REF!</definedName>
    <definedName name="_______________________APU465" localSheetId="1">#REF!</definedName>
    <definedName name="_______________________APU465">#REF!</definedName>
    <definedName name="_______________________PJ50">#REF!</definedName>
    <definedName name="_______________________pj51">#REF!</definedName>
    <definedName name="______________________FS01" localSheetId="4">#REF!</definedName>
    <definedName name="______________________FS01" localSheetId="0">#REF!</definedName>
    <definedName name="______________________FS01" localSheetId="1">#REF!</definedName>
    <definedName name="______________________FS01">#REF!</definedName>
    <definedName name="_____________________FS01" localSheetId="4">#REF!</definedName>
    <definedName name="_____________________FS01" localSheetId="0">#REF!</definedName>
    <definedName name="_____________________FS01" localSheetId="1">#REF!</definedName>
    <definedName name="_____________________FS01">#REF!</definedName>
    <definedName name="____________________APU221">#REF!</definedName>
    <definedName name="____________________APU465" localSheetId="60">#REF!</definedName>
    <definedName name="____________________APU465" localSheetId="62">#REF!</definedName>
    <definedName name="____________________APU465" localSheetId="24">#REF!</definedName>
    <definedName name="____________________APU465" localSheetId="25">#REF!</definedName>
    <definedName name="____________________APU465" localSheetId="4">#REF!</definedName>
    <definedName name="____________________APU465" localSheetId="0">#REF!</definedName>
    <definedName name="____________________APU465" localSheetId="1">#REF!</definedName>
    <definedName name="____________________APU465">#REF!</definedName>
    <definedName name="____________________FS01" localSheetId="4">#REF!</definedName>
    <definedName name="____________________FS01" localSheetId="0">#REF!</definedName>
    <definedName name="____________________FS01" localSheetId="1">#REF!</definedName>
    <definedName name="____________________FS01">#REF!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 localSheetId="55">#REF!</definedName>
    <definedName name="_________________FS01" localSheetId="54">#REF!</definedName>
    <definedName name="_________________FS01" localSheetId="4">#REF!</definedName>
    <definedName name="_________________FS01" localSheetId="0">#REF!</definedName>
    <definedName name="_________________FS01" localSheetId="1">#REF!</definedName>
    <definedName name="_________________FS01">#REF!</definedName>
    <definedName name="________________FS01">#N/A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55">#REF!</definedName>
    <definedName name="_____________FS01" localSheetId="54">#REF!</definedName>
    <definedName name="_____________FS01" localSheetId="4">#REF!</definedName>
    <definedName name="_____________FS01" localSheetId="0">#REF!</definedName>
    <definedName name="_____________FS01" localSheetId="1">#REF!</definedName>
    <definedName name="_____________FS01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APU221" localSheetId="55">#REF!</definedName>
    <definedName name="__________APU221" localSheetId="54">#REF!</definedName>
    <definedName name="__________APU221">#REF!</definedName>
    <definedName name="__________APU465" localSheetId="60">#REF!</definedName>
    <definedName name="__________APU465" localSheetId="62">#REF!</definedName>
    <definedName name="__________APU465" localSheetId="24">#REF!</definedName>
    <definedName name="__________APU465" localSheetId="25">#REF!</definedName>
    <definedName name="__________APU465" localSheetId="55">#REF!</definedName>
    <definedName name="__________APU465" localSheetId="54">#REF!</definedName>
    <definedName name="__________APU465" localSheetId="4">#REF!</definedName>
    <definedName name="__________APU465" localSheetId="0">#REF!</definedName>
    <definedName name="__________APU465" localSheetId="1">#REF!</definedName>
    <definedName name="__________APU465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55">#REF!</definedName>
    <definedName name="__________FS01" localSheetId="54">#REF!</definedName>
    <definedName name="__________FS01" localSheetId="4">#REF!</definedName>
    <definedName name="__________FS01" localSheetId="0">#REF!</definedName>
    <definedName name="__________FS01" localSheetId="1">#REF!</definedName>
    <definedName name="__________FS01">#REF!</definedName>
    <definedName name="__________PJ50" localSheetId="55">#REF!</definedName>
    <definedName name="__________PJ50" localSheetId="54">#REF!</definedName>
    <definedName name="__________PJ50">#REF!</definedName>
    <definedName name="__________pj51">#REF!</definedName>
    <definedName name="_________APU221">#REF!</definedName>
    <definedName name="_________APU465" localSheetId="60">#REF!</definedName>
    <definedName name="_________APU465" localSheetId="62">#REF!</definedName>
    <definedName name="_________APU465" localSheetId="24">#REF!</definedName>
    <definedName name="_________APU465" localSheetId="25">#REF!</definedName>
    <definedName name="_________APU465" localSheetId="4">#REF!</definedName>
    <definedName name="_________APU465" localSheetId="0">#REF!</definedName>
    <definedName name="_________APU465" localSheetId="1">#REF!</definedName>
    <definedName name="_________APU465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PJ50" localSheetId="55">#REF!</definedName>
    <definedName name="_________PJ50" localSheetId="54">#REF!</definedName>
    <definedName name="_________PJ50">#REF!</definedName>
    <definedName name="_________pj51" localSheetId="55">#REF!</definedName>
    <definedName name="_________pj51" localSheetId="54">#REF!</definedName>
    <definedName name="_________pj51">#REF!</definedName>
    <definedName name="________APU221" localSheetId="55">#REF!</definedName>
    <definedName name="________APU221" localSheetId="54">#REF!</definedName>
    <definedName name="________APU221">#REF!</definedName>
    <definedName name="________APU465" localSheetId="60">#REF!</definedName>
    <definedName name="________APU465" localSheetId="62">#REF!</definedName>
    <definedName name="________APU465" localSheetId="24">#REF!</definedName>
    <definedName name="________APU465" localSheetId="25">#REF!</definedName>
    <definedName name="________APU465" localSheetId="4">#REF!</definedName>
    <definedName name="________APU465" localSheetId="0">#REF!</definedName>
    <definedName name="________APU465" localSheetId="1">#REF!</definedName>
    <definedName name="________APU465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PJ50" localSheetId="55">#REF!</definedName>
    <definedName name="________PJ50" localSheetId="54">#REF!</definedName>
    <definedName name="________PJ50">#REF!</definedName>
    <definedName name="________pj51" localSheetId="55">#REF!</definedName>
    <definedName name="________pj51" localSheetId="54">#REF!</definedName>
    <definedName name="________pj51">#REF!</definedName>
    <definedName name="_______APU221" localSheetId="55">#REF!</definedName>
    <definedName name="_______APU221" localSheetId="54">#REF!</definedName>
    <definedName name="_______APU221">#REF!</definedName>
    <definedName name="_______APU465" localSheetId="60">#REF!</definedName>
    <definedName name="_______APU465" localSheetId="62">#REF!</definedName>
    <definedName name="_______APU465" localSheetId="24">#REF!</definedName>
    <definedName name="_______APU465" localSheetId="25">#REF!</definedName>
    <definedName name="_______APU465" localSheetId="4">#REF!</definedName>
    <definedName name="_______APU465" localSheetId="0">#REF!</definedName>
    <definedName name="_______APU465" localSheetId="1">#REF!</definedName>
    <definedName name="_______APU465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PJ50" localSheetId="55">#REF!</definedName>
    <definedName name="_______PJ50" localSheetId="54">#REF!</definedName>
    <definedName name="_______PJ50">#REF!</definedName>
    <definedName name="_______pj51" localSheetId="55">#REF!</definedName>
    <definedName name="_______pj51" localSheetId="54">#REF!</definedName>
    <definedName name="_______pj51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 localSheetId="55">#REF!</definedName>
    <definedName name="______A251140" localSheetId="54">#REF!</definedName>
    <definedName name="______A251140">#REF!</definedName>
    <definedName name="______A251150" localSheetId="55">#REF!</definedName>
    <definedName name="______A251150" localSheetId="54">#REF!</definedName>
    <definedName name="______A251150">#REF!</definedName>
    <definedName name="______APU221" localSheetId="55">#REF!</definedName>
    <definedName name="______APU221" localSheetId="54">#REF!</definedName>
    <definedName name="______APU221">#REF!</definedName>
    <definedName name="______APU465" localSheetId="60">#REF!</definedName>
    <definedName name="______APU465" localSheetId="62">#REF!</definedName>
    <definedName name="______APU465" localSheetId="24">#REF!</definedName>
    <definedName name="______APU465" localSheetId="25">#REF!</definedName>
    <definedName name="______APU465" localSheetId="4">#REF!</definedName>
    <definedName name="______APU465" localSheetId="0">#REF!</definedName>
    <definedName name="______APU465" localSheetId="1">#REF!</definedName>
    <definedName name="______APU465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PJ50" localSheetId="55">#REF!</definedName>
    <definedName name="______PJ50" localSheetId="54">#REF!</definedName>
    <definedName name="______PJ50">#REF!</definedName>
    <definedName name="______pj51" localSheetId="55">#REF!</definedName>
    <definedName name="______pj51" localSheetId="54">#REF!</definedName>
    <definedName name="______pj51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PU221" localSheetId="55">#REF!</definedName>
    <definedName name="_____APU221" localSheetId="54">#REF!</definedName>
    <definedName name="_____APU221">#REF!</definedName>
    <definedName name="_____APU465" localSheetId="60">#REF!</definedName>
    <definedName name="_____APU465" localSheetId="62">#REF!</definedName>
    <definedName name="_____APU465" localSheetId="24">#REF!</definedName>
    <definedName name="_____APU465" localSheetId="25">#REF!</definedName>
    <definedName name="_____APU465" localSheetId="55">#REF!</definedName>
    <definedName name="_____APU465" localSheetId="54">#REF!</definedName>
    <definedName name="_____APU465" localSheetId="4">#REF!</definedName>
    <definedName name="_____APU465" localSheetId="0">#REF!</definedName>
    <definedName name="_____APU465" localSheetId="1">#REF!</definedName>
    <definedName name="_____APU465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NG1">#REF!</definedName>
    <definedName name="_____NG2">#REF!</definedName>
    <definedName name="_____NG3">#REF!</definedName>
    <definedName name="_____NG4">#REF!</definedName>
    <definedName name="_____PJ50">#REF!</definedName>
    <definedName name="_____pj51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A251140">#REF!</definedName>
    <definedName name="____A251150">#REF!</definedName>
    <definedName name="____APU221">#REF!</definedName>
    <definedName name="____APU465" localSheetId="60">#REF!</definedName>
    <definedName name="____APU465" localSheetId="62">#REF!</definedName>
    <definedName name="____APU465" localSheetId="24">#REF!</definedName>
    <definedName name="____APU465" localSheetId="25">#REF!</definedName>
    <definedName name="____APU465" localSheetId="4">#REF!</definedName>
    <definedName name="____APU465" localSheetId="0">#REF!</definedName>
    <definedName name="____APU465" localSheetId="1">#REF!</definedName>
    <definedName name="____APU465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NG1">#REF!</definedName>
    <definedName name="____NG2">#REF!</definedName>
    <definedName name="____NG3">#REF!</definedName>
    <definedName name="____NG4">#REF!</definedName>
    <definedName name="____PJ50">#REF!</definedName>
    <definedName name="____pj51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>#REF!</definedName>
    <definedName name="___A251150">#REF!</definedName>
    <definedName name="___APU221" localSheetId="55">#REF!</definedName>
    <definedName name="___APU221" localSheetId="54">#REF!</definedName>
    <definedName name="___APU221">#REF!</definedName>
    <definedName name="___APU465" localSheetId="60">#REF!</definedName>
    <definedName name="___APU465" localSheetId="62">#REF!</definedName>
    <definedName name="___APU465" localSheetId="24">#REF!</definedName>
    <definedName name="___APU465" localSheetId="25">#REF!</definedName>
    <definedName name="___APU465" localSheetId="4">#REF!</definedName>
    <definedName name="___APU465" localSheetId="0">#REF!</definedName>
    <definedName name="___APU465" localSheetId="1">#REF!</definedName>
    <definedName name="___APU465">#REF!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mun2" localSheetId="55">#REF!</definedName>
    <definedName name="___mun2" localSheetId="54">#REF!</definedName>
    <definedName name="___mun2">#REF!</definedName>
    <definedName name="___NG1" localSheetId="55">#REF!</definedName>
    <definedName name="___NG1" localSheetId="54">#REF!</definedName>
    <definedName name="___NG1">#REF!</definedName>
    <definedName name="___NG2" localSheetId="55">#REF!</definedName>
    <definedName name="___NG2" localSheetId="54">#REF!</definedName>
    <definedName name="___NG2">#REF!</definedName>
    <definedName name="___NG3">#REF!</definedName>
    <definedName name="___NG4">#REF!</definedName>
    <definedName name="___PJ50">#REF!</definedName>
    <definedName name="___pj51">#REF!</definedName>
    <definedName name="___Ret13">#REF!</definedName>
    <definedName name="___Ret19">#REF!</definedName>
    <definedName name="___Ret25">#REF!</definedName>
    <definedName name="___Ret50">#REF!</definedName>
    <definedName name="___Ret63">#REF!</definedName>
    <definedName name="___TD02">#N/A</definedName>
    <definedName name="__123Graph_A" localSheetId="55" hidden="1">#REF!</definedName>
    <definedName name="__123Graph_A" localSheetId="54" hidden="1">#REF!</definedName>
    <definedName name="__123Graph_A" hidden="1">#REF!</definedName>
    <definedName name="__123Graph_Acaja" localSheetId="55" hidden="1">#REF!</definedName>
    <definedName name="__123Graph_Acaja" localSheetId="54" hidden="1">#REF!</definedName>
    <definedName name="__123Graph_Acaja" hidden="1">#REF!</definedName>
    <definedName name="__123Graph_ACart_AnticAdic" localSheetId="55" hidden="1">#REF!</definedName>
    <definedName name="__123Graph_ACart_AnticAdic" localSheetId="54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60" hidden="1">{"TAB1",#N/A,TRUE,"GENERAL";"TAB2",#N/A,TRUE,"GENERAL";"TAB3",#N/A,TRUE,"GENERAL";"TAB4",#N/A,TRUE,"GENERAL";"TAB5",#N/A,TRUE,"GENERAL"}</definedName>
    <definedName name="__a1" localSheetId="55" hidden="1">{"TAB1",#N/A,TRUE,"GENERAL";"TAB2",#N/A,TRUE,"GENERAL";"TAB3",#N/A,TRUE,"GENERAL";"TAB4",#N/A,TRUE,"GENERAL";"TAB5",#N/A,TRUE,"GENERAL"}</definedName>
    <definedName name="__a1" localSheetId="54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55">#REF!</definedName>
    <definedName name="__A17000" localSheetId="54">#REF!</definedName>
    <definedName name="__A17000">#REF!</definedName>
    <definedName name="__A20000" localSheetId="55">#REF!</definedName>
    <definedName name="__A20000" localSheetId="54">#REF!</definedName>
    <definedName name="__A20000">#REF!</definedName>
    <definedName name="__A251140" localSheetId="55">#REF!</definedName>
    <definedName name="__A251140" localSheetId="54">#REF!</definedName>
    <definedName name="__A251140">#REF!</definedName>
    <definedName name="__A251150">#REF!</definedName>
    <definedName name="__a3" localSheetId="60" hidden="1">{"TAB1",#N/A,TRUE,"GENERAL";"TAB2",#N/A,TRUE,"GENERAL";"TAB3",#N/A,TRUE,"GENERAL";"TAB4",#N/A,TRUE,"GENERAL";"TAB5",#N/A,TRUE,"GENERAL"}</definedName>
    <definedName name="__a3" localSheetId="55" hidden="1">{"TAB1",#N/A,TRUE,"GENERAL";"TAB2",#N/A,TRUE,"GENERAL";"TAB3",#N/A,TRUE,"GENERAL";"TAB4",#N/A,TRUE,"GENERAL";"TAB5",#N/A,TRUE,"GENERAL"}</definedName>
    <definedName name="__a3" localSheetId="54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55">#REF!</definedName>
    <definedName name="__A30000" localSheetId="54">#REF!</definedName>
    <definedName name="__A30000">#REF!</definedName>
    <definedName name="__a4" localSheetId="60" hidden="1">{"via1",#N/A,TRUE,"general";"via2",#N/A,TRUE,"general";"via3",#N/A,TRUE,"general"}</definedName>
    <definedName name="__a4" localSheetId="55" hidden="1">{"via1",#N/A,TRUE,"general";"via2",#N/A,TRUE,"general";"via3",#N/A,TRUE,"general"}</definedName>
    <definedName name="__a4" localSheetId="54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60" hidden="1">{"TAB1",#N/A,TRUE,"GENERAL";"TAB2",#N/A,TRUE,"GENERAL";"TAB3",#N/A,TRUE,"GENERAL";"TAB4",#N/A,TRUE,"GENERAL";"TAB5",#N/A,TRUE,"GENERAL"}</definedName>
    <definedName name="__a5" localSheetId="55" hidden="1">{"TAB1",#N/A,TRUE,"GENERAL";"TAB2",#N/A,TRUE,"GENERAL";"TAB3",#N/A,TRUE,"GENERAL";"TAB4",#N/A,TRUE,"GENERAL";"TAB5",#N/A,TRUE,"GENERAL"}</definedName>
    <definedName name="__a5" localSheetId="54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60" hidden="1">{"TAB1",#N/A,TRUE,"GENERAL";"TAB2",#N/A,TRUE,"GENERAL";"TAB3",#N/A,TRUE,"GENERAL";"TAB4",#N/A,TRUE,"GENERAL";"TAB5",#N/A,TRUE,"GENERAL"}</definedName>
    <definedName name="__a6" localSheetId="55" hidden="1">{"TAB1",#N/A,TRUE,"GENERAL";"TAB2",#N/A,TRUE,"GENERAL";"TAB3",#N/A,TRUE,"GENERAL";"TAB4",#N/A,TRUE,"GENERAL";"TAB5",#N/A,TRUE,"GENERAL"}</definedName>
    <definedName name="__a6" localSheetId="54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PU221">#REF!</definedName>
    <definedName name="__APU465" localSheetId="60">#REF!</definedName>
    <definedName name="__APU465" localSheetId="62">#REF!</definedName>
    <definedName name="__APU465" localSheetId="24">#REF!</definedName>
    <definedName name="__APU465" localSheetId="25">#REF!</definedName>
    <definedName name="__APU465" localSheetId="4">#REF!</definedName>
    <definedName name="__APU465" localSheetId="0">#REF!</definedName>
    <definedName name="__APU465" localSheetId="1">#REF!</definedName>
    <definedName name="__APU465">#REF!</definedName>
    <definedName name="__b2" localSheetId="60" hidden="1">{"TAB1",#N/A,TRUE,"GENERAL";"TAB2",#N/A,TRUE,"GENERAL";"TAB3",#N/A,TRUE,"GENERAL";"TAB4",#N/A,TRUE,"GENERAL";"TAB5",#N/A,TRUE,"GENERAL"}</definedName>
    <definedName name="__b2" localSheetId="55" hidden="1">{"TAB1",#N/A,TRUE,"GENERAL";"TAB2",#N/A,TRUE,"GENERAL";"TAB3",#N/A,TRUE,"GENERAL";"TAB4",#N/A,TRUE,"GENERAL";"TAB5",#N/A,TRUE,"GENERAL"}</definedName>
    <definedName name="__b2" localSheetId="54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60" hidden="1">{"TAB1",#N/A,TRUE,"GENERAL";"TAB2",#N/A,TRUE,"GENERAL";"TAB3",#N/A,TRUE,"GENERAL";"TAB4",#N/A,TRUE,"GENERAL";"TAB5",#N/A,TRUE,"GENERAL"}</definedName>
    <definedName name="__b3" localSheetId="55" hidden="1">{"TAB1",#N/A,TRUE,"GENERAL";"TAB2",#N/A,TRUE,"GENERAL";"TAB3",#N/A,TRUE,"GENERAL";"TAB4",#N/A,TRUE,"GENERAL";"TAB5",#N/A,TRUE,"GENERAL"}</definedName>
    <definedName name="__b3" localSheetId="54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60" hidden="1">{"TAB1",#N/A,TRUE,"GENERAL";"TAB2",#N/A,TRUE,"GENERAL";"TAB3",#N/A,TRUE,"GENERAL";"TAB4",#N/A,TRUE,"GENERAL";"TAB5",#N/A,TRUE,"GENERAL"}</definedName>
    <definedName name="__b4" localSheetId="55" hidden="1">{"TAB1",#N/A,TRUE,"GENERAL";"TAB2",#N/A,TRUE,"GENERAL";"TAB3",#N/A,TRUE,"GENERAL";"TAB4",#N/A,TRUE,"GENERAL";"TAB5",#N/A,TRUE,"GENERAL"}</definedName>
    <definedName name="__b4" localSheetId="54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60" hidden="1">{"TAB1",#N/A,TRUE,"GENERAL";"TAB2",#N/A,TRUE,"GENERAL";"TAB3",#N/A,TRUE,"GENERAL";"TAB4",#N/A,TRUE,"GENERAL";"TAB5",#N/A,TRUE,"GENERAL"}</definedName>
    <definedName name="__b5" localSheetId="55" hidden="1">{"TAB1",#N/A,TRUE,"GENERAL";"TAB2",#N/A,TRUE,"GENERAL";"TAB3",#N/A,TRUE,"GENERAL";"TAB4",#N/A,TRUE,"GENERAL";"TAB5",#N/A,TRUE,"GENERAL"}</definedName>
    <definedName name="__b5" localSheetId="5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60" hidden="1">{"TAB1",#N/A,TRUE,"GENERAL";"TAB2",#N/A,TRUE,"GENERAL";"TAB3",#N/A,TRUE,"GENERAL";"TAB4",#N/A,TRUE,"GENERAL";"TAB5",#N/A,TRUE,"GENERAL"}</definedName>
    <definedName name="__b6" localSheetId="55" hidden="1">{"TAB1",#N/A,TRUE,"GENERAL";"TAB2",#N/A,TRUE,"GENERAL";"TAB3",#N/A,TRUE,"GENERAL";"TAB4",#N/A,TRUE,"GENERAL";"TAB5",#N/A,TRUE,"GENERAL"}</definedName>
    <definedName name="__b6" localSheetId="54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60" hidden="1">{"via1",#N/A,TRUE,"general";"via2",#N/A,TRUE,"general";"via3",#N/A,TRUE,"general"}</definedName>
    <definedName name="__b7" localSheetId="55" hidden="1">{"via1",#N/A,TRUE,"general";"via2",#N/A,TRUE,"general";"via3",#N/A,TRUE,"general"}</definedName>
    <definedName name="__b7" localSheetId="54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60" hidden="1">{"via1",#N/A,TRUE,"general";"via2",#N/A,TRUE,"general";"via3",#N/A,TRUE,"general"}</definedName>
    <definedName name="__b8" localSheetId="55" hidden="1">{"via1",#N/A,TRUE,"general";"via2",#N/A,TRUE,"general";"via3",#N/A,TRUE,"general"}</definedName>
    <definedName name="__b8" localSheetId="54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60" hidden="1">{"TAB1",#N/A,TRUE,"GENERAL";"TAB2",#N/A,TRUE,"GENERAL";"TAB3",#N/A,TRUE,"GENERAL";"TAB4",#N/A,TRUE,"GENERAL";"TAB5",#N/A,TRUE,"GENERAL"}</definedName>
    <definedName name="__bb9" localSheetId="55" hidden="1">{"TAB1",#N/A,TRUE,"GENERAL";"TAB2",#N/A,TRUE,"GENERAL";"TAB3",#N/A,TRUE,"GENERAL";"TAB4",#N/A,TRUE,"GENERAL";"TAB5",#N/A,TRUE,"GENERAL"}</definedName>
    <definedName name="__bb9" localSheetId="54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60" hidden="1">{"TAB1",#N/A,TRUE,"GENERAL";"TAB2",#N/A,TRUE,"GENERAL";"TAB3",#N/A,TRUE,"GENERAL";"TAB4",#N/A,TRUE,"GENERAL";"TAB5",#N/A,TRUE,"GENERAL"}</definedName>
    <definedName name="__bgb5" localSheetId="55" hidden="1">{"TAB1",#N/A,TRUE,"GENERAL";"TAB2",#N/A,TRUE,"GENERAL";"TAB3",#N/A,TRUE,"GENERAL";"TAB4",#N/A,TRUE,"GENERAL";"TAB5",#N/A,TRUE,"GENERAL"}</definedName>
    <definedName name="__bgb5" localSheetId="54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60" hidden="1">{"TAB1",#N/A,TRUE,"GENERAL";"TAB2",#N/A,TRUE,"GENERAL";"TAB3",#N/A,TRUE,"GENERAL";"TAB4",#N/A,TRUE,"GENERAL";"TAB5",#N/A,TRUE,"GENERAL"}</definedName>
    <definedName name="__g2" localSheetId="55" hidden="1">{"TAB1",#N/A,TRUE,"GENERAL";"TAB2",#N/A,TRUE,"GENERAL";"TAB3",#N/A,TRUE,"GENERAL";"TAB4",#N/A,TRUE,"GENERAL";"TAB5",#N/A,TRUE,"GENERAL"}</definedName>
    <definedName name="__g2" localSheetId="54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60" hidden="1">{"via1",#N/A,TRUE,"general";"via2",#N/A,TRUE,"general";"via3",#N/A,TRUE,"general"}</definedName>
    <definedName name="__g3" localSheetId="55" hidden="1">{"via1",#N/A,TRUE,"general";"via2",#N/A,TRUE,"general";"via3",#N/A,TRUE,"general"}</definedName>
    <definedName name="__g3" localSheetId="54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60" hidden="1">{"via1",#N/A,TRUE,"general";"via2",#N/A,TRUE,"general";"via3",#N/A,TRUE,"general"}</definedName>
    <definedName name="__g4" localSheetId="55" hidden="1">{"via1",#N/A,TRUE,"general";"via2",#N/A,TRUE,"general";"via3",#N/A,TRUE,"general"}</definedName>
    <definedName name="__g4" localSheetId="54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60" hidden="1">{"via1",#N/A,TRUE,"general";"via2",#N/A,TRUE,"general";"via3",#N/A,TRUE,"general"}</definedName>
    <definedName name="__g5" localSheetId="55" hidden="1">{"via1",#N/A,TRUE,"general";"via2",#N/A,TRUE,"general";"via3",#N/A,TRUE,"general"}</definedName>
    <definedName name="__g5" localSheetId="54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60" hidden="1">{"via1",#N/A,TRUE,"general";"via2",#N/A,TRUE,"general";"via3",#N/A,TRUE,"general"}</definedName>
    <definedName name="__g6" localSheetId="55" hidden="1">{"via1",#N/A,TRUE,"general";"via2",#N/A,TRUE,"general";"via3",#N/A,TRUE,"general"}</definedName>
    <definedName name="__g6" localSheetId="54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60" hidden="1">{"TAB1",#N/A,TRUE,"GENERAL";"TAB2",#N/A,TRUE,"GENERAL";"TAB3",#N/A,TRUE,"GENERAL";"TAB4",#N/A,TRUE,"GENERAL";"TAB5",#N/A,TRUE,"GENERAL"}</definedName>
    <definedName name="__g7" localSheetId="55" hidden="1">{"TAB1",#N/A,TRUE,"GENERAL";"TAB2",#N/A,TRUE,"GENERAL";"TAB3",#N/A,TRUE,"GENERAL";"TAB4",#N/A,TRUE,"GENERAL";"TAB5",#N/A,TRUE,"GENERAL"}</definedName>
    <definedName name="__g7" localSheetId="54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60" hidden="1">{"TAB1",#N/A,TRUE,"GENERAL";"TAB2",#N/A,TRUE,"GENERAL";"TAB3",#N/A,TRUE,"GENERAL";"TAB4",#N/A,TRUE,"GENERAL";"TAB5",#N/A,TRUE,"GENERAL"}</definedName>
    <definedName name="__GR1" localSheetId="55" hidden="1">{"TAB1",#N/A,TRUE,"GENERAL";"TAB2",#N/A,TRUE,"GENERAL";"TAB3",#N/A,TRUE,"GENERAL";"TAB4",#N/A,TRUE,"GENERAL";"TAB5",#N/A,TRUE,"GENERAL"}</definedName>
    <definedName name="__GR1" localSheetId="54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60" hidden="1">{"via1",#N/A,TRUE,"general";"via2",#N/A,TRUE,"general";"via3",#N/A,TRUE,"general"}</definedName>
    <definedName name="__gtr4" localSheetId="55" hidden="1">{"via1",#N/A,TRUE,"general";"via2",#N/A,TRUE,"general";"via3",#N/A,TRUE,"general"}</definedName>
    <definedName name="__gtr4" localSheetId="54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60" hidden="1">{"via1",#N/A,TRUE,"general";"via2",#N/A,TRUE,"general";"via3",#N/A,TRUE,"general"}</definedName>
    <definedName name="__h2" localSheetId="55" hidden="1">{"via1",#N/A,TRUE,"general";"via2",#N/A,TRUE,"general";"via3",#N/A,TRUE,"general"}</definedName>
    <definedName name="__h2" localSheetId="54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60" hidden="1">{"via1",#N/A,TRUE,"general";"via2",#N/A,TRUE,"general";"via3",#N/A,TRUE,"general"}</definedName>
    <definedName name="__h3" localSheetId="55" hidden="1">{"via1",#N/A,TRUE,"general";"via2",#N/A,TRUE,"general";"via3",#N/A,TRUE,"general"}</definedName>
    <definedName name="__h3" localSheetId="54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60" hidden="1">{"TAB1",#N/A,TRUE,"GENERAL";"TAB2",#N/A,TRUE,"GENERAL";"TAB3",#N/A,TRUE,"GENERAL";"TAB4",#N/A,TRUE,"GENERAL";"TAB5",#N/A,TRUE,"GENERAL"}</definedName>
    <definedName name="__h4" localSheetId="55" hidden="1">{"TAB1",#N/A,TRUE,"GENERAL";"TAB2",#N/A,TRUE,"GENERAL";"TAB3",#N/A,TRUE,"GENERAL";"TAB4",#N/A,TRUE,"GENERAL";"TAB5",#N/A,TRUE,"GENERAL"}</definedName>
    <definedName name="__h4" localSheetId="54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60" hidden="1">{"TAB1",#N/A,TRUE,"GENERAL";"TAB2",#N/A,TRUE,"GENERAL";"TAB3",#N/A,TRUE,"GENERAL";"TAB4",#N/A,TRUE,"GENERAL";"TAB5",#N/A,TRUE,"GENERAL"}</definedName>
    <definedName name="__h5" localSheetId="55" hidden="1">{"TAB1",#N/A,TRUE,"GENERAL";"TAB2",#N/A,TRUE,"GENERAL";"TAB3",#N/A,TRUE,"GENERAL";"TAB4",#N/A,TRUE,"GENERAL";"TAB5",#N/A,TRUE,"GENERAL"}</definedName>
    <definedName name="__h5" localSheetId="5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60" hidden="1">{"via1",#N/A,TRUE,"general";"via2",#N/A,TRUE,"general";"via3",#N/A,TRUE,"general"}</definedName>
    <definedName name="__h6" localSheetId="55" hidden="1">{"via1",#N/A,TRUE,"general";"via2",#N/A,TRUE,"general";"via3",#N/A,TRUE,"general"}</definedName>
    <definedName name="__h6" localSheetId="54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60" hidden="1">{"TAB1",#N/A,TRUE,"GENERAL";"TAB2",#N/A,TRUE,"GENERAL";"TAB3",#N/A,TRUE,"GENERAL";"TAB4",#N/A,TRUE,"GENERAL";"TAB5",#N/A,TRUE,"GENERAL"}</definedName>
    <definedName name="__h7" localSheetId="55" hidden="1">{"TAB1",#N/A,TRUE,"GENERAL";"TAB2",#N/A,TRUE,"GENERAL";"TAB3",#N/A,TRUE,"GENERAL";"TAB4",#N/A,TRUE,"GENERAL";"TAB5",#N/A,TRUE,"GENERAL"}</definedName>
    <definedName name="__h7" localSheetId="54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60" hidden="1">{"via1",#N/A,TRUE,"general";"via2",#N/A,TRUE,"general";"via3",#N/A,TRUE,"general"}</definedName>
    <definedName name="__h8" localSheetId="55" hidden="1">{"via1",#N/A,TRUE,"general";"via2",#N/A,TRUE,"general";"via3",#N/A,TRUE,"general"}</definedName>
    <definedName name="__h8" localSheetId="54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60" hidden="1">{"via1",#N/A,TRUE,"general";"via2",#N/A,TRUE,"general";"via3",#N/A,TRUE,"general"}</definedName>
    <definedName name="__hfh7" localSheetId="55" hidden="1">{"via1",#N/A,TRUE,"general";"via2",#N/A,TRUE,"general";"via3",#N/A,TRUE,"general"}</definedName>
    <definedName name="__hfh7" localSheetId="54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60" hidden="1">{"via1",#N/A,TRUE,"general";"via2",#N/A,TRUE,"general";"via3",#N/A,TRUE,"general"}</definedName>
    <definedName name="__i4" localSheetId="55" hidden="1">{"via1",#N/A,TRUE,"general";"via2",#N/A,TRUE,"general";"via3",#N/A,TRUE,"general"}</definedName>
    <definedName name="__i4" localSheetId="54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60" hidden="1">{"TAB1",#N/A,TRUE,"GENERAL";"TAB2",#N/A,TRUE,"GENERAL";"TAB3",#N/A,TRUE,"GENERAL";"TAB4",#N/A,TRUE,"GENERAL";"TAB5",#N/A,TRUE,"GENERAL"}</definedName>
    <definedName name="__i5" localSheetId="55" hidden="1">{"TAB1",#N/A,TRUE,"GENERAL";"TAB2",#N/A,TRUE,"GENERAL";"TAB3",#N/A,TRUE,"GENERAL";"TAB4",#N/A,TRUE,"GENERAL";"TAB5",#N/A,TRUE,"GENERAL"}</definedName>
    <definedName name="__i5" localSheetId="54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60" hidden="1">{"TAB1",#N/A,TRUE,"GENERAL";"TAB2",#N/A,TRUE,"GENERAL";"TAB3",#N/A,TRUE,"GENERAL";"TAB4",#N/A,TRUE,"GENERAL";"TAB5",#N/A,TRUE,"GENERAL"}</definedName>
    <definedName name="__i6" localSheetId="55" hidden="1">{"TAB1",#N/A,TRUE,"GENERAL";"TAB2",#N/A,TRUE,"GENERAL";"TAB3",#N/A,TRUE,"GENERAL";"TAB4",#N/A,TRUE,"GENERAL";"TAB5",#N/A,TRUE,"GENERAL"}</definedName>
    <definedName name="__i6" localSheetId="54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60" hidden="1">{"via1",#N/A,TRUE,"general";"via2",#N/A,TRUE,"general";"via3",#N/A,TRUE,"general"}</definedName>
    <definedName name="__i7" localSheetId="55" hidden="1">{"via1",#N/A,TRUE,"general";"via2",#N/A,TRUE,"general";"via3",#N/A,TRUE,"general"}</definedName>
    <definedName name="__i7" localSheetId="54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60" hidden="1">{"TAB1",#N/A,TRUE,"GENERAL";"TAB2",#N/A,TRUE,"GENERAL";"TAB3",#N/A,TRUE,"GENERAL";"TAB4",#N/A,TRUE,"GENERAL";"TAB5",#N/A,TRUE,"GENERAL"}</definedName>
    <definedName name="__i77" localSheetId="55" hidden="1">{"TAB1",#N/A,TRUE,"GENERAL";"TAB2",#N/A,TRUE,"GENERAL";"TAB3",#N/A,TRUE,"GENERAL";"TAB4",#N/A,TRUE,"GENERAL";"TAB5",#N/A,TRUE,"GENERAL"}</definedName>
    <definedName name="__i77" localSheetId="54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60" hidden="1">{"via1",#N/A,TRUE,"general";"via2",#N/A,TRUE,"general";"via3",#N/A,TRUE,"general"}</definedName>
    <definedName name="__i8" localSheetId="55" hidden="1">{"via1",#N/A,TRUE,"general";"via2",#N/A,TRUE,"general";"via3",#N/A,TRUE,"general"}</definedName>
    <definedName name="__i8" localSheetId="54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60" hidden="1">{"TAB1",#N/A,TRUE,"GENERAL";"TAB2",#N/A,TRUE,"GENERAL";"TAB3",#N/A,TRUE,"GENERAL";"TAB4",#N/A,TRUE,"GENERAL";"TAB5",#N/A,TRUE,"GENERAL"}</definedName>
    <definedName name="__i9" localSheetId="55" hidden="1">{"TAB1",#N/A,TRUE,"GENERAL";"TAB2",#N/A,TRUE,"GENERAL";"TAB3",#N/A,TRUE,"GENERAL";"TAB4",#N/A,TRUE,"GENERAL";"TAB5",#N/A,TRUE,"GENERAL"}</definedName>
    <definedName name="__i9" localSheetId="54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60" hidden="1">{"TAB1",#N/A,TRUE,"GENERAL";"TAB2",#N/A,TRUE,"GENERAL";"TAB3",#N/A,TRUE,"GENERAL";"TAB4",#N/A,TRUE,"GENERAL";"TAB5",#N/A,TRUE,"GENERAL"}</definedName>
    <definedName name="__k3" localSheetId="55" hidden="1">{"TAB1",#N/A,TRUE,"GENERAL";"TAB2",#N/A,TRUE,"GENERAL";"TAB3",#N/A,TRUE,"GENERAL";"TAB4",#N/A,TRUE,"GENERAL";"TAB5",#N/A,TRUE,"GENERAL"}</definedName>
    <definedName name="__k3" localSheetId="54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60" hidden="1">{"via1",#N/A,TRUE,"general";"via2",#N/A,TRUE,"general";"via3",#N/A,TRUE,"general"}</definedName>
    <definedName name="__k4" localSheetId="55" hidden="1">{"via1",#N/A,TRUE,"general";"via2",#N/A,TRUE,"general";"via3",#N/A,TRUE,"general"}</definedName>
    <definedName name="__k4" localSheetId="54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60" hidden="1">{"via1",#N/A,TRUE,"general";"via2",#N/A,TRUE,"general";"via3",#N/A,TRUE,"general"}</definedName>
    <definedName name="__k5" localSheetId="55" hidden="1">{"via1",#N/A,TRUE,"general";"via2",#N/A,TRUE,"general";"via3",#N/A,TRUE,"general"}</definedName>
    <definedName name="__k5" localSheetId="54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60" hidden="1">{"TAB1",#N/A,TRUE,"GENERAL";"TAB2",#N/A,TRUE,"GENERAL";"TAB3",#N/A,TRUE,"GENERAL";"TAB4",#N/A,TRUE,"GENERAL";"TAB5",#N/A,TRUE,"GENERAL"}</definedName>
    <definedName name="__k6" localSheetId="55" hidden="1">{"TAB1",#N/A,TRUE,"GENERAL";"TAB2",#N/A,TRUE,"GENERAL";"TAB3",#N/A,TRUE,"GENERAL";"TAB4",#N/A,TRUE,"GENERAL";"TAB5",#N/A,TRUE,"GENERAL"}</definedName>
    <definedName name="__k6" localSheetId="54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60" hidden="1">{"via1",#N/A,TRUE,"general";"via2",#N/A,TRUE,"general";"via3",#N/A,TRUE,"general"}</definedName>
    <definedName name="__k7" localSheetId="55" hidden="1">{"via1",#N/A,TRUE,"general";"via2",#N/A,TRUE,"general";"via3",#N/A,TRUE,"general"}</definedName>
    <definedName name="__k7" localSheetId="54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60" hidden="1">{"via1",#N/A,TRUE,"general";"via2",#N/A,TRUE,"general";"via3",#N/A,TRUE,"general"}</definedName>
    <definedName name="__k8" localSheetId="55" hidden="1">{"via1",#N/A,TRUE,"general";"via2",#N/A,TRUE,"general";"via3",#N/A,TRUE,"general"}</definedName>
    <definedName name="__k8" localSheetId="54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60" hidden="1">{"TAB1",#N/A,TRUE,"GENERAL";"TAB2",#N/A,TRUE,"GENERAL";"TAB3",#N/A,TRUE,"GENERAL";"TAB4",#N/A,TRUE,"GENERAL";"TAB5",#N/A,TRUE,"GENERAL"}</definedName>
    <definedName name="__k9" localSheetId="55" hidden="1">{"TAB1",#N/A,TRUE,"GENERAL";"TAB2",#N/A,TRUE,"GENERAL";"TAB3",#N/A,TRUE,"GENERAL";"TAB4",#N/A,TRUE,"GENERAL";"TAB5",#N/A,TRUE,"GENERAL"}</definedName>
    <definedName name="__k9" localSheetId="54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60" hidden="1">{"TAB1",#N/A,TRUE,"GENERAL";"TAB2",#N/A,TRUE,"GENERAL";"TAB3",#N/A,TRUE,"GENERAL";"TAB4",#N/A,TRUE,"GENERAL";"TAB5",#N/A,TRUE,"GENERAL"}</definedName>
    <definedName name="__kjk6" localSheetId="55" hidden="1">{"TAB1",#N/A,TRUE,"GENERAL";"TAB2",#N/A,TRUE,"GENERAL";"TAB3",#N/A,TRUE,"GENERAL";"TAB4",#N/A,TRUE,"GENERAL";"TAB5",#N/A,TRUE,"GENERAL"}</definedName>
    <definedName name="__kjk6" localSheetId="54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60" hidden="1">{"via1",#N/A,TRUE,"general";"via2",#N/A,TRUE,"general";"via3",#N/A,TRUE,"general"}</definedName>
    <definedName name="__m3" localSheetId="55" hidden="1">{"via1",#N/A,TRUE,"general";"via2",#N/A,TRUE,"general";"via3",#N/A,TRUE,"general"}</definedName>
    <definedName name="__m3" localSheetId="54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60" hidden="1">{"TAB1",#N/A,TRUE,"GENERAL";"TAB2",#N/A,TRUE,"GENERAL";"TAB3",#N/A,TRUE,"GENERAL";"TAB4",#N/A,TRUE,"GENERAL";"TAB5",#N/A,TRUE,"GENERAL"}</definedName>
    <definedName name="__m4" localSheetId="55" hidden="1">{"TAB1",#N/A,TRUE,"GENERAL";"TAB2",#N/A,TRUE,"GENERAL";"TAB3",#N/A,TRUE,"GENERAL";"TAB4",#N/A,TRUE,"GENERAL";"TAB5",#N/A,TRUE,"GENERAL"}</definedName>
    <definedName name="__m4" localSheetId="54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60" hidden="1">{"via1",#N/A,TRUE,"general";"via2",#N/A,TRUE,"general";"via3",#N/A,TRUE,"general"}</definedName>
    <definedName name="__m5" localSheetId="55" hidden="1">{"via1",#N/A,TRUE,"general";"via2",#N/A,TRUE,"general";"via3",#N/A,TRUE,"general"}</definedName>
    <definedName name="__m5" localSheetId="54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60" hidden="1">{"TAB1",#N/A,TRUE,"GENERAL";"TAB2",#N/A,TRUE,"GENERAL";"TAB3",#N/A,TRUE,"GENERAL";"TAB4",#N/A,TRUE,"GENERAL";"TAB5",#N/A,TRUE,"GENERAL"}</definedName>
    <definedName name="__m6" localSheetId="55" hidden="1">{"TAB1",#N/A,TRUE,"GENERAL";"TAB2",#N/A,TRUE,"GENERAL";"TAB3",#N/A,TRUE,"GENERAL";"TAB4",#N/A,TRUE,"GENERAL";"TAB5",#N/A,TRUE,"GENERAL"}</definedName>
    <definedName name="__m6" localSheetId="54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60" hidden="1">{"TAB1",#N/A,TRUE,"GENERAL";"TAB2",#N/A,TRUE,"GENERAL";"TAB3",#N/A,TRUE,"GENERAL";"TAB4",#N/A,TRUE,"GENERAL";"TAB5",#N/A,TRUE,"GENERAL"}</definedName>
    <definedName name="__m7" localSheetId="55" hidden="1">{"TAB1",#N/A,TRUE,"GENERAL";"TAB2",#N/A,TRUE,"GENERAL";"TAB3",#N/A,TRUE,"GENERAL";"TAB4",#N/A,TRUE,"GENERAL";"TAB5",#N/A,TRUE,"GENERAL"}</definedName>
    <definedName name="__m7" localSheetId="54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60" hidden="1">{"via1",#N/A,TRUE,"general";"via2",#N/A,TRUE,"general";"via3",#N/A,TRUE,"general"}</definedName>
    <definedName name="__m8" localSheetId="55" hidden="1">{"via1",#N/A,TRUE,"general";"via2",#N/A,TRUE,"general";"via3",#N/A,TRUE,"general"}</definedName>
    <definedName name="__m8" localSheetId="54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60" hidden="1">{"via1",#N/A,TRUE,"general";"via2",#N/A,TRUE,"general";"via3",#N/A,TRUE,"general"}</definedName>
    <definedName name="__m9" localSheetId="55" hidden="1">{"via1",#N/A,TRUE,"general";"via2",#N/A,TRUE,"general";"via3",#N/A,TRUE,"general"}</definedName>
    <definedName name="__m9" localSheetId="54" hidden="1">{"via1",#N/A,TRUE,"general";"via2",#N/A,TRUE,"general";"via3",#N/A,TRUE,"general"}</definedName>
    <definedName name="__m9" hidden="1">{"via1",#N/A,TRUE,"general";"via2",#N/A,TRUE,"general";"via3",#N/A,TRUE,"general"}</definedName>
    <definedName name="__mun2">#REF!</definedName>
    <definedName name="__n3" localSheetId="60" hidden="1">{"TAB1",#N/A,TRUE,"GENERAL";"TAB2",#N/A,TRUE,"GENERAL";"TAB3",#N/A,TRUE,"GENERAL";"TAB4",#N/A,TRUE,"GENERAL";"TAB5",#N/A,TRUE,"GENERAL"}</definedName>
    <definedName name="__n3" localSheetId="55" hidden="1">{"TAB1",#N/A,TRUE,"GENERAL";"TAB2",#N/A,TRUE,"GENERAL";"TAB3",#N/A,TRUE,"GENERAL";"TAB4",#N/A,TRUE,"GENERAL";"TAB5",#N/A,TRUE,"GENERAL"}</definedName>
    <definedName name="__n3" localSheetId="54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60" hidden="1">{"via1",#N/A,TRUE,"general";"via2",#N/A,TRUE,"general";"via3",#N/A,TRUE,"general"}</definedName>
    <definedName name="__n4" localSheetId="55" hidden="1">{"via1",#N/A,TRUE,"general";"via2",#N/A,TRUE,"general";"via3",#N/A,TRUE,"general"}</definedName>
    <definedName name="__n4" localSheetId="54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60" hidden="1">{"TAB1",#N/A,TRUE,"GENERAL";"TAB2",#N/A,TRUE,"GENERAL";"TAB3",#N/A,TRUE,"GENERAL";"TAB4",#N/A,TRUE,"GENERAL";"TAB5",#N/A,TRUE,"GENERAL"}</definedName>
    <definedName name="__n5" localSheetId="55" hidden="1">{"TAB1",#N/A,TRUE,"GENERAL";"TAB2",#N/A,TRUE,"GENERAL";"TAB3",#N/A,TRUE,"GENERAL";"TAB4",#N/A,TRUE,"GENERAL";"TAB5",#N/A,TRUE,"GENERAL"}</definedName>
    <definedName name="__n5" localSheetId="54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G1">#REF!</definedName>
    <definedName name="__NG2">#REF!</definedName>
    <definedName name="__NG3">#REF!</definedName>
    <definedName name="__NG4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60" hidden="1">{"via1",#N/A,TRUE,"general";"via2",#N/A,TRUE,"general";"via3",#N/A,TRUE,"general"}</definedName>
    <definedName name="__nyn7" localSheetId="55" hidden="1">{"via1",#N/A,TRUE,"general";"via2",#N/A,TRUE,"general";"via3",#N/A,TRUE,"general"}</definedName>
    <definedName name="__nyn7" localSheetId="54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60" hidden="1">{"via1",#N/A,TRUE,"general";"via2",#N/A,TRUE,"general";"via3",#N/A,TRUE,"general"}</definedName>
    <definedName name="__o4" localSheetId="55" hidden="1">{"via1",#N/A,TRUE,"general";"via2",#N/A,TRUE,"general";"via3",#N/A,TRUE,"general"}</definedName>
    <definedName name="__o4" localSheetId="54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60" hidden="1">{"TAB1",#N/A,TRUE,"GENERAL";"TAB2",#N/A,TRUE,"GENERAL";"TAB3",#N/A,TRUE,"GENERAL";"TAB4",#N/A,TRUE,"GENERAL";"TAB5",#N/A,TRUE,"GENERAL"}</definedName>
    <definedName name="__o5" localSheetId="55" hidden="1">{"TAB1",#N/A,TRUE,"GENERAL";"TAB2",#N/A,TRUE,"GENERAL";"TAB3",#N/A,TRUE,"GENERAL";"TAB4",#N/A,TRUE,"GENERAL";"TAB5",#N/A,TRUE,"GENERAL"}</definedName>
    <definedName name="__o5" localSheetId="54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60" hidden="1">{"TAB1",#N/A,TRUE,"GENERAL";"TAB2",#N/A,TRUE,"GENERAL";"TAB3",#N/A,TRUE,"GENERAL";"TAB4",#N/A,TRUE,"GENERAL";"TAB5",#N/A,TRUE,"GENERAL"}</definedName>
    <definedName name="__o6" localSheetId="55" hidden="1">{"TAB1",#N/A,TRUE,"GENERAL";"TAB2",#N/A,TRUE,"GENERAL";"TAB3",#N/A,TRUE,"GENERAL";"TAB4",#N/A,TRUE,"GENERAL";"TAB5",#N/A,TRUE,"GENERAL"}</definedName>
    <definedName name="__o6" localSheetId="54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60" hidden="1">{"TAB1",#N/A,TRUE,"GENERAL";"TAB2",#N/A,TRUE,"GENERAL";"TAB3",#N/A,TRUE,"GENERAL";"TAB4",#N/A,TRUE,"GENERAL";"TAB5",#N/A,TRUE,"GENERAL"}</definedName>
    <definedName name="__o7" localSheetId="55" hidden="1">{"TAB1",#N/A,TRUE,"GENERAL";"TAB2",#N/A,TRUE,"GENERAL";"TAB3",#N/A,TRUE,"GENERAL";"TAB4",#N/A,TRUE,"GENERAL";"TAB5",#N/A,TRUE,"GENERAL"}</definedName>
    <definedName name="__o7" localSheetId="54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60" hidden="1">{"via1",#N/A,TRUE,"general";"via2",#N/A,TRUE,"general";"via3",#N/A,TRUE,"general"}</definedName>
    <definedName name="__o8" localSheetId="55" hidden="1">{"via1",#N/A,TRUE,"general";"via2",#N/A,TRUE,"general";"via3",#N/A,TRUE,"general"}</definedName>
    <definedName name="__o8" localSheetId="54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60" hidden="1">{"TAB1",#N/A,TRUE,"GENERAL";"TAB2",#N/A,TRUE,"GENERAL";"TAB3",#N/A,TRUE,"GENERAL";"TAB4",#N/A,TRUE,"GENERAL";"TAB5",#N/A,TRUE,"GENERAL"}</definedName>
    <definedName name="__o9" localSheetId="55" hidden="1">{"TAB1",#N/A,TRUE,"GENERAL";"TAB2",#N/A,TRUE,"GENERAL";"TAB3",#N/A,TRUE,"GENERAL";"TAB4",#N/A,TRUE,"GENERAL";"TAB5",#N/A,TRUE,"GENERAL"}</definedName>
    <definedName name="__o9" localSheetId="54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60" hidden="1">{"via1",#N/A,TRUE,"general";"via2",#N/A,TRUE,"general";"via3",#N/A,TRUE,"general"}</definedName>
    <definedName name="__p6" localSheetId="55" hidden="1">{"via1",#N/A,TRUE,"general";"via2",#N/A,TRUE,"general";"via3",#N/A,TRUE,"general"}</definedName>
    <definedName name="__p6" localSheetId="54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60" hidden="1">{"via1",#N/A,TRUE,"general";"via2",#N/A,TRUE,"general";"via3",#N/A,TRUE,"general"}</definedName>
    <definedName name="__p7" localSheetId="55" hidden="1">{"via1",#N/A,TRUE,"general";"via2",#N/A,TRUE,"general";"via3",#N/A,TRUE,"general"}</definedName>
    <definedName name="__p7" localSheetId="54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60" hidden="1">{"TAB1",#N/A,TRUE,"GENERAL";"TAB2",#N/A,TRUE,"GENERAL";"TAB3",#N/A,TRUE,"GENERAL";"TAB4",#N/A,TRUE,"GENERAL";"TAB5",#N/A,TRUE,"GENERAL"}</definedName>
    <definedName name="__p8" localSheetId="55" hidden="1">{"TAB1",#N/A,TRUE,"GENERAL";"TAB2",#N/A,TRUE,"GENERAL";"TAB3",#N/A,TRUE,"GENERAL";"TAB4",#N/A,TRUE,"GENERAL";"TAB5",#N/A,TRUE,"GENERAL"}</definedName>
    <definedName name="__p8" localSheetId="54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55">#REF!</definedName>
    <definedName name="__PJ50" localSheetId="54">#REF!</definedName>
    <definedName name="__PJ50">#REF!</definedName>
    <definedName name="__pj51" localSheetId="55">#REF!</definedName>
    <definedName name="__pj51" localSheetId="54">#REF!</definedName>
    <definedName name="__pj51">#REF!</definedName>
    <definedName name="__r" localSheetId="60" hidden="1">{"TAB1",#N/A,TRUE,"GENERAL";"TAB2",#N/A,TRUE,"GENERAL";"TAB3",#N/A,TRUE,"GENERAL";"TAB4",#N/A,TRUE,"GENERAL";"TAB5",#N/A,TRUE,"GENERAL"}</definedName>
    <definedName name="__r" localSheetId="55" hidden="1">{"TAB1",#N/A,TRUE,"GENERAL";"TAB2",#N/A,TRUE,"GENERAL";"TAB3",#N/A,TRUE,"GENERAL";"TAB4",#N/A,TRUE,"GENERAL";"TAB5",#N/A,TRUE,"GENERAL"}</definedName>
    <definedName name="__r" localSheetId="54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60" hidden="1">{"via1",#N/A,TRUE,"general";"via2",#N/A,TRUE,"general";"via3",#N/A,TRUE,"general"}</definedName>
    <definedName name="__r4r" localSheetId="55" hidden="1">{"via1",#N/A,TRUE,"general";"via2",#N/A,TRUE,"general";"via3",#N/A,TRUE,"general"}</definedName>
    <definedName name="__r4r" localSheetId="54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et13">#REF!</definedName>
    <definedName name="__Ret19">#REF!</definedName>
    <definedName name="__Ret25">#REF!</definedName>
    <definedName name="__Ret50">#REF!</definedName>
    <definedName name="__Ret63">#REF!</definedName>
    <definedName name="__rtu6" localSheetId="60" hidden="1">{"via1",#N/A,TRUE,"general";"via2",#N/A,TRUE,"general";"via3",#N/A,TRUE,"general"}</definedName>
    <definedName name="__rtu6" localSheetId="55" hidden="1">{"via1",#N/A,TRUE,"general";"via2",#N/A,TRUE,"general";"via3",#N/A,TRUE,"general"}</definedName>
    <definedName name="__rtu6" localSheetId="54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60" hidden="1">{"via1",#N/A,TRUE,"general";"via2",#N/A,TRUE,"general";"via3",#N/A,TRUE,"general"}</definedName>
    <definedName name="__s1" localSheetId="55" hidden="1">{"via1",#N/A,TRUE,"general";"via2",#N/A,TRUE,"general";"via3",#N/A,TRUE,"general"}</definedName>
    <definedName name="__s1" localSheetId="54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60" hidden="1">{"TAB1",#N/A,TRUE,"GENERAL";"TAB2",#N/A,TRUE,"GENERAL";"TAB3",#N/A,TRUE,"GENERAL";"TAB4",#N/A,TRUE,"GENERAL";"TAB5",#N/A,TRUE,"GENERAL"}</definedName>
    <definedName name="__s2" localSheetId="55" hidden="1">{"TAB1",#N/A,TRUE,"GENERAL";"TAB2",#N/A,TRUE,"GENERAL";"TAB3",#N/A,TRUE,"GENERAL";"TAB4",#N/A,TRUE,"GENERAL";"TAB5",#N/A,TRUE,"GENERAL"}</definedName>
    <definedName name="__s2" localSheetId="54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60" hidden="1">{"TAB1",#N/A,TRUE,"GENERAL";"TAB2",#N/A,TRUE,"GENERAL";"TAB3",#N/A,TRUE,"GENERAL";"TAB4",#N/A,TRUE,"GENERAL";"TAB5",#N/A,TRUE,"GENERAL"}</definedName>
    <definedName name="__s3" localSheetId="55" hidden="1">{"TAB1",#N/A,TRUE,"GENERAL";"TAB2",#N/A,TRUE,"GENERAL";"TAB3",#N/A,TRUE,"GENERAL";"TAB4",#N/A,TRUE,"GENERAL";"TAB5",#N/A,TRUE,"GENERAL"}</definedName>
    <definedName name="__s3" localSheetId="54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60" hidden="1">{"via1",#N/A,TRUE,"general";"via2",#N/A,TRUE,"general";"via3",#N/A,TRUE,"general"}</definedName>
    <definedName name="__s4" localSheetId="55" hidden="1">{"via1",#N/A,TRUE,"general";"via2",#N/A,TRUE,"general";"via3",#N/A,TRUE,"general"}</definedName>
    <definedName name="__s4" localSheetId="54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60" hidden="1">{"via1",#N/A,TRUE,"general";"via2",#N/A,TRUE,"general";"via3",#N/A,TRUE,"general"}</definedName>
    <definedName name="__s5" localSheetId="55" hidden="1">{"via1",#N/A,TRUE,"general";"via2",#N/A,TRUE,"general";"via3",#N/A,TRUE,"general"}</definedName>
    <definedName name="__s5" localSheetId="54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60" hidden="1">{"TAB1",#N/A,TRUE,"GENERAL";"TAB2",#N/A,TRUE,"GENERAL";"TAB3",#N/A,TRUE,"GENERAL";"TAB4",#N/A,TRUE,"GENERAL";"TAB5",#N/A,TRUE,"GENERAL"}</definedName>
    <definedName name="__s6" localSheetId="55" hidden="1">{"TAB1",#N/A,TRUE,"GENERAL";"TAB2",#N/A,TRUE,"GENERAL";"TAB3",#N/A,TRUE,"GENERAL";"TAB4",#N/A,TRUE,"GENERAL";"TAB5",#N/A,TRUE,"GENERAL"}</definedName>
    <definedName name="__s6" localSheetId="54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60" hidden="1">{"via1",#N/A,TRUE,"general";"via2",#N/A,TRUE,"general";"via3",#N/A,TRUE,"general"}</definedName>
    <definedName name="__s7" localSheetId="55" hidden="1">{"via1",#N/A,TRUE,"general";"via2",#N/A,TRUE,"general";"via3",#N/A,TRUE,"general"}</definedName>
    <definedName name="__s7" localSheetId="54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60" hidden="1">{"TAB1",#N/A,TRUE,"GENERAL";"TAB2",#N/A,TRUE,"GENERAL";"TAB3",#N/A,TRUE,"GENERAL";"TAB4",#N/A,TRUE,"GENERAL";"TAB5",#N/A,TRUE,"GENERAL"}</definedName>
    <definedName name="__t3" localSheetId="55" hidden="1">{"TAB1",#N/A,TRUE,"GENERAL";"TAB2",#N/A,TRUE,"GENERAL";"TAB3",#N/A,TRUE,"GENERAL";"TAB4",#N/A,TRUE,"GENERAL";"TAB5",#N/A,TRUE,"GENERAL"}</definedName>
    <definedName name="__t3" localSheetId="54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60" hidden="1">{"via1",#N/A,TRUE,"general";"via2",#N/A,TRUE,"general";"via3",#N/A,TRUE,"general"}</definedName>
    <definedName name="__t4" localSheetId="55" hidden="1">{"via1",#N/A,TRUE,"general";"via2",#N/A,TRUE,"general";"via3",#N/A,TRUE,"general"}</definedName>
    <definedName name="__t4" localSheetId="54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60" hidden="1">{"TAB1",#N/A,TRUE,"GENERAL";"TAB2",#N/A,TRUE,"GENERAL";"TAB3",#N/A,TRUE,"GENERAL";"TAB4",#N/A,TRUE,"GENERAL";"TAB5",#N/A,TRUE,"GENERAL"}</definedName>
    <definedName name="__t5" localSheetId="55" hidden="1">{"TAB1",#N/A,TRUE,"GENERAL";"TAB2",#N/A,TRUE,"GENERAL";"TAB3",#N/A,TRUE,"GENERAL";"TAB4",#N/A,TRUE,"GENERAL";"TAB5",#N/A,TRUE,"GENERAL"}</definedName>
    <definedName name="__t5" localSheetId="54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60" hidden="1">{"via1",#N/A,TRUE,"general";"via2",#N/A,TRUE,"general";"via3",#N/A,TRUE,"general"}</definedName>
    <definedName name="__t6" localSheetId="55" hidden="1">{"via1",#N/A,TRUE,"general";"via2",#N/A,TRUE,"general";"via3",#N/A,TRUE,"general"}</definedName>
    <definedName name="__t6" localSheetId="54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60" hidden="1">{"TAB1",#N/A,TRUE,"GENERAL";"TAB2",#N/A,TRUE,"GENERAL";"TAB3",#N/A,TRUE,"GENERAL";"TAB4",#N/A,TRUE,"GENERAL";"TAB5",#N/A,TRUE,"GENERAL"}</definedName>
    <definedName name="__t66" localSheetId="55" hidden="1">{"TAB1",#N/A,TRUE,"GENERAL";"TAB2",#N/A,TRUE,"GENERAL";"TAB3",#N/A,TRUE,"GENERAL";"TAB4",#N/A,TRUE,"GENERAL";"TAB5",#N/A,TRUE,"GENERAL"}</definedName>
    <definedName name="__t66" localSheetId="54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60" hidden="1">{"via1",#N/A,TRUE,"general";"via2",#N/A,TRUE,"general";"via3",#N/A,TRUE,"general"}</definedName>
    <definedName name="__t7" localSheetId="55" hidden="1">{"via1",#N/A,TRUE,"general";"via2",#N/A,TRUE,"general";"via3",#N/A,TRUE,"general"}</definedName>
    <definedName name="__t7" localSheetId="54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60" hidden="1">{"TAB1",#N/A,TRUE,"GENERAL";"TAB2",#N/A,TRUE,"GENERAL";"TAB3",#N/A,TRUE,"GENERAL";"TAB4",#N/A,TRUE,"GENERAL";"TAB5",#N/A,TRUE,"GENERAL"}</definedName>
    <definedName name="__t77" localSheetId="55" hidden="1">{"TAB1",#N/A,TRUE,"GENERAL";"TAB2",#N/A,TRUE,"GENERAL";"TAB3",#N/A,TRUE,"GENERAL";"TAB4",#N/A,TRUE,"GENERAL";"TAB5",#N/A,TRUE,"GENERAL"}</definedName>
    <definedName name="__t77" localSheetId="54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60" hidden="1">{"TAB1",#N/A,TRUE,"GENERAL";"TAB2",#N/A,TRUE,"GENERAL";"TAB3",#N/A,TRUE,"GENERAL";"TAB4",#N/A,TRUE,"GENERAL";"TAB5",#N/A,TRUE,"GENERAL"}</definedName>
    <definedName name="__t8" localSheetId="55" hidden="1">{"TAB1",#N/A,TRUE,"GENERAL";"TAB2",#N/A,TRUE,"GENERAL";"TAB3",#N/A,TRUE,"GENERAL";"TAB4",#N/A,TRUE,"GENERAL";"TAB5",#N/A,TRUE,"GENERAL"}</definedName>
    <definedName name="__t8" localSheetId="54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60" hidden="1">{"via1",#N/A,TRUE,"general";"via2",#N/A,TRUE,"general";"via3",#N/A,TRUE,"general"}</definedName>
    <definedName name="__t88" localSheetId="55" hidden="1">{"via1",#N/A,TRUE,"general";"via2",#N/A,TRUE,"general";"via3",#N/A,TRUE,"general"}</definedName>
    <definedName name="__t88" localSheetId="54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60" hidden="1">{"TAB1",#N/A,TRUE,"GENERAL";"TAB2",#N/A,TRUE,"GENERAL";"TAB3",#N/A,TRUE,"GENERAL";"TAB4",#N/A,TRUE,"GENERAL";"TAB5",#N/A,TRUE,"GENERAL"}</definedName>
    <definedName name="__t9" localSheetId="55" hidden="1">{"TAB1",#N/A,TRUE,"GENERAL";"TAB2",#N/A,TRUE,"GENERAL";"TAB3",#N/A,TRUE,"GENERAL";"TAB4",#N/A,TRUE,"GENERAL";"TAB5",#N/A,TRUE,"GENERAL"}</definedName>
    <definedName name="__t9" localSheetId="54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60" hidden="1">{"via1",#N/A,TRUE,"general";"via2",#N/A,TRUE,"general";"via3",#N/A,TRUE,"general"}</definedName>
    <definedName name="__t99" localSheetId="55" hidden="1">{"via1",#N/A,TRUE,"general";"via2",#N/A,TRUE,"general";"via3",#N/A,TRUE,"general"}</definedName>
    <definedName name="__t99" localSheetId="54" hidden="1">{"via1",#N/A,TRUE,"general";"via2",#N/A,TRUE,"general";"via3",#N/A,TRUE,"general"}</definedName>
    <definedName name="__t99" hidden="1">{"via1",#N/A,TRUE,"general";"via2",#N/A,TRUE,"general";"via3",#N/A,TRUE,"general"}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u4" localSheetId="60" hidden="1">{"TAB1",#N/A,TRUE,"GENERAL";"TAB2",#N/A,TRUE,"GENERAL";"TAB3",#N/A,TRUE,"GENERAL";"TAB4",#N/A,TRUE,"GENERAL";"TAB5",#N/A,TRUE,"GENERAL"}</definedName>
    <definedName name="__u4" localSheetId="55" hidden="1">{"TAB1",#N/A,TRUE,"GENERAL";"TAB2",#N/A,TRUE,"GENERAL";"TAB3",#N/A,TRUE,"GENERAL";"TAB4",#N/A,TRUE,"GENERAL";"TAB5",#N/A,TRUE,"GENERAL"}</definedName>
    <definedName name="__u4" localSheetId="54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60" hidden="1">{"TAB1",#N/A,TRUE,"GENERAL";"TAB2",#N/A,TRUE,"GENERAL";"TAB3",#N/A,TRUE,"GENERAL";"TAB4",#N/A,TRUE,"GENERAL";"TAB5",#N/A,TRUE,"GENERAL"}</definedName>
    <definedName name="__u5" localSheetId="55" hidden="1">{"TAB1",#N/A,TRUE,"GENERAL";"TAB2",#N/A,TRUE,"GENERAL";"TAB3",#N/A,TRUE,"GENERAL";"TAB4",#N/A,TRUE,"GENERAL";"TAB5",#N/A,TRUE,"GENERAL"}</definedName>
    <definedName name="__u5" localSheetId="5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60" hidden="1">{"TAB1",#N/A,TRUE,"GENERAL";"TAB2",#N/A,TRUE,"GENERAL";"TAB3",#N/A,TRUE,"GENERAL";"TAB4",#N/A,TRUE,"GENERAL";"TAB5",#N/A,TRUE,"GENERAL"}</definedName>
    <definedName name="__u6" localSheetId="55" hidden="1">{"TAB1",#N/A,TRUE,"GENERAL";"TAB2",#N/A,TRUE,"GENERAL";"TAB3",#N/A,TRUE,"GENERAL";"TAB4",#N/A,TRUE,"GENERAL";"TAB5",#N/A,TRUE,"GENERAL"}</definedName>
    <definedName name="__u6" localSheetId="54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60" hidden="1">{"via1",#N/A,TRUE,"general";"via2",#N/A,TRUE,"general";"via3",#N/A,TRUE,"general"}</definedName>
    <definedName name="__u7" localSheetId="55" hidden="1">{"via1",#N/A,TRUE,"general";"via2",#N/A,TRUE,"general";"via3",#N/A,TRUE,"general"}</definedName>
    <definedName name="__u7" localSheetId="54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60" hidden="1">{"TAB1",#N/A,TRUE,"GENERAL";"TAB2",#N/A,TRUE,"GENERAL";"TAB3",#N/A,TRUE,"GENERAL";"TAB4",#N/A,TRUE,"GENERAL";"TAB5",#N/A,TRUE,"GENERAL"}</definedName>
    <definedName name="__u8" localSheetId="55" hidden="1">{"TAB1",#N/A,TRUE,"GENERAL";"TAB2",#N/A,TRUE,"GENERAL";"TAB3",#N/A,TRUE,"GENERAL";"TAB4",#N/A,TRUE,"GENERAL";"TAB5",#N/A,TRUE,"GENERAL"}</definedName>
    <definedName name="__u8" localSheetId="54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60" hidden="1">{"TAB1",#N/A,TRUE,"GENERAL";"TAB2",#N/A,TRUE,"GENERAL";"TAB3",#N/A,TRUE,"GENERAL";"TAB4",#N/A,TRUE,"GENERAL";"TAB5",#N/A,TRUE,"GENERAL"}</definedName>
    <definedName name="__u9" localSheetId="55" hidden="1">{"TAB1",#N/A,TRUE,"GENERAL";"TAB2",#N/A,TRUE,"GENERAL";"TAB3",#N/A,TRUE,"GENERAL";"TAB4",#N/A,TRUE,"GENERAL";"TAB5",#N/A,TRUE,"GENERAL"}</definedName>
    <definedName name="__u9" localSheetId="54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60" hidden="1">{"TAB1",#N/A,TRUE,"GENERAL";"TAB2",#N/A,TRUE,"GENERAL";"TAB3",#N/A,TRUE,"GENERAL";"TAB4",#N/A,TRUE,"GENERAL";"TAB5",#N/A,TRUE,"GENERAL"}</definedName>
    <definedName name="__ur7" localSheetId="55" hidden="1">{"TAB1",#N/A,TRUE,"GENERAL";"TAB2",#N/A,TRUE,"GENERAL";"TAB3",#N/A,TRUE,"GENERAL";"TAB4",#N/A,TRUE,"GENERAL";"TAB5",#N/A,TRUE,"GENERAL"}</definedName>
    <definedName name="__ur7" localSheetId="54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60" hidden="1">{"via1",#N/A,TRUE,"general";"via2",#N/A,TRUE,"general";"via3",#N/A,TRUE,"general"}</definedName>
    <definedName name="__v2" localSheetId="55" hidden="1">{"via1",#N/A,TRUE,"general";"via2",#N/A,TRUE,"general";"via3",#N/A,TRUE,"general"}</definedName>
    <definedName name="__v2" localSheetId="54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60" hidden="1">{"TAB1",#N/A,TRUE,"GENERAL";"TAB2",#N/A,TRUE,"GENERAL";"TAB3",#N/A,TRUE,"GENERAL";"TAB4",#N/A,TRUE,"GENERAL";"TAB5",#N/A,TRUE,"GENERAL"}</definedName>
    <definedName name="__v3" localSheetId="55" hidden="1">{"TAB1",#N/A,TRUE,"GENERAL";"TAB2",#N/A,TRUE,"GENERAL";"TAB3",#N/A,TRUE,"GENERAL";"TAB4",#N/A,TRUE,"GENERAL";"TAB5",#N/A,TRUE,"GENERAL"}</definedName>
    <definedName name="__v3" localSheetId="54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60" hidden="1">{"TAB1",#N/A,TRUE,"GENERAL";"TAB2",#N/A,TRUE,"GENERAL";"TAB3",#N/A,TRUE,"GENERAL";"TAB4",#N/A,TRUE,"GENERAL";"TAB5",#N/A,TRUE,"GENERAL"}</definedName>
    <definedName name="__v4" localSheetId="55" hidden="1">{"TAB1",#N/A,TRUE,"GENERAL";"TAB2",#N/A,TRUE,"GENERAL";"TAB3",#N/A,TRUE,"GENERAL";"TAB4",#N/A,TRUE,"GENERAL";"TAB5",#N/A,TRUE,"GENERAL"}</definedName>
    <definedName name="__v4" localSheetId="54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60" hidden="1">{"TAB1",#N/A,TRUE,"GENERAL";"TAB2",#N/A,TRUE,"GENERAL";"TAB3",#N/A,TRUE,"GENERAL";"TAB4",#N/A,TRUE,"GENERAL";"TAB5",#N/A,TRUE,"GENERAL"}</definedName>
    <definedName name="__v5" localSheetId="55" hidden="1">{"TAB1",#N/A,TRUE,"GENERAL";"TAB2",#N/A,TRUE,"GENERAL";"TAB3",#N/A,TRUE,"GENERAL";"TAB4",#N/A,TRUE,"GENERAL";"TAB5",#N/A,TRUE,"GENERAL"}</definedName>
    <definedName name="__v5" localSheetId="5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60" hidden="1">{"TAB1",#N/A,TRUE,"GENERAL";"TAB2",#N/A,TRUE,"GENERAL";"TAB3",#N/A,TRUE,"GENERAL";"TAB4",#N/A,TRUE,"GENERAL";"TAB5",#N/A,TRUE,"GENERAL"}</definedName>
    <definedName name="__v6" localSheetId="55" hidden="1">{"TAB1",#N/A,TRUE,"GENERAL";"TAB2",#N/A,TRUE,"GENERAL";"TAB3",#N/A,TRUE,"GENERAL";"TAB4",#N/A,TRUE,"GENERAL";"TAB5",#N/A,TRUE,"GENERAL"}</definedName>
    <definedName name="__v6" localSheetId="54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60" hidden="1">{"via1",#N/A,TRUE,"general";"via2",#N/A,TRUE,"general";"via3",#N/A,TRUE,"general"}</definedName>
    <definedName name="__v7" localSheetId="55" hidden="1">{"via1",#N/A,TRUE,"general";"via2",#N/A,TRUE,"general";"via3",#N/A,TRUE,"general"}</definedName>
    <definedName name="__v7" localSheetId="54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60" hidden="1">{"TAB1",#N/A,TRUE,"GENERAL";"TAB2",#N/A,TRUE,"GENERAL";"TAB3",#N/A,TRUE,"GENERAL";"TAB4",#N/A,TRUE,"GENERAL";"TAB5",#N/A,TRUE,"GENERAL"}</definedName>
    <definedName name="__v8" localSheetId="55" hidden="1">{"TAB1",#N/A,TRUE,"GENERAL";"TAB2",#N/A,TRUE,"GENERAL";"TAB3",#N/A,TRUE,"GENERAL";"TAB4",#N/A,TRUE,"GENERAL";"TAB5",#N/A,TRUE,"GENERAL"}</definedName>
    <definedName name="__v8" localSheetId="54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60" hidden="1">{"TAB1",#N/A,TRUE,"GENERAL";"TAB2",#N/A,TRUE,"GENERAL";"TAB3",#N/A,TRUE,"GENERAL";"TAB4",#N/A,TRUE,"GENERAL";"TAB5",#N/A,TRUE,"GENERAL"}</definedName>
    <definedName name="__v9" localSheetId="55" hidden="1">{"TAB1",#N/A,TRUE,"GENERAL";"TAB2",#N/A,TRUE,"GENERAL";"TAB3",#N/A,TRUE,"GENERAL";"TAB4",#N/A,TRUE,"GENERAL";"TAB5",#N/A,TRUE,"GENERAL"}</definedName>
    <definedName name="__v9" localSheetId="54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60" hidden="1">{"via1",#N/A,TRUE,"general";"via2",#N/A,TRUE,"general";"via3",#N/A,TRUE,"general"}</definedName>
    <definedName name="__vfv4" localSheetId="55" hidden="1">{"via1",#N/A,TRUE,"general";"via2",#N/A,TRUE,"general";"via3",#N/A,TRUE,"general"}</definedName>
    <definedName name="__vfv4" localSheetId="54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60" hidden="1">{"TAB1",#N/A,TRUE,"GENERAL";"TAB2",#N/A,TRUE,"GENERAL";"TAB3",#N/A,TRUE,"GENERAL";"TAB4",#N/A,TRUE,"GENERAL";"TAB5",#N/A,TRUE,"GENERAL"}</definedName>
    <definedName name="__x1" localSheetId="55" hidden="1">{"TAB1",#N/A,TRUE,"GENERAL";"TAB2",#N/A,TRUE,"GENERAL";"TAB3",#N/A,TRUE,"GENERAL";"TAB4",#N/A,TRUE,"GENERAL";"TAB5",#N/A,TRUE,"GENERAL"}</definedName>
    <definedName name="__x1" localSheetId="54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60" hidden="1">{"via1",#N/A,TRUE,"general";"via2",#N/A,TRUE,"general";"via3",#N/A,TRUE,"general"}</definedName>
    <definedName name="__x2" localSheetId="55" hidden="1">{"via1",#N/A,TRUE,"general";"via2",#N/A,TRUE,"general";"via3",#N/A,TRUE,"general"}</definedName>
    <definedName name="__x2" localSheetId="54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60" hidden="1">{"via1",#N/A,TRUE,"general";"via2",#N/A,TRUE,"general";"via3",#N/A,TRUE,"general"}</definedName>
    <definedName name="__x3" localSheetId="55" hidden="1">{"via1",#N/A,TRUE,"general";"via2",#N/A,TRUE,"general";"via3",#N/A,TRUE,"general"}</definedName>
    <definedName name="__x3" localSheetId="54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60" hidden="1">{"via1",#N/A,TRUE,"general";"via2",#N/A,TRUE,"general";"via3",#N/A,TRUE,"general"}</definedName>
    <definedName name="__x4" localSheetId="55" hidden="1">{"via1",#N/A,TRUE,"general";"via2",#N/A,TRUE,"general";"via3",#N/A,TRUE,"general"}</definedName>
    <definedName name="__x4" localSheetId="54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60" hidden="1">{"TAB1",#N/A,TRUE,"GENERAL";"TAB2",#N/A,TRUE,"GENERAL";"TAB3",#N/A,TRUE,"GENERAL";"TAB4",#N/A,TRUE,"GENERAL";"TAB5",#N/A,TRUE,"GENERAL"}</definedName>
    <definedName name="__x5" localSheetId="55" hidden="1">{"TAB1",#N/A,TRUE,"GENERAL";"TAB2",#N/A,TRUE,"GENERAL";"TAB3",#N/A,TRUE,"GENERAL";"TAB4",#N/A,TRUE,"GENERAL";"TAB5",#N/A,TRUE,"GENERAL"}</definedName>
    <definedName name="__x5" localSheetId="54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60" hidden="1">{"TAB1",#N/A,TRUE,"GENERAL";"TAB2",#N/A,TRUE,"GENERAL";"TAB3",#N/A,TRUE,"GENERAL";"TAB4",#N/A,TRUE,"GENERAL";"TAB5",#N/A,TRUE,"GENERAL"}</definedName>
    <definedName name="__x6" localSheetId="55" hidden="1">{"TAB1",#N/A,TRUE,"GENERAL";"TAB2",#N/A,TRUE,"GENERAL";"TAB3",#N/A,TRUE,"GENERAL";"TAB4",#N/A,TRUE,"GENERAL";"TAB5",#N/A,TRUE,"GENERAL"}</definedName>
    <definedName name="__x6" localSheetId="54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60" hidden="1">{"TAB1",#N/A,TRUE,"GENERAL";"TAB2",#N/A,TRUE,"GENERAL";"TAB3",#N/A,TRUE,"GENERAL";"TAB4",#N/A,TRUE,"GENERAL";"TAB5",#N/A,TRUE,"GENERAL"}</definedName>
    <definedName name="__x7" localSheetId="55" hidden="1">{"TAB1",#N/A,TRUE,"GENERAL";"TAB2",#N/A,TRUE,"GENERAL";"TAB3",#N/A,TRUE,"GENERAL";"TAB4",#N/A,TRUE,"GENERAL";"TAB5",#N/A,TRUE,"GENERAL"}</definedName>
    <definedName name="__x7" localSheetId="54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60" hidden="1">{"via1",#N/A,TRUE,"general";"via2",#N/A,TRUE,"general";"via3",#N/A,TRUE,"general"}</definedName>
    <definedName name="__x8" localSheetId="55" hidden="1">{"via1",#N/A,TRUE,"general";"via2",#N/A,TRUE,"general";"via3",#N/A,TRUE,"general"}</definedName>
    <definedName name="__x8" localSheetId="54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60" hidden="1">{"TAB1",#N/A,TRUE,"GENERAL";"TAB2",#N/A,TRUE,"GENERAL";"TAB3",#N/A,TRUE,"GENERAL";"TAB4",#N/A,TRUE,"GENERAL";"TAB5",#N/A,TRUE,"GENERAL"}</definedName>
    <definedName name="__x9" localSheetId="55" hidden="1">{"TAB1",#N/A,TRUE,"GENERAL";"TAB2",#N/A,TRUE,"GENERAL";"TAB3",#N/A,TRUE,"GENERAL";"TAB4",#N/A,TRUE,"GENERAL";"TAB5",#N/A,TRUE,"GENERAL"}</definedName>
    <definedName name="__x9" localSheetId="54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60" hidden="1">{"TAB1",#N/A,TRUE,"GENERAL";"TAB2",#N/A,TRUE,"GENERAL";"TAB3",#N/A,TRUE,"GENERAL";"TAB4",#N/A,TRUE,"GENERAL";"TAB5",#N/A,TRUE,"GENERAL"}</definedName>
    <definedName name="__y2" localSheetId="55" hidden="1">{"TAB1",#N/A,TRUE,"GENERAL";"TAB2",#N/A,TRUE,"GENERAL";"TAB3",#N/A,TRUE,"GENERAL";"TAB4",#N/A,TRUE,"GENERAL";"TAB5",#N/A,TRUE,"GENERAL"}</definedName>
    <definedName name="__y2" localSheetId="54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60" hidden="1">{"via1",#N/A,TRUE,"general";"via2",#N/A,TRUE,"general";"via3",#N/A,TRUE,"general"}</definedName>
    <definedName name="__y3" localSheetId="55" hidden="1">{"via1",#N/A,TRUE,"general";"via2",#N/A,TRUE,"general";"via3",#N/A,TRUE,"general"}</definedName>
    <definedName name="__y3" localSheetId="54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60" hidden="1">{"via1",#N/A,TRUE,"general";"via2",#N/A,TRUE,"general";"via3",#N/A,TRUE,"general"}</definedName>
    <definedName name="__y4" localSheetId="55" hidden="1">{"via1",#N/A,TRUE,"general";"via2",#N/A,TRUE,"general";"via3",#N/A,TRUE,"general"}</definedName>
    <definedName name="__y4" localSheetId="54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60" hidden="1">{"TAB1",#N/A,TRUE,"GENERAL";"TAB2",#N/A,TRUE,"GENERAL";"TAB3",#N/A,TRUE,"GENERAL";"TAB4",#N/A,TRUE,"GENERAL";"TAB5",#N/A,TRUE,"GENERAL"}</definedName>
    <definedName name="__y5" localSheetId="55" hidden="1">{"TAB1",#N/A,TRUE,"GENERAL";"TAB2",#N/A,TRUE,"GENERAL";"TAB3",#N/A,TRUE,"GENERAL";"TAB4",#N/A,TRUE,"GENERAL";"TAB5",#N/A,TRUE,"GENERAL"}</definedName>
    <definedName name="__y5" localSheetId="54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60" hidden="1">{"via1",#N/A,TRUE,"general";"via2",#N/A,TRUE,"general";"via3",#N/A,TRUE,"general"}</definedName>
    <definedName name="__y6" localSheetId="55" hidden="1">{"via1",#N/A,TRUE,"general";"via2",#N/A,TRUE,"general";"via3",#N/A,TRUE,"general"}</definedName>
    <definedName name="__y6" localSheetId="54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60" hidden="1">{"via1",#N/A,TRUE,"general";"via2",#N/A,TRUE,"general";"via3",#N/A,TRUE,"general"}</definedName>
    <definedName name="__y7" localSheetId="55" hidden="1">{"via1",#N/A,TRUE,"general";"via2",#N/A,TRUE,"general";"via3",#N/A,TRUE,"general"}</definedName>
    <definedName name="__y7" localSheetId="54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60" hidden="1">{"via1",#N/A,TRUE,"general";"via2",#N/A,TRUE,"general";"via3",#N/A,TRUE,"general"}</definedName>
    <definedName name="__y8" localSheetId="55" hidden="1">{"via1",#N/A,TRUE,"general";"via2",#N/A,TRUE,"general";"via3",#N/A,TRUE,"general"}</definedName>
    <definedName name="__y8" localSheetId="54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60" hidden="1">{"TAB1",#N/A,TRUE,"GENERAL";"TAB2",#N/A,TRUE,"GENERAL";"TAB3",#N/A,TRUE,"GENERAL";"TAB4",#N/A,TRUE,"GENERAL";"TAB5",#N/A,TRUE,"GENERAL"}</definedName>
    <definedName name="__y9" localSheetId="55" hidden="1">{"TAB1",#N/A,TRUE,"GENERAL";"TAB2",#N/A,TRUE,"GENERAL";"TAB3",#N/A,TRUE,"GENERAL";"TAB4",#N/A,TRUE,"GENERAL";"TAB5",#N/A,TRUE,"GENERAL"}</definedName>
    <definedName name="__y9" localSheetId="54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60" hidden="1">{"TAB1",#N/A,TRUE,"GENERAL";"TAB2",#N/A,TRUE,"GENERAL";"TAB3",#N/A,TRUE,"GENERAL";"TAB4",#N/A,TRUE,"GENERAL";"TAB5",#N/A,TRUE,"GENERAL"}</definedName>
    <definedName name="__z1" localSheetId="55" hidden="1">{"TAB1",#N/A,TRUE,"GENERAL";"TAB2",#N/A,TRUE,"GENERAL";"TAB3",#N/A,TRUE,"GENERAL";"TAB4",#N/A,TRUE,"GENERAL";"TAB5",#N/A,TRUE,"GENERAL"}</definedName>
    <definedName name="__z1" localSheetId="54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60" hidden="1">{"via1",#N/A,TRUE,"general";"via2",#N/A,TRUE,"general";"via3",#N/A,TRUE,"general"}</definedName>
    <definedName name="__z2" localSheetId="55" hidden="1">{"via1",#N/A,TRUE,"general";"via2",#N/A,TRUE,"general";"via3",#N/A,TRUE,"general"}</definedName>
    <definedName name="__z2" localSheetId="54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60" hidden="1">{"via1",#N/A,TRUE,"general";"via2",#N/A,TRUE,"general";"via3",#N/A,TRUE,"general"}</definedName>
    <definedName name="__z3" localSheetId="55" hidden="1">{"via1",#N/A,TRUE,"general";"via2",#N/A,TRUE,"general";"via3",#N/A,TRUE,"general"}</definedName>
    <definedName name="__z3" localSheetId="54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60" hidden="1">{"TAB1",#N/A,TRUE,"GENERAL";"TAB2",#N/A,TRUE,"GENERAL";"TAB3",#N/A,TRUE,"GENERAL";"TAB4",#N/A,TRUE,"GENERAL";"TAB5",#N/A,TRUE,"GENERAL"}</definedName>
    <definedName name="__z4" localSheetId="55" hidden="1">{"TAB1",#N/A,TRUE,"GENERAL";"TAB2",#N/A,TRUE,"GENERAL";"TAB3",#N/A,TRUE,"GENERAL";"TAB4",#N/A,TRUE,"GENERAL";"TAB5",#N/A,TRUE,"GENERAL"}</definedName>
    <definedName name="__z4" localSheetId="54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60" hidden="1">{"via1",#N/A,TRUE,"general";"via2",#N/A,TRUE,"general";"via3",#N/A,TRUE,"general"}</definedName>
    <definedName name="__z5" localSheetId="55" hidden="1">{"via1",#N/A,TRUE,"general";"via2",#N/A,TRUE,"general";"via3",#N/A,TRUE,"general"}</definedName>
    <definedName name="__z5" localSheetId="54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60" hidden="1">{"TAB1",#N/A,TRUE,"GENERAL";"TAB2",#N/A,TRUE,"GENERAL";"TAB3",#N/A,TRUE,"GENERAL";"TAB4",#N/A,TRUE,"GENERAL";"TAB5",#N/A,TRUE,"GENERAL"}</definedName>
    <definedName name="__z6" localSheetId="55" hidden="1">{"TAB1",#N/A,TRUE,"GENERAL";"TAB2",#N/A,TRUE,"GENERAL";"TAB3",#N/A,TRUE,"GENERAL";"TAB4",#N/A,TRUE,"GENERAL";"TAB5",#N/A,TRUE,"GENERAL"}</definedName>
    <definedName name="__z6" localSheetId="54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2A028" localSheetId="55">#REF!</definedName>
    <definedName name="_02A028" localSheetId="54">#REF!</definedName>
    <definedName name="_02A028">#REF!</definedName>
    <definedName name="_02B029" localSheetId="55">#REF!</definedName>
    <definedName name="_02B029" localSheetId="54">#REF!</definedName>
    <definedName name="_02B029">#REF!</definedName>
    <definedName name="_02B030" localSheetId="55">#REF!</definedName>
    <definedName name="_02B030" localSheetId="54">#REF!</definedName>
    <definedName name="_02B030">#REF!</definedName>
    <definedName name="_04A05">#REF!</definedName>
    <definedName name="_06H0054">#REF!</definedName>
    <definedName name="_07C001">#REF!</definedName>
    <definedName name="_08A089">#REF!</definedName>
    <definedName name="_1__123Graph_ACart_Utilidad" hidden="1">#REF!</definedName>
    <definedName name="_10C023">#REF!</definedName>
    <definedName name="_10C045">#REF!</definedName>
    <definedName name="_10D010">#REF!</definedName>
    <definedName name="_10M001">#REF!</definedName>
    <definedName name="_11B032">#REF!</definedName>
    <definedName name="_11B033">#REF!</definedName>
    <definedName name="_11B034">#REF!</definedName>
    <definedName name="_11Z100">#REF!</definedName>
    <definedName name="_12B006">#REF!</definedName>
    <definedName name="_13B085">#REF!</definedName>
    <definedName name="_13B151">#REF!</definedName>
    <definedName name="_13B200">#REF!</definedName>
    <definedName name="_13H099">#REF!</definedName>
    <definedName name="_19F002">#REF!</definedName>
    <definedName name="_19F003">#REF!</definedName>
    <definedName name="_19F004">#REF!</definedName>
    <definedName name="_2__123Graph_BCart_Utilidad" hidden="1">#REF!</definedName>
    <definedName name="_22A018">#REF!</definedName>
    <definedName name="_22A047">#REF!</definedName>
    <definedName name="_22A061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4A005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60" hidden="1">{"TAB1",#N/A,TRUE,"GENERAL";"TAB2",#N/A,TRUE,"GENERAL";"TAB3",#N/A,TRUE,"GENERAL";"TAB4",#N/A,TRUE,"GENERAL";"TAB5",#N/A,TRUE,"GENERAL"}</definedName>
    <definedName name="_a1" localSheetId="55" hidden="1">{"TAB1",#N/A,TRUE,"GENERAL";"TAB2",#N/A,TRUE,"GENERAL";"TAB3",#N/A,TRUE,"GENERAL";"TAB4",#N/A,TRUE,"GENERAL";"TAB5",#N/A,TRUE,"GENERAL"}</definedName>
    <definedName name="_a1" localSheetId="5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55">#REF!</definedName>
    <definedName name="_A17000" localSheetId="54">#REF!</definedName>
    <definedName name="_A17000">#REF!</definedName>
    <definedName name="_A20000" localSheetId="55">#REF!</definedName>
    <definedName name="_A20000" localSheetId="54">#REF!</definedName>
    <definedName name="_A20000">#REF!</definedName>
    <definedName name="_A251140" localSheetId="55">#REF!</definedName>
    <definedName name="_A251140" localSheetId="54">#REF!</definedName>
    <definedName name="_A251140">#REF!</definedName>
    <definedName name="_A251150">#REF!</definedName>
    <definedName name="_a3" localSheetId="60" hidden="1">{"TAB1",#N/A,TRUE,"GENERAL";"TAB2",#N/A,TRUE,"GENERAL";"TAB3",#N/A,TRUE,"GENERAL";"TAB4",#N/A,TRUE,"GENERAL";"TAB5",#N/A,TRUE,"GENERAL"}</definedName>
    <definedName name="_a3" localSheetId="55" hidden="1">{"TAB1",#N/A,TRUE,"GENERAL";"TAB2",#N/A,TRUE,"GENERAL";"TAB3",#N/A,TRUE,"GENERAL";"TAB4",#N/A,TRUE,"GENERAL";"TAB5",#N/A,TRUE,"GENERAL"}</definedName>
    <definedName name="_a3" localSheetId="5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55">#REF!</definedName>
    <definedName name="_A30000" localSheetId="54">#REF!</definedName>
    <definedName name="_A30000">#REF!</definedName>
    <definedName name="_a4" localSheetId="60" hidden="1">{"via1",#N/A,TRUE,"general";"via2",#N/A,TRUE,"general";"via3",#N/A,TRUE,"general"}</definedName>
    <definedName name="_a4" localSheetId="55" hidden="1">{"via1",#N/A,TRUE,"general";"via2",#N/A,TRUE,"general";"via3",#N/A,TRUE,"general"}</definedName>
    <definedName name="_a4" localSheetId="5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60" hidden="1">{"TAB1",#N/A,TRUE,"GENERAL";"TAB2",#N/A,TRUE,"GENERAL";"TAB3",#N/A,TRUE,"GENERAL";"TAB4",#N/A,TRUE,"GENERAL";"TAB5",#N/A,TRUE,"GENERAL"}</definedName>
    <definedName name="_a5" localSheetId="55" hidden="1">{"TAB1",#N/A,TRUE,"GENERAL";"TAB2",#N/A,TRUE,"GENERAL";"TAB3",#N/A,TRUE,"GENERAL";"TAB4",#N/A,TRUE,"GENERAL";"TAB5",#N/A,TRUE,"GENERAL"}</definedName>
    <definedName name="_a5" localSheetId="5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60" hidden="1">{"TAB1",#N/A,TRUE,"GENERAL";"TAB2",#N/A,TRUE,"GENERAL";"TAB3",#N/A,TRUE,"GENERAL";"TAB4",#N/A,TRUE,"GENERAL";"TAB5",#N/A,TRUE,"GENERAL"}</definedName>
    <definedName name="_a6" localSheetId="55" hidden="1">{"TAB1",#N/A,TRUE,"GENERAL";"TAB2",#N/A,TRUE,"GENERAL";"TAB3",#N/A,TRUE,"GENERAL";"TAB4",#N/A,TRUE,"GENERAL";"TAB5",#N/A,TRUE,"GENERAL"}</definedName>
    <definedName name="_a6" localSheetId="5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iu2">#REF!</definedName>
    <definedName name="_APU221">#REF!</definedName>
    <definedName name="_APU465" localSheetId="60">#REF!</definedName>
    <definedName name="_APU465" localSheetId="62">#REF!</definedName>
    <definedName name="_APU465" localSheetId="24">#REF!</definedName>
    <definedName name="_APU465" localSheetId="25">#REF!</definedName>
    <definedName name="_APU465" localSheetId="4">#REF!</definedName>
    <definedName name="_APU465" localSheetId="0">#REF!</definedName>
    <definedName name="_APU465" localSheetId="1">#REF!</definedName>
    <definedName name="_APU465">#REF!</definedName>
    <definedName name="_b2" localSheetId="60" hidden="1">{"TAB1",#N/A,TRUE,"GENERAL";"TAB2",#N/A,TRUE,"GENERAL";"TAB3",#N/A,TRUE,"GENERAL";"TAB4",#N/A,TRUE,"GENERAL";"TAB5",#N/A,TRUE,"GENERAL"}</definedName>
    <definedName name="_b2" localSheetId="55" hidden="1">{"TAB1",#N/A,TRUE,"GENERAL";"TAB2",#N/A,TRUE,"GENERAL";"TAB3",#N/A,TRUE,"GENERAL";"TAB4",#N/A,TRUE,"GENERAL";"TAB5",#N/A,TRUE,"GENERAL"}</definedName>
    <definedName name="_b2" localSheetId="5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60" hidden="1">{"TAB1",#N/A,TRUE,"GENERAL";"TAB2",#N/A,TRUE,"GENERAL";"TAB3",#N/A,TRUE,"GENERAL";"TAB4",#N/A,TRUE,"GENERAL";"TAB5",#N/A,TRUE,"GENERAL"}</definedName>
    <definedName name="_b3" localSheetId="55" hidden="1">{"TAB1",#N/A,TRUE,"GENERAL";"TAB2",#N/A,TRUE,"GENERAL";"TAB3",#N/A,TRUE,"GENERAL";"TAB4",#N/A,TRUE,"GENERAL";"TAB5",#N/A,TRUE,"GENERAL"}</definedName>
    <definedName name="_b3" localSheetId="5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60" hidden="1">{"TAB1",#N/A,TRUE,"GENERAL";"TAB2",#N/A,TRUE,"GENERAL";"TAB3",#N/A,TRUE,"GENERAL";"TAB4",#N/A,TRUE,"GENERAL";"TAB5",#N/A,TRUE,"GENERAL"}</definedName>
    <definedName name="_b4" localSheetId="55" hidden="1">{"TAB1",#N/A,TRUE,"GENERAL";"TAB2",#N/A,TRUE,"GENERAL";"TAB3",#N/A,TRUE,"GENERAL";"TAB4",#N/A,TRUE,"GENERAL";"TAB5",#N/A,TRUE,"GENERAL"}</definedName>
    <definedName name="_b4" localSheetId="5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60" hidden="1">{"TAB1",#N/A,TRUE,"GENERAL";"TAB2",#N/A,TRUE,"GENERAL";"TAB3",#N/A,TRUE,"GENERAL";"TAB4",#N/A,TRUE,"GENERAL";"TAB5",#N/A,TRUE,"GENERAL"}</definedName>
    <definedName name="_b5" localSheetId="55" hidden="1">{"TAB1",#N/A,TRUE,"GENERAL";"TAB2",#N/A,TRUE,"GENERAL";"TAB3",#N/A,TRUE,"GENERAL";"TAB4",#N/A,TRUE,"GENERAL";"TAB5",#N/A,TRUE,"GENERAL"}</definedName>
    <definedName name="_b5" localSheetId="5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60" hidden="1">{"TAB1",#N/A,TRUE,"GENERAL";"TAB2",#N/A,TRUE,"GENERAL";"TAB3",#N/A,TRUE,"GENERAL";"TAB4",#N/A,TRUE,"GENERAL";"TAB5",#N/A,TRUE,"GENERAL"}</definedName>
    <definedName name="_b6" localSheetId="55" hidden="1">{"TAB1",#N/A,TRUE,"GENERAL";"TAB2",#N/A,TRUE,"GENERAL";"TAB3",#N/A,TRUE,"GENERAL";"TAB4",#N/A,TRUE,"GENERAL";"TAB5",#N/A,TRUE,"GENERAL"}</definedName>
    <definedName name="_b6" localSheetId="5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60" hidden="1">{"via1",#N/A,TRUE,"general";"via2",#N/A,TRUE,"general";"via3",#N/A,TRUE,"general"}</definedName>
    <definedName name="_b7" localSheetId="55" hidden="1">{"via1",#N/A,TRUE,"general";"via2",#N/A,TRUE,"general";"via3",#N/A,TRUE,"general"}</definedName>
    <definedName name="_b7" localSheetId="5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60" hidden="1">{"via1",#N/A,TRUE,"general";"via2",#N/A,TRUE,"general";"via3",#N/A,TRUE,"general"}</definedName>
    <definedName name="_b8" localSheetId="55" hidden="1">{"via1",#N/A,TRUE,"general";"via2",#N/A,TRUE,"general";"via3",#N/A,TRUE,"general"}</definedName>
    <definedName name="_b8" localSheetId="5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60" hidden="1">{"TAB1",#N/A,TRUE,"GENERAL";"TAB2",#N/A,TRUE,"GENERAL";"TAB3",#N/A,TRUE,"GENERAL";"TAB4",#N/A,TRUE,"GENERAL";"TAB5",#N/A,TRUE,"GENERAL"}</definedName>
    <definedName name="_bb9" localSheetId="55" hidden="1">{"TAB1",#N/A,TRUE,"GENERAL";"TAB2",#N/A,TRUE,"GENERAL";"TAB3",#N/A,TRUE,"GENERAL";"TAB4",#N/A,TRUE,"GENERAL";"TAB5",#N/A,TRUE,"GENERAL"}</definedName>
    <definedName name="_bb9" localSheetId="5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60" hidden="1">{"TAB1",#N/A,TRUE,"GENERAL";"TAB2",#N/A,TRUE,"GENERAL";"TAB3",#N/A,TRUE,"GENERAL";"TAB4",#N/A,TRUE,"GENERAL";"TAB5",#N/A,TRUE,"GENERAL"}</definedName>
    <definedName name="_bgb5" localSheetId="55" hidden="1">{"TAB1",#N/A,TRUE,"GENERAL";"TAB2",#N/A,TRUE,"GENERAL";"TAB3",#N/A,TRUE,"GENERAL";"TAB4",#N/A,TRUE,"GENERAL";"TAB5",#N/A,TRUE,"GENERAL"}</definedName>
    <definedName name="_bgb5" localSheetId="5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e">#NAME?</definedName>
    <definedName name="_e_6">#NAME?</definedName>
    <definedName name="_e_7">#NAME?</definedName>
    <definedName name="_e_8">#NAME?</definedName>
    <definedName name="_ENE16" localSheetId="60" hidden="1">{#N/A,#N/A,FALSE,"Hoja1";#N/A,#N/A,FALSE,"Hoja2"}</definedName>
    <definedName name="_ENE16" localSheetId="62" hidden="1">{#N/A,#N/A,FALSE,"Hoja1";#N/A,#N/A,FALSE,"Hoja2"}</definedName>
    <definedName name="_ENE16" localSheetId="24" hidden="1">{#N/A,#N/A,FALSE,"Hoja1";#N/A,#N/A,FALSE,"Hoja2"}</definedName>
    <definedName name="_ENE16" localSheetId="25" hidden="1">{#N/A,#N/A,FALSE,"Hoja1";#N/A,#N/A,FALSE,"Hoja2"}</definedName>
    <definedName name="_ENE16" localSheetId="55" hidden="1">{#N/A,#N/A,FALSE,"Hoja1";#N/A,#N/A,FALSE,"Hoja2"}</definedName>
    <definedName name="_ENE16" localSheetId="54" hidden="1">{#N/A,#N/A,FALSE,"Hoja1";#N/A,#N/A,FALSE,"Hoja2"}</definedName>
    <definedName name="_ENE16" hidden="1">{#N/A,#N/A,FALSE,"Hoja1";#N/A,#N/A,FALSE,"Hoja2"}</definedName>
    <definedName name="_EST1" localSheetId="55">#REF!</definedName>
    <definedName name="_EST1" localSheetId="54">#REF!</definedName>
    <definedName name="_EST1">#REF!</definedName>
    <definedName name="_EST10" localSheetId="55">#REF!</definedName>
    <definedName name="_EST10" localSheetId="54">#REF!</definedName>
    <definedName name="_EST10">#REF!</definedName>
    <definedName name="_EST11" localSheetId="55">#REF!</definedName>
    <definedName name="_EST11" localSheetId="54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hidden="1">{"SUMINISTRO E INSTALACIÓN CANALETAS L=7.50"}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localSheetId="55" hidden="1">#REF!</definedName>
    <definedName name="_Fill" localSheetId="54" hidden="1">#REF!</definedName>
    <definedName name="_Fill" hidden="1">#REF!</definedName>
    <definedName name="_xlnm._FilterDatabase" localSheetId="1" hidden="1">'PRESUPUESTO CDO'!$K$1:$K$140</definedName>
    <definedName name="_xlnm._FilterDatabase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60" hidden="1">{"TAB1",#N/A,TRUE,"GENERAL";"TAB2",#N/A,TRUE,"GENERAL";"TAB3",#N/A,TRUE,"GENERAL";"TAB4",#N/A,TRUE,"GENERAL";"TAB5",#N/A,TRUE,"GENERAL"}</definedName>
    <definedName name="_g2" localSheetId="55" hidden="1">{"TAB1",#N/A,TRUE,"GENERAL";"TAB2",#N/A,TRUE,"GENERAL";"TAB3",#N/A,TRUE,"GENERAL";"TAB4",#N/A,TRUE,"GENERAL";"TAB5",#N/A,TRUE,"GENERAL"}</definedName>
    <definedName name="_g2" localSheetId="5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60" hidden="1">{"via1",#N/A,TRUE,"general";"via2",#N/A,TRUE,"general";"via3",#N/A,TRUE,"general"}</definedName>
    <definedName name="_g3" localSheetId="55" hidden="1">{"via1",#N/A,TRUE,"general";"via2",#N/A,TRUE,"general";"via3",#N/A,TRUE,"general"}</definedName>
    <definedName name="_g3" localSheetId="5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60" hidden="1">{"via1",#N/A,TRUE,"general";"via2",#N/A,TRUE,"general";"via3",#N/A,TRUE,"general"}</definedName>
    <definedName name="_g4" localSheetId="55" hidden="1">{"via1",#N/A,TRUE,"general";"via2",#N/A,TRUE,"general";"via3",#N/A,TRUE,"general"}</definedName>
    <definedName name="_g4" localSheetId="5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60" hidden="1">{"via1",#N/A,TRUE,"general";"via2",#N/A,TRUE,"general";"via3",#N/A,TRUE,"general"}</definedName>
    <definedName name="_g5" localSheetId="55" hidden="1">{"via1",#N/A,TRUE,"general";"via2",#N/A,TRUE,"general";"via3",#N/A,TRUE,"general"}</definedName>
    <definedName name="_g5" localSheetId="5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60" hidden="1">{"via1",#N/A,TRUE,"general";"via2",#N/A,TRUE,"general";"via3",#N/A,TRUE,"general"}</definedName>
    <definedName name="_g6" localSheetId="55" hidden="1">{"via1",#N/A,TRUE,"general";"via2",#N/A,TRUE,"general";"via3",#N/A,TRUE,"general"}</definedName>
    <definedName name="_g6" localSheetId="5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60" hidden="1">{"TAB1",#N/A,TRUE,"GENERAL";"TAB2",#N/A,TRUE,"GENERAL";"TAB3",#N/A,TRUE,"GENERAL";"TAB4",#N/A,TRUE,"GENERAL";"TAB5",#N/A,TRUE,"GENERAL"}</definedName>
    <definedName name="_g7" localSheetId="55" hidden="1">{"TAB1",#N/A,TRUE,"GENERAL";"TAB2",#N/A,TRUE,"GENERAL";"TAB3",#N/A,TRUE,"GENERAL";"TAB4",#N/A,TRUE,"GENERAL";"TAB5",#N/A,TRUE,"GENERAL"}</definedName>
    <definedName name="_g7" localSheetId="5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60" hidden="1">{"TAB1",#N/A,TRUE,"GENERAL";"TAB2",#N/A,TRUE,"GENERAL";"TAB3",#N/A,TRUE,"GENERAL";"TAB4",#N/A,TRUE,"GENERAL";"TAB5",#N/A,TRUE,"GENERAL"}</definedName>
    <definedName name="_GR1" localSheetId="55" hidden="1">{"TAB1",#N/A,TRUE,"GENERAL";"TAB2",#N/A,TRUE,"GENERAL";"TAB3",#N/A,TRUE,"GENERAL";"TAB4",#N/A,TRUE,"GENERAL";"TAB5",#N/A,TRUE,"GENERAL"}</definedName>
    <definedName name="_GR1" localSheetId="5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60" hidden="1">{"via1",#N/A,TRUE,"general";"via2",#N/A,TRUE,"general";"via3",#N/A,TRUE,"general"}</definedName>
    <definedName name="_gtr4" localSheetId="55" hidden="1">{"via1",#N/A,TRUE,"general";"via2",#N/A,TRUE,"general";"via3",#N/A,TRUE,"general"}</definedName>
    <definedName name="_gtr4" localSheetId="5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60" hidden="1">{"via1",#N/A,TRUE,"general";"via2",#N/A,TRUE,"general";"via3",#N/A,TRUE,"general"}</definedName>
    <definedName name="_h2" localSheetId="55" hidden="1">{"via1",#N/A,TRUE,"general";"via2",#N/A,TRUE,"general";"via3",#N/A,TRUE,"general"}</definedName>
    <definedName name="_h2" localSheetId="5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60" hidden="1">{"via1",#N/A,TRUE,"general";"via2",#N/A,TRUE,"general";"via3",#N/A,TRUE,"general"}</definedName>
    <definedName name="_h3" localSheetId="55" hidden="1">{"via1",#N/A,TRUE,"general";"via2",#N/A,TRUE,"general";"via3",#N/A,TRUE,"general"}</definedName>
    <definedName name="_h3" localSheetId="5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60" hidden="1">{"TAB1",#N/A,TRUE,"GENERAL";"TAB2",#N/A,TRUE,"GENERAL";"TAB3",#N/A,TRUE,"GENERAL";"TAB4",#N/A,TRUE,"GENERAL";"TAB5",#N/A,TRUE,"GENERAL"}</definedName>
    <definedName name="_h4" localSheetId="55" hidden="1">{"TAB1",#N/A,TRUE,"GENERAL";"TAB2",#N/A,TRUE,"GENERAL";"TAB3",#N/A,TRUE,"GENERAL";"TAB4",#N/A,TRUE,"GENERAL";"TAB5",#N/A,TRUE,"GENERAL"}</definedName>
    <definedName name="_h4" localSheetId="5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60" hidden="1">{"TAB1",#N/A,TRUE,"GENERAL";"TAB2",#N/A,TRUE,"GENERAL";"TAB3",#N/A,TRUE,"GENERAL";"TAB4",#N/A,TRUE,"GENERAL";"TAB5",#N/A,TRUE,"GENERAL"}</definedName>
    <definedName name="_h5" localSheetId="55" hidden="1">{"TAB1",#N/A,TRUE,"GENERAL";"TAB2",#N/A,TRUE,"GENERAL";"TAB3",#N/A,TRUE,"GENERAL";"TAB4",#N/A,TRUE,"GENERAL";"TAB5",#N/A,TRUE,"GENERAL"}</definedName>
    <definedName name="_h5" localSheetId="5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60" hidden="1">{"via1",#N/A,TRUE,"general";"via2",#N/A,TRUE,"general";"via3",#N/A,TRUE,"general"}</definedName>
    <definedName name="_h6" localSheetId="55" hidden="1">{"via1",#N/A,TRUE,"general";"via2",#N/A,TRUE,"general";"via3",#N/A,TRUE,"general"}</definedName>
    <definedName name="_h6" localSheetId="5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60" hidden="1">{"TAB1",#N/A,TRUE,"GENERAL";"TAB2",#N/A,TRUE,"GENERAL";"TAB3",#N/A,TRUE,"GENERAL";"TAB4",#N/A,TRUE,"GENERAL";"TAB5",#N/A,TRUE,"GENERAL"}</definedName>
    <definedName name="_h7" localSheetId="55" hidden="1">{"TAB1",#N/A,TRUE,"GENERAL";"TAB2",#N/A,TRUE,"GENERAL";"TAB3",#N/A,TRUE,"GENERAL";"TAB4",#N/A,TRUE,"GENERAL";"TAB5",#N/A,TRUE,"GENERAL"}</definedName>
    <definedName name="_h7" localSheetId="5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60" hidden="1">{"via1",#N/A,TRUE,"general";"via2",#N/A,TRUE,"general";"via3",#N/A,TRUE,"general"}</definedName>
    <definedName name="_h8" localSheetId="55" hidden="1">{"via1",#N/A,TRUE,"general";"via2",#N/A,TRUE,"general";"via3",#N/A,TRUE,"general"}</definedName>
    <definedName name="_h8" localSheetId="5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60" hidden="1">{"via1",#N/A,TRUE,"general";"via2",#N/A,TRUE,"general";"via3",#N/A,TRUE,"general"}</definedName>
    <definedName name="_hfh7" localSheetId="55" hidden="1">{"via1",#N/A,TRUE,"general";"via2",#N/A,TRUE,"general";"via3",#N/A,TRUE,"general"}</definedName>
    <definedName name="_hfh7" localSheetId="54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60" hidden="1">{"via1",#N/A,TRUE,"general";"via2",#N/A,TRUE,"general";"via3",#N/A,TRUE,"general"}</definedName>
    <definedName name="_i4" localSheetId="55" hidden="1">{"via1",#N/A,TRUE,"general";"via2",#N/A,TRUE,"general";"via3",#N/A,TRUE,"general"}</definedName>
    <definedName name="_i4" localSheetId="5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60" hidden="1">{"TAB1",#N/A,TRUE,"GENERAL";"TAB2",#N/A,TRUE,"GENERAL";"TAB3",#N/A,TRUE,"GENERAL";"TAB4",#N/A,TRUE,"GENERAL";"TAB5",#N/A,TRUE,"GENERAL"}</definedName>
    <definedName name="_i5" localSheetId="55" hidden="1">{"TAB1",#N/A,TRUE,"GENERAL";"TAB2",#N/A,TRUE,"GENERAL";"TAB3",#N/A,TRUE,"GENERAL";"TAB4",#N/A,TRUE,"GENERAL";"TAB5",#N/A,TRUE,"GENERAL"}</definedName>
    <definedName name="_i5" localSheetId="5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60" hidden="1">{"TAB1",#N/A,TRUE,"GENERAL";"TAB2",#N/A,TRUE,"GENERAL";"TAB3",#N/A,TRUE,"GENERAL";"TAB4",#N/A,TRUE,"GENERAL";"TAB5",#N/A,TRUE,"GENERAL"}</definedName>
    <definedName name="_i6" localSheetId="55" hidden="1">{"TAB1",#N/A,TRUE,"GENERAL";"TAB2",#N/A,TRUE,"GENERAL";"TAB3",#N/A,TRUE,"GENERAL";"TAB4",#N/A,TRUE,"GENERAL";"TAB5",#N/A,TRUE,"GENERAL"}</definedName>
    <definedName name="_i6" localSheetId="5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60" hidden="1">{"via1",#N/A,TRUE,"general";"via2",#N/A,TRUE,"general";"via3",#N/A,TRUE,"general"}</definedName>
    <definedName name="_i7" localSheetId="55" hidden="1">{"via1",#N/A,TRUE,"general";"via2",#N/A,TRUE,"general";"via3",#N/A,TRUE,"general"}</definedName>
    <definedName name="_i7" localSheetId="5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60" hidden="1">{"TAB1",#N/A,TRUE,"GENERAL";"TAB2",#N/A,TRUE,"GENERAL";"TAB3",#N/A,TRUE,"GENERAL";"TAB4",#N/A,TRUE,"GENERAL";"TAB5",#N/A,TRUE,"GENERAL"}</definedName>
    <definedName name="_i77" localSheetId="55" hidden="1">{"TAB1",#N/A,TRUE,"GENERAL";"TAB2",#N/A,TRUE,"GENERAL";"TAB3",#N/A,TRUE,"GENERAL";"TAB4",#N/A,TRUE,"GENERAL";"TAB5",#N/A,TRUE,"GENERAL"}</definedName>
    <definedName name="_i77" localSheetId="5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60" hidden="1">{"via1",#N/A,TRUE,"general";"via2",#N/A,TRUE,"general";"via3",#N/A,TRUE,"general"}</definedName>
    <definedName name="_i8" localSheetId="55" hidden="1">{"via1",#N/A,TRUE,"general";"via2",#N/A,TRUE,"general";"via3",#N/A,TRUE,"general"}</definedName>
    <definedName name="_i8" localSheetId="5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60" hidden="1">{"TAB1",#N/A,TRUE,"GENERAL";"TAB2",#N/A,TRUE,"GENERAL";"TAB3",#N/A,TRUE,"GENERAL";"TAB4",#N/A,TRUE,"GENERAL";"TAB5",#N/A,TRUE,"GENERAL"}</definedName>
    <definedName name="_i9" localSheetId="55" hidden="1">{"TAB1",#N/A,TRUE,"GENERAL";"TAB2",#N/A,TRUE,"GENERAL";"TAB3",#N/A,TRUE,"GENERAL";"TAB4",#N/A,TRUE,"GENERAL";"TAB5",#N/A,TRUE,"GENERAL"}</definedName>
    <definedName name="_i9" localSheetId="5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60" hidden="1">{"TAB1",#N/A,TRUE,"GENERAL";"TAB2",#N/A,TRUE,"GENERAL";"TAB3",#N/A,TRUE,"GENERAL";"TAB4",#N/A,TRUE,"GENERAL";"TAB5",#N/A,TRUE,"GENERAL"}</definedName>
    <definedName name="_k3" localSheetId="55" hidden="1">{"TAB1",#N/A,TRUE,"GENERAL";"TAB2",#N/A,TRUE,"GENERAL";"TAB3",#N/A,TRUE,"GENERAL";"TAB4",#N/A,TRUE,"GENERAL";"TAB5",#N/A,TRUE,"GENERAL"}</definedName>
    <definedName name="_k3" localSheetId="5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60" hidden="1">{"via1",#N/A,TRUE,"general";"via2",#N/A,TRUE,"general";"via3",#N/A,TRUE,"general"}</definedName>
    <definedName name="_k4" localSheetId="55" hidden="1">{"via1",#N/A,TRUE,"general";"via2",#N/A,TRUE,"general";"via3",#N/A,TRUE,"general"}</definedName>
    <definedName name="_k4" localSheetId="5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60" hidden="1">{"via1",#N/A,TRUE,"general";"via2",#N/A,TRUE,"general";"via3",#N/A,TRUE,"general"}</definedName>
    <definedName name="_k5" localSheetId="55" hidden="1">{"via1",#N/A,TRUE,"general";"via2",#N/A,TRUE,"general";"via3",#N/A,TRUE,"general"}</definedName>
    <definedName name="_k5" localSheetId="5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60" hidden="1">{"TAB1",#N/A,TRUE,"GENERAL";"TAB2",#N/A,TRUE,"GENERAL";"TAB3",#N/A,TRUE,"GENERAL";"TAB4",#N/A,TRUE,"GENERAL";"TAB5",#N/A,TRUE,"GENERAL"}</definedName>
    <definedName name="_k6" localSheetId="55" hidden="1">{"TAB1",#N/A,TRUE,"GENERAL";"TAB2",#N/A,TRUE,"GENERAL";"TAB3",#N/A,TRUE,"GENERAL";"TAB4",#N/A,TRUE,"GENERAL";"TAB5",#N/A,TRUE,"GENERAL"}</definedName>
    <definedName name="_k6" localSheetId="5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60" hidden="1">{"via1",#N/A,TRUE,"general";"via2",#N/A,TRUE,"general";"via3",#N/A,TRUE,"general"}</definedName>
    <definedName name="_k7" localSheetId="55" hidden="1">{"via1",#N/A,TRUE,"general";"via2",#N/A,TRUE,"general";"via3",#N/A,TRUE,"general"}</definedName>
    <definedName name="_k7" localSheetId="5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60" hidden="1">{"via1",#N/A,TRUE,"general";"via2",#N/A,TRUE,"general";"via3",#N/A,TRUE,"general"}</definedName>
    <definedName name="_k8" localSheetId="55" hidden="1">{"via1",#N/A,TRUE,"general";"via2",#N/A,TRUE,"general";"via3",#N/A,TRUE,"general"}</definedName>
    <definedName name="_k8" localSheetId="5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60" hidden="1">{"TAB1",#N/A,TRUE,"GENERAL";"TAB2",#N/A,TRUE,"GENERAL";"TAB3",#N/A,TRUE,"GENERAL";"TAB4",#N/A,TRUE,"GENERAL";"TAB5",#N/A,TRUE,"GENERAL"}</definedName>
    <definedName name="_k9" localSheetId="55" hidden="1">{"TAB1",#N/A,TRUE,"GENERAL";"TAB2",#N/A,TRUE,"GENERAL";"TAB3",#N/A,TRUE,"GENERAL";"TAB4",#N/A,TRUE,"GENERAL";"TAB5",#N/A,TRUE,"GENERAL"}</definedName>
    <definedName name="_k9" localSheetId="5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60" hidden="1">{"TAB1",#N/A,TRUE,"GENERAL";"TAB2",#N/A,TRUE,"GENERAL";"TAB3",#N/A,TRUE,"GENERAL";"TAB4",#N/A,TRUE,"GENERAL";"TAB5",#N/A,TRUE,"GENERAL"}</definedName>
    <definedName name="_kjk6" localSheetId="55" hidden="1">{"TAB1",#N/A,TRUE,"GENERAL";"TAB2",#N/A,TRUE,"GENERAL";"TAB3",#N/A,TRUE,"GENERAL";"TAB4",#N/A,TRUE,"GENERAL";"TAB5",#N/A,TRUE,"GENERAL"}</definedName>
    <definedName name="_kjk6" localSheetId="5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60" hidden="1">{"via1",#N/A,TRUE,"general";"via2",#N/A,TRUE,"general";"via3",#N/A,TRUE,"general"}</definedName>
    <definedName name="_m3" localSheetId="55" hidden="1">{"via1",#N/A,TRUE,"general";"via2",#N/A,TRUE,"general";"via3",#N/A,TRUE,"general"}</definedName>
    <definedName name="_m3" localSheetId="5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60" hidden="1">{"TAB1",#N/A,TRUE,"GENERAL";"TAB2",#N/A,TRUE,"GENERAL";"TAB3",#N/A,TRUE,"GENERAL";"TAB4",#N/A,TRUE,"GENERAL";"TAB5",#N/A,TRUE,"GENERAL"}</definedName>
    <definedName name="_m4" localSheetId="55" hidden="1">{"TAB1",#N/A,TRUE,"GENERAL";"TAB2",#N/A,TRUE,"GENERAL";"TAB3",#N/A,TRUE,"GENERAL";"TAB4",#N/A,TRUE,"GENERAL";"TAB5",#N/A,TRUE,"GENERAL"}</definedName>
    <definedName name="_m4" localSheetId="5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60" hidden="1">{"via1",#N/A,TRUE,"general";"via2",#N/A,TRUE,"general";"via3",#N/A,TRUE,"general"}</definedName>
    <definedName name="_m5" localSheetId="55" hidden="1">{"via1",#N/A,TRUE,"general";"via2",#N/A,TRUE,"general";"via3",#N/A,TRUE,"general"}</definedName>
    <definedName name="_m5" localSheetId="5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60" hidden="1">{"TAB1",#N/A,TRUE,"GENERAL";"TAB2",#N/A,TRUE,"GENERAL";"TAB3",#N/A,TRUE,"GENERAL";"TAB4",#N/A,TRUE,"GENERAL";"TAB5",#N/A,TRUE,"GENERAL"}</definedName>
    <definedName name="_m6" localSheetId="55" hidden="1">{"TAB1",#N/A,TRUE,"GENERAL";"TAB2",#N/A,TRUE,"GENERAL";"TAB3",#N/A,TRUE,"GENERAL";"TAB4",#N/A,TRUE,"GENERAL";"TAB5",#N/A,TRUE,"GENERAL"}</definedName>
    <definedName name="_m6" localSheetId="5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60" hidden="1">{"TAB1",#N/A,TRUE,"GENERAL";"TAB2",#N/A,TRUE,"GENERAL";"TAB3",#N/A,TRUE,"GENERAL";"TAB4",#N/A,TRUE,"GENERAL";"TAB5",#N/A,TRUE,"GENERAL"}</definedName>
    <definedName name="_m7" localSheetId="55" hidden="1">{"TAB1",#N/A,TRUE,"GENERAL";"TAB2",#N/A,TRUE,"GENERAL";"TAB3",#N/A,TRUE,"GENERAL";"TAB4",#N/A,TRUE,"GENERAL";"TAB5",#N/A,TRUE,"GENERAL"}</definedName>
    <definedName name="_m7" localSheetId="5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60" hidden="1">{"via1",#N/A,TRUE,"general";"via2",#N/A,TRUE,"general";"via3",#N/A,TRUE,"general"}</definedName>
    <definedName name="_m8" localSheetId="55" hidden="1">{"via1",#N/A,TRUE,"general";"via2",#N/A,TRUE,"general";"via3",#N/A,TRUE,"general"}</definedName>
    <definedName name="_m8" localSheetId="5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60" hidden="1">{"via1",#N/A,TRUE,"general";"via2",#N/A,TRUE,"general";"via3",#N/A,TRUE,"general"}</definedName>
    <definedName name="_m9" localSheetId="55" hidden="1">{"via1",#N/A,TRUE,"general";"via2",#N/A,TRUE,"general";"via3",#N/A,TRUE,"general"}</definedName>
    <definedName name="_m9" localSheetId="54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247" localSheetId="55">#REF!</definedName>
    <definedName name="_ME247" localSheetId="54">#REF!</definedName>
    <definedName name="_ME247">#REF!</definedName>
    <definedName name="_ME26" localSheetId="55">#REF!</definedName>
    <definedName name="_ME26" localSheetId="54">#REF!</definedName>
    <definedName name="_ME26">#REF!</definedName>
    <definedName name="_ME35">#REF!</definedName>
    <definedName name="_mov1" localSheetId="60" hidden="1">{#N/A,#N/A,FALSE,"Hoja1";#N/A,#N/A,FALSE,"Hoja2"}</definedName>
    <definedName name="_mov1" localSheetId="62" hidden="1">{#N/A,#N/A,FALSE,"Hoja1";#N/A,#N/A,FALSE,"Hoja2"}</definedName>
    <definedName name="_mov1" localSheetId="24" hidden="1">{#N/A,#N/A,FALSE,"Hoja1";#N/A,#N/A,FALSE,"Hoja2"}</definedName>
    <definedName name="_mov1" localSheetId="25" hidden="1">{#N/A,#N/A,FALSE,"Hoja1";#N/A,#N/A,FALSE,"Hoja2"}</definedName>
    <definedName name="_mov1" localSheetId="55" hidden="1">{#N/A,#N/A,FALSE,"Hoja1";#N/A,#N/A,FALSE,"Hoja2"}</definedName>
    <definedName name="_mov1" localSheetId="54" hidden="1">{#N/A,#N/A,FALSE,"Hoja1";#N/A,#N/A,FALSE,"Hoja2"}</definedName>
    <definedName name="_mov1" hidden="1">{#N/A,#N/A,FALSE,"Hoja1";#N/A,#N/A,FALSE,"Hoja2"}</definedName>
    <definedName name="_mun2" localSheetId="55">#REF!</definedName>
    <definedName name="_mun2" localSheetId="54">#REF!</definedName>
    <definedName name="_mun2">#REF!</definedName>
    <definedName name="_n3" localSheetId="60" hidden="1">{"TAB1",#N/A,TRUE,"GENERAL";"TAB2",#N/A,TRUE,"GENERAL";"TAB3",#N/A,TRUE,"GENERAL";"TAB4",#N/A,TRUE,"GENERAL";"TAB5",#N/A,TRUE,"GENERAL"}</definedName>
    <definedName name="_n3" localSheetId="55" hidden="1">{"TAB1",#N/A,TRUE,"GENERAL";"TAB2",#N/A,TRUE,"GENERAL";"TAB3",#N/A,TRUE,"GENERAL";"TAB4",#N/A,TRUE,"GENERAL";"TAB5",#N/A,TRUE,"GENERAL"}</definedName>
    <definedName name="_n3" localSheetId="5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60" hidden="1">{"via1",#N/A,TRUE,"general";"via2",#N/A,TRUE,"general";"via3",#N/A,TRUE,"general"}</definedName>
    <definedName name="_n4" localSheetId="55" hidden="1">{"via1",#N/A,TRUE,"general";"via2",#N/A,TRUE,"general";"via3",#N/A,TRUE,"general"}</definedName>
    <definedName name="_n4" localSheetId="5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60" hidden="1">{"TAB1",#N/A,TRUE,"GENERAL";"TAB2",#N/A,TRUE,"GENERAL";"TAB3",#N/A,TRUE,"GENERAL";"TAB4",#N/A,TRUE,"GENERAL";"TAB5",#N/A,TRUE,"GENERAL"}</definedName>
    <definedName name="_n5" localSheetId="55" hidden="1">{"TAB1",#N/A,TRUE,"GENERAL";"TAB2",#N/A,TRUE,"GENERAL";"TAB3",#N/A,TRUE,"GENERAL";"TAB4",#N/A,TRUE,"GENERAL";"TAB5",#N/A,TRUE,"GENERAL"}</definedName>
    <definedName name="_n5" localSheetId="5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G1">#REF!</definedName>
    <definedName name="_NG2">#REF!</definedName>
    <definedName name="_NG3">#REF!</definedName>
    <definedName name="_NG4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60" hidden="1">{"via1",#N/A,TRUE,"general";"via2",#N/A,TRUE,"general";"via3",#N/A,TRUE,"general"}</definedName>
    <definedName name="_nyn7" localSheetId="55" hidden="1">{"via1",#N/A,TRUE,"general";"via2",#N/A,TRUE,"general";"via3",#N/A,TRUE,"general"}</definedName>
    <definedName name="_nyn7" localSheetId="5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60" hidden="1">{"via1",#N/A,TRUE,"general";"via2",#N/A,TRUE,"general";"via3",#N/A,TRUE,"general"}</definedName>
    <definedName name="_o4" localSheetId="55" hidden="1">{"via1",#N/A,TRUE,"general";"via2",#N/A,TRUE,"general";"via3",#N/A,TRUE,"general"}</definedName>
    <definedName name="_o4" localSheetId="5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60" hidden="1">{"TAB1",#N/A,TRUE,"GENERAL";"TAB2",#N/A,TRUE,"GENERAL";"TAB3",#N/A,TRUE,"GENERAL";"TAB4",#N/A,TRUE,"GENERAL";"TAB5",#N/A,TRUE,"GENERAL"}</definedName>
    <definedName name="_o5" localSheetId="55" hidden="1">{"TAB1",#N/A,TRUE,"GENERAL";"TAB2",#N/A,TRUE,"GENERAL";"TAB3",#N/A,TRUE,"GENERAL";"TAB4",#N/A,TRUE,"GENERAL";"TAB5",#N/A,TRUE,"GENERAL"}</definedName>
    <definedName name="_o5" localSheetId="5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60" hidden="1">{"TAB1",#N/A,TRUE,"GENERAL";"TAB2",#N/A,TRUE,"GENERAL";"TAB3",#N/A,TRUE,"GENERAL";"TAB4",#N/A,TRUE,"GENERAL";"TAB5",#N/A,TRUE,"GENERAL"}</definedName>
    <definedName name="_o6" localSheetId="55" hidden="1">{"TAB1",#N/A,TRUE,"GENERAL";"TAB2",#N/A,TRUE,"GENERAL";"TAB3",#N/A,TRUE,"GENERAL";"TAB4",#N/A,TRUE,"GENERAL";"TAB5",#N/A,TRUE,"GENERAL"}</definedName>
    <definedName name="_o6" localSheetId="5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60" hidden="1">{"TAB1",#N/A,TRUE,"GENERAL";"TAB2",#N/A,TRUE,"GENERAL";"TAB3",#N/A,TRUE,"GENERAL";"TAB4",#N/A,TRUE,"GENERAL";"TAB5",#N/A,TRUE,"GENERAL"}</definedName>
    <definedName name="_o7" localSheetId="55" hidden="1">{"TAB1",#N/A,TRUE,"GENERAL";"TAB2",#N/A,TRUE,"GENERAL";"TAB3",#N/A,TRUE,"GENERAL";"TAB4",#N/A,TRUE,"GENERAL";"TAB5",#N/A,TRUE,"GENERAL"}</definedName>
    <definedName name="_o7" localSheetId="5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60" hidden="1">{"via1",#N/A,TRUE,"general";"via2",#N/A,TRUE,"general";"via3",#N/A,TRUE,"general"}</definedName>
    <definedName name="_o8" localSheetId="55" hidden="1">{"via1",#N/A,TRUE,"general";"via2",#N/A,TRUE,"general";"via3",#N/A,TRUE,"general"}</definedName>
    <definedName name="_o8" localSheetId="5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60" hidden="1">{"TAB1",#N/A,TRUE,"GENERAL";"TAB2",#N/A,TRUE,"GENERAL";"TAB3",#N/A,TRUE,"GENERAL";"TAB4",#N/A,TRUE,"GENERAL";"TAB5",#N/A,TRUE,"GENERAL"}</definedName>
    <definedName name="_o9" localSheetId="55" hidden="1">{"TAB1",#N/A,TRUE,"GENERAL";"TAB2",#N/A,TRUE,"GENERAL";"TAB3",#N/A,TRUE,"GENERAL";"TAB4",#N/A,TRUE,"GENERAL";"TAB5",#N/A,TRUE,"GENERAL"}</definedName>
    <definedName name="_o9" localSheetId="5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60" hidden="1">{"via1",#N/A,TRUE,"general";"via2",#N/A,TRUE,"general";"via3",#N/A,TRUE,"general"}</definedName>
    <definedName name="_p6" localSheetId="55" hidden="1">{"via1",#N/A,TRUE,"general";"via2",#N/A,TRUE,"general";"via3",#N/A,TRUE,"general"}</definedName>
    <definedName name="_p6" localSheetId="5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60" hidden="1">{"via1",#N/A,TRUE,"general";"via2",#N/A,TRUE,"general";"via3",#N/A,TRUE,"general"}</definedName>
    <definedName name="_p7" localSheetId="55" hidden="1">{"via1",#N/A,TRUE,"general";"via2",#N/A,TRUE,"general";"via3",#N/A,TRUE,"general"}</definedName>
    <definedName name="_p7" localSheetId="5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60" hidden="1">{"TAB1",#N/A,TRUE,"GENERAL";"TAB2",#N/A,TRUE,"GENERAL";"TAB3",#N/A,TRUE,"GENERAL";"TAB4",#N/A,TRUE,"GENERAL";"TAB5",#N/A,TRUE,"GENERAL"}</definedName>
    <definedName name="_p8" localSheetId="55" hidden="1">{"TAB1",#N/A,TRUE,"GENERAL";"TAB2",#N/A,TRUE,"GENERAL";"TAB3",#N/A,TRUE,"GENERAL";"TAB4",#N/A,TRUE,"GENERAL";"TAB5",#N/A,TRUE,"GENERAL"}</definedName>
    <definedName name="_p8" localSheetId="5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55">#REF!</definedName>
    <definedName name="_PJ50" localSheetId="54">#REF!</definedName>
    <definedName name="_PJ50">#REF!</definedName>
    <definedName name="_pj51" localSheetId="55">#REF!</definedName>
    <definedName name="_pj51" localSheetId="54">#REF!</definedName>
    <definedName name="_pj51">#REF!</definedName>
    <definedName name="_r" localSheetId="4">#REF!</definedName>
    <definedName name="_r" localSheetId="0">#REF!</definedName>
    <definedName name="_r" localSheetId="1">#REF!</definedName>
    <definedName name="_r">#REF!</definedName>
    <definedName name="_r4r" localSheetId="60" hidden="1">{"via1",#N/A,TRUE,"general";"via2",#N/A,TRUE,"general";"via3",#N/A,TRUE,"general"}</definedName>
    <definedName name="_r4r" localSheetId="55" hidden="1">{"via1",#N/A,TRUE,"general";"via2",#N/A,TRUE,"general";"via3",#N/A,TRUE,"general"}</definedName>
    <definedName name="_r4r" localSheetId="54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55">#REF!</definedName>
    <definedName name="_rc" localSheetId="54">#REF!</definedName>
    <definedName name="_rc">#REF!</definedName>
    <definedName name="_ref4" localSheetId="55">#REF!</definedName>
    <definedName name="_ref4" localSheetId="54">#REF!</definedName>
    <definedName name="_ref4">#REF!</definedName>
    <definedName name="_Ret13" localSheetId="55">#REF!</definedName>
    <definedName name="_Ret13" localSheetId="54">#REF!</definedName>
    <definedName name="_Ret13">#REF!</definedName>
    <definedName name="_Ret19">#REF!</definedName>
    <definedName name="_Ret25">#REF!</definedName>
    <definedName name="_Ret50">#REF!</definedName>
    <definedName name="_Ret63">#REF!</definedName>
    <definedName name="_rtu6" localSheetId="60" hidden="1">{"via1",#N/A,TRUE,"general";"via2",#N/A,TRUE,"general";"via3",#N/A,TRUE,"general"}</definedName>
    <definedName name="_rtu6" localSheetId="55" hidden="1">{"via1",#N/A,TRUE,"general";"via2",#N/A,TRUE,"general";"via3",#N/A,TRUE,"general"}</definedName>
    <definedName name="_rtu6" localSheetId="5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60" hidden="1">{"via1",#N/A,TRUE,"general";"via2",#N/A,TRUE,"general";"via3",#N/A,TRUE,"general"}</definedName>
    <definedName name="_s1" localSheetId="55" hidden="1">{"via1",#N/A,TRUE,"general";"via2",#N/A,TRUE,"general";"via3",#N/A,TRUE,"general"}</definedName>
    <definedName name="_s1" localSheetId="5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60" hidden="1">{"TAB1",#N/A,TRUE,"GENERAL";"TAB2",#N/A,TRUE,"GENERAL";"TAB3",#N/A,TRUE,"GENERAL";"TAB4",#N/A,TRUE,"GENERAL";"TAB5",#N/A,TRUE,"GENERAL"}</definedName>
    <definedName name="_s2" localSheetId="55" hidden="1">{"TAB1",#N/A,TRUE,"GENERAL";"TAB2",#N/A,TRUE,"GENERAL";"TAB3",#N/A,TRUE,"GENERAL";"TAB4",#N/A,TRUE,"GENERAL";"TAB5",#N/A,TRUE,"GENERAL"}</definedName>
    <definedName name="_s2" localSheetId="5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60" hidden="1">{"TAB1",#N/A,TRUE,"GENERAL";"TAB2",#N/A,TRUE,"GENERAL";"TAB3",#N/A,TRUE,"GENERAL";"TAB4",#N/A,TRUE,"GENERAL";"TAB5",#N/A,TRUE,"GENERAL"}</definedName>
    <definedName name="_s3" localSheetId="55" hidden="1">{"TAB1",#N/A,TRUE,"GENERAL";"TAB2",#N/A,TRUE,"GENERAL";"TAB3",#N/A,TRUE,"GENERAL";"TAB4",#N/A,TRUE,"GENERAL";"TAB5",#N/A,TRUE,"GENERAL"}</definedName>
    <definedName name="_s3" localSheetId="5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60" hidden="1">{"via1",#N/A,TRUE,"general";"via2",#N/A,TRUE,"general";"via3",#N/A,TRUE,"general"}</definedName>
    <definedName name="_s4" localSheetId="55" hidden="1">{"via1",#N/A,TRUE,"general";"via2",#N/A,TRUE,"general";"via3",#N/A,TRUE,"general"}</definedName>
    <definedName name="_s4" localSheetId="5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60" hidden="1">{"via1",#N/A,TRUE,"general";"via2",#N/A,TRUE,"general";"via3",#N/A,TRUE,"general"}</definedName>
    <definedName name="_s5" localSheetId="55" hidden="1">{"via1",#N/A,TRUE,"general";"via2",#N/A,TRUE,"general";"via3",#N/A,TRUE,"general"}</definedName>
    <definedName name="_s5" localSheetId="5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60" hidden="1">{"TAB1",#N/A,TRUE,"GENERAL";"TAB2",#N/A,TRUE,"GENERAL";"TAB3",#N/A,TRUE,"GENERAL";"TAB4",#N/A,TRUE,"GENERAL";"TAB5",#N/A,TRUE,"GENERAL"}</definedName>
    <definedName name="_s6" localSheetId="55" hidden="1">{"TAB1",#N/A,TRUE,"GENERAL";"TAB2",#N/A,TRUE,"GENERAL";"TAB3",#N/A,TRUE,"GENERAL";"TAB4",#N/A,TRUE,"GENERAL";"TAB5",#N/A,TRUE,"GENERAL"}</definedName>
    <definedName name="_s6" localSheetId="5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60" hidden="1">{"via1",#N/A,TRUE,"general";"via2",#N/A,TRUE,"general";"via3",#N/A,TRUE,"general"}</definedName>
    <definedName name="_s7" localSheetId="55" hidden="1">{"via1",#N/A,TRUE,"general";"via2",#N/A,TRUE,"general";"via3",#N/A,TRUE,"general"}</definedName>
    <definedName name="_s7" localSheetId="54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 hidden="1">#REF!</definedName>
    <definedName name="_SE212">#REF!</definedName>
    <definedName name="_SE216">#REF!</definedName>
    <definedName name="_SE217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ort" hidden="1">#REF!</definedName>
    <definedName name="_t3" localSheetId="60" hidden="1">{"TAB1",#N/A,TRUE,"GENERAL";"TAB2",#N/A,TRUE,"GENERAL";"TAB3",#N/A,TRUE,"GENERAL";"TAB4",#N/A,TRUE,"GENERAL";"TAB5",#N/A,TRUE,"GENERAL"}</definedName>
    <definedName name="_t3" localSheetId="55" hidden="1">{"TAB1",#N/A,TRUE,"GENERAL";"TAB2",#N/A,TRUE,"GENERAL";"TAB3",#N/A,TRUE,"GENERAL";"TAB4",#N/A,TRUE,"GENERAL";"TAB5",#N/A,TRUE,"GENERAL"}</definedName>
    <definedName name="_t3" localSheetId="5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60" hidden="1">{"via1",#N/A,TRUE,"general";"via2",#N/A,TRUE,"general";"via3",#N/A,TRUE,"general"}</definedName>
    <definedName name="_t4" localSheetId="55" hidden="1">{"via1",#N/A,TRUE,"general";"via2",#N/A,TRUE,"general";"via3",#N/A,TRUE,"general"}</definedName>
    <definedName name="_t4" localSheetId="5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60" hidden="1">{"TAB1",#N/A,TRUE,"GENERAL";"TAB2",#N/A,TRUE,"GENERAL";"TAB3",#N/A,TRUE,"GENERAL";"TAB4",#N/A,TRUE,"GENERAL";"TAB5",#N/A,TRUE,"GENERAL"}</definedName>
    <definedName name="_t5" localSheetId="55" hidden="1">{"TAB1",#N/A,TRUE,"GENERAL";"TAB2",#N/A,TRUE,"GENERAL";"TAB3",#N/A,TRUE,"GENERAL";"TAB4",#N/A,TRUE,"GENERAL";"TAB5",#N/A,TRUE,"GENERAL"}</definedName>
    <definedName name="_t5" localSheetId="5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60" hidden="1">{"via1",#N/A,TRUE,"general";"via2",#N/A,TRUE,"general";"via3",#N/A,TRUE,"general"}</definedName>
    <definedName name="_t6" localSheetId="55" hidden="1">{"via1",#N/A,TRUE,"general";"via2",#N/A,TRUE,"general";"via3",#N/A,TRUE,"general"}</definedName>
    <definedName name="_t6" localSheetId="5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60" hidden="1">{"TAB1",#N/A,TRUE,"GENERAL";"TAB2",#N/A,TRUE,"GENERAL";"TAB3",#N/A,TRUE,"GENERAL";"TAB4",#N/A,TRUE,"GENERAL";"TAB5",#N/A,TRUE,"GENERAL"}</definedName>
    <definedName name="_t66" localSheetId="55" hidden="1">{"TAB1",#N/A,TRUE,"GENERAL";"TAB2",#N/A,TRUE,"GENERAL";"TAB3",#N/A,TRUE,"GENERAL";"TAB4",#N/A,TRUE,"GENERAL";"TAB5",#N/A,TRUE,"GENERAL"}</definedName>
    <definedName name="_t66" localSheetId="5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60" hidden="1">{"via1",#N/A,TRUE,"general";"via2",#N/A,TRUE,"general";"via3",#N/A,TRUE,"general"}</definedName>
    <definedName name="_t7" localSheetId="55" hidden="1">{"via1",#N/A,TRUE,"general";"via2",#N/A,TRUE,"general";"via3",#N/A,TRUE,"general"}</definedName>
    <definedName name="_t7" localSheetId="5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60" hidden="1">{"TAB1",#N/A,TRUE,"GENERAL";"TAB2",#N/A,TRUE,"GENERAL";"TAB3",#N/A,TRUE,"GENERAL";"TAB4",#N/A,TRUE,"GENERAL";"TAB5",#N/A,TRUE,"GENERAL"}</definedName>
    <definedName name="_t77" localSheetId="55" hidden="1">{"TAB1",#N/A,TRUE,"GENERAL";"TAB2",#N/A,TRUE,"GENERAL";"TAB3",#N/A,TRUE,"GENERAL";"TAB4",#N/A,TRUE,"GENERAL";"TAB5",#N/A,TRUE,"GENERAL"}</definedName>
    <definedName name="_t77" localSheetId="5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60" hidden="1">{"TAB1",#N/A,TRUE,"GENERAL";"TAB2",#N/A,TRUE,"GENERAL";"TAB3",#N/A,TRUE,"GENERAL";"TAB4",#N/A,TRUE,"GENERAL";"TAB5",#N/A,TRUE,"GENERAL"}</definedName>
    <definedName name="_t8" localSheetId="55" hidden="1">{"TAB1",#N/A,TRUE,"GENERAL";"TAB2",#N/A,TRUE,"GENERAL";"TAB3",#N/A,TRUE,"GENERAL";"TAB4",#N/A,TRUE,"GENERAL";"TAB5",#N/A,TRUE,"GENERAL"}</definedName>
    <definedName name="_t8" localSheetId="5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60" hidden="1">{"via1",#N/A,TRUE,"general";"via2",#N/A,TRUE,"general";"via3",#N/A,TRUE,"general"}</definedName>
    <definedName name="_t88" localSheetId="55" hidden="1">{"via1",#N/A,TRUE,"general";"via2",#N/A,TRUE,"general";"via3",#N/A,TRUE,"general"}</definedName>
    <definedName name="_t88" localSheetId="5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60" hidden="1">{"TAB1",#N/A,TRUE,"GENERAL";"TAB2",#N/A,TRUE,"GENERAL";"TAB3",#N/A,TRUE,"GENERAL";"TAB4",#N/A,TRUE,"GENERAL";"TAB5",#N/A,TRUE,"GENERAL"}</definedName>
    <definedName name="_t9" localSheetId="55" hidden="1">{"TAB1",#N/A,TRUE,"GENERAL";"TAB2",#N/A,TRUE,"GENERAL";"TAB3",#N/A,TRUE,"GENERAL";"TAB4",#N/A,TRUE,"GENERAL";"TAB5",#N/A,TRUE,"GENERAL"}</definedName>
    <definedName name="_t9" localSheetId="5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60" hidden="1">{"via1",#N/A,TRUE,"general";"via2",#N/A,TRUE,"general";"via3",#N/A,TRUE,"general"}</definedName>
    <definedName name="_t99" localSheetId="55" hidden="1">{"via1",#N/A,TRUE,"general";"via2",#N/A,TRUE,"general";"via3",#N/A,TRUE,"general"}</definedName>
    <definedName name="_t99" localSheetId="54" hidden="1">{"via1",#N/A,TRUE,"general";"via2",#N/A,TRUE,"general";"via3",#N/A,TRUE,"general"}</definedName>
    <definedName name="_t99" hidden="1">{"via1",#N/A,TRUE,"general";"via2",#N/A,TRUE,"general";"via3",#N/A,TRUE,"general"}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u4" localSheetId="60" hidden="1">{"TAB1",#N/A,TRUE,"GENERAL";"TAB2",#N/A,TRUE,"GENERAL";"TAB3",#N/A,TRUE,"GENERAL";"TAB4",#N/A,TRUE,"GENERAL";"TAB5",#N/A,TRUE,"GENERAL"}</definedName>
    <definedName name="_u4" localSheetId="55" hidden="1">{"TAB1",#N/A,TRUE,"GENERAL";"TAB2",#N/A,TRUE,"GENERAL";"TAB3",#N/A,TRUE,"GENERAL";"TAB4",#N/A,TRUE,"GENERAL";"TAB5",#N/A,TRUE,"GENERAL"}</definedName>
    <definedName name="_u4" localSheetId="5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60" hidden="1">{"TAB1",#N/A,TRUE,"GENERAL";"TAB2",#N/A,TRUE,"GENERAL";"TAB3",#N/A,TRUE,"GENERAL";"TAB4",#N/A,TRUE,"GENERAL";"TAB5",#N/A,TRUE,"GENERAL"}</definedName>
    <definedName name="_u5" localSheetId="55" hidden="1">{"TAB1",#N/A,TRUE,"GENERAL";"TAB2",#N/A,TRUE,"GENERAL";"TAB3",#N/A,TRUE,"GENERAL";"TAB4",#N/A,TRUE,"GENERAL";"TAB5",#N/A,TRUE,"GENERAL"}</definedName>
    <definedName name="_u5" localSheetId="5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60" hidden="1">{"TAB1",#N/A,TRUE,"GENERAL";"TAB2",#N/A,TRUE,"GENERAL";"TAB3",#N/A,TRUE,"GENERAL";"TAB4",#N/A,TRUE,"GENERAL";"TAB5",#N/A,TRUE,"GENERAL"}</definedName>
    <definedName name="_u6" localSheetId="55" hidden="1">{"TAB1",#N/A,TRUE,"GENERAL";"TAB2",#N/A,TRUE,"GENERAL";"TAB3",#N/A,TRUE,"GENERAL";"TAB4",#N/A,TRUE,"GENERAL";"TAB5",#N/A,TRUE,"GENERAL"}</definedName>
    <definedName name="_u6" localSheetId="5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60" hidden="1">{"via1",#N/A,TRUE,"general";"via2",#N/A,TRUE,"general";"via3",#N/A,TRUE,"general"}</definedName>
    <definedName name="_u7" localSheetId="55" hidden="1">{"via1",#N/A,TRUE,"general";"via2",#N/A,TRUE,"general";"via3",#N/A,TRUE,"general"}</definedName>
    <definedName name="_u7" localSheetId="5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60" hidden="1">{"TAB1",#N/A,TRUE,"GENERAL";"TAB2",#N/A,TRUE,"GENERAL";"TAB3",#N/A,TRUE,"GENERAL";"TAB4",#N/A,TRUE,"GENERAL";"TAB5",#N/A,TRUE,"GENERAL"}</definedName>
    <definedName name="_u8" localSheetId="55" hidden="1">{"TAB1",#N/A,TRUE,"GENERAL";"TAB2",#N/A,TRUE,"GENERAL";"TAB3",#N/A,TRUE,"GENERAL";"TAB4",#N/A,TRUE,"GENERAL";"TAB5",#N/A,TRUE,"GENERAL"}</definedName>
    <definedName name="_u8" localSheetId="5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60" hidden="1">{"TAB1",#N/A,TRUE,"GENERAL";"TAB2",#N/A,TRUE,"GENERAL";"TAB3",#N/A,TRUE,"GENERAL";"TAB4",#N/A,TRUE,"GENERAL";"TAB5",#N/A,TRUE,"GENERAL"}</definedName>
    <definedName name="_u9" localSheetId="55" hidden="1">{"TAB1",#N/A,TRUE,"GENERAL";"TAB2",#N/A,TRUE,"GENERAL";"TAB3",#N/A,TRUE,"GENERAL";"TAB4",#N/A,TRUE,"GENERAL";"TAB5",#N/A,TRUE,"GENERAL"}</definedName>
    <definedName name="_u9" localSheetId="5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60" hidden="1">{"TAB1",#N/A,TRUE,"GENERAL";"TAB2",#N/A,TRUE,"GENERAL";"TAB3",#N/A,TRUE,"GENERAL";"TAB4",#N/A,TRUE,"GENERAL";"TAB5",#N/A,TRUE,"GENERAL"}</definedName>
    <definedName name="_ur7" localSheetId="55" hidden="1">{"TAB1",#N/A,TRUE,"GENERAL";"TAB2",#N/A,TRUE,"GENERAL";"TAB3",#N/A,TRUE,"GENERAL";"TAB4",#N/A,TRUE,"GENERAL";"TAB5",#N/A,TRUE,"GENERAL"}</definedName>
    <definedName name="_ur7" localSheetId="5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60" hidden="1">{"via1",#N/A,TRUE,"general";"via2",#N/A,TRUE,"general";"via3",#N/A,TRUE,"general"}</definedName>
    <definedName name="_v2" localSheetId="55" hidden="1">{"via1",#N/A,TRUE,"general";"via2",#N/A,TRUE,"general";"via3",#N/A,TRUE,"general"}</definedName>
    <definedName name="_v2" localSheetId="5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60" hidden="1">{"TAB1",#N/A,TRUE,"GENERAL";"TAB2",#N/A,TRUE,"GENERAL";"TAB3",#N/A,TRUE,"GENERAL";"TAB4",#N/A,TRUE,"GENERAL";"TAB5",#N/A,TRUE,"GENERAL"}</definedName>
    <definedName name="_v3" localSheetId="55" hidden="1">{"TAB1",#N/A,TRUE,"GENERAL";"TAB2",#N/A,TRUE,"GENERAL";"TAB3",#N/A,TRUE,"GENERAL";"TAB4",#N/A,TRUE,"GENERAL";"TAB5",#N/A,TRUE,"GENERAL"}</definedName>
    <definedName name="_v3" localSheetId="5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60" hidden="1">{"TAB1",#N/A,TRUE,"GENERAL";"TAB2",#N/A,TRUE,"GENERAL";"TAB3",#N/A,TRUE,"GENERAL";"TAB4",#N/A,TRUE,"GENERAL";"TAB5",#N/A,TRUE,"GENERAL"}</definedName>
    <definedName name="_v4" localSheetId="55" hidden="1">{"TAB1",#N/A,TRUE,"GENERAL";"TAB2",#N/A,TRUE,"GENERAL";"TAB3",#N/A,TRUE,"GENERAL";"TAB4",#N/A,TRUE,"GENERAL";"TAB5",#N/A,TRUE,"GENERAL"}</definedName>
    <definedName name="_v4" localSheetId="5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60" hidden="1">{"TAB1",#N/A,TRUE,"GENERAL";"TAB2",#N/A,TRUE,"GENERAL";"TAB3",#N/A,TRUE,"GENERAL";"TAB4",#N/A,TRUE,"GENERAL";"TAB5",#N/A,TRUE,"GENERAL"}</definedName>
    <definedName name="_v5" localSheetId="55" hidden="1">{"TAB1",#N/A,TRUE,"GENERAL";"TAB2",#N/A,TRUE,"GENERAL";"TAB3",#N/A,TRUE,"GENERAL";"TAB4",#N/A,TRUE,"GENERAL";"TAB5",#N/A,TRUE,"GENERAL"}</definedName>
    <definedName name="_v5" localSheetId="5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60" hidden="1">{"TAB1",#N/A,TRUE,"GENERAL";"TAB2",#N/A,TRUE,"GENERAL";"TAB3",#N/A,TRUE,"GENERAL";"TAB4",#N/A,TRUE,"GENERAL";"TAB5",#N/A,TRUE,"GENERAL"}</definedName>
    <definedName name="_v6" localSheetId="55" hidden="1">{"TAB1",#N/A,TRUE,"GENERAL";"TAB2",#N/A,TRUE,"GENERAL";"TAB3",#N/A,TRUE,"GENERAL";"TAB4",#N/A,TRUE,"GENERAL";"TAB5",#N/A,TRUE,"GENERAL"}</definedName>
    <definedName name="_v6" localSheetId="5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60" hidden="1">{"via1",#N/A,TRUE,"general";"via2",#N/A,TRUE,"general";"via3",#N/A,TRUE,"general"}</definedName>
    <definedName name="_v7" localSheetId="55" hidden="1">{"via1",#N/A,TRUE,"general";"via2",#N/A,TRUE,"general";"via3",#N/A,TRUE,"general"}</definedName>
    <definedName name="_v7" localSheetId="5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60" hidden="1">{"TAB1",#N/A,TRUE,"GENERAL";"TAB2",#N/A,TRUE,"GENERAL";"TAB3",#N/A,TRUE,"GENERAL";"TAB4",#N/A,TRUE,"GENERAL";"TAB5",#N/A,TRUE,"GENERAL"}</definedName>
    <definedName name="_v8" localSheetId="55" hidden="1">{"TAB1",#N/A,TRUE,"GENERAL";"TAB2",#N/A,TRUE,"GENERAL";"TAB3",#N/A,TRUE,"GENERAL";"TAB4",#N/A,TRUE,"GENERAL";"TAB5",#N/A,TRUE,"GENERAL"}</definedName>
    <definedName name="_v8" localSheetId="5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60" hidden="1">{"TAB1",#N/A,TRUE,"GENERAL";"TAB2",#N/A,TRUE,"GENERAL";"TAB3",#N/A,TRUE,"GENERAL";"TAB4",#N/A,TRUE,"GENERAL";"TAB5",#N/A,TRUE,"GENERAL"}</definedName>
    <definedName name="_v9" localSheetId="55" hidden="1">{"TAB1",#N/A,TRUE,"GENERAL";"TAB2",#N/A,TRUE,"GENERAL";"TAB3",#N/A,TRUE,"GENERAL";"TAB4",#N/A,TRUE,"GENERAL";"TAB5",#N/A,TRUE,"GENERAL"}</definedName>
    <definedName name="_v9" localSheetId="5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60" hidden="1">{"via1",#N/A,TRUE,"general";"via2",#N/A,TRUE,"general";"via3",#N/A,TRUE,"general"}</definedName>
    <definedName name="_vfv4" localSheetId="55" hidden="1">{"via1",#N/A,TRUE,"general";"via2",#N/A,TRUE,"general";"via3",#N/A,TRUE,"general"}</definedName>
    <definedName name="_vfv4" localSheetId="54" hidden="1">{"via1",#N/A,TRUE,"general";"via2",#N/A,TRUE,"general";"via3",#N/A,TRUE,"general"}</definedName>
    <definedName name="_vfv4" hidden="1">{"via1",#N/A,TRUE,"general";"via2",#N/A,TRUE,"general";"via3",#N/A,TRUE,"general"}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localSheetId="60" hidden="1">{"TAB1",#N/A,TRUE,"GENERAL";"TAB2",#N/A,TRUE,"GENERAL";"TAB3",#N/A,TRUE,"GENERAL";"TAB4",#N/A,TRUE,"GENERAL";"TAB5",#N/A,TRUE,"GENERAL"}</definedName>
    <definedName name="_x1" localSheetId="55" hidden="1">{"TAB1",#N/A,TRUE,"GENERAL";"TAB2",#N/A,TRUE,"GENERAL";"TAB3",#N/A,TRUE,"GENERAL";"TAB4",#N/A,TRUE,"GENERAL";"TAB5",#N/A,TRUE,"GENERAL"}</definedName>
    <definedName name="_x1" localSheetId="5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60" hidden="1">{"via1",#N/A,TRUE,"general";"via2",#N/A,TRUE,"general";"via3",#N/A,TRUE,"general"}</definedName>
    <definedName name="_x2" localSheetId="55" hidden="1">{"via1",#N/A,TRUE,"general";"via2",#N/A,TRUE,"general";"via3",#N/A,TRUE,"general"}</definedName>
    <definedName name="_x2" localSheetId="5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60" hidden="1">{"via1",#N/A,TRUE,"general";"via2",#N/A,TRUE,"general";"via3",#N/A,TRUE,"general"}</definedName>
    <definedName name="_x3" localSheetId="55" hidden="1">{"via1",#N/A,TRUE,"general";"via2",#N/A,TRUE,"general";"via3",#N/A,TRUE,"general"}</definedName>
    <definedName name="_x3" localSheetId="5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60" hidden="1">{"via1",#N/A,TRUE,"general";"via2",#N/A,TRUE,"general";"via3",#N/A,TRUE,"general"}</definedName>
    <definedName name="_x4" localSheetId="55" hidden="1">{"via1",#N/A,TRUE,"general";"via2",#N/A,TRUE,"general";"via3",#N/A,TRUE,"general"}</definedName>
    <definedName name="_x4" localSheetId="5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60" hidden="1">{"TAB1",#N/A,TRUE,"GENERAL";"TAB2",#N/A,TRUE,"GENERAL";"TAB3",#N/A,TRUE,"GENERAL";"TAB4",#N/A,TRUE,"GENERAL";"TAB5",#N/A,TRUE,"GENERAL"}</definedName>
    <definedName name="_x5" localSheetId="55" hidden="1">{"TAB1",#N/A,TRUE,"GENERAL";"TAB2",#N/A,TRUE,"GENERAL";"TAB3",#N/A,TRUE,"GENERAL";"TAB4",#N/A,TRUE,"GENERAL";"TAB5",#N/A,TRUE,"GENERAL"}</definedName>
    <definedName name="_x5" localSheetId="5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60" hidden="1">{"TAB1",#N/A,TRUE,"GENERAL";"TAB2",#N/A,TRUE,"GENERAL";"TAB3",#N/A,TRUE,"GENERAL";"TAB4",#N/A,TRUE,"GENERAL";"TAB5",#N/A,TRUE,"GENERAL"}</definedName>
    <definedName name="_x6" localSheetId="55" hidden="1">{"TAB1",#N/A,TRUE,"GENERAL";"TAB2",#N/A,TRUE,"GENERAL";"TAB3",#N/A,TRUE,"GENERAL";"TAB4",#N/A,TRUE,"GENERAL";"TAB5",#N/A,TRUE,"GENERAL"}</definedName>
    <definedName name="_x6" localSheetId="5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60" hidden="1">{"TAB1",#N/A,TRUE,"GENERAL";"TAB2",#N/A,TRUE,"GENERAL";"TAB3",#N/A,TRUE,"GENERAL";"TAB4",#N/A,TRUE,"GENERAL";"TAB5",#N/A,TRUE,"GENERAL"}</definedName>
    <definedName name="_x7" localSheetId="55" hidden="1">{"TAB1",#N/A,TRUE,"GENERAL";"TAB2",#N/A,TRUE,"GENERAL";"TAB3",#N/A,TRUE,"GENERAL";"TAB4",#N/A,TRUE,"GENERAL";"TAB5",#N/A,TRUE,"GENERAL"}</definedName>
    <definedName name="_x7" localSheetId="5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60" hidden="1">{"via1",#N/A,TRUE,"general";"via2",#N/A,TRUE,"general";"via3",#N/A,TRUE,"general"}</definedName>
    <definedName name="_x8" localSheetId="55" hidden="1">{"via1",#N/A,TRUE,"general";"via2",#N/A,TRUE,"general";"via3",#N/A,TRUE,"general"}</definedName>
    <definedName name="_x8" localSheetId="5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60" hidden="1">{"TAB1",#N/A,TRUE,"GENERAL";"TAB2",#N/A,TRUE,"GENERAL";"TAB3",#N/A,TRUE,"GENERAL";"TAB4",#N/A,TRUE,"GENERAL";"TAB5",#N/A,TRUE,"GENERAL"}</definedName>
    <definedName name="_x9" localSheetId="55" hidden="1">{"TAB1",#N/A,TRUE,"GENERAL";"TAB2",#N/A,TRUE,"GENERAL";"TAB3",#N/A,TRUE,"GENERAL";"TAB4",#N/A,TRUE,"GENERAL";"TAB5",#N/A,TRUE,"GENERAL"}</definedName>
    <definedName name="_x9" localSheetId="5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60" hidden="1">{"TAB1",#N/A,TRUE,"GENERAL";"TAB2",#N/A,TRUE,"GENERAL";"TAB3",#N/A,TRUE,"GENERAL";"TAB4",#N/A,TRUE,"GENERAL";"TAB5",#N/A,TRUE,"GENERAL"}</definedName>
    <definedName name="_y2" localSheetId="55" hidden="1">{"TAB1",#N/A,TRUE,"GENERAL";"TAB2",#N/A,TRUE,"GENERAL";"TAB3",#N/A,TRUE,"GENERAL";"TAB4",#N/A,TRUE,"GENERAL";"TAB5",#N/A,TRUE,"GENERAL"}</definedName>
    <definedName name="_y2" localSheetId="5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60" hidden="1">{"via1",#N/A,TRUE,"general";"via2",#N/A,TRUE,"general";"via3",#N/A,TRUE,"general"}</definedName>
    <definedName name="_y3" localSheetId="55" hidden="1">{"via1",#N/A,TRUE,"general";"via2",#N/A,TRUE,"general";"via3",#N/A,TRUE,"general"}</definedName>
    <definedName name="_y3" localSheetId="5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60" hidden="1">{"via1",#N/A,TRUE,"general";"via2",#N/A,TRUE,"general";"via3",#N/A,TRUE,"general"}</definedName>
    <definedName name="_y4" localSheetId="55" hidden="1">{"via1",#N/A,TRUE,"general";"via2",#N/A,TRUE,"general";"via3",#N/A,TRUE,"general"}</definedName>
    <definedName name="_y4" localSheetId="5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60" hidden="1">{"TAB1",#N/A,TRUE,"GENERAL";"TAB2",#N/A,TRUE,"GENERAL";"TAB3",#N/A,TRUE,"GENERAL";"TAB4",#N/A,TRUE,"GENERAL";"TAB5",#N/A,TRUE,"GENERAL"}</definedName>
    <definedName name="_y5" localSheetId="55" hidden="1">{"TAB1",#N/A,TRUE,"GENERAL";"TAB2",#N/A,TRUE,"GENERAL";"TAB3",#N/A,TRUE,"GENERAL";"TAB4",#N/A,TRUE,"GENERAL";"TAB5",#N/A,TRUE,"GENERAL"}</definedName>
    <definedName name="_y5" localSheetId="5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60" hidden="1">{"via1",#N/A,TRUE,"general";"via2",#N/A,TRUE,"general";"via3",#N/A,TRUE,"general"}</definedName>
    <definedName name="_y6" localSheetId="55" hidden="1">{"via1",#N/A,TRUE,"general";"via2",#N/A,TRUE,"general";"via3",#N/A,TRUE,"general"}</definedName>
    <definedName name="_y6" localSheetId="5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60" hidden="1">{"via1",#N/A,TRUE,"general";"via2",#N/A,TRUE,"general";"via3",#N/A,TRUE,"general"}</definedName>
    <definedName name="_y7" localSheetId="55" hidden="1">{"via1",#N/A,TRUE,"general";"via2",#N/A,TRUE,"general";"via3",#N/A,TRUE,"general"}</definedName>
    <definedName name="_y7" localSheetId="5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60" hidden="1">{"via1",#N/A,TRUE,"general";"via2",#N/A,TRUE,"general";"via3",#N/A,TRUE,"general"}</definedName>
    <definedName name="_y8" localSheetId="55" hidden="1">{"via1",#N/A,TRUE,"general";"via2",#N/A,TRUE,"general";"via3",#N/A,TRUE,"general"}</definedName>
    <definedName name="_y8" localSheetId="5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60" hidden="1">{"TAB1",#N/A,TRUE,"GENERAL";"TAB2",#N/A,TRUE,"GENERAL";"TAB3",#N/A,TRUE,"GENERAL";"TAB4",#N/A,TRUE,"GENERAL";"TAB5",#N/A,TRUE,"GENERAL"}</definedName>
    <definedName name="_y9" localSheetId="55" hidden="1">{"TAB1",#N/A,TRUE,"GENERAL";"TAB2",#N/A,TRUE,"GENERAL";"TAB3",#N/A,TRUE,"GENERAL";"TAB4",#N/A,TRUE,"GENERAL";"TAB5",#N/A,TRUE,"GENERAL"}</definedName>
    <definedName name="_y9" localSheetId="5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localSheetId="60" hidden="1">{"TAB1",#N/A,TRUE,"GENERAL";"TAB2",#N/A,TRUE,"GENERAL";"TAB3",#N/A,TRUE,"GENERAL";"TAB4",#N/A,TRUE,"GENERAL";"TAB5",#N/A,TRUE,"GENERAL"}</definedName>
    <definedName name="_z1" localSheetId="55" hidden="1">{"TAB1",#N/A,TRUE,"GENERAL";"TAB2",#N/A,TRUE,"GENERAL";"TAB3",#N/A,TRUE,"GENERAL";"TAB4",#N/A,TRUE,"GENERAL";"TAB5",#N/A,TRUE,"GENERAL"}</definedName>
    <definedName name="_z1" localSheetId="5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60" hidden="1">{"via1",#N/A,TRUE,"general";"via2",#N/A,TRUE,"general";"via3",#N/A,TRUE,"general"}</definedName>
    <definedName name="_z2" localSheetId="55" hidden="1">{"via1",#N/A,TRUE,"general";"via2",#N/A,TRUE,"general";"via3",#N/A,TRUE,"general"}</definedName>
    <definedName name="_z2" localSheetId="5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60" hidden="1">{"via1",#N/A,TRUE,"general";"via2",#N/A,TRUE,"general";"via3",#N/A,TRUE,"general"}</definedName>
    <definedName name="_z3" localSheetId="55" hidden="1">{"via1",#N/A,TRUE,"general";"via2",#N/A,TRUE,"general";"via3",#N/A,TRUE,"general"}</definedName>
    <definedName name="_z3" localSheetId="5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60" hidden="1">{"TAB1",#N/A,TRUE,"GENERAL";"TAB2",#N/A,TRUE,"GENERAL";"TAB3",#N/A,TRUE,"GENERAL";"TAB4",#N/A,TRUE,"GENERAL";"TAB5",#N/A,TRUE,"GENERAL"}</definedName>
    <definedName name="_z4" localSheetId="55" hidden="1">{"TAB1",#N/A,TRUE,"GENERAL";"TAB2",#N/A,TRUE,"GENERAL";"TAB3",#N/A,TRUE,"GENERAL";"TAB4",#N/A,TRUE,"GENERAL";"TAB5",#N/A,TRUE,"GENERAL"}</definedName>
    <definedName name="_z4" localSheetId="5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60" hidden="1">{"via1",#N/A,TRUE,"general";"via2",#N/A,TRUE,"general";"via3",#N/A,TRUE,"general"}</definedName>
    <definedName name="_z5" localSheetId="55" hidden="1">{"via1",#N/A,TRUE,"general";"via2",#N/A,TRUE,"general";"via3",#N/A,TRUE,"general"}</definedName>
    <definedName name="_z5" localSheetId="5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60" hidden="1">{"TAB1",#N/A,TRUE,"GENERAL";"TAB2",#N/A,TRUE,"GENERAL";"TAB3",#N/A,TRUE,"GENERAL";"TAB4",#N/A,TRUE,"GENERAL";"TAB5",#N/A,TRUE,"GENERAL"}</definedName>
    <definedName name="_z6" localSheetId="55" hidden="1">{"TAB1",#N/A,TRUE,"GENERAL";"TAB2",#N/A,TRUE,"GENERAL";"TAB3",#N/A,TRUE,"GENERAL";"TAB4",#N/A,TRUE,"GENERAL";"TAB5",#N/A,TRUE,"GENERAL"}</definedName>
    <definedName name="_z6" localSheetId="5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55">#REF!</definedName>
    <definedName name="A" localSheetId="54">#REF!</definedName>
    <definedName name="A">#REF!</definedName>
    <definedName name="A.33333">#REF!</definedName>
    <definedName name="a_6">#NAME?</definedName>
    <definedName name="a_7">#NAME?</definedName>
    <definedName name="a_8">#NAME?</definedName>
    <definedName name="A_impresión_IM" localSheetId="55">#REF!</definedName>
    <definedName name="A_impresión_IM" localSheetId="54">#REF!</definedName>
    <definedName name="A_impresión_IM">#REF!</definedName>
    <definedName name="A18A200" localSheetId="55">#REF!</definedName>
    <definedName name="A18A200" localSheetId="54">#REF!</definedName>
    <definedName name="A18A200">#REF!</definedName>
    <definedName name="a2a" localSheetId="60" hidden="1">{"TAB1",#N/A,TRUE,"GENERAL";"TAB2",#N/A,TRUE,"GENERAL";"TAB3",#N/A,TRUE,"GENERAL";"TAB4",#N/A,TRUE,"GENERAL";"TAB5",#N/A,TRUE,"GENERAL"}</definedName>
    <definedName name="a2a" localSheetId="55" hidden="1">{"TAB1",#N/A,TRUE,"GENERAL";"TAB2",#N/A,TRUE,"GENERAL";"TAB3",#N/A,TRUE,"GENERAL";"TAB4",#N/A,TRUE,"GENERAL";"TAB5",#N/A,TRUE,"GENERAL"}</definedName>
    <definedName name="a2a" localSheetId="5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60" hidden="1">{#N/A,#N/A,TRUE,"Unifilar"}</definedName>
    <definedName name="aa" localSheetId="62" hidden="1">{#N/A,#N/A,TRUE,"Unifilar"}</definedName>
    <definedName name="aa" localSheetId="24" hidden="1">{#N/A,#N/A,TRUE,"Unifilar"}</definedName>
    <definedName name="aa" localSheetId="25" hidden="1">{#N/A,#N/A,TRUE,"Unifilar"}</definedName>
    <definedName name="aa" localSheetId="55" hidden="1">{#N/A,#N/A,TRUE,"Unifilar"}</definedName>
    <definedName name="aa" localSheetId="54" hidden="1">{#N/A,#N/A,TRUE,"Unifilar"}</definedName>
    <definedName name="aa" hidden="1">{#N/A,#N/A,TRUE,"Unifilar"}</definedName>
    <definedName name="AAA">#N/A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 localSheetId="55">#REF!</definedName>
    <definedName name="aaaa" localSheetId="54">#REF!</definedName>
    <definedName name="aaaa">#REF!</definedName>
    <definedName name="aaaaaa" localSheetId="55">#REF!</definedName>
    <definedName name="aaaaaa" localSheetId="54">#REF!</definedName>
    <definedName name="aaaaaa">#REF!</definedName>
    <definedName name="aaaaas" localSheetId="60" hidden="1">{"TAB1",#N/A,TRUE,"GENERAL";"TAB2",#N/A,TRUE,"GENERAL";"TAB3",#N/A,TRUE,"GENERAL";"TAB4",#N/A,TRUE,"GENERAL";"TAB5",#N/A,TRUE,"GENERAL"}</definedName>
    <definedName name="aaaaas" localSheetId="55" hidden="1">{"TAB1",#N/A,TRUE,"GENERAL";"TAB2",#N/A,TRUE,"GENERAL";"TAB3",#N/A,TRUE,"GENERAL";"TAB4",#N/A,TRUE,"GENERAL";"TAB5",#N/A,TRUE,"GENERAL"}</definedName>
    <definedName name="aaaaas" localSheetId="5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LI">#REF!</definedName>
    <definedName name="AALIS">#REF!</definedName>
    <definedName name="AARR">#REF!</definedName>
    <definedName name="AARRS">#REF!</definedName>
    <definedName name="aas" localSheetId="60" hidden="1">{"TAB1",#N/A,TRUE,"GENERAL";"TAB2",#N/A,TRUE,"GENERAL";"TAB3",#N/A,TRUE,"GENERAL";"TAB4",#N/A,TRUE,"GENERAL";"TAB5",#N/A,TRUE,"GENERAL"}</definedName>
    <definedName name="aas" localSheetId="55" hidden="1">{"TAB1",#N/A,TRUE,"GENERAL";"TAB2",#N/A,TRUE,"GENERAL";"TAB3",#N/A,TRUE,"GENERAL";"TAB4",#N/A,TRUE,"GENERAL";"TAB5",#N/A,TRUE,"GENERAL"}</definedName>
    <definedName name="aas" localSheetId="5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WG12" localSheetId="55">#REF!</definedName>
    <definedName name="AAWG12" localSheetId="54">#REF!</definedName>
    <definedName name="AAWG12">#REF!</definedName>
    <definedName name="AAWG12S" localSheetId="55">#REF!</definedName>
    <definedName name="AAWG12S" localSheetId="54">#REF!</definedName>
    <definedName name="AAWG12S">#REF!</definedName>
    <definedName name="ab" localSheetId="55">#REF!</definedName>
    <definedName name="ab" localSheetId="54">#REF!</definedName>
    <definedName name="ab">#REF!</definedName>
    <definedName name="ABC">#REF!</definedName>
    <definedName name="ABG">#REF!</definedName>
    <definedName name="absc" localSheetId="60">#REF!</definedName>
    <definedName name="absc" localSheetId="62">#REF!</definedName>
    <definedName name="absc" localSheetId="24">#REF!</definedName>
    <definedName name="absc" localSheetId="25">#REF!</definedName>
    <definedName name="absc" localSheetId="4">#REF!</definedName>
    <definedName name="absc" localSheetId="0">#REF!</definedName>
    <definedName name="absc" localSheetId="1">#REF!</definedName>
    <definedName name="absc">#REF!</definedName>
    <definedName name="ABSC1" localSheetId="4">#REF!</definedName>
    <definedName name="ABSC1" localSheetId="0">#REF!</definedName>
    <definedName name="ABSC1" localSheetId="1">#REF!</definedName>
    <definedName name="ABSC1">#REF!</definedName>
    <definedName name="AccessDatabase" hidden="1">"C:\C-314\VOLUMENES\volfin4.mdb"</definedName>
    <definedName name="ACEC">#REF!</definedName>
    <definedName name="ACECS">#REF!</definedName>
    <definedName name="Acefy4200" localSheetId="55">#REF!</definedName>
    <definedName name="Acefy4200" localSheetId="54">#REF!</definedName>
    <definedName name="Acefy4200">#REF!</definedName>
    <definedName name="Acero_corrugado">#REF!</definedName>
    <definedName name="ACIP">#REF!</definedName>
    <definedName name="ACIPS">#REF!</definedName>
    <definedName name="Acopla_sanitario_grival">#REF!</definedName>
    <definedName name="ACSA">#REF!</definedName>
    <definedName name="ACSAS">#REF!</definedName>
    <definedName name="ACTA">#REF!</definedName>
    <definedName name="acta_parcial_1">#REF!</definedName>
    <definedName name="ACTA1">#REF!</definedName>
    <definedName name="ACTA2">#REF!</definedName>
    <definedName name="actamodifacion" localSheetId="60" hidden="1">{#N/A,#N/A,TRUE,"Unifilar"}</definedName>
    <definedName name="actamodifacion" localSheetId="62" hidden="1">{#N/A,#N/A,TRUE,"Unifilar"}</definedName>
    <definedName name="actamodifacion" localSheetId="24" hidden="1">{#N/A,#N/A,TRUE,"Unifilar"}</definedName>
    <definedName name="actamodifacion" localSheetId="25" hidden="1">{#N/A,#N/A,TRUE,"Unifilar"}</definedName>
    <definedName name="actamodifacion" localSheetId="55" hidden="1">{#N/A,#N/A,TRUE,"Unifilar"}</definedName>
    <definedName name="actamodifacion" localSheetId="54" hidden="1">{#N/A,#N/A,TRUE,"Unifilar"}</definedName>
    <definedName name="actamodifacion" hidden="1">{#N/A,#N/A,TRUE,"Unifilar"}</definedName>
    <definedName name="ad">#REF!</definedName>
    <definedName name="ADAD">#REF!</definedName>
    <definedName name="Adaptador_pvc">#REF!</definedName>
    <definedName name="ADFE">#N/A</definedName>
    <definedName name="ADFGSDB" localSheetId="60" hidden="1">{"via1",#N/A,TRUE,"general";"via2",#N/A,TRUE,"general";"via3",#N/A,TRUE,"general"}</definedName>
    <definedName name="ADFGSDB" localSheetId="55" hidden="1">{"via1",#N/A,TRUE,"general";"via2",#N/A,TRUE,"general";"via3",#N/A,TRUE,"general"}</definedName>
    <definedName name="ADFGSDB" localSheetId="54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ON" localSheetId="55">#REF!</definedName>
    <definedName name="ADMON" localSheetId="54">#REF!</definedName>
    <definedName name="ADMON">#REF!</definedName>
    <definedName name="ADMONS" localSheetId="55">#REF!</definedName>
    <definedName name="ADMONS" localSheetId="54">#REF!</definedName>
    <definedName name="ADMONS">#REF!</definedName>
    <definedName name="adn">#REF!</definedName>
    <definedName name="adoq" localSheetId="60">#REF!</definedName>
    <definedName name="adoq" localSheetId="62">#REF!</definedName>
    <definedName name="adoq" localSheetId="24">#REF!</definedName>
    <definedName name="adoq" localSheetId="25">#REF!</definedName>
    <definedName name="adoq" localSheetId="4">#REF!</definedName>
    <definedName name="adoq" localSheetId="0">#REF!</definedName>
    <definedName name="adoq" localSheetId="1">#REF!</definedName>
    <definedName name="adoq">#REF!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60" hidden="1">{"TAB1",#N/A,TRUE,"GENERAL";"TAB2",#N/A,TRUE,"GENERAL";"TAB3",#N/A,TRUE,"GENERAL";"TAB4",#N/A,TRUE,"GENERAL";"TAB5",#N/A,TRUE,"GENERAL"}</definedName>
    <definedName name="ADSAD" localSheetId="55" hidden="1">{"TAB1",#N/A,TRUE,"GENERAL";"TAB2",#N/A,TRUE,"GENERAL";"TAB3",#N/A,TRUE,"GENERAL";"TAB4",#N/A,TRUE,"GENERAL";"TAB5",#N/A,TRUE,"GENERAL"}</definedName>
    <definedName name="ADSAD" localSheetId="5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60" hidden="1">{"via1",#N/A,TRUE,"general";"via2",#N/A,TRUE,"general";"via3",#N/A,TRUE,"general"}</definedName>
    <definedName name="aefa" localSheetId="55" hidden="1">{"via1",#N/A,TRUE,"general";"via2",#N/A,TRUE,"general";"via3",#N/A,TRUE,"general"}</definedName>
    <definedName name="aefa" localSheetId="54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EUPO">#REF!</definedName>
    <definedName name="AEUPOS">#REF!</definedName>
    <definedName name="afdsw" localSheetId="60" hidden="1">{"TAB1",#N/A,TRUE,"GENERAL";"TAB2",#N/A,TRUE,"GENERAL";"TAB3",#N/A,TRUE,"GENERAL";"TAB4",#N/A,TRUE,"GENERAL";"TAB5",#N/A,TRUE,"GENERAL"}</definedName>
    <definedName name="afdsw" localSheetId="55" hidden="1">{"TAB1",#N/A,TRUE,"GENERAL";"TAB2",#N/A,TRUE,"GENERAL";"TAB3",#N/A,TRUE,"GENERAL";"TAB4",#N/A,TRUE,"GENERAL";"TAB5",#N/A,TRUE,"GENERAL"}</definedName>
    <definedName name="afdsw" localSheetId="5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60" hidden="1">{"via1",#N/A,TRUE,"general";"via2",#N/A,TRUE,"general";"via3",#N/A,TRUE,"general"}</definedName>
    <definedName name="agdsgg" localSheetId="55" hidden="1">{"via1",#N/A,TRUE,"general";"via2",#N/A,TRUE,"general";"via3",#N/A,TRUE,"general"}</definedName>
    <definedName name="agdsgg" localSheetId="54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 localSheetId="55">#REF!</definedName>
    <definedName name="Agregado_Grueso" localSheetId="54">#REF!</definedName>
    <definedName name="Agregado_Grueso">#REF!</definedName>
    <definedName name="AGUA" localSheetId="55">#REF!</definedName>
    <definedName name="AGUA" localSheetId="54">#REF!</definedName>
    <definedName name="AGUA">#REF!</definedName>
    <definedName name="AGUAS" localSheetId="55">#REF!</definedName>
    <definedName name="AGUAS" localSheetId="54">#REF!</definedName>
    <definedName name="AGUAS">#REF!</definedName>
    <definedName name="AGUY">#REF!</definedName>
    <definedName name="AGUYS">#REF!</definedName>
    <definedName name="ah">#REF!</definedName>
    <definedName name="ahe">#REF!</definedName>
    <definedName name="AIPE">#REF!</definedName>
    <definedName name="Aire_Acondicionado_Inverter_12000_btu">#REF!</definedName>
    <definedName name="Aire_Acondicionado_Inverter_9000_btu">#REF!</definedName>
    <definedName name="aj">#REF!</definedName>
    <definedName name="ALAM">#REF!</definedName>
    <definedName name="Alambre_de_pua_calibre_14">#REF!</definedName>
    <definedName name="Alambre_negro">#REF!</definedName>
    <definedName name="AMBI">#REF!</definedName>
    <definedName name="AMBIS">#REF!</definedName>
    <definedName name="ANALISIS">#REF!</definedName>
    <definedName name="Andamios">#REF!</definedName>
    <definedName name="angie">#REF!</definedName>
    <definedName name="angulo_6_metros_3__16_x_2_pulgadas_g___50">#REF!</definedName>
    <definedName name="anscount" hidden="1">1</definedName>
    <definedName name="ANTICIPO">#N/A</definedName>
    <definedName name="Anticorrosivo" localSheetId="55">#REF!</definedName>
    <definedName name="Anticorrosivo" localSheetId="54">#REF!</definedName>
    <definedName name="Anticorrosivo">#REF!</definedName>
    <definedName name="ao" localSheetId="55">#REF!</definedName>
    <definedName name="ao" localSheetId="54">#REF!</definedName>
    <definedName name="ao">#REF!</definedName>
    <definedName name="ap" localSheetId="55">#REF!</definedName>
    <definedName name="ap" localSheetId="54">#REF!</definedName>
    <definedName name="ap">#REF!</definedName>
    <definedName name="APAKE">#REF!</definedName>
    <definedName name="APAKES">#REF!</definedName>
    <definedName name="APE">#REF!</definedName>
    <definedName name="APES">#REF!</definedName>
    <definedName name="APU" localSheetId="60">#REF!</definedName>
    <definedName name="APU" localSheetId="62">#REF!</definedName>
    <definedName name="APU" localSheetId="24">#REF!</definedName>
    <definedName name="APU" localSheetId="25">#REF!</definedName>
    <definedName name="APU" localSheetId="55">#REF!</definedName>
    <definedName name="APU" localSheetId="54">#REF!</definedName>
    <definedName name="APU" localSheetId="4">#REF!</definedName>
    <definedName name="APU" localSheetId="0">#REF!</definedName>
    <definedName name="APU" localSheetId="1">#REF!</definedName>
    <definedName name="APU">#REF!</definedName>
    <definedName name="APU221.1">#REF!</definedName>
    <definedName name="APU221.2">#REF!</definedName>
    <definedName name="APUO" hidden="1">#REF!</definedName>
    <definedName name="aq">#N/A</definedName>
    <definedName name="aqaq" localSheetId="60" hidden="1">{"TAB1",#N/A,TRUE,"GENERAL";"TAB2",#N/A,TRUE,"GENERAL";"TAB3",#N/A,TRUE,"GENERAL";"TAB4",#N/A,TRUE,"GENERAL";"TAB5",#N/A,TRUE,"GENERAL"}</definedName>
    <definedName name="aqaq" localSheetId="55" hidden="1">{"TAB1",#N/A,TRUE,"GENERAL";"TAB2",#N/A,TRUE,"GENERAL";"TAB3",#N/A,TRUE,"GENERAL";"TAB4",#N/A,TRUE,"GENERAL";"TAB5",#N/A,TRUE,"GENERAL"}</definedName>
    <definedName name="aqaq" localSheetId="5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">#REF!</definedName>
    <definedName name="ARAS">#REF!</definedName>
    <definedName name="ARE">#REF!</definedName>
    <definedName name="_xlnm.Extract">#REF!</definedName>
    <definedName name="_xlnm.Print_Area" localSheetId="60">'201.3'!$B$1:$N$70</definedName>
    <definedName name="_xlnm.Print_Area" localSheetId="62">'320.1'!$B$1:$N$71</definedName>
    <definedName name="_xlnm.Print_Area" localSheetId="24">'420.1'!$B$1:$N$68</definedName>
    <definedName name="_xlnm.Print_Area" localSheetId="25">'450.2P'!$B$1:$N$73</definedName>
    <definedName name="_xlnm.Print_Area" localSheetId="55">#REF!</definedName>
    <definedName name="_xlnm.Print_Area" localSheetId="54">#REF!</definedName>
    <definedName name="_xlnm.Print_Area" localSheetId="22">'AIU (2)'!$A$1:$G$86</definedName>
    <definedName name="_xlnm.Print_Area" localSheetId="0">'PPTO PRIORIZADA'!$A$1:$F$125</definedName>
    <definedName name="_xlnm.Print_Area" localSheetId="1">'PRESUPUESTO CDO'!$A$1:$F$124</definedName>
    <definedName name="_xlnm.Print_Area">#REF!</definedName>
    <definedName name="Area_Impresión">#REF!</definedName>
    <definedName name="Arena">#REF!</definedName>
    <definedName name="ARFA">#REF!</definedName>
    <definedName name="ARFAS">#REF!</definedName>
    <definedName name="armuve">#N/A</definedName>
    <definedName name="as" localSheetId="55">#REF!</definedName>
    <definedName name="as" localSheetId="54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 localSheetId="55">#REF!</definedName>
    <definedName name="ASANS" localSheetId="54">#REF!</definedName>
    <definedName name="ASANS">#REF!</definedName>
    <definedName name="ASAU">#REF!</definedName>
    <definedName name="ASAUS">#REF!</definedName>
    <definedName name="ASB">#REF!</definedName>
    <definedName name="ASD" localSheetId="60" hidden="1">{"via1",#N/A,TRUE,"general";"via2",#N/A,TRUE,"general";"via3",#N/A,TRUE,"general"}</definedName>
    <definedName name="ASD" localSheetId="55" hidden="1">{"via1",#N/A,TRUE,"general";"via2",#N/A,TRUE,"general";"via3",#N/A,TRUE,"general"}</definedName>
    <definedName name="ASD" localSheetId="5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60" hidden="1">{"via1",#N/A,TRUE,"general";"via2",#N/A,TRUE,"general";"via3",#N/A,TRUE,"general"}</definedName>
    <definedName name="ASDA" localSheetId="55" hidden="1">{"via1",#N/A,TRUE,"general";"via2",#N/A,TRUE,"general";"via3",#N/A,TRUE,"general"}</definedName>
    <definedName name="ASDA" localSheetId="5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60" hidden="1">{"TAB1",#N/A,TRUE,"GENERAL";"TAB2",#N/A,TRUE,"GENERAL";"TAB3",#N/A,TRUE,"GENERAL";"TAB4",#N/A,TRUE,"GENERAL";"TAB5",#N/A,TRUE,"GENERAL"}</definedName>
    <definedName name="asdasd" localSheetId="55" hidden="1">{"TAB1",#N/A,TRUE,"GENERAL";"TAB2",#N/A,TRUE,"GENERAL";"TAB3",#N/A,TRUE,"GENERAL";"TAB4",#N/A,TRUE,"GENERAL";"TAB5",#N/A,TRUE,"GENERAL"}</definedName>
    <definedName name="asdasd" localSheetId="5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55">#REF!</definedName>
    <definedName name="asdf" localSheetId="54">#REF!</definedName>
    <definedName name="asdf">#REF!</definedName>
    <definedName name="asdfa" localSheetId="60" hidden="1">{"via1",#N/A,TRUE,"general";"via2",#N/A,TRUE,"general";"via3",#N/A,TRUE,"general"}</definedName>
    <definedName name="asdfa" localSheetId="55" hidden="1">{"via1",#N/A,TRUE,"general";"via2",#N/A,TRUE,"general";"via3",#N/A,TRUE,"general"}</definedName>
    <definedName name="asdfa" localSheetId="54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fasd" localSheetId="60" hidden="1">{"via1",#N/A,TRUE,"general";"via2",#N/A,TRUE,"general";"via3",#N/A,TRUE,"general"}</definedName>
    <definedName name="asfasd" localSheetId="55" hidden="1">{"via1",#N/A,TRUE,"general";"via2",#N/A,TRUE,"general";"via3",#N/A,TRUE,"general"}</definedName>
    <definedName name="asfasd" localSheetId="5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60" hidden="1">{"via1",#N/A,TRUE,"general";"via2",#N/A,TRUE,"general";"via3",#N/A,TRUE,"general"}</definedName>
    <definedName name="asfasdl" localSheetId="55" hidden="1">{"via1",#N/A,TRUE,"general";"via2",#N/A,TRUE,"general";"via3",#N/A,TRUE,"general"}</definedName>
    <definedName name="asfasdl" localSheetId="54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f" localSheetId="60" hidden="1">{"TAB1",#N/A,TRUE,"GENERAL";"TAB2",#N/A,TRUE,"GENERAL";"TAB3",#N/A,TRUE,"GENERAL";"TAB4",#N/A,TRUE,"GENERAL";"TAB5",#N/A,TRUE,"GENERAL"}</definedName>
    <definedName name="asff" localSheetId="55" hidden="1">{"TAB1",#N/A,TRUE,"GENERAL";"TAB2",#N/A,TRUE,"GENERAL";"TAB3",#N/A,TRUE,"GENERAL";"TAB4",#N/A,TRUE,"GENERAL";"TAB5",#N/A,TRUE,"GENERAL"}</definedName>
    <definedName name="asff" localSheetId="5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60" hidden="1">{"via1",#N/A,TRUE,"general";"via2",#N/A,TRUE,"general";"via3",#N/A,TRUE,"general"}</definedName>
    <definedName name="asfghjoi" localSheetId="55" hidden="1">{"via1",#N/A,TRUE,"general";"via2",#N/A,TRUE,"general";"via3",#N/A,TRUE,"general"}</definedName>
    <definedName name="asfghjoi" localSheetId="54" hidden="1">{"via1",#N/A,TRUE,"general";"via2",#N/A,TRUE,"general";"via3",#N/A,TRUE,"general"}</definedName>
    <definedName name="asfghjoi" hidden="1">{"via1",#N/A,TRUE,"general";"via2",#N/A,TRUE,"general";"via3",#N/A,TRUE,"general"}</definedName>
    <definedName name="ASIE">#REF!</definedName>
    <definedName name="ASIES">#REF!</definedName>
    <definedName name="asojkdr" localSheetId="60" hidden="1">{"TAB1",#N/A,TRUE,"GENERAL";"TAB2",#N/A,TRUE,"GENERAL";"TAB3",#N/A,TRUE,"GENERAL";"TAB4",#N/A,TRUE,"GENERAL";"TAB5",#N/A,TRUE,"GENERAL"}</definedName>
    <definedName name="asojkdr" localSheetId="55" hidden="1">{"TAB1",#N/A,TRUE,"GENERAL";"TAB2",#N/A,TRUE,"GENERAL";"TAB3",#N/A,TRUE,"GENERAL";"TAB4",#N/A,TRUE,"GENERAL";"TAB5",#N/A,TRUE,"GENERAL"}</definedName>
    <definedName name="asojkdr" localSheetId="5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HO">#REF!</definedName>
    <definedName name="au" localSheetId="55">#REF!</definedName>
    <definedName name="au" localSheetId="54">#REF!</definedName>
    <definedName name="au">#REF!</definedName>
    <definedName name="aur" localSheetId="55">#REF!</definedName>
    <definedName name="aur" localSheetId="54">#REF!</definedName>
    <definedName name="aur">#REF!</definedName>
    <definedName name="av">#REF!</definedName>
    <definedName name="ax">#REF!</definedName>
    <definedName name="Ayudante">#REF!</definedName>
    <definedName name="azaz" localSheetId="60" hidden="1">{"TAB1",#N/A,TRUE,"GENERAL";"TAB2",#N/A,TRUE,"GENERAL";"TAB3",#N/A,TRUE,"GENERAL";"TAB4",#N/A,TRUE,"GENERAL";"TAB5",#N/A,TRUE,"GENERAL"}</definedName>
    <definedName name="azaz" localSheetId="55" hidden="1">{"TAB1",#N/A,TRUE,"GENERAL";"TAB2",#N/A,TRUE,"GENERAL";"TAB3",#N/A,TRUE,"GENERAL";"TAB4",#N/A,TRUE,"GENERAL";"TAB5",#N/A,TRUE,"GENERAL"}</definedName>
    <definedName name="azaz" localSheetId="5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55">#REF!</definedName>
    <definedName name="b" localSheetId="54">#REF!</definedName>
    <definedName name="b">#REF!</definedName>
    <definedName name="baber" localSheetId="55">#REF!</definedName>
    <definedName name="baber" localSheetId="54">#REF!</definedName>
    <definedName name="baber">#REF!</definedName>
    <definedName name="BALANCE2" localSheetId="55">#REF!</definedName>
    <definedName name="BALANCE2" localSheetId="54">#REF!</definedName>
    <definedName name="BALANCE2">#REF!</definedName>
    <definedName name="BARRIOS">#REF!</definedName>
    <definedName name="BARZALOZA" localSheetId="60" hidden="1">{#N/A,#N/A,TRUE,"Unifilar"}</definedName>
    <definedName name="BARZALOZA" localSheetId="62" hidden="1">{#N/A,#N/A,TRUE,"Unifilar"}</definedName>
    <definedName name="BARZALOZA" localSheetId="24" hidden="1">{#N/A,#N/A,TRUE,"Unifilar"}</definedName>
    <definedName name="BARZALOZA" localSheetId="25" hidden="1">{#N/A,#N/A,TRUE,"Unifilar"}</definedName>
    <definedName name="BARZALOZA" localSheetId="55" hidden="1">{#N/A,#N/A,TRUE,"Unifilar"}</definedName>
    <definedName name="BARZALOZA" localSheetId="54" hidden="1">{#N/A,#N/A,TRUE,"Unifilar"}</definedName>
    <definedName name="BARZALOZA" hidden="1">{#N/A,#N/A,TRUE,"Unifilar"}</definedName>
    <definedName name="bas" localSheetId="55">#REF!</definedName>
    <definedName name="bas" localSheetId="54">#REF!</definedName>
    <definedName name="bas">#REF!</definedName>
    <definedName name="Base_datos_DU" localSheetId="55">#REF!</definedName>
    <definedName name="Base_datos_DU" localSheetId="54">#REF!</definedName>
    <definedName name="Base_datos_DU">#REF!</definedName>
    <definedName name="Base_datos_IM" localSheetId="55">#REF!</definedName>
    <definedName name="Base_datos_IM" localSheetId="54">#REF!</definedName>
    <definedName name="Base_datos_IM">#REF!</definedName>
    <definedName name="_xlnm.Database">#REF!</definedName>
    <definedName name="bb" localSheetId="55">#REF!</definedName>
    <definedName name="bb" localSheetId="54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localSheetId="60" hidden="1">{"via1",#N/A,TRUE,"general";"via2",#N/A,TRUE,"general";"via3",#N/A,TRUE,"general"}</definedName>
    <definedName name="bbbbbb" localSheetId="55" hidden="1">{"via1",#N/A,TRUE,"general";"via2",#N/A,TRUE,"general";"via3",#N/A,TRUE,"general"}</definedName>
    <definedName name="bbbbbb" localSheetId="5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60" hidden="1">{"TAB1",#N/A,TRUE,"GENERAL";"TAB2",#N/A,TRUE,"GENERAL";"TAB3",#N/A,TRUE,"GENERAL";"TAB4",#N/A,TRUE,"GENERAL";"TAB5",#N/A,TRUE,"GENERAL"}</definedName>
    <definedName name="bbbbbh" localSheetId="55" hidden="1">{"TAB1",#N/A,TRUE,"GENERAL";"TAB2",#N/A,TRUE,"GENERAL";"TAB3",#N/A,TRUE,"GENERAL";"TAB4",#N/A,TRUE,"GENERAL";"TAB5",#N/A,TRUE,"GENERAL"}</definedName>
    <definedName name="bbbbbh" localSheetId="5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60" hidden="1">{"TAB1",#N/A,TRUE,"GENERAL";"TAB2",#N/A,TRUE,"GENERAL";"TAB3",#N/A,TRUE,"GENERAL";"TAB4",#N/A,TRUE,"GENERAL";"TAB5",#N/A,TRUE,"GENERAL"}</definedName>
    <definedName name="bbd" localSheetId="55" hidden="1">{"TAB1",#N/A,TRUE,"GENERAL";"TAB2",#N/A,TRUE,"GENERAL";"TAB3",#N/A,TRUE,"GENERAL";"TAB4",#N/A,TRUE,"GENERAL";"TAB5",#N/A,TRUE,"GENERAL"}</definedName>
    <definedName name="bbd" localSheetId="5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60" hidden="1">{"TAB1",#N/A,TRUE,"GENERAL";"TAB2",#N/A,TRUE,"GENERAL";"TAB3",#N/A,TRUE,"GENERAL";"TAB4",#N/A,TRUE,"GENERAL";"TAB5",#N/A,TRUE,"GENERAL"}</definedName>
    <definedName name="BCXBDFG" localSheetId="55" hidden="1">{"TAB1",#N/A,TRUE,"GENERAL";"TAB2",#N/A,TRUE,"GENERAL";"TAB3",#N/A,TRUE,"GENERAL";"TAB4",#N/A,TRUE,"GENERAL";"TAB5",#N/A,TRUE,"GENERAL"}</definedName>
    <definedName name="BCXBDFG" localSheetId="5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60" hidden="1">{"via1",#N/A,TRUE,"general";"via2",#N/A,TRUE,"general";"via3",#N/A,TRUE,"general"}</definedName>
    <definedName name="BDFB" localSheetId="55" hidden="1">{"via1",#N/A,TRUE,"general";"via2",#N/A,TRUE,"general";"via3",#N/A,TRUE,"general"}</definedName>
    <definedName name="BDFB" localSheetId="5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60" hidden="1">{"TAB1",#N/A,TRUE,"GENERAL";"TAB2",#N/A,TRUE,"GENERAL";"TAB3",#N/A,TRUE,"GENERAL";"TAB4",#N/A,TRUE,"GENERAL";"TAB5",#N/A,TRUE,"GENERAL"}</definedName>
    <definedName name="BDFGDG" localSheetId="55" hidden="1">{"TAB1",#N/A,TRUE,"GENERAL";"TAB2",#N/A,TRUE,"GENERAL";"TAB3",#N/A,TRUE,"GENERAL";"TAB4",#N/A,TRUE,"GENERAL";"TAB5",#N/A,TRUE,"GENERAL"}</definedName>
    <definedName name="BDFGDG" localSheetId="5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60" hidden="1">{"TAB1",#N/A,TRUE,"GENERAL";"TAB2",#N/A,TRUE,"GENERAL";"TAB3",#N/A,TRUE,"GENERAL";"TAB4",#N/A,TRUE,"GENERAL";"TAB5",#N/A,TRUE,"GENERAL"}</definedName>
    <definedName name="be" localSheetId="55" hidden="1">{"TAB1",#N/A,TRUE,"GENERAL";"TAB2",#N/A,TRUE,"GENERAL";"TAB3",#N/A,TRUE,"GENERAL";"TAB4",#N/A,TRUE,"GENERAL";"TAB5",#N/A,TRUE,"GENERAL"}</definedName>
    <definedName name="be" localSheetId="5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60" hidden="1">{"TAB1",#N/A,TRUE,"GENERAL";"TAB2",#N/A,TRUE,"GENERAL";"TAB3",#N/A,TRUE,"GENERAL";"TAB4",#N/A,TRUE,"GENERAL";"TAB5",#N/A,TRUE,"GENERAL"}</definedName>
    <definedName name="bfnfv" localSheetId="55" hidden="1">{"TAB1",#N/A,TRUE,"GENERAL";"TAB2",#N/A,TRUE,"GENERAL";"TAB3",#N/A,TRUE,"GENERAL";"TAB4",#N/A,TRUE,"GENERAL";"TAB5",#N/A,TRUE,"GENERAL"}</definedName>
    <definedName name="bfnfv" localSheetId="5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60" hidden="1">{"TAB1",#N/A,TRUE,"GENERAL";"TAB2",#N/A,TRUE,"GENERAL";"TAB3",#N/A,TRUE,"GENERAL";"TAB4",#N/A,TRUE,"GENERAL";"TAB5",#N/A,TRUE,"GENERAL"}</definedName>
    <definedName name="bgb" localSheetId="55" hidden="1">{"TAB1",#N/A,TRUE,"GENERAL";"TAB2",#N/A,TRUE,"GENERAL";"TAB3",#N/A,TRUE,"GENERAL";"TAB4",#N/A,TRUE,"GENERAL";"TAB5",#N/A,TRUE,"GENERAL"}</definedName>
    <definedName name="bgb" localSheetId="5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60" hidden="1">{"via1",#N/A,TRUE,"general";"via2",#N/A,TRUE,"general";"via3",#N/A,TRUE,"general"}</definedName>
    <definedName name="BGDGFRT" localSheetId="55" hidden="1">{"via1",#N/A,TRUE,"general";"via2",#N/A,TRUE,"general";"via3",#N/A,TRUE,"general"}</definedName>
    <definedName name="BGDGFRT" localSheetId="5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60" hidden="1">{"via1",#N/A,TRUE,"general";"via2",#N/A,TRUE,"general";"via3",#N/A,TRUE,"general"}</definedName>
    <definedName name="BGFBFH" localSheetId="55" hidden="1">{"via1",#N/A,TRUE,"general";"via2",#N/A,TRUE,"general";"via3",#N/A,TRUE,"general"}</definedName>
    <definedName name="BGFBFH" localSheetId="54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55">#REF!</definedName>
    <definedName name="bgh" localSheetId="54">#REF!</definedName>
    <definedName name="bgh">#REF!</definedName>
    <definedName name="bgvfcdx" localSheetId="60" hidden="1">{"via1",#N/A,TRUE,"general";"via2",#N/A,TRUE,"general";"via3",#N/A,TRUE,"general"}</definedName>
    <definedName name="bgvfcdx" localSheetId="55" hidden="1">{"via1",#N/A,TRUE,"general";"via2",#N/A,TRUE,"general";"via3",#N/A,TRUE,"general"}</definedName>
    <definedName name="bgvfcdx" localSheetId="54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55">#REF!</definedName>
    <definedName name="BHT" localSheetId="54">#REF!</definedName>
    <definedName name="BHT">#REF!</definedName>
    <definedName name="bimestre" localSheetId="55">#REF!</definedName>
    <definedName name="bimestre" localSheetId="54">#REF!</definedName>
    <definedName name="bimestre">#REF!</definedName>
    <definedName name="bl" localSheetId="55">#REF!</definedName>
    <definedName name="bl" localSheetId="54">#REF!</definedName>
    <definedName name="bl">#REF!</definedName>
    <definedName name="Bloque">#REF!</definedName>
    <definedName name="bnm">#REF!</definedName>
    <definedName name="BORDE1">#N/A</definedName>
    <definedName name="BORDE2">#REF!</definedName>
    <definedName name="BORDE3">#REF!</definedName>
    <definedName name="BOX">#N/A</definedName>
    <definedName name="BOX__" hidden="1">#REF!</definedName>
    <definedName name="br" localSheetId="60" hidden="1">{"TAB1",#N/A,TRUE,"GENERAL";"TAB2",#N/A,TRUE,"GENERAL";"TAB3",#N/A,TRUE,"GENERAL";"TAB4",#N/A,TRUE,"GENERAL";"TAB5",#N/A,TRUE,"GENERAL"}</definedName>
    <definedName name="br" localSheetId="55" hidden="1">{"TAB1",#N/A,TRUE,"GENERAL";"TAB2",#N/A,TRUE,"GENERAL";"TAB3",#N/A,TRUE,"GENERAL";"TAB4",#N/A,TRUE,"GENERAL";"TAB5",#N/A,TRUE,"GENERAL"}</definedName>
    <definedName name="br" localSheetId="5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 localSheetId="55">#REF!</definedName>
    <definedName name="Breaker_15_amp" localSheetId="54">#REF!</definedName>
    <definedName name="Breaker_15_amp">#REF!</definedName>
    <definedName name="breaker_20_amp" localSheetId="55">#REF!</definedName>
    <definedName name="breaker_20_amp" localSheetId="54">#REF!</definedName>
    <definedName name="breaker_20_amp">#REF!</definedName>
    <definedName name="bsb" localSheetId="60" hidden="1">{"via1",#N/A,TRUE,"general";"via2",#N/A,TRUE,"general";"via3",#N/A,TRUE,"general"}</definedName>
    <definedName name="bsb" localSheetId="55" hidden="1">{"via1",#N/A,TRUE,"general";"via2",#N/A,TRUE,"general";"via3",#N/A,TRUE,"general"}</definedName>
    <definedName name="bsb" localSheetId="5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60" hidden="1">{"TAB1",#N/A,TRUE,"GENERAL";"TAB2",#N/A,TRUE,"GENERAL";"TAB3",#N/A,TRUE,"GENERAL";"TAB4",#N/A,TRUE,"GENERAL";"TAB5",#N/A,TRUE,"GENERAL"}</definedName>
    <definedName name="bspoi" localSheetId="55" hidden="1">{"TAB1",#N/A,TRUE,"GENERAL";"TAB2",#N/A,TRUE,"GENERAL";"TAB3",#N/A,TRUE,"GENERAL";"TAB4",#N/A,TRUE,"GENERAL";"TAB5",#N/A,TRUE,"GENERAL"}</definedName>
    <definedName name="bspoi" localSheetId="5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60" hidden="1">{"via1",#N/A,TRUE,"general";"via2",#N/A,TRUE,"general";"via3",#N/A,TRUE,"general"}</definedName>
    <definedName name="bt" localSheetId="55" hidden="1">{"via1",#N/A,TRUE,"general";"via2",#N/A,TRUE,"general";"via3",#N/A,TRUE,"general"}</definedName>
    <definedName name="bt" localSheetId="54" hidden="1">{"via1",#N/A,TRUE,"general";"via2",#N/A,TRUE,"general";"via3",#N/A,TRUE,"general"}</definedName>
    <definedName name="bt" hidden="1">{"via1",#N/A,TRUE,"general";"via2",#N/A,TRUE,"general";"via3",#N/A,TRUE,"general"}</definedName>
    <definedName name="BTM80aS">#REF!</definedName>
    <definedName name="BTYJHTR" localSheetId="60" hidden="1">{"TAB1",#N/A,TRUE,"GENERAL";"TAB2",#N/A,TRUE,"GENERAL";"TAB3",#N/A,TRUE,"GENERAL";"TAB4",#N/A,TRUE,"GENERAL";"TAB5",#N/A,TRUE,"GENERAL"}</definedName>
    <definedName name="BTYJHTR" localSheetId="55" hidden="1">{"TAB1",#N/A,TRUE,"GENERAL";"TAB2",#N/A,TRUE,"GENERAL";"TAB3",#N/A,TRUE,"GENERAL";"TAB4",#N/A,TRUE,"GENERAL";"TAB5",#N/A,TRUE,"GENERAL"}</definedName>
    <definedName name="BTYJHTR" localSheetId="5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 localSheetId="55">#REF!</definedName>
    <definedName name="BuiltIn_Print_Area___0" localSheetId="54">#REF!</definedName>
    <definedName name="BuiltIn_Print_Area___0">#REF!</definedName>
    <definedName name="BuiltIn_Print_Area___0___0" localSheetId="55">#REF!</definedName>
    <definedName name="BuiltIn_Print_Area___0___0" localSheetId="54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vbc" localSheetId="60" hidden="1">{"TAB1",#N/A,TRUE,"GENERAL";"TAB2",#N/A,TRUE,"GENERAL";"TAB3",#N/A,TRUE,"GENERAL";"TAB4",#N/A,TRUE,"GENERAL";"TAB5",#N/A,TRUE,"GENERAL"}</definedName>
    <definedName name="bvbc" localSheetId="55" hidden="1">{"TAB1",#N/A,TRUE,"GENERAL";"TAB2",#N/A,TRUE,"GENERAL";"TAB3",#N/A,TRUE,"GENERAL";"TAB4",#N/A,TRUE,"GENERAL";"TAB5",#N/A,TRUE,"GENERAL"}</definedName>
    <definedName name="bvbc" localSheetId="5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60" hidden="1">{"via1",#N/A,TRUE,"general";"via2",#N/A,TRUE,"general";"via3",#N/A,TRUE,"general"}</definedName>
    <definedName name="bvcb" localSheetId="55" hidden="1">{"via1",#N/A,TRUE,"general";"via2",#N/A,TRUE,"general";"via3",#N/A,TRUE,"general"}</definedName>
    <definedName name="bvcb" localSheetId="5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60" hidden="1">{"via1",#N/A,TRUE,"general";"via2",#N/A,TRUE,"general";"via3",#N/A,TRUE,"general"}</definedName>
    <definedName name="bvn" localSheetId="55" hidden="1">{"via1",#N/A,TRUE,"general";"via2",#N/A,TRUE,"general";"via3",#N/A,TRUE,"general"}</definedName>
    <definedName name="bvn" localSheetId="54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55">#REF!</definedName>
    <definedName name="bw" localSheetId="54">#REF!</definedName>
    <definedName name="bw">#REF!</definedName>
    <definedName name="by" localSheetId="60" hidden="1">{"via1",#N/A,TRUE,"general";"via2",#N/A,TRUE,"general";"via3",#N/A,TRUE,"general"}</definedName>
    <definedName name="by" localSheetId="55" hidden="1">{"via1",#N/A,TRUE,"general";"via2",#N/A,TRUE,"general";"via3",#N/A,TRUE,"general"}</definedName>
    <definedName name="by" localSheetId="54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55">#REF!</definedName>
    <definedName name="C_" localSheetId="54">#REF!</definedName>
    <definedName name="C_">#REF!</definedName>
    <definedName name="ca" localSheetId="55">#REF!</definedName>
    <definedName name="ca" localSheetId="54">#REF!</definedName>
    <definedName name="ca">#REF!</definedName>
    <definedName name="Cable__10" localSheetId="55">#REF!</definedName>
    <definedName name="Cable__10" localSheetId="54">#REF!</definedName>
    <definedName name="Cable__10">#REF!</definedName>
    <definedName name="Cable__12">#REF!</definedName>
    <definedName name="Cable__14">#REF!</definedName>
    <definedName name="Caja_hexagonal_pvc">#REF!</definedName>
    <definedName name="cancha">#REF!</definedName>
    <definedName name="CANT">#REF!</definedName>
    <definedName name="CantObraDefinitiva" hidden="1">{"SUMINISTRO E INSTALACIÓN CANALETAS L=7.50"}</definedName>
    <definedName name="casanare">#REF!</definedName>
    <definedName name="causa">#REF!</definedName>
    <definedName name="cc">#REF!</definedName>
    <definedName name="ccccc" localSheetId="60" hidden="1">{"TAB1",#N/A,TRUE,"GENERAL";"TAB2",#N/A,TRUE,"GENERAL";"TAB3",#N/A,TRUE,"GENERAL";"TAB4",#N/A,TRUE,"GENERAL";"TAB5",#N/A,TRUE,"GENERAL"}</definedName>
    <definedName name="ccccc" localSheetId="55" hidden="1">{"TAB1",#N/A,TRUE,"GENERAL";"TAB2",#N/A,TRUE,"GENERAL";"TAB3",#N/A,TRUE,"GENERAL";"TAB4",#N/A,TRUE,"GENERAL";"TAB5",#N/A,TRUE,"GENERAL"}</definedName>
    <definedName name="ccccc" localSheetId="5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 localSheetId="55">#REF!</definedName>
    <definedName name="ccto210" localSheetId="54">#REF!</definedName>
    <definedName name="ccto210">#REF!</definedName>
    <definedName name="cd" localSheetId="60">#REF!</definedName>
    <definedName name="cd">#REF!</definedName>
    <definedName name="cdcdc" localSheetId="60" hidden="1">{"via1",#N/A,TRUE,"general";"via2",#N/A,TRUE,"general";"via3",#N/A,TRUE,"general"}</definedName>
    <definedName name="cdcdc" localSheetId="55" hidden="1">{"via1",#N/A,TRUE,"general";"via2",#N/A,TRUE,"general";"via3",#N/A,TRUE,"general"}</definedName>
    <definedName name="cdcdc" localSheetId="54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RAIZ" localSheetId="55">#REF!</definedName>
    <definedName name="CDRAIZ" localSheetId="54">#REF!</definedName>
    <definedName name="CDRAIZ">#REF!</definedName>
    <definedName name="CDRAIZS" localSheetId="55">#REF!</definedName>
    <definedName name="CDRAIZS" localSheetId="54">#REF!</definedName>
    <definedName name="CDRAIZS">#REF!</definedName>
    <definedName name="cdretuiojhf" hidden="1">#REF!</definedName>
    <definedName name="CDSeguim">#REF!</definedName>
    <definedName name="ceerf" localSheetId="60" hidden="1">{"TAB1",#N/A,TRUE,"GENERAL";"TAB2",#N/A,TRUE,"GENERAL";"TAB3",#N/A,TRUE,"GENERAL";"TAB4",#N/A,TRUE,"GENERAL";"TAB5",#N/A,TRUE,"GENERAL"}</definedName>
    <definedName name="ceerf" localSheetId="55" hidden="1">{"TAB1",#N/A,TRUE,"GENERAL";"TAB2",#N/A,TRUE,"GENERAL";"TAB3",#N/A,TRUE,"GENERAL";"TAB4",#N/A,TRUE,"GENERAL";"TAB5",#N/A,TRUE,"GENERAL"}</definedName>
    <definedName name="ceerf" localSheetId="5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55">#REF!</definedName>
    <definedName name="Cemento" localSheetId="54">#REF!</definedName>
    <definedName name="Cemento">#REF!</definedName>
    <definedName name="Cemento_Blanco" localSheetId="55">#REF!</definedName>
    <definedName name="Cemento_Blanco" localSheetId="54">#REF!</definedName>
    <definedName name="Cemento_Blanco">#REF!</definedName>
    <definedName name="CEMENTO1a" localSheetId="55">#REF!</definedName>
    <definedName name="CEMENTO1a" localSheetId="54">#REF!</definedName>
    <definedName name="CEMENTO1a">#REF!</definedName>
    <definedName name="CER" hidden="1">{#N/A,#N/A,FALSE,"PROPON.2001"}</definedName>
    <definedName name="ceroletra">#REF!</definedName>
    <definedName name="cerounid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HAZO_PUNTILLA_ANCLAJES" localSheetId="55">#REF!</definedName>
    <definedName name="CHAZO_PUNTILLA_ANCLAJES" localSheetId="54">#REF!</definedName>
    <definedName name="CHAZO_PUNTILLA_ANCLAJES">#REF!</definedName>
    <definedName name="Cierrapuerta_hidraulico_ajustable_hasta_80_kilos" localSheetId="55">#REF!</definedName>
    <definedName name="Cierrapuerta_hidraulico_ajustable_hasta_80_kilos" localSheetId="54">#REF!</definedName>
    <definedName name="Cierrapuerta_hidraulico_ajustable_hasta_80_kilos">#REF!</definedName>
    <definedName name="CINTA_MALLA_ADHESIVA_X_90M" localSheetId="55">#REF!</definedName>
    <definedName name="CINTA_MALLA_ADHESIVA_X_90M" localSheetId="54">#REF!</definedName>
    <definedName name="CINTA_MALLA_ADHESIVA_X_90M">#REF!</definedName>
    <definedName name="clase">#REF!</definedName>
    <definedName name="co">#REF!</definedName>
    <definedName name="co20n">#REF!</definedName>
    <definedName name="Co40n">#REF!</definedName>
    <definedName name="Combo_Sanitario_manantial_corona">#REF!</definedName>
    <definedName name="componentes">#N/A</definedName>
    <definedName name="Conc.2000" localSheetId="55">#REF!</definedName>
    <definedName name="Conc.2000" localSheetId="54">#REF!</definedName>
    <definedName name="Conc.2000">#REF!</definedName>
    <definedName name="Conc.2500" localSheetId="55">#REF!</definedName>
    <definedName name="Conc.2500" localSheetId="54">#REF!</definedName>
    <definedName name="Conc.2500">#REF!</definedName>
    <definedName name="Conc.3000" localSheetId="55">#REF!</definedName>
    <definedName name="Conc.3000" localSheetId="54">#REF!</definedName>
    <definedName name="Conc.3000">#REF!</definedName>
    <definedName name="concretoact2">#REF!</definedName>
    <definedName name="consolidadototal">#REF!</definedName>
    <definedName name="CONT">#REF!</definedName>
    <definedName name="contador" hidden="1">1</definedName>
    <definedName name="Control" hidden="1">#REF!</definedName>
    <definedName name="COP">#REF!</definedName>
    <definedName name="COPIA" localSheetId="60" hidden="1">{#N/A,#N/A,TRUE,"Unifilar"}</definedName>
    <definedName name="COPIA" localSheetId="62" hidden="1">{#N/A,#N/A,TRUE,"Unifilar"}</definedName>
    <definedName name="COPIA" localSheetId="24" hidden="1">{#N/A,#N/A,TRUE,"Unifilar"}</definedName>
    <definedName name="COPIA" localSheetId="25" hidden="1">{#N/A,#N/A,TRUE,"Unifilar"}</definedName>
    <definedName name="COPIA" localSheetId="55" hidden="1">{#N/A,#N/A,TRUE,"Unifilar"}</definedName>
    <definedName name="COPIA" localSheetId="54" hidden="1">{#N/A,#N/A,TRUE,"Unifilar"}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#N/A</definedName>
    <definedName name="corri">#N/A</definedName>
    <definedName name="COSTODIRECTO">#REF!</definedName>
    <definedName name="COSTOS" localSheetId="55">#REF!</definedName>
    <definedName name="COSTOS" localSheetId="54">#REF!</definedName>
    <definedName name="COSTOS">#REF!</definedName>
    <definedName name="COTIZACIONES" hidden="1">{"'dir.g'!$A$1","'Horarios'!$A$4:$D$5"}</definedName>
    <definedName name="cp" localSheetId="55">#REF!</definedName>
    <definedName name="cp" localSheetId="54">#REF!</definedName>
    <definedName name="cp">#REF!</definedName>
    <definedName name="CPARQS">#REF!</definedName>
    <definedName name="CPoblado" hidden="1">""</definedName>
    <definedName name="critério">#REF!</definedName>
    <definedName name="critério1">#REF!</definedName>
    <definedName name="_xlnm.Criteria" localSheetId="55">#REF!</definedName>
    <definedName name="_xlnm.Criteria" localSheetId="54">#REF!</definedName>
    <definedName name="_xlnm.Criteria">#REF!</definedName>
    <definedName name="Criterios_IM" localSheetId="55">#REF!</definedName>
    <definedName name="Criterios_IM" localSheetId="54">#REF!</definedName>
    <definedName name="Criterios_IM">#REF!</definedName>
    <definedName name="Criticos" localSheetId="55">#REF!</definedName>
    <definedName name="Criticos" localSheetId="54">#REF!</definedName>
    <definedName name="Criticos">#REF!</definedName>
    <definedName name="CronogFechaFin">#REF!</definedName>
    <definedName name="CronogFechaInic">#REF!</definedName>
    <definedName name="CRONOGRAMA" localSheetId="55">#REF!</definedName>
    <definedName name="CRONOGRAMA" localSheetId="54">#REF!</definedName>
    <definedName name="CRONOGRAMA">#REF!</definedName>
    <definedName name="CUAL">#N/A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NET" localSheetId="60" hidden="1">{"via1",#N/A,TRUE,"general";"via2",#N/A,TRUE,"general";"via3",#N/A,TRUE,"general"}</definedName>
    <definedName name="CUNET" localSheetId="55" hidden="1">{"via1",#N/A,TRUE,"general";"via2",#N/A,TRUE,"general";"via3",#N/A,TRUE,"general"}</definedName>
    <definedName name="CUNET" localSheetId="54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 localSheetId="55">#REF!</definedName>
    <definedName name="Curva_conduit_pvc_1_2" localSheetId="54">#REF!</definedName>
    <definedName name="Curva_conduit_pvc_1_2">#REF!</definedName>
    <definedName name="cv" localSheetId="55">#REF!</definedName>
    <definedName name="cv" localSheetId="54">#REF!</definedName>
    <definedName name="cv">#REF!</definedName>
    <definedName name="cvfvd" localSheetId="60" hidden="1">{"via1",#N/A,TRUE,"general";"via2",#N/A,TRUE,"general";"via3",#N/A,TRUE,"general"}</definedName>
    <definedName name="cvfvd" localSheetId="55" hidden="1">{"via1",#N/A,TRUE,"general";"via2",#N/A,TRUE,"general";"via3",#N/A,TRUE,"general"}</definedName>
    <definedName name="cvfvd" localSheetId="5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60" hidden="1">{"TAB1",#N/A,TRUE,"GENERAL";"TAB2",#N/A,TRUE,"GENERAL";"TAB3",#N/A,TRUE,"GENERAL";"TAB4",#N/A,TRUE,"GENERAL";"TAB5",#N/A,TRUE,"GENERAL"}</definedName>
    <definedName name="cvn" localSheetId="55" hidden="1">{"TAB1",#N/A,TRUE,"GENERAL";"TAB2",#N/A,TRUE,"GENERAL";"TAB3",#N/A,TRUE,"GENERAL";"TAB4",#N/A,TRUE,"GENERAL";"TAB5",#N/A,TRUE,"GENERAL"}</definedName>
    <definedName name="cvn" localSheetId="5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60" hidden="1">{"via1",#N/A,TRUE,"general";"via2",#N/A,TRUE,"general";"via3",#N/A,TRUE,"general"}</definedName>
    <definedName name="CVXC" localSheetId="55" hidden="1">{"via1",#N/A,TRUE,"general";"via2",#N/A,TRUE,"general";"via3",#N/A,TRUE,"general"}</definedName>
    <definedName name="CVXC" localSheetId="54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55">#REF!</definedName>
    <definedName name="cx" localSheetId="54">#REF!</definedName>
    <definedName name="cx">#REF!</definedName>
    <definedName name="D" localSheetId="55">#REF!</definedName>
    <definedName name="D" localSheetId="54">#REF!</definedName>
    <definedName name="D">#REF!</definedName>
    <definedName name="dasa" localSheetId="55">#REF!</definedName>
    <definedName name="dasa" localSheetId="54">#REF!</definedName>
    <definedName name="dasa">#REF!</definedName>
    <definedName name="DASD" localSheetId="60" hidden="1">{"TAB1",#N/A,TRUE,"GENERAL";"TAB2",#N/A,TRUE,"GENERAL";"TAB3",#N/A,TRUE,"GENERAL";"TAB4",#N/A,TRUE,"GENERAL";"TAB5",#N/A,TRUE,"GENERAL"}</definedName>
    <definedName name="DASD" localSheetId="55" hidden="1">{"TAB1",#N/A,TRUE,"GENERAL";"TAB2",#N/A,TRUE,"GENERAL";"TAB3",#N/A,TRUE,"GENERAL";"TAB4",#N/A,TRUE,"GENERAL";"TAB5",#N/A,TRUE,"GENERAL"}</definedName>
    <definedName name="DASD" localSheetId="5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localSheetId="60" hidden="1">{"TAB1",#N/A,TRUE,"GENERAL";"TAB2",#N/A,TRUE,"GENERAL";"TAB3",#N/A,TRUE,"GENERAL";"TAB4",#N/A,TRUE,"GENERAL";"TAB5",#N/A,TRUE,"GENERAL"}</definedName>
    <definedName name="dbfdfbi" localSheetId="55" hidden="1">{"TAB1",#N/A,TRUE,"GENERAL";"TAB2",#N/A,TRUE,"GENERAL";"TAB3",#N/A,TRUE,"GENERAL";"TAB4",#N/A,TRUE,"GENERAL";"TAB5",#N/A,TRUE,"GENERAL"}</definedName>
    <definedName name="dbfdfbi" localSheetId="5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 localSheetId="55">#REF!</definedName>
    <definedName name="dc" localSheetId="54">#REF!</definedName>
    <definedName name="dc">#REF!</definedName>
    <definedName name="DCF" localSheetId="55">#REF!</definedName>
    <definedName name="DCF" localSheetId="54">#REF!</definedName>
    <definedName name="DCF">#REF!</definedName>
    <definedName name="DCSDCTV" localSheetId="60" hidden="1">{"via1",#N/A,TRUE,"general";"via2",#N/A,TRUE,"general";"via3",#N/A,TRUE,"general"}</definedName>
    <definedName name="DCSDCTV" localSheetId="55" hidden="1">{"via1",#N/A,TRUE,"general";"via2",#N/A,TRUE,"general";"via3",#N/A,TRUE,"general"}</definedName>
    <definedName name="DCSDCTV" localSheetId="54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55">#REF!</definedName>
    <definedName name="dd" localSheetId="54">#REF!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localSheetId="55">#REF!</definedName>
    <definedName name="ddd" localSheetId="54">#REF!</definedName>
    <definedName name="ddd" localSheetId="4">#REF!</definedName>
    <definedName name="ddd" localSheetId="0">#REF!</definedName>
    <definedName name="ddd" localSheetId="1">#REF!</definedName>
    <definedName name="ddd">#REF!</definedName>
    <definedName name="ddddt" localSheetId="60" hidden="1">{"via1",#N/A,TRUE,"general";"via2",#N/A,TRUE,"general";"via3",#N/A,TRUE,"general"}</definedName>
    <definedName name="ddddt" localSheetId="55" hidden="1">{"via1",#N/A,TRUE,"general";"via2",#N/A,TRUE,"general";"via3",#N/A,TRUE,"general"}</definedName>
    <definedName name="ddddt" localSheetId="5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60" hidden="1">{"TAB1",#N/A,TRUE,"GENERAL";"TAB2",#N/A,TRUE,"GENERAL";"TAB3",#N/A,TRUE,"GENERAL";"TAB4",#N/A,TRUE,"GENERAL";"TAB5",#N/A,TRUE,"GENERAL"}</definedName>
    <definedName name="ddewdw" localSheetId="55" hidden="1">{"TAB1",#N/A,TRUE,"GENERAL";"TAB2",#N/A,TRUE,"GENERAL";"TAB3",#N/A,TRUE,"GENERAL";"TAB4",#N/A,TRUE,"GENERAL";"TAB5",#N/A,TRUE,"GENERAL"}</definedName>
    <definedName name="ddewdw" localSheetId="5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60" hidden="1">{"TAB1",#N/A,TRUE,"GENERAL";"TAB2",#N/A,TRUE,"GENERAL";"TAB3",#N/A,TRUE,"GENERAL";"TAB4",#N/A,TRUE,"GENERAL";"TAB5",#N/A,TRUE,"GENERAL"}</definedName>
    <definedName name="ddfdh" localSheetId="55" hidden="1">{"TAB1",#N/A,TRUE,"GENERAL";"TAB2",#N/A,TRUE,"GENERAL";"TAB3",#N/A,TRUE,"GENERAL";"TAB4",#N/A,TRUE,"GENERAL";"TAB5",#N/A,TRUE,"GENERAL"}</definedName>
    <definedName name="ddfdh" localSheetId="5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60" hidden="1">{"TAB1",#N/A,TRUE,"GENERAL";"TAB2",#N/A,TRUE,"GENERAL";"TAB3",#N/A,TRUE,"GENERAL";"TAB4",#N/A,TRUE,"GENERAL";"TAB5",#N/A,TRUE,"GENERAL"}</definedName>
    <definedName name="DDGSDP" localSheetId="55" hidden="1">{"TAB1",#N/A,TRUE,"GENERAL";"TAB2",#N/A,TRUE,"GENERAL";"TAB3",#N/A,TRUE,"GENERAL";"TAB4",#N/A,TRUE,"GENERAL";"TAB5",#N/A,TRUE,"GENERAL"}</definedName>
    <definedName name="DDGSDP" localSheetId="5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60" hidden="1">{"TAB1",#N/A,TRUE,"GENERAL";"TAB2",#N/A,TRUE,"GENERAL";"TAB3",#N/A,TRUE,"GENERAL";"TAB4",#N/A,TRUE,"GENERAL";"TAB5",#N/A,TRUE,"GENERAL"}</definedName>
    <definedName name="deded" localSheetId="55" hidden="1">{"TAB1",#N/A,TRUE,"GENERAL";"TAB2",#N/A,TRUE,"GENERAL";"TAB3",#N/A,TRUE,"GENERAL";"TAB4",#N/A,TRUE,"GENERAL";"TAB5",#N/A,TRUE,"GENERAL"}</definedName>
    <definedName name="deded" localSheetId="5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60" hidden="1">{"via1",#N/A,TRUE,"general";"via2",#N/A,TRUE,"general";"via3",#N/A,TRUE,"general"}</definedName>
    <definedName name="defd" localSheetId="55" hidden="1">{"via1",#N/A,TRUE,"general";"via2",#N/A,TRUE,"general";"via3",#N/A,TRUE,"general"}</definedName>
    <definedName name="defd" localSheetId="54" hidden="1">{"via1",#N/A,TRUE,"general";"via2",#N/A,TRUE,"general";"via3",#N/A,TRUE,"general"}</definedName>
    <definedName name="defd" hidden="1">{"via1",#N/A,TRUE,"general";"via2",#N/A,TRUE,"general";"via3",#N/A,TRUE,"general"}</definedName>
    <definedName name="DEMOLICION">#REF!</definedName>
    <definedName name="descentralizadas">#REF!</definedName>
    <definedName name="Descripcion" localSheetId="55">#REF!</definedName>
    <definedName name="Descripcion" localSheetId="54">#REF!</definedName>
    <definedName name="Descripcion">#REF!</definedName>
    <definedName name="DESPER" localSheetId="55">#REF!</definedName>
    <definedName name="DESPER" localSheetId="54">#REF!</definedName>
    <definedName name="DESPER">#REF!</definedName>
    <definedName name="DESPERS" localSheetId="55">#REF!</definedName>
    <definedName name="DESPERS" localSheetId="54">#REF!</definedName>
    <definedName name="DESPERS">#REF!</definedName>
    <definedName name="deta">#REF!</definedName>
    <definedName name="df">#REF!</definedName>
    <definedName name="dfa" localSheetId="60" hidden="1">{"TAB1",#N/A,TRUE,"GENERAL";"TAB2",#N/A,TRUE,"GENERAL";"TAB3",#N/A,TRUE,"GENERAL";"TAB4",#N/A,TRUE,"GENERAL";"TAB5",#N/A,TRUE,"GENERAL"}</definedName>
    <definedName name="dfa" localSheetId="55" hidden="1">{"TAB1",#N/A,TRUE,"GENERAL";"TAB2",#N/A,TRUE,"GENERAL";"TAB3",#N/A,TRUE,"GENERAL";"TAB4",#N/A,TRUE,"GENERAL";"TAB5",#N/A,TRUE,"GENERAL"}</definedName>
    <definedName name="dfa" localSheetId="5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60" hidden="1">{"TAB1",#N/A,TRUE,"GENERAL";"TAB2",#N/A,TRUE,"GENERAL";"TAB3",#N/A,TRUE,"GENERAL";"TAB4",#N/A,TRUE,"GENERAL";"TAB5",#N/A,TRUE,"GENERAL"}</definedName>
    <definedName name="dfasd" localSheetId="55" hidden="1">{"TAB1",#N/A,TRUE,"GENERAL";"TAB2",#N/A,TRUE,"GENERAL";"TAB3",#N/A,TRUE,"GENERAL";"TAB4",#N/A,TRUE,"GENERAL";"TAB5",#N/A,TRUE,"GENERAL"}</definedName>
    <definedName name="dfasd" localSheetId="5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60" hidden="1">{"via1",#N/A,TRUE,"general";"via2",#N/A,TRUE,"general";"via3",#N/A,TRUE,"general"}</definedName>
    <definedName name="DFBNJ" localSheetId="55" hidden="1">{"via1",#N/A,TRUE,"general";"via2",#N/A,TRUE,"general";"via3",#N/A,TRUE,"general"}</definedName>
    <definedName name="DFBNJ" localSheetId="5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60" hidden="1">{"TAB1",#N/A,TRUE,"GENERAL";"TAB2",#N/A,TRUE,"GENERAL";"TAB3",#N/A,TRUE,"GENERAL";"TAB4",#N/A,TRUE,"GENERAL";"TAB5",#N/A,TRUE,"GENERAL"}</definedName>
    <definedName name="dfds" localSheetId="55" hidden="1">{"TAB1",#N/A,TRUE,"GENERAL";"TAB2",#N/A,TRUE,"GENERAL";"TAB3",#N/A,TRUE,"GENERAL";"TAB4",#N/A,TRUE,"GENERAL";"TAB5",#N/A,TRUE,"GENERAL"}</definedName>
    <definedName name="dfds" localSheetId="5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60" hidden="1">{"via1",#N/A,TRUE,"general";"via2",#N/A,TRUE,"general";"via3",#N/A,TRUE,"general"}</definedName>
    <definedName name="dfdsfi" localSheetId="55" hidden="1">{"via1",#N/A,TRUE,"general";"via2",#N/A,TRUE,"general";"via3",#N/A,TRUE,"general"}</definedName>
    <definedName name="dfdsfi" localSheetId="5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60" hidden="1">{"TAB1",#N/A,TRUE,"GENERAL";"TAB2",#N/A,TRUE,"GENERAL";"TAB3",#N/A,TRUE,"GENERAL";"TAB4",#N/A,TRUE,"GENERAL";"TAB5",#N/A,TRUE,"GENERAL"}</definedName>
    <definedName name="dffffe" localSheetId="55" hidden="1">{"TAB1",#N/A,TRUE,"GENERAL";"TAB2",#N/A,TRUE,"GENERAL";"TAB3",#N/A,TRUE,"GENERAL";"TAB4",#N/A,TRUE,"GENERAL";"TAB5",#N/A,TRUE,"GENERAL"}</definedName>
    <definedName name="dffffe" localSheetId="5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60" hidden="1">{"via1",#N/A,TRUE,"general";"via2",#N/A,TRUE,"general";"via3",#N/A,TRUE,"general"}</definedName>
    <definedName name="DFG" localSheetId="55" hidden="1">{"via1",#N/A,TRUE,"general";"via2",#N/A,TRUE,"general";"via3",#N/A,TRUE,"general"}</definedName>
    <definedName name="DFG" localSheetId="5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60" hidden="1">{"via1",#N/A,TRUE,"general";"via2",#N/A,TRUE,"general";"via3",#N/A,TRUE,"general"}</definedName>
    <definedName name="DFGBHJ" localSheetId="55" hidden="1">{"via1",#N/A,TRUE,"general";"via2",#N/A,TRUE,"general";"via3",#N/A,TRUE,"general"}</definedName>
    <definedName name="DFGBHJ" localSheetId="5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60" hidden="1">{"via1",#N/A,TRUE,"general";"via2",#N/A,TRUE,"general";"via3",#N/A,TRUE,"general"}</definedName>
    <definedName name="DFGDFG" localSheetId="55" hidden="1">{"via1",#N/A,TRUE,"general";"via2",#N/A,TRUE,"general";"via3",#N/A,TRUE,"general"}</definedName>
    <definedName name="DFGDFG" localSheetId="5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60" hidden="1">{"TAB1",#N/A,TRUE,"GENERAL";"TAB2",#N/A,TRUE,"GENERAL";"TAB3",#N/A,TRUE,"GENERAL";"TAB4",#N/A,TRUE,"GENERAL";"TAB5",#N/A,TRUE,"GENERAL"}</definedName>
    <definedName name="DFGDYYB" localSheetId="55" hidden="1">{"TAB1",#N/A,TRUE,"GENERAL";"TAB2",#N/A,TRUE,"GENERAL";"TAB3",#N/A,TRUE,"GENERAL";"TAB4",#N/A,TRUE,"GENERAL";"TAB5",#N/A,TRUE,"GENERAL"}</definedName>
    <definedName name="DFGDYYB" localSheetId="5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60" hidden="1">{"via1",#N/A,TRUE,"general";"via2",#N/A,TRUE,"general";"via3",#N/A,TRUE,"general"}</definedName>
    <definedName name="dfgf" localSheetId="55" hidden="1">{"via1",#N/A,TRUE,"general";"via2",#N/A,TRUE,"general";"via3",#N/A,TRUE,"general"}</definedName>
    <definedName name="dfgf" localSheetId="5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60" hidden="1">{"TAB1",#N/A,TRUE,"GENERAL";"TAB2",#N/A,TRUE,"GENERAL";"TAB3",#N/A,TRUE,"GENERAL";"TAB4",#N/A,TRUE,"GENERAL";"TAB5",#N/A,TRUE,"GENERAL"}</definedName>
    <definedName name="DFGFBOP" localSheetId="55" hidden="1">{"TAB1",#N/A,TRUE,"GENERAL";"TAB2",#N/A,TRUE,"GENERAL";"TAB3",#N/A,TRUE,"GENERAL";"TAB4",#N/A,TRUE,"GENERAL";"TAB5",#N/A,TRUE,"GENERAL"}</definedName>
    <definedName name="DFGFBOP" localSheetId="5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60" hidden="1">{"TAB1",#N/A,TRUE,"GENERAL";"TAB2",#N/A,TRUE,"GENERAL";"TAB3",#N/A,TRUE,"GENERAL";"TAB4",#N/A,TRUE,"GENERAL";"TAB5",#N/A,TRUE,"GENERAL"}</definedName>
    <definedName name="DFGFDG" localSheetId="55" hidden="1">{"TAB1",#N/A,TRUE,"GENERAL";"TAB2",#N/A,TRUE,"GENERAL";"TAB3",#N/A,TRUE,"GENERAL";"TAB4",#N/A,TRUE,"GENERAL";"TAB5",#N/A,TRUE,"GENERAL"}</definedName>
    <definedName name="DFGFDG" localSheetId="5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60" hidden="1">{"TAB1",#N/A,TRUE,"GENERAL";"TAB2",#N/A,TRUE,"GENERAL";"TAB3",#N/A,TRUE,"GENERAL";"TAB4",#N/A,TRUE,"GENERAL";"TAB5",#N/A,TRUE,"GENERAL"}</definedName>
    <definedName name="DFGV" localSheetId="55" hidden="1">{"TAB1",#N/A,TRUE,"GENERAL";"TAB2",#N/A,TRUE,"GENERAL";"TAB3",#N/A,TRUE,"GENERAL";"TAB4",#N/A,TRUE,"GENERAL";"TAB5",#N/A,TRUE,"GENERAL"}</definedName>
    <definedName name="DFGV" localSheetId="5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60" hidden="1">{"TAB1",#N/A,TRUE,"GENERAL";"TAB2",#N/A,TRUE,"GENERAL";"TAB3",#N/A,TRUE,"GENERAL";"TAB4",#N/A,TRUE,"GENERAL";"TAB5",#N/A,TRUE,"GENERAL"}</definedName>
    <definedName name="dfgypuj" localSheetId="55" hidden="1">{"TAB1",#N/A,TRUE,"GENERAL";"TAB2",#N/A,TRUE,"GENERAL";"TAB3",#N/A,TRUE,"GENERAL";"TAB4",#N/A,TRUE,"GENERAL";"TAB5",#N/A,TRUE,"GENERAL"}</definedName>
    <definedName name="dfgypuj" localSheetId="5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60" hidden="1">{"TAB1",#N/A,TRUE,"GENERAL";"TAB2",#N/A,TRUE,"GENERAL";"TAB3",#N/A,TRUE,"GENERAL";"TAB4",#N/A,TRUE,"GENERAL";"TAB5",#N/A,TRUE,"GENERAL"}</definedName>
    <definedName name="dfh" localSheetId="55" hidden="1">{"TAB1",#N/A,TRUE,"GENERAL";"TAB2",#N/A,TRUE,"GENERAL";"TAB3",#N/A,TRUE,"GENERAL";"TAB4",#N/A,TRUE,"GENERAL";"TAB5",#N/A,TRUE,"GENERAL"}</definedName>
    <definedName name="dfh" localSheetId="5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60" hidden="1">{"via1",#N/A,TRUE,"general";"via2",#N/A,TRUE,"general";"via3",#N/A,TRUE,"general"}</definedName>
    <definedName name="dfhdr" localSheetId="55" hidden="1">{"via1",#N/A,TRUE,"general";"via2",#N/A,TRUE,"general";"via3",#N/A,TRUE,"general"}</definedName>
    <definedName name="dfhdr" localSheetId="5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60" hidden="1">{"via1",#N/A,TRUE,"general";"via2",#N/A,TRUE,"general";"via3",#N/A,TRUE,"general"}</definedName>
    <definedName name="dfhgh" localSheetId="55" hidden="1">{"via1",#N/A,TRUE,"general";"via2",#N/A,TRUE,"general";"via3",#N/A,TRUE,"general"}</definedName>
    <definedName name="dfhgh" localSheetId="5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60" hidden="1">{"via1",#N/A,TRUE,"general";"via2",#N/A,TRUE,"general";"via3",#N/A,TRUE,"general"}</definedName>
    <definedName name="dfj" localSheetId="55" hidden="1">{"via1",#N/A,TRUE,"general";"via2",#N/A,TRUE,"general";"via3",#N/A,TRUE,"general"}</definedName>
    <definedName name="dfj" localSheetId="54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60" hidden="1">{"via1",#N/A,TRUE,"general";"via2",#N/A,TRUE,"general";"via3",#N/A,TRUE,"general"}</definedName>
    <definedName name="DFRFRF" localSheetId="55" hidden="1">{"via1",#N/A,TRUE,"general";"via2",#N/A,TRUE,"general";"via3",#N/A,TRUE,"general"}</definedName>
    <definedName name="DFRFRF" localSheetId="54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55">#REF!</definedName>
    <definedName name="DFSDFSDSF" localSheetId="54">#REF!</definedName>
    <definedName name="DFSDFSDSF" localSheetId="4">#REF!</definedName>
    <definedName name="DFSDFSDSF" localSheetId="0">#REF!</definedName>
    <definedName name="DFSDFSDSF" localSheetId="1">#REF!</definedName>
    <definedName name="DFSDFSDSF">#REF!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F" localSheetId="55">#REF!</definedName>
    <definedName name="DFSF" localSheetId="54">#REF!</definedName>
    <definedName name="DFSF">#REF!</definedName>
    <definedName name="DFVUI" localSheetId="60" hidden="1">{"via1",#N/A,TRUE,"general";"via2",#N/A,TRUE,"general";"via3",#N/A,TRUE,"general"}</definedName>
    <definedName name="DFVUI" localSheetId="55" hidden="1">{"via1",#N/A,TRUE,"general";"via2",#N/A,TRUE,"general";"via3",#N/A,TRUE,"general"}</definedName>
    <definedName name="DFVUI" localSheetId="5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60" hidden="1">{"via1",#N/A,TRUE,"general";"via2",#N/A,TRUE,"general";"via3",#N/A,TRUE,"general"}</definedName>
    <definedName name="dg" localSheetId="55" hidden="1">{"via1",#N/A,TRUE,"general";"via2",#N/A,TRUE,"general";"via3",#N/A,TRUE,"general"}</definedName>
    <definedName name="dg" localSheetId="5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60" hidden="1">{"via1",#N/A,TRUE,"general";"via2",#N/A,TRUE,"general";"via3",#N/A,TRUE,"general"}</definedName>
    <definedName name="dgdgr" localSheetId="55" hidden="1">{"via1",#N/A,TRUE,"general";"via2",#N/A,TRUE,"general";"via3",#N/A,TRUE,"general"}</definedName>
    <definedName name="dgdgr" localSheetId="5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60" hidden="1">{"TAB1",#N/A,TRUE,"GENERAL";"TAB2",#N/A,TRUE,"GENERAL";"TAB3",#N/A,TRUE,"GENERAL";"TAB4",#N/A,TRUE,"GENERAL";"TAB5",#N/A,TRUE,"GENERAL"}</definedName>
    <definedName name="dgfd" localSheetId="55" hidden="1">{"TAB1",#N/A,TRUE,"GENERAL";"TAB2",#N/A,TRUE,"GENERAL";"TAB3",#N/A,TRUE,"GENERAL";"TAB4",#N/A,TRUE,"GENERAL";"TAB5",#N/A,TRUE,"GENERAL"}</definedName>
    <definedName name="dgfd" localSheetId="5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60" hidden="1">{"via1",#N/A,TRUE,"general";"via2",#N/A,TRUE,"general";"via3",#N/A,TRUE,"general"}</definedName>
    <definedName name="DGFDFVSDF" localSheetId="55" hidden="1">{"via1",#N/A,TRUE,"general";"via2",#N/A,TRUE,"general";"via3",#N/A,TRUE,"general"}</definedName>
    <definedName name="DGFDFVSDF" localSheetId="5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60" hidden="1">{"via1",#N/A,TRUE,"general";"via2",#N/A,TRUE,"general";"via3",#N/A,TRUE,"general"}</definedName>
    <definedName name="dgfdg" localSheetId="55" hidden="1">{"via1",#N/A,TRUE,"general";"via2",#N/A,TRUE,"general";"via3",#N/A,TRUE,"general"}</definedName>
    <definedName name="dgfdg" localSheetId="5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60" hidden="1">{"via1",#N/A,TRUE,"general";"via2",#N/A,TRUE,"general";"via3",#N/A,TRUE,"general"}</definedName>
    <definedName name="DGFG" localSheetId="55" hidden="1">{"via1",#N/A,TRUE,"general";"via2",#N/A,TRUE,"general";"via3",#N/A,TRUE,"general"}</definedName>
    <definedName name="DGFG" localSheetId="5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60" hidden="1">{"TAB1",#N/A,TRUE,"GENERAL";"TAB2",#N/A,TRUE,"GENERAL";"TAB3",#N/A,TRUE,"GENERAL";"TAB4",#N/A,TRUE,"GENERAL";"TAB5",#N/A,TRUE,"GENERAL"}</definedName>
    <definedName name="dgfsado" localSheetId="55" hidden="1">{"TAB1",#N/A,TRUE,"GENERAL";"TAB2",#N/A,TRUE,"GENERAL";"TAB3",#N/A,TRUE,"GENERAL";"TAB4",#N/A,TRUE,"GENERAL";"TAB5",#N/A,TRUE,"GENERAL"}</definedName>
    <definedName name="dgfsado" localSheetId="5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60" hidden="1">{"TAB1",#N/A,TRUE,"GENERAL";"TAB2",#N/A,TRUE,"GENERAL";"TAB3",#N/A,TRUE,"GENERAL";"TAB4",#N/A,TRUE,"GENERAL";"TAB5",#N/A,TRUE,"GENERAL"}</definedName>
    <definedName name="dgrdeb" localSheetId="55" hidden="1">{"TAB1",#N/A,TRUE,"GENERAL";"TAB2",#N/A,TRUE,"GENERAL";"TAB3",#N/A,TRUE,"GENERAL";"TAB4",#N/A,TRUE,"GENERAL";"TAB5",#N/A,TRUE,"GENERAL"}</definedName>
    <definedName name="dgrdeb" localSheetId="5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60" hidden="1">{"via1",#N/A,TRUE,"general";"via2",#N/A,TRUE,"general";"via3",#N/A,TRUE,"general"}</definedName>
    <definedName name="dgreg" localSheetId="55" hidden="1">{"via1",#N/A,TRUE,"general";"via2",#N/A,TRUE,"general";"via3",#N/A,TRUE,"general"}</definedName>
    <definedName name="dgreg" localSheetId="5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60" hidden="1">{"via1",#N/A,TRUE,"general";"via2",#N/A,TRUE,"general";"via3",#N/A,TRUE,"general"}</definedName>
    <definedName name="DH" localSheetId="55" hidden="1">{"via1",#N/A,TRUE,"general";"via2",#N/A,TRUE,"general";"via3",#N/A,TRUE,"general"}</definedName>
    <definedName name="DH" localSheetId="5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60" hidden="1">{"TAB1",#N/A,TRUE,"GENERAL";"TAB2",#N/A,TRUE,"GENERAL";"TAB3",#N/A,TRUE,"GENERAL";"TAB4",#N/A,TRUE,"GENERAL";"TAB5",#N/A,TRUE,"GENERAL"}</definedName>
    <definedName name="dhdth" localSheetId="55" hidden="1">{"TAB1",#N/A,TRUE,"GENERAL";"TAB2",#N/A,TRUE,"GENERAL";"TAB3",#N/A,TRUE,"GENERAL";"TAB4",#N/A,TRUE,"GENERAL";"TAB5",#N/A,TRUE,"GENERAL"}</definedName>
    <definedName name="dhdth" localSheetId="5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60" hidden="1">{"via1",#N/A,TRUE,"general";"via2",#N/A,TRUE,"general";"via3",#N/A,TRUE,"general"}</definedName>
    <definedName name="dhgh" localSheetId="55" hidden="1">{"via1",#N/A,TRUE,"general";"via2",#N/A,TRUE,"general";"via3",#N/A,TRUE,"general"}</definedName>
    <definedName name="dhgh" localSheetId="54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55">#REF!</definedName>
    <definedName name="di" localSheetId="54">#REF!</definedName>
    <definedName name="di">#REF!</definedName>
    <definedName name="DIAMANTE" localSheetId="60" hidden="1">{#N/A,#N/A,TRUE,"Unifilar"}</definedName>
    <definedName name="DIAMANTE" localSheetId="62" hidden="1">{#N/A,#N/A,TRUE,"Unifilar"}</definedName>
    <definedName name="DIAMANTE" localSheetId="24" hidden="1">{#N/A,#N/A,TRUE,"Unifilar"}</definedName>
    <definedName name="DIAMANTE" localSheetId="25" hidden="1">{#N/A,#N/A,TRUE,"Unifilar"}</definedName>
    <definedName name="DIAMANTE" localSheetId="55" hidden="1">{#N/A,#N/A,TRUE,"Unifilar"}</definedName>
    <definedName name="DIAMANTE" localSheetId="54" hidden="1">{#N/A,#N/A,TRUE,"Unifilar"}</definedName>
    <definedName name="DIAMANTE" hidden="1">{#N/A,#N/A,TRUE,"Unifilar"}</definedName>
    <definedName name="Diametro">#REF!</definedName>
    <definedName name="DIVERSOS" localSheetId="55">#REF!</definedName>
    <definedName name="DIVERSOS" localSheetId="54">#REF!</definedName>
    <definedName name="DIVERSOS">#REF!</definedName>
    <definedName name="dj" localSheetId="55">#REF!</definedName>
    <definedName name="dj" localSheetId="54">#REF!</definedName>
    <definedName name="dj">#REF!</definedName>
    <definedName name="djdytj" localSheetId="60" hidden="1">{"TAB1",#N/A,TRUE,"GENERAL";"TAB2",#N/A,TRUE,"GENERAL";"TAB3",#N/A,TRUE,"GENERAL";"TAB4",#N/A,TRUE,"GENERAL";"TAB5",#N/A,TRUE,"GENERAL"}</definedName>
    <definedName name="djdytj" localSheetId="55" hidden="1">{"TAB1",#N/A,TRUE,"GENERAL";"TAB2",#N/A,TRUE,"GENERAL";"TAB3",#N/A,TRUE,"GENERAL";"TAB4",#N/A,TRUE,"GENERAL";"TAB5",#N/A,TRUE,"GENERAL"}</definedName>
    <definedName name="djdytj" localSheetId="5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55">#REF!</definedName>
    <definedName name="dl" localSheetId="54">#REF!</definedName>
    <definedName name="dl">#REF!</definedName>
    <definedName name="dm" localSheetId="55">#REF!</definedName>
    <definedName name="dm" localSheetId="54">#REF!</definedName>
    <definedName name="dm">#REF!</definedName>
    <definedName name="do" localSheetId="55">#REF!</definedName>
    <definedName name="do" localSheetId="54">#REF!</definedName>
    <definedName name="do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f" localSheetId="55">#REF!</definedName>
    <definedName name="drf" localSheetId="54">#REF!</definedName>
    <definedName name="drf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y" localSheetId="60" hidden="1">{"via1",#N/A,TRUE,"general";"via2",#N/A,TRUE,"general";"via3",#N/A,TRUE,"general"}</definedName>
    <definedName name="dry" localSheetId="55" hidden="1">{"via1",#N/A,TRUE,"general";"via2",#N/A,TRUE,"general";"via3",#N/A,TRUE,"general"}</definedName>
    <definedName name="dry" localSheetId="54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55">#REF!</definedName>
    <definedName name="DSA" localSheetId="54">#REF!</definedName>
    <definedName name="DSA">#REF!</definedName>
    <definedName name="DSAD" localSheetId="60" hidden="1">{"via1",#N/A,TRUE,"general";"via2",#N/A,TRUE,"general";"via3",#N/A,TRUE,"general"}</definedName>
    <definedName name="DSAD" localSheetId="55" hidden="1">{"via1",#N/A,TRUE,"general";"via2",#N/A,TRUE,"general";"via3",#N/A,TRUE,"general"}</definedName>
    <definedName name="DSAD" localSheetId="5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60" hidden="1">{"TAB1",#N/A,TRUE,"GENERAL";"TAB2",#N/A,TRUE,"GENERAL";"TAB3",#N/A,TRUE,"GENERAL";"TAB4",#N/A,TRUE,"GENERAL";"TAB5",#N/A,TRUE,"GENERAL"}</definedName>
    <definedName name="dsadfp" localSheetId="55" hidden="1">{"TAB1",#N/A,TRUE,"GENERAL";"TAB2",#N/A,TRUE,"GENERAL";"TAB3",#N/A,TRUE,"GENERAL";"TAB4",#N/A,TRUE,"GENERAL";"TAB5",#N/A,TRUE,"GENERAL"}</definedName>
    <definedName name="dsadfp" localSheetId="5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60" hidden="1">{"via1",#N/A,TRUE,"general";"via2",#N/A,TRUE,"general";"via3",#N/A,TRUE,"general"}</definedName>
    <definedName name="DSD" localSheetId="55" hidden="1">{"via1",#N/A,TRUE,"general";"via2",#N/A,TRUE,"general";"via3",#N/A,TRUE,"general"}</definedName>
    <definedName name="DSD" localSheetId="5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60" hidden="1">{"TAB1",#N/A,TRUE,"GENERAL";"TAB2",#N/A,TRUE,"GENERAL";"TAB3",#N/A,TRUE,"GENERAL";"TAB4",#N/A,TRUE,"GENERAL";"TAB5",#N/A,TRUE,"GENERAL"}</definedName>
    <definedName name="dsdads4" localSheetId="55" hidden="1">{"TAB1",#N/A,TRUE,"GENERAL";"TAB2",#N/A,TRUE,"GENERAL";"TAB3",#N/A,TRUE,"GENERAL";"TAB4",#N/A,TRUE,"GENERAL";"TAB5",#N/A,TRUE,"GENERAL"}</definedName>
    <definedName name="dsdads4" localSheetId="5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#N/A</definedName>
    <definedName name="DSF" localSheetId="60" hidden="1">{"via1",#N/A,TRUE,"general";"via2",#N/A,TRUE,"general";"via3",#N/A,TRUE,"general"}</definedName>
    <definedName name="DSF" localSheetId="55" hidden="1">{"via1",#N/A,TRUE,"general";"via2",#N/A,TRUE,"general";"via3",#N/A,TRUE,"general"}</definedName>
    <definedName name="DSF" localSheetId="5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60" hidden="1">{"TAB1",#N/A,TRUE,"GENERAL";"TAB2",#N/A,TRUE,"GENERAL";"TAB3",#N/A,TRUE,"GENERAL";"TAB4",#N/A,TRUE,"GENERAL";"TAB5",#N/A,TRUE,"GENERAL"}</definedName>
    <definedName name="DSFCVTY" localSheetId="55" hidden="1">{"TAB1",#N/A,TRUE,"GENERAL";"TAB2",#N/A,TRUE,"GENERAL";"TAB3",#N/A,TRUE,"GENERAL";"TAB4",#N/A,TRUE,"GENERAL";"TAB5",#N/A,TRUE,"GENERAL"}</definedName>
    <definedName name="DSFCVTY" localSheetId="5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60" hidden="1">{"via1",#N/A,TRUE,"general";"via2",#N/A,TRUE,"general";"via3",#N/A,TRUE,"general"}</definedName>
    <definedName name="dsfg" localSheetId="55" hidden="1">{"via1",#N/A,TRUE,"general";"via2",#N/A,TRUE,"general";"via3",#N/A,TRUE,"general"}</definedName>
    <definedName name="dsfg" localSheetId="5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60" hidden="1">{"TAB1",#N/A,TRUE,"GENERAL";"TAB2",#N/A,TRUE,"GENERAL";"TAB3",#N/A,TRUE,"GENERAL";"TAB4",#N/A,TRUE,"GENERAL";"TAB5",#N/A,TRUE,"GENERAL"}</definedName>
    <definedName name="dsfhgfdh" localSheetId="55" hidden="1">{"TAB1",#N/A,TRUE,"GENERAL";"TAB2",#N/A,TRUE,"GENERAL";"TAB3",#N/A,TRUE,"GENERAL";"TAB4",#N/A,TRUE,"GENERAL";"TAB5",#N/A,TRUE,"GENERAL"}</definedName>
    <definedName name="dsfhgfdh" localSheetId="5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60" hidden="1">{"via1",#N/A,TRUE,"general";"via2",#N/A,TRUE,"general";"via3",#N/A,TRUE,"general"}</definedName>
    <definedName name="dsfsdf" localSheetId="55" hidden="1">{"via1",#N/A,TRUE,"general";"via2",#N/A,TRUE,"general";"via3",#N/A,TRUE,"general"}</definedName>
    <definedName name="dsfsdf" localSheetId="5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60" hidden="1">{"TAB1",#N/A,TRUE,"GENERAL";"TAB2",#N/A,TRUE,"GENERAL";"TAB3",#N/A,TRUE,"GENERAL";"TAB4",#N/A,TRUE,"GENERAL";"TAB5",#N/A,TRUE,"GENERAL"}</definedName>
    <definedName name="DSFSDFCXV" localSheetId="55" hidden="1">{"TAB1",#N/A,TRUE,"GENERAL";"TAB2",#N/A,TRUE,"GENERAL";"TAB3",#N/A,TRUE,"GENERAL";"TAB4",#N/A,TRUE,"GENERAL";"TAB5",#N/A,TRUE,"GENERAL"}</definedName>
    <definedName name="DSFSDFCXV" localSheetId="5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60" hidden="1">{"TAB1",#N/A,TRUE,"GENERAL";"TAB2",#N/A,TRUE,"GENERAL";"TAB3",#N/A,TRUE,"GENERAL";"TAB4",#N/A,TRUE,"GENERAL";"TAB5",#N/A,TRUE,"GENERAL"}</definedName>
    <definedName name="dsfsvm" localSheetId="55" hidden="1">{"TAB1",#N/A,TRUE,"GENERAL";"TAB2",#N/A,TRUE,"GENERAL";"TAB3",#N/A,TRUE,"GENERAL";"TAB4",#N/A,TRUE,"GENERAL";"TAB5",#N/A,TRUE,"GENERAL"}</definedName>
    <definedName name="dsfsvm" localSheetId="5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60" hidden="1">{"via1",#N/A,TRUE,"general";"via2",#N/A,TRUE,"general";"via3",#N/A,TRUE,"general"}</definedName>
    <definedName name="dsftbv" localSheetId="55" hidden="1">{"via1",#N/A,TRUE,"general";"via2",#N/A,TRUE,"general";"via3",#N/A,TRUE,"general"}</definedName>
    <definedName name="dsftbv" localSheetId="54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55">#REF!</definedName>
    <definedName name="dt" localSheetId="54">#REF!</definedName>
    <definedName name="dt">#REF!</definedName>
    <definedName name="dtrhj" localSheetId="60" hidden="1">{"via1",#N/A,TRUE,"general";"via2",#N/A,TRUE,"general";"via3",#N/A,TRUE,"general"}</definedName>
    <definedName name="dtrhj" localSheetId="55" hidden="1">{"via1",#N/A,TRUE,"general";"via2",#N/A,TRUE,"general";"via3",#N/A,TRUE,"general"}</definedName>
    <definedName name="dtrhj" localSheetId="54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55">#REF!</definedName>
    <definedName name="DTS" localSheetId="54">#REF!</definedName>
    <definedName name="DTS">#REF!</definedName>
    <definedName name="duver" localSheetId="55">#REF!</definedName>
    <definedName name="duver" localSheetId="54">#REF!</definedName>
    <definedName name="duver" localSheetId="4">#REF!</definedName>
    <definedName name="duver" localSheetId="0">#REF!</definedName>
    <definedName name="duver" localSheetId="1">#REF!</definedName>
    <definedName name="duver">#REF!</definedName>
    <definedName name="dwd" localSheetId="60">#REF!</definedName>
    <definedName name="dwd" localSheetId="62">#REF!</definedName>
    <definedName name="dwd" localSheetId="24">#REF!</definedName>
    <definedName name="dwd" localSheetId="25">#REF!</definedName>
    <definedName name="dwd" localSheetId="4">#REF!</definedName>
    <definedName name="dwd" localSheetId="0">#REF!</definedName>
    <definedName name="dwd" localSheetId="1">#REF!</definedName>
    <definedName name="dwd">#REF!</definedName>
    <definedName name="dxfgg" localSheetId="60" hidden="1">{"via1",#N/A,TRUE,"general";"via2",#N/A,TRUE,"general";"via3",#N/A,TRUE,"general"}</definedName>
    <definedName name="dxfgg" localSheetId="55" hidden="1">{"via1",#N/A,TRUE,"general";"via2",#N/A,TRUE,"general";"via3",#N/A,TRUE,"general"}</definedName>
    <definedName name="dxfgg" localSheetId="54" hidden="1">{"via1",#N/A,TRUE,"general";"via2",#N/A,TRUE,"general";"via3",#N/A,TRUE,"general"}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55">#REF!</definedName>
    <definedName name="e" localSheetId="54">#REF!</definedName>
    <definedName name="e">#REF!</definedName>
    <definedName name="e11e1111" localSheetId="55">#REF!</definedName>
    <definedName name="e11e1111" localSheetId="54">#REF!</definedName>
    <definedName name="e11e1111">#REF!</definedName>
    <definedName name="e3e33" localSheetId="60" hidden="1">{"via1",#N/A,TRUE,"general";"via2",#N/A,TRUE,"general";"via3",#N/A,TRUE,"general"}</definedName>
    <definedName name="e3e33" localSheetId="55" hidden="1">{"via1",#N/A,TRUE,"general";"via2",#N/A,TRUE,"general";"via3",#N/A,TRUE,"general"}</definedName>
    <definedName name="e3e33" localSheetId="54" hidden="1">{"via1",#N/A,TRUE,"general";"via2",#N/A,TRUE,"general";"via3",#N/A,TRUE,"general"}</definedName>
    <definedName name="e3e33" hidden="1">{"via1",#N/A,TRUE,"general";"via2",#N/A,TRUE,"general";"via3",#N/A,TRUE,"general"}</definedName>
    <definedName name="ed">#N/A</definedName>
    <definedName name="EDEDWSWQA" localSheetId="60" hidden="1">{"TAB1",#N/A,TRUE,"GENERAL";"TAB2",#N/A,TRUE,"GENERAL";"TAB3",#N/A,TRUE,"GENERAL";"TAB4",#N/A,TRUE,"GENERAL";"TAB5",#N/A,TRUE,"GENERAL"}</definedName>
    <definedName name="EDEDWSWQA" localSheetId="55" hidden="1">{"TAB1",#N/A,TRUE,"GENERAL";"TAB2",#N/A,TRUE,"GENERAL";"TAB3",#N/A,TRUE,"GENERAL";"TAB4",#N/A,TRUE,"GENERAL";"TAB5",#N/A,TRUE,"GENERAL"}</definedName>
    <definedName name="EDEDWSWQA" localSheetId="5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w" localSheetId="55">#REF!</definedName>
    <definedName name="edfew" localSheetId="54">#REF!</definedName>
    <definedName name="edfew" localSheetId="4">#REF!</definedName>
    <definedName name="edfew" localSheetId="0">#REF!</definedName>
    <definedName name="edfew" localSheetId="1">#REF!</definedName>
    <definedName name="edfew">#REF!</definedName>
    <definedName name="edgfhmn" localSheetId="60" hidden="1">{"via1",#N/A,TRUE,"general";"via2",#N/A,TRUE,"general";"via3",#N/A,TRUE,"general"}</definedName>
    <definedName name="edgfhmn" localSheetId="55" hidden="1">{"via1",#N/A,TRUE,"general";"via2",#N/A,TRUE,"general";"via3",#N/A,TRUE,"general"}</definedName>
    <definedName name="edgfhmn" localSheetId="54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55">#REF!</definedName>
    <definedName name="ee" localSheetId="54">#REF!</definedName>
    <definedName name="ee">#REF!</definedName>
    <definedName name="eeedfr" localSheetId="60" hidden="1">{"TAB1",#N/A,TRUE,"GENERAL";"TAB2",#N/A,TRUE,"GENERAL";"TAB3",#N/A,TRUE,"GENERAL";"TAB4",#N/A,TRUE,"GENERAL";"TAB5",#N/A,TRUE,"GENERAL"}</definedName>
    <definedName name="eeedfr" localSheetId="55" hidden="1">{"TAB1",#N/A,TRUE,"GENERAL";"TAB2",#N/A,TRUE,"GENERAL";"TAB3",#N/A,TRUE,"GENERAL";"TAB4",#N/A,TRUE,"GENERAL";"TAB5",#N/A,TRUE,"GENERAL"}</definedName>
    <definedName name="eeedfr" localSheetId="5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60" hidden="1">{"TAB1",#N/A,TRUE,"GENERAL";"TAB2",#N/A,TRUE,"GENERAL";"TAB3",#N/A,TRUE,"GENERAL";"TAB4",#N/A,TRUE,"GENERAL";"TAB5",#N/A,TRUE,"GENERAL"}</definedName>
    <definedName name="eeeeer" localSheetId="55" hidden="1">{"TAB1",#N/A,TRUE,"GENERAL";"TAB2",#N/A,TRUE,"GENERAL";"TAB3",#N/A,TRUE,"GENERAL";"TAB4",#N/A,TRUE,"GENERAL";"TAB5",#N/A,TRUE,"GENERAL"}</definedName>
    <definedName name="eeeeer" localSheetId="5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60" hidden="1">{"via1",#N/A,TRUE,"general";"via2",#N/A,TRUE,"general";"via3",#N/A,TRUE,"general"}</definedName>
    <definedName name="eeerfd" localSheetId="55" hidden="1">{"via1",#N/A,TRUE,"general";"via2",#N/A,TRUE,"general";"via3",#N/A,TRUE,"general"}</definedName>
    <definedName name="eeerfd" localSheetId="54" hidden="1">{"via1",#N/A,TRUE,"general";"via2",#N/A,TRUE,"general";"via3",#N/A,TRUE,"general"}</definedName>
    <definedName name="eeerfd" hidden="1">{"via1",#N/A,TRUE,"general";"via2",#N/A,TRUE,"general";"via3",#N/A,TRUE,"general"}</definedName>
    <definedName name="EES">#REF!</definedName>
    <definedName name="ef" localSheetId="55">#REF!</definedName>
    <definedName name="ef" localSheetId="54">#REF!</definedName>
    <definedName name="ef">#REF!</definedName>
    <definedName name="efef" localSheetId="60" hidden="1">{"TAB1",#N/A,TRUE,"GENERAL";"TAB2",#N/A,TRUE,"GENERAL";"TAB3",#N/A,TRUE,"GENERAL";"TAB4",#N/A,TRUE,"GENERAL";"TAB5",#N/A,TRUE,"GENERAL"}</definedName>
    <definedName name="efef" localSheetId="55" hidden="1">{"TAB1",#N/A,TRUE,"GENERAL";"TAB2",#N/A,TRUE,"GENERAL";"TAB3",#N/A,TRUE,"GENERAL";"TAB4",#N/A,TRUE,"GENERAL";"TAB5",#N/A,TRUE,"GENERAL"}</definedName>
    <definedName name="efef" localSheetId="5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60" hidden="1">{"via1",#N/A,TRUE,"general";"via2",#N/A,TRUE,"general";"via3",#N/A,TRUE,"general"}</definedName>
    <definedName name="efer" localSheetId="55" hidden="1">{"via1",#N/A,TRUE,"general";"via2",#N/A,TRUE,"general";"via3",#N/A,TRUE,"general"}</definedName>
    <definedName name="efer" localSheetId="54" hidden="1">{"via1",#N/A,TRUE,"general";"via2",#N/A,TRUE,"general";"via3",#N/A,TRUE,"general"}</definedName>
    <definedName name="efer" hidden="1">{"via1",#N/A,TRUE,"general";"via2",#N/A,TRUE,"general";"via3",#N/A,TRUE,"general"}</definedName>
    <definedName name="EFF">#REF!</definedName>
    <definedName name="efwef" localSheetId="55">#REF!</definedName>
    <definedName name="efwef" localSheetId="54">#REF!</definedName>
    <definedName name="efwef">#REF!</definedName>
    <definedName name="egeg" localSheetId="60" hidden="1">{"TAB1",#N/A,TRUE,"GENERAL";"TAB2",#N/A,TRUE,"GENERAL";"TAB3",#N/A,TRUE,"GENERAL";"TAB4",#N/A,TRUE,"GENERAL";"TAB5",#N/A,TRUE,"GENERAL"}</definedName>
    <definedName name="egeg" localSheetId="55" hidden="1">{"TAB1",#N/A,TRUE,"GENERAL";"TAB2",#N/A,TRUE,"GENERAL";"TAB3",#N/A,TRUE,"GENERAL";"TAB4",#N/A,TRUE,"GENERAL";"TAB5",#N/A,TRUE,"GENERAL"}</definedName>
    <definedName name="egeg" localSheetId="5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 localSheetId="55">#REF!</definedName>
    <definedName name="EGRESOS" localSheetId="54">#REF!</definedName>
    <definedName name="EGRESOS">#REF!</definedName>
    <definedName name="EGRG">#REF!</definedName>
    <definedName name="egtrgthrt" localSheetId="60" hidden="1">{"TAB1",#N/A,TRUE,"GENERAL";"TAB2",#N/A,TRUE,"GENERAL";"TAB3",#N/A,TRUE,"GENERAL";"TAB4",#N/A,TRUE,"GENERAL";"TAB5",#N/A,TRUE,"GENERAL"}</definedName>
    <definedName name="egtrgthrt" localSheetId="55" hidden="1">{"TAB1",#N/A,TRUE,"GENERAL";"TAB2",#N/A,TRUE,"GENERAL";"TAB3",#N/A,TRUE,"GENERAL";"TAB4",#N/A,TRUE,"GENERAL";"TAB5",#N/A,TRUE,"GENERAL"}</definedName>
    <definedName name="egtrgthrt" localSheetId="5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l" localSheetId="55">#REF!</definedName>
    <definedName name="el" localSheetId="54">#REF!</definedName>
    <definedName name="el">#REF!</definedName>
    <definedName name="EM">#REF!</definedName>
    <definedName name="eme">#N/A</definedName>
    <definedName name="Enchape_euro_o_corona" localSheetId="55">#REF!</definedName>
    <definedName name="Enchape_euro_o_corona" localSheetId="54">#REF!</definedName>
    <definedName name="Enchape_euro_o_corona">#REF!</definedName>
    <definedName name="ent_financiadoras">#REF!</definedName>
    <definedName name="Envío">1.25</definedName>
    <definedName name="EP" localSheetId="55">#REF!</definedName>
    <definedName name="EP" localSheetId="54">#REF!</definedName>
    <definedName name="EP">#REF!</definedName>
    <definedName name="EPS" localSheetId="55">#REF!</definedName>
    <definedName name="EPS" localSheetId="54">#REF!</definedName>
    <definedName name="EPS">#REF!</definedName>
    <definedName name="EQUI">#REF!</definedName>
    <definedName name="EQUIPO">#REF!</definedName>
    <definedName name="EQUIPO_1">#REF!</definedName>
    <definedName name="Equipo_de_soldadura">#REF!</definedName>
    <definedName name="eqw" localSheetId="60" hidden="1">{"via1",#N/A,TRUE,"general";"via2",#N/A,TRUE,"general";"via3",#N/A,TRUE,"general"}</definedName>
    <definedName name="eqw" localSheetId="55" hidden="1">{"via1",#N/A,TRUE,"general";"via2",#N/A,TRUE,"general";"via3",#N/A,TRUE,"general"}</definedName>
    <definedName name="eqw" localSheetId="54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55">#REF!</definedName>
    <definedName name="er" localSheetId="54">#REF!</definedName>
    <definedName name="er">#REF!</definedName>
    <definedName name="erg" localSheetId="60" hidden="1">{"TAB1",#N/A,TRUE,"GENERAL";"TAB2",#N/A,TRUE,"GENERAL";"TAB3",#N/A,TRUE,"GENERAL";"TAB4",#N/A,TRUE,"GENERAL";"TAB5",#N/A,TRUE,"GENERAL"}</definedName>
    <definedName name="erg" localSheetId="55" hidden="1">{"TAB1",#N/A,TRUE,"GENERAL";"TAB2",#N/A,TRUE,"GENERAL";"TAB3",#N/A,TRUE,"GENERAL";"TAB4",#N/A,TRUE,"GENERAL";"TAB5",#N/A,TRUE,"GENERAL"}</definedName>
    <definedName name="erg" localSheetId="5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60" hidden="1">{"via1",#N/A,TRUE,"general";"via2",#N/A,TRUE,"general";"via3",#N/A,TRUE,"general"}</definedName>
    <definedName name="erger" localSheetId="55" hidden="1">{"via1",#N/A,TRUE,"general";"via2",#N/A,TRUE,"general";"via3",#N/A,TRUE,"general"}</definedName>
    <definedName name="erger" localSheetId="5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60" hidden="1">{"via1",#N/A,TRUE,"general";"via2",#N/A,TRUE,"general";"via3",#N/A,TRUE,"general"}</definedName>
    <definedName name="ergerg" localSheetId="55" hidden="1">{"via1",#N/A,TRUE,"general";"via2",#N/A,TRUE,"general";"via3",#N/A,TRUE,"general"}</definedName>
    <definedName name="ergerg" localSheetId="54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localSheetId="60" hidden="1">{"via1",#N/A,TRUE,"general";"via2",#N/A,TRUE,"general";"via3",#N/A,TRUE,"general"}</definedName>
    <definedName name="ergfegr" localSheetId="55" hidden="1">{"via1",#N/A,TRUE,"general";"via2",#N/A,TRUE,"general";"via3",#N/A,TRUE,"general"}</definedName>
    <definedName name="ergfegr" localSheetId="5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60" hidden="1">{"TAB1",#N/A,TRUE,"GENERAL";"TAB2",#N/A,TRUE,"GENERAL";"TAB3",#N/A,TRUE,"GENERAL";"TAB4",#N/A,TRUE,"GENERAL";"TAB5",#N/A,TRUE,"GENERAL"}</definedName>
    <definedName name="ergge" localSheetId="55" hidden="1">{"TAB1",#N/A,TRUE,"GENERAL";"TAB2",#N/A,TRUE,"GENERAL";"TAB3",#N/A,TRUE,"GENERAL";"TAB4",#N/A,TRUE,"GENERAL";"TAB5",#N/A,TRUE,"GENERAL"}</definedName>
    <definedName name="ergge" localSheetId="5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60" hidden="1">{"via1",#N/A,TRUE,"general";"via2",#N/A,TRUE,"general";"via3",#N/A,TRUE,"general"}</definedName>
    <definedName name="erggewg" localSheetId="55" hidden="1">{"via1",#N/A,TRUE,"general";"via2",#N/A,TRUE,"general";"via3",#N/A,TRUE,"general"}</definedName>
    <definedName name="erggewg" localSheetId="5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60" hidden="1">{"TAB1",#N/A,TRUE,"GENERAL";"TAB2",#N/A,TRUE,"GENERAL";"TAB3",#N/A,TRUE,"GENERAL";"TAB4",#N/A,TRUE,"GENERAL";"TAB5",#N/A,TRUE,"GENERAL"}</definedName>
    <definedName name="ergreg" localSheetId="55" hidden="1">{"TAB1",#N/A,TRUE,"GENERAL";"TAB2",#N/A,TRUE,"GENERAL";"TAB3",#N/A,TRUE,"GENERAL";"TAB4",#N/A,TRUE,"GENERAL";"TAB5",#N/A,TRUE,"GENERAL"}</definedName>
    <definedName name="ergreg" localSheetId="5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60" hidden="1">{"via1",#N/A,TRUE,"general";"via2",#N/A,TRUE,"general";"via3",#N/A,TRUE,"general"}</definedName>
    <definedName name="ergregerg" localSheetId="55" hidden="1">{"via1",#N/A,TRUE,"general";"via2",#N/A,TRUE,"general";"via3",#N/A,TRUE,"general"}</definedName>
    <definedName name="ergregerg" localSheetId="5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60" hidden="1">{"TAB1",#N/A,TRUE,"GENERAL";"TAB2",#N/A,TRUE,"GENERAL";"TAB3",#N/A,TRUE,"GENERAL";"TAB4",#N/A,TRUE,"GENERAL";"TAB5",#N/A,TRUE,"GENERAL"}</definedName>
    <definedName name="ergrg" localSheetId="55" hidden="1">{"TAB1",#N/A,TRUE,"GENERAL";"TAB2",#N/A,TRUE,"GENERAL";"TAB3",#N/A,TRUE,"GENERAL";"TAB4",#N/A,TRUE,"GENERAL";"TAB5",#N/A,TRUE,"GENERAL"}</definedName>
    <definedName name="ergrg" localSheetId="5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60" hidden="1">{"TAB1",#N/A,TRUE,"GENERAL";"TAB2",#N/A,TRUE,"GENERAL";"TAB3",#N/A,TRUE,"GENERAL";"TAB4",#N/A,TRUE,"GENERAL";"TAB5",#N/A,TRUE,"GENERAL"}</definedName>
    <definedName name="ergweg" localSheetId="55" hidden="1">{"TAB1",#N/A,TRUE,"GENERAL";"TAB2",#N/A,TRUE,"GENERAL";"TAB3",#N/A,TRUE,"GENERAL";"TAB4",#N/A,TRUE,"GENERAL";"TAB5",#N/A,TRUE,"GENERAL"}</definedName>
    <definedName name="ergweg" localSheetId="5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60" hidden="1">{"via1",#N/A,TRUE,"general";"via2",#N/A,TRUE,"general";"via3",#N/A,TRUE,"general"}</definedName>
    <definedName name="ergwreg" localSheetId="55" hidden="1">{"via1",#N/A,TRUE,"general";"via2",#N/A,TRUE,"general";"via3",#N/A,TRUE,"general"}</definedName>
    <definedName name="ergwreg" localSheetId="5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60" hidden="1">{"TAB1",#N/A,TRUE,"GENERAL";"TAB2",#N/A,TRUE,"GENERAL";"TAB3",#N/A,TRUE,"GENERAL";"TAB4",#N/A,TRUE,"GENERAL";"TAB5",#N/A,TRUE,"GENERAL"}</definedName>
    <definedName name="erheyh" localSheetId="55" hidden="1">{"TAB1",#N/A,TRUE,"GENERAL";"TAB2",#N/A,TRUE,"GENERAL";"TAB3",#N/A,TRUE,"GENERAL";"TAB4",#N/A,TRUE,"GENERAL";"TAB5",#N/A,TRUE,"GENERAL"}</definedName>
    <definedName name="erheyh" localSheetId="5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60">{"TAB1",#N/A,TRUE,"GENERAL";"TAB2",#N/A,TRUE,"GENERAL";"TAB3",#N/A,TRUE,"GENERAL";"TAB4",#N/A,TRUE,"GENERAL";"TAB5",#N/A,TRUE,"GENERAL"}</definedName>
    <definedName name="ERR" localSheetId="55">{"TAB1",#N/A,TRUE,"GENERAL";"TAB2",#N/A,TRUE,"GENERAL";"TAB3",#N/A,TRUE,"GENERAL";"TAB4",#N/A,TRUE,"GENERAL";"TAB5",#N/A,TRUE,"GENERAL"}</definedName>
    <definedName name="ERR" localSheetId="54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60" hidden="1">{"via1",#N/A,TRUE,"general";"via2",#N/A,TRUE,"general";"via3",#N/A,TRUE,"general"}</definedName>
    <definedName name="ert" localSheetId="55" hidden="1">{"via1",#N/A,TRUE,"general";"via2",#N/A,TRUE,"general";"via3",#N/A,TRUE,"general"}</definedName>
    <definedName name="ert" localSheetId="5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60" hidden="1">{"via1",#N/A,TRUE,"general";"via2",#N/A,TRUE,"general";"via3",#N/A,TRUE,"general"}</definedName>
    <definedName name="erte" localSheetId="55" hidden="1">{"via1",#N/A,TRUE,"general";"via2",#N/A,TRUE,"general";"via3",#N/A,TRUE,"general"}</definedName>
    <definedName name="erte" localSheetId="5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60" hidden="1">{"TAB1",#N/A,TRUE,"GENERAL";"TAB2",#N/A,TRUE,"GENERAL";"TAB3",#N/A,TRUE,"GENERAL";"TAB4",#N/A,TRUE,"GENERAL";"TAB5",#N/A,TRUE,"GENERAL"}</definedName>
    <definedName name="erter" localSheetId="55" hidden="1">{"TAB1",#N/A,TRUE,"GENERAL";"TAB2",#N/A,TRUE,"GENERAL";"TAB3",#N/A,TRUE,"GENERAL";"TAB4",#N/A,TRUE,"GENERAL";"TAB5",#N/A,TRUE,"GENERAL"}</definedName>
    <definedName name="erter" localSheetId="5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60" hidden="1">{"via1",#N/A,TRUE,"general";"via2",#N/A,TRUE,"general";"via3",#N/A,TRUE,"general"}</definedName>
    <definedName name="ertert" localSheetId="55" hidden="1">{"via1",#N/A,TRUE,"general";"via2",#N/A,TRUE,"general";"via3",#N/A,TRUE,"general"}</definedName>
    <definedName name="ertert" localSheetId="5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60" hidden="1">{"TAB1",#N/A,TRUE,"GENERAL";"TAB2",#N/A,TRUE,"GENERAL";"TAB3",#N/A,TRUE,"GENERAL";"TAB4",#N/A,TRUE,"GENERAL";"TAB5",#N/A,TRUE,"GENERAL"}</definedName>
    <definedName name="ertgyhik" localSheetId="55" hidden="1">{"TAB1",#N/A,TRUE,"GENERAL";"TAB2",#N/A,TRUE,"GENERAL";"TAB3",#N/A,TRUE,"GENERAL";"TAB4",#N/A,TRUE,"GENERAL";"TAB5",#N/A,TRUE,"GENERAL"}</definedName>
    <definedName name="ertgyhik" localSheetId="5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60" hidden="1">{"via1",#N/A,TRUE,"general";"via2",#N/A,TRUE,"general";"via3",#N/A,TRUE,"general"}</definedName>
    <definedName name="ertreb" localSheetId="55" hidden="1">{"via1",#N/A,TRUE,"general";"via2",#N/A,TRUE,"general";"via3",#N/A,TRUE,"general"}</definedName>
    <definedName name="ertreb" localSheetId="5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60" hidden="1">{"TAB1",#N/A,TRUE,"GENERAL";"TAB2",#N/A,TRUE,"GENERAL";"TAB3",#N/A,TRUE,"GENERAL";"TAB4",#N/A,TRUE,"GENERAL";"TAB5",#N/A,TRUE,"GENERAL"}</definedName>
    <definedName name="ertret" localSheetId="55" hidden="1">{"TAB1",#N/A,TRUE,"GENERAL";"TAB2",#N/A,TRUE,"GENERAL";"TAB3",#N/A,TRUE,"GENERAL";"TAB4",#N/A,TRUE,"GENERAL";"TAB5",#N/A,TRUE,"GENERAL"}</definedName>
    <definedName name="ertret" localSheetId="5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60" hidden="1">{"via1",#N/A,TRUE,"general";"via2",#N/A,TRUE,"general";"via3",#N/A,TRUE,"general"}</definedName>
    <definedName name="erttret" localSheetId="55" hidden="1">{"via1",#N/A,TRUE,"general";"via2",#N/A,TRUE,"general";"via3",#N/A,TRUE,"general"}</definedName>
    <definedName name="erttret" localSheetId="5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60" hidden="1">{"via1",#N/A,TRUE,"general";"via2",#N/A,TRUE,"general";"via3",#N/A,TRUE,"general"}</definedName>
    <definedName name="ertuiy" localSheetId="55" hidden="1">{"via1",#N/A,TRUE,"general";"via2",#N/A,TRUE,"general";"via3",#N/A,TRUE,"general"}</definedName>
    <definedName name="ertuiy" localSheetId="5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60" hidden="1">{"TAB1",#N/A,TRUE,"GENERAL";"TAB2",#N/A,TRUE,"GENERAL";"TAB3",#N/A,TRUE,"GENERAL";"TAB4",#N/A,TRUE,"GENERAL";"TAB5",#N/A,TRUE,"GENERAL"}</definedName>
    <definedName name="ertwert" localSheetId="55" hidden="1">{"TAB1",#N/A,TRUE,"GENERAL";"TAB2",#N/A,TRUE,"GENERAL";"TAB3",#N/A,TRUE,"GENERAL";"TAB4",#N/A,TRUE,"GENERAL";"TAB5",#N/A,TRUE,"GENERAL"}</definedName>
    <definedName name="ertwert" localSheetId="5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u">#REF!</definedName>
    <definedName name="eru" localSheetId="60" hidden="1">{"TAB1",#N/A,TRUE,"GENERAL";"TAB2",#N/A,TRUE,"GENERAL";"TAB3",#N/A,TRUE,"GENERAL";"TAB4",#N/A,TRUE,"GENERAL";"TAB5",#N/A,TRUE,"GENERAL"}</definedName>
    <definedName name="eru" localSheetId="55" hidden="1">{"TAB1",#N/A,TRUE,"GENERAL";"TAB2",#N/A,TRUE,"GENERAL";"TAB3",#N/A,TRUE,"GENERAL";"TAB4",#N/A,TRUE,"GENERAL";"TAB5",#N/A,TRUE,"GENERAL"}</definedName>
    <definedName name="eru" localSheetId="5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60" hidden="1">{"via1",#N/A,TRUE,"general";"via2",#N/A,TRUE,"general";"via3",#N/A,TRUE,"general"}</definedName>
    <definedName name="ERV" localSheetId="55" hidden="1">{"via1",#N/A,TRUE,"general";"via2",#N/A,TRUE,"general";"via3",#N/A,TRUE,"general"}</definedName>
    <definedName name="ERV" localSheetId="5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60" hidden="1">{"via1",#N/A,TRUE,"general";"via2",#N/A,TRUE,"general";"via3",#N/A,TRUE,"general"}</definedName>
    <definedName name="erware" localSheetId="55" hidden="1">{"via1",#N/A,TRUE,"general";"via2",#N/A,TRUE,"general";"via3",#N/A,TRUE,"general"}</definedName>
    <definedName name="erware" localSheetId="5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60" hidden="1">{"via1",#N/A,TRUE,"general";"via2",#N/A,TRUE,"general";"via3",#N/A,TRUE,"general"}</definedName>
    <definedName name="ERWER" localSheetId="55" hidden="1">{"via1",#N/A,TRUE,"general";"via2",#N/A,TRUE,"general";"via3",#N/A,TRUE,"general"}</definedName>
    <definedName name="ERWER" localSheetId="5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60" hidden="1">{"TAB1",#N/A,TRUE,"GENERAL";"TAB2",#N/A,TRUE,"GENERAL";"TAB3",#N/A,TRUE,"GENERAL";"TAB4",#N/A,TRUE,"GENERAL";"TAB5",#N/A,TRUE,"GENERAL"}</definedName>
    <definedName name="erwertd" localSheetId="55" hidden="1">{"TAB1",#N/A,TRUE,"GENERAL";"TAB2",#N/A,TRUE,"GENERAL";"TAB3",#N/A,TRUE,"GENERAL";"TAB4",#N/A,TRUE,"GENERAL";"TAB5",#N/A,TRUE,"GENERAL"}</definedName>
    <definedName name="erwertd" localSheetId="5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60" hidden="1">{"TAB1",#N/A,TRUE,"GENERAL";"TAB2",#N/A,TRUE,"GENERAL";"TAB3",#N/A,TRUE,"GENERAL";"TAB4",#N/A,TRUE,"GENERAL";"TAB5",#N/A,TRUE,"GENERAL"}</definedName>
    <definedName name="erwr" localSheetId="55" hidden="1">{"TAB1",#N/A,TRUE,"GENERAL";"TAB2",#N/A,TRUE,"GENERAL";"TAB3",#N/A,TRUE,"GENERAL";"TAB4",#N/A,TRUE,"GENERAL";"TAB5",#N/A,TRUE,"GENERAL"}</definedName>
    <definedName name="erwr" localSheetId="5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60" hidden="1">{"via1",#N/A,TRUE,"general";"via2",#N/A,TRUE,"general";"via3",#N/A,TRUE,"general"}</definedName>
    <definedName name="ERWRL" localSheetId="55" hidden="1">{"via1",#N/A,TRUE,"general";"via2",#N/A,TRUE,"general";"via3",#N/A,TRUE,"general"}</definedName>
    <definedName name="ERWRL" localSheetId="5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60" hidden="1">{"via1",#N/A,TRUE,"general";"via2",#N/A,TRUE,"general";"via3",#N/A,TRUE,"general"}</definedName>
    <definedName name="ery" localSheetId="55" hidden="1">{"via1",#N/A,TRUE,"general";"via2",#N/A,TRUE,"general";"via3",#N/A,TRUE,"general"}</definedName>
    <definedName name="ery" localSheetId="5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60" hidden="1">{"via1",#N/A,TRUE,"general";"via2",#N/A,TRUE,"general";"via3",#N/A,TRUE,"general"}</definedName>
    <definedName name="eryhd" localSheetId="55" hidden="1">{"via1",#N/A,TRUE,"general";"via2",#N/A,TRUE,"general";"via3",#N/A,TRUE,"general"}</definedName>
    <definedName name="eryhd" localSheetId="5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60" hidden="1">{"TAB1",#N/A,TRUE,"GENERAL";"TAB2",#N/A,TRUE,"GENERAL";"TAB3",#N/A,TRUE,"GENERAL";"TAB4",#N/A,TRUE,"GENERAL";"TAB5",#N/A,TRUE,"GENERAL"}</definedName>
    <definedName name="eryhdf" localSheetId="55" hidden="1">{"TAB1",#N/A,TRUE,"GENERAL";"TAB2",#N/A,TRUE,"GENERAL";"TAB3",#N/A,TRUE,"GENERAL";"TAB4",#N/A,TRUE,"GENERAL";"TAB5",#N/A,TRUE,"GENERAL"}</definedName>
    <definedName name="eryhdf" localSheetId="5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60" hidden="1">{"TAB1",#N/A,TRUE,"GENERAL";"TAB2",#N/A,TRUE,"GENERAL";"TAB3",#N/A,TRUE,"GENERAL";"TAB4",#N/A,TRUE,"GENERAL";"TAB5",#N/A,TRUE,"GENERAL"}</definedName>
    <definedName name="eryhk" localSheetId="55" hidden="1">{"TAB1",#N/A,TRUE,"GENERAL";"TAB2",#N/A,TRUE,"GENERAL";"TAB3",#N/A,TRUE,"GENERAL";"TAB4",#N/A,TRUE,"GENERAL";"TAB5",#N/A,TRUE,"GENERAL"}</definedName>
    <definedName name="eryhk" localSheetId="5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60" hidden="1">{"TAB1",#N/A,TRUE,"GENERAL";"TAB2",#N/A,TRUE,"GENERAL";"TAB3",#N/A,TRUE,"GENERAL";"TAB4",#N/A,TRUE,"GENERAL";"TAB5",#N/A,TRUE,"GENERAL"}</definedName>
    <definedName name="eryhrf" localSheetId="55" hidden="1">{"TAB1",#N/A,TRUE,"GENERAL";"TAB2",#N/A,TRUE,"GENERAL";"TAB3",#N/A,TRUE,"GENERAL";"TAB4",#N/A,TRUE,"GENERAL";"TAB5",#N/A,TRUE,"GENERAL"}</definedName>
    <definedName name="eryhrf" localSheetId="5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60" hidden="1">{"TAB1",#N/A,TRUE,"GENERAL";"TAB2",#N/A,TRUE,"GENERAL";"TAB3",#N/A,TRUE,"GENERAL";"TAB4",#N/A,TRUE,"GENERAL";"TAB5",#N/A,TRUE,"GENERAL"}</definedName>
    <definedName name="eryre" localSheetId="55" hidden="1">{"TAB1",#N/A,TRUE,"GENERAL";"TAB2",#N/A,TRUE,"GENERAL";"TAB3",#N/A,TRUE,"GENERAL";"TAB4",#N/A,TRUE,"GENERAL";"TAB5",#N/A,TRUE,"GENERAL"}</definedName>
    <definedName name="eryre" localSheetId="5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60" hidden="1">{"via1",#N/A,TRUE,"general";"via2",#N/A,TRUE,"general";"via3",#N/A,TRUE,"general"}</definedName>
    <definedName name="erytd" localSheetId="55" hidden="1">{"via1",#N/A,TRUE,"general";"via2",#N/A,TRUE,"general";"via3",#N/A,TRUE,"general"}</definedName>
    <definedName name="erytd" localSheetId="5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60" hidden="1">{"via1",#N/A,TRUE,"general";"via2",#N/A,TRUE,"general";"via3",#N/A,TRUE,"general"}</definedName>
    <definedName name="eryty" localSheetId="55" hidden="1">{"via1",#N/A,TRUE,"general";"via2",#N/A,TRUE,"general";"via3",#N/A,TRUE,"general"}</definedName>
    <definedName name="eryty" localSheetId="5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60" hidden="1">{"via1",#N/A,TRUE,"general";"via2",#N/A,TRUE,"general";"via3",#N/A,TRUE,"general"}</definedName>
    <definedName name="eryy" localSheetId="55" hidden="1">{"via1",#N/A,TRUE,"general";"via2",#N/A,TRUE,"general";"via3",#N/A,TRUE,"general"}</definedName>
    <definedName name="eryy" localSheetId="54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60">'201.3'!ERR</definedName>
    <definedName name="ES" localSheetId="55">'61.9P'!ERR</definedName>
    <definedName name="ES" localSheetId="54">'62P R'!ERR</definedName>
    <definedName name="ES">[0]!ERR</definedName>
    <definedName name="ES_10" localSheetId="60">'201.3'!ERR</definedName>
    <definedName name="ES_10" localSheetId="55">'61.9P'!ERR</definedName>
    <definedName name="ES_10" localSheetId="54">'62P R'!ERR</definedName>
    <definedName name="ES_10">ERR</definedName>
    <definedName name="ES_3" localSheetId="60">'201.3'!ERR</definedName>
    <definedName name="ES_3" localSheetId="55">'61.9P'!ERR</definedName>
    <definedName name="ES_3" localSheetId="54">'62P R'!ERR</definedName>
    <definedName name="ES_3">ERR</definedName>
    <definedName name="ES_4" localSheetId="60">'201.3'!ERR</definedName>
    <definedName name="ES_4" localSheetId="55">'61.9P'!ERR</definedName>
    <definedName name="ES_4" localSheetId="54">'62P R'!ERR</definedName>
    <definedName name="ES_4">ERR</definedName>
    <definedName name="ES_5" localSheetId="60">'201.3'!ERR</definedName>
    <definedName name="ES_5" localSheetId="55">'61.9P'!ERR</definedName>
    <definedName name="ES_5" localSheetId="54">'62P R'!ERR</definedName>
    <definedName name="ES_5">ERR</definedName>
    <definedName name="ES_6" localSheetId="60">'201.3'!ERR</definedName>
    <definedName name="ES_6" localSheetId="55">'61.9P'!ERR</definedName>
    <definedName name="ES_6" localSheetId="54">'62P R'!ERR</definedName>
    <definedName name="ES_6">ERR</definedName>
    <definedName name="ES_7" localSheetId="60">'201.3'!ERR</definedName>
    <definedName name="ES_7" localSheetId="55">'61.9P'!ERR</definedName>
    <definedName name="ES_7" localSheetId="54">'62P R'!ERR</definedName>
    <definedName name="ES_7">ERR</definedName>
    <definedName name="ES_8" localSheetId="60">'201.3'!ERR</definedName>
    <definedName name="ES_8" localSheetId="55">'61.9P'!ERR</definedName>
    <definedName name="ES_8" localSheetId="54">'62P R'!ERR</definedName>
    <definedName name="ES_8">ERR</definedName>
    <definedName name="ES_9">#NAME?</definedName>
    <definedName name="ESCUELABARZALOZA" localSheetId="60" hidden="1">{#N/A,#N/A,TRUE,"Unifilar"}</definedName>
    <definedName name="ESCUELABARZALOZA" localSheetId="62" hidden="1">{#N/A,#N/A,TRUE,"Unifilar"}</definedName>
    <definedName name="ESCUELABARZALOZA" localSheetId="24" hidden="1">{#N/A,#N/A,TRUE,"Unifilar"}</definedName>
    <definedName name="ESCUELABARZALOZA" localSheetId="25" hidden="1">{#N/A,#N/A,TRUE,"Unifilar"}</definedName>
    <definedName name="ESCUELABARZALOZA" localSheetId="55" hidden="1">{#N/A,#N/A,TRUE,"Unifilar"}</definedName>
    <definedName name="ESCUELABARZALOZA" localSheetId="54" hidden="1">{#N/A,#N/A,TRUE,"Unifilar"}</definedName>
    <definedName name="ESCUELABARZALOZA" hidden="1">{#N/A,#N/A,TRUE,"Unifilar"}</definedName>
    <definedName name="este">#REF!</definedName>
    <definedName name="Estuco_gl" localSheetId="55">#REF!</definedName>
    <definedName name="Estuco_gl" localSheetId="54">#REF!</definedName>
    <definedName name="Estuco_gl">#REF!</definedName>
    <definedName name="Eternit__8" localSheetId="55">#REF!</definedName>
    <definedName name="Eternit__8" localSheetId="54">#REF!</definedName>
    <definedName name="Eternit__8">#REF!</definedName>
    <definedName name="etertgg" localSheetId="60" hidden="1">{"via1",#N/A,TRUE,"general";"via2",#N/A,TRUE,"general";"via3",#N/A,TRUE,"general"}</definedName>
    <definedName name="etertgg" localSheetId="55" hidden="1">{"via1",#N/A,TRUE,"general";"via2",#N/A,TRUE,"general";"via3",#N/A,TRUE,"general"}</definedName>
    <definedName name="etertgg" localSheetId="54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60" hidden="1">{"TAB1",#N/A,TRUE,"GENERAL";"TAB2",#N/A,TRUE,"GENERAL";"TAB3",#N/A,TRUE,"GENERAL";"TAB4",#N/A,TRUE,"GENERAL";"TAB5",#N/A,TRUE,"GENERAL"}</definedName>
    <definedName name="etewt" localSheetId="55" hidden="1">{"TAB1",#N/A,TRUE,"GENERAL";"TAB2",#N/A,TRUE,"GENERAL";"TAB3",#N/A,TRUE,"GENERAL";"TAB4",#N/A,TRUE,"GENERAL";"TAB5",#N/A,TRUE,"GENERAL"}</definedName>
    <definedName name="etewt" localSheetId="5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60" hidden="1">{"via1",#N/A,TRUE,"general";"via2",#N/A,TRUE,"general";"via3",#N/A,TRUE,"general"}</definedName>
    <definedName name="etu" localSheetId="55" hidden="1">{"via1",#N/A,TRUE,"general";"via2",#N/A,TRUE,"general";"via3",#N/A,TRUE,"general"}</definedName>
    <definedName name="etu" localSheetId="5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60" hidden="1">{"via1",#N/A,TRUE,"general";"via2",#N/A,TRUE,"general";"via3",#N/A,TRUE,"general"}</definedName>
    <definedName name="etueh" localSheetId="55" hidden="1">{"via1",#N/A,TRUE,"general";"via2",#N/A,TRUE,"general";"via3",#N/A,TRUE,"general"}</definedName>
    <definedName name="etueh" localSheetId="5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60" hidden="1">{"via1",#N/A,TRUE,"general";"via2",#N/A,TRUE,"general";"via3",#N/A,TRUE,"general"}</definedName>
    <definedName name="etyty" localSheetId="55" hidden="1">{"via1",#N/A,TRUE,"general";"via2",#N/A,TRUE,"general";"via3",#N/A,TRUE,"general"}</definedName>
    <definedName name="etyty" localSheetId="5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60" hidden="1">{"TAB1",#N/A,TRUE,"GENERAL";"TAB2",#N/A,TRUE,"GENERAL";"TAB3",#N/A,TRUE,"GENERAL";"TAB4",#N/A,TRUE,"GENERAL";"TAB5",#N/A,TRUE,"GENERAL"}</definedName>
    <definedName name="etyu" localSheetId="55" hidden="1">{"TAB1",#N/A,TRUE,"GENERAL";"TAB2",#N/A,TRUE,"GENERAL";"TAB3",#N/A,TRUE,"GENERAL";"TAB4",#N/A,TRUE,"GENERAL";"TAB5",#N/A,TRUE,"GENERAL"}</definedName>
    <definedName name="etyu" localSheetId="5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60" hidden="1">{"via1",#N/A,TRUE,"general";"via2",#N/A,TRUE,"general";"via3",#N/A,TRUE,"general"}</definedName>
    <definedName name="eu" localSheetId="55" hidden="1">{"via1",#N/A,TRUE,"general";"via2",#N/A,TRUE,"general";"via3",#N/A,TRUE,"general"}</definedName>
    <definedName name="eu" localSheetId="5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60" hidden="1">{"via1",#N/A,TRUE,"general";"via2",#N/A,TRUE,"general";"via3",#N/A,TRUE,"general"}</definedName>
    <definedName name="eut" localSheetId="55" hidden="1">{"via1",#N/A,TRUE,"general";"via2",#N/A,TRUE,"general";"via3",#N/A,TRUE,"general"}</definedName>
    <definedName name="eut" localSheetId="5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60" hidden="1">{"TAB1",#N/A,TRUE,"GENERAL";"TAB2",#N/A,TRUE,"GENERAL";"TAB3",#N/A,TRUE,"GENERAL";"TAB4",#N/A,TRUE,"GENERAL";"TAB5",#N/A,TRUE,"GENERAL"}</definedName>
    <definedName name="euyt" localSheetId="55" hidden="1">{"TAB1",#N/A,TRUE,"GENERAL";"TAB2",#N/A,TRUE,"GENERAL";"TAB3",#N/A,TRUE,"GENERAL";"TAB4",#N/A,TRUE,"GENERAL";"TAB5",#N/A,TRUE,"GENERAL"}</definedName>
    <definedName name="euyt" localSheetId="5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60" hidden="1">{"TAB1",#N/A,TRUE,"GENERAL";"TAB2",#N/A,TRUE,"GENERAL";"TAB3",#N/A,TRUE,"GENERAL";"TAB4",#N/A,TRUE,"GENERAL";"TAB5",#N/A,TRUE,"GENERAL"}</definedName>
    <definedName name="ewegt" localSheetId="55" hidden="1">{"TAB1",#N/A,TRUE,"GENERAL";"TAB2",#N/A,TRUE,"GENERAL";"TAB3",#N/A,TRUE,"GENERAL";"TAB4",#N/A,TRUE,"GENERAL";"TAB5",#N/A,TRUE,"GENERAL"}</definedName>
    <definedName name="ewegt" localSheetId="5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60" hidden="1">{"TAB1",#N/A,TRUE,"GENERAL";"TAB2",#N/A,TRUE,"GENERAL";"TAB3",#N/A,TRUE,"GENERAL";"TAB4",#N/A,TRUE,"GENERAL";"TAB5",#N/A,TRUE,"GENERAL"}</definedName>
    <definedName name="ewfewfg" localSheetId="55" hidden="1">{"TAB1",#N/A,TRUE,"GENERAL";"TAB2",#N/A,TRUE,"GENERAL";"TAB3",#N/A,TRUE,"GENERAL";"TAB4",#N/A,TRUE,"GENERAL";"TAB5",#N/A,TRUE,"GENERAL"}</definedName>
    <definedName name="ewfewfg" localSheetId="5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60" hidden="1">{"TAB1",#N/A,TRUE,"GENERAL";"TAB2",#N/A,TRUE,"GENERAL";"TAB3",#N/A,TRUE,"GENERAL";"TAB4",#N/A,TRUE,"GENERAL";"TAB5",#N/A,TRUE,"GENERAL"}</definedName>
    <definedName name="ewre" localSheetId="55" hidden="1">{"TAB1",#N/A,TRUE,"GENERAL";"TAB2",#N/A,TRUE,"GENERAL";"TAB3",#N/A,TRUE,"GENERAL";"TAB4",#N/A,TRUE,"GENERAL";"TAB5",#N/A,TRUE,"GENERAL"}</definedName>
    <definedName name="ewre" localSheetId="5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60" hidden="1">{"TAB1",#N/A,TRUE,"GENERAL";"TAB2",#N/A,TRUE,"GENERAL";"TAB3",#N/A,TRUE,"GENERAL";"TAB4",#N/A,TRUE,"GENERAL";"TAB5",#N/A,TRUE,"GENERAL"}</definedName>
    <definedName name="ewrewf" localSheetId="55" hidden="1">{"TAB1",#N/A,TRUE,"GENERAL";"TAB2",#N/A,TRUE,"GENERAL";"TAB3",#N/A,TRUE,"GENERAL";"TAB4",#N/A,TRUE,"GENERAL";"TAB5",#N/A,TRUE,"GENERAL"}</definedName>
    <definedName name="ewrewf" localSheetId="5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60" hidden="1">{"TAB1",#N/A,TRUE,"GENERAL";"TAB2",#N/A,TRUE,"GENERAL";"TAB3",#N/A,TRUE,"GENERAL";"TAB4",#N/A,TRUE,"GENERAL";"TAB5",#N/A,TRUE,"GENERAL"}</definedName>
    <definedName name="ewrr" localSheetId="55" hidden="1">{"TAB1",#N/A,TRUE,"GENERAL";"TAB2",#N/A,TRUE,"GENERAL";"TAB3",#N/A,TRUE,"GENERAL";"TAB4",#N/A,TRUE,"GENERAL";"TAB5",#N/A,TRUE,"GENERAL"}</definedName>
    <definedName name="ewrr" localSheetId="5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60" hidden="1">{"TAB1",#N/A,TRUE,"GENERAL";"TAB2",#N/A,TRUE,"GENERAL";"TAB3",#N/A,TRUE,"GENERAL";"TAB4",#N/A,TRUE,"GENERAL";"TAB5",#N/A,TRUE,"GENERAL"}</definedName>
    <definedName name="ewrt" localSheetId="55" hidden="1">{"TAB1",#N/A,TRUE,"GENERAL";"TAB2",#N/A,TRUE,"GENERAL";"TAB3",#N/A,TRUE,"GENERAL";"TAB4",#N/A,TRUE,"GENERAL";"TAB5",#N/A,TRUE,"GENERAL"}</definedName>
    <definedName name="ewrt" localSheetId="5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60" hidden="1">{"TAB1",#N/A,TRUE,"GENERAL";"TAB2",#N/A,TRUE,"GENERAL";"TAB3",#N/A,TRUE,"GENERAL";"TAB4",#N/A,TRUE,"GENERAL";"TAB5",#N/A,TRUE,"GENERAL"}</definedName>
    <definedName name="ewrwer" localSheetId="55" hidden="1">{"TAB1",#N/A,TRUE,"GENERAL";"TAB2",#N/A,TRUE,"GENERAL";"TAB3",#N/A,TRUE,"GENERAL";"TAB4",#N/A,TRUE,"GENERAL";"TAB5",#N/A,TRUE,"GENERAL"}</definedName>
    <definedName name="ewrwer" localSheetId="5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">#REF!</definedName>
    <definedName name="excavaciones" localSheetId="60" hidden="1">{#N/A,#N/A,FALSE,"Hoja1";#N/A,#N/A,FALSE,"Hoja2"}</definedName>
    <definedName name="excavaciones" localSheetId="62" hidden="1">{#N/A,#N/A,FALSE,"Hoja1";#N/A,#N/A,FALSE,"Hoja2"}</definedName>
    <definedName name="excavaciones" localSheetId="24" hidden="1">{#N/A,#N/A,FALSE,"Hoja1";#N/A,#N/A,FALSE,"Hoja2"}</definedName>
    <definedName name="excavaciones" localSheetId="25" hidden="1">{#N/A,#N/A,FALSE,"Hoja1";#N/A,#N/A,FALSE,"Hoja2"}</definedName>
    <definedName name="excavaciones" localSheetId="55" hidden="1">{#N/A,#N/A,FALSE,"Hoja1";#N/A,#N/A,FALSE,"Hoja2"}</definedName>
    <definedName name="excavaciones" localSheetId="54" hidden="1">{#N/A,#N/A,FALSE,"Hoja1";#N/A,#N/A,FALSE,"Hoja2"}</definedName>
    <definedName name="excavaciones" hidden="1">{#N/A,#N/A,FALSE,"Hoja1";#N/A,#N/A,FALSE,"Hoja2"}</definedName>
    <definedName name="Excel_BuiltIn_Print_Area_1" localSheetId="55">#REF!</definedName>
    <definedName name="Excel_BuiltIn_Print_Area_1" localSheetId="54">#REF!</definedName>
    <definedName name="Excel_BuiltIn_Print_Area_1">#REF!</definedName>
    <definedName name="Excel_BuiltIn_Print_Area_1_1" localSheetId="55">#REF!</definedName>
    <definedName name="Excel_BuiltIn_Print_Area_1_1" localSheetId="54">#REF!</definedName>
    <definedName name="Excel_BuiltIn_Print_Area_1_1">#REF!</definedName>
    <definedName name="Excel_BuiltIn_Print_Area_1_1_1" localSheetId="55">#REF!</definedName>
    <definedName name="Excel_BuiltIn_Print_Area_1_1_1" localSheetId="54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cel_BuiltIn_Print_Titles_8">#REF!</definedName>
    <definedName name="Extracción_IM">#REF!</definedName>
    <definedName name="fa">#REF!</definedName>
    <definedName name="FACTORDIEGO" localSheetId="60">'201.3'!ERR</definedName>
    <definedName name="FACTORDIEGO" localSheetId="55">'61.9P'!ERR</definedName>
    <definedName name="FACTORDIEGO" localSheetId="54">'62P R'!ERR</definedName>
    <definedName name="FACTORDIEGO">[0]!ERR</definedName>
    <definedName name="FAL" hidden="1">{#N/A,#N/A,FALSE,"Hoja1";#N/A,#N/A,FALSE,"Hoja2"}</definedName>
    <definedName name="fb" localSheetId="55">#REF!</definedName>
    <definedName name="fb" localSheetId="54">#REF!</definedName>
    <definedName name="fb">#REF!</definedName>
    <definedName name="fcc" localSheetId="55">#REF!</definedName>
    <definedName name="fcc" localSheetId="54">#REF!</definedName>
    <definedName name="fcc">#REF!</definedName>
    <definedName name="fd" localSheetId="60">#REF!</definedName>
    <definedName name="fd" localSheetId="55">#REF!</definedName>
    <definedName name="fd" localSheetId="54">#REF!</definedName>
    <definedName name="fd">#REF!</definedName>
    <definedName name="fda" localSheetId="55">#REF!</definedName>
    <definedName name="fda" localSheetId="54">#REF!</definedName>
    <definedName name="fda">#REF!</definedName>
    <definedName name="fdbjp" localSheetId="60" hidden="1">{"TAB1",#N/A,TRUE,"GENERAL";"TAB2",#N/A,TRUE,"GENERAL";"TAB3",#N/A,TRUE,"GENERAL";"TAB4",#N/A,TRUE,"GENERAL";"TAB5",#N/A,TRUE,"GENERAL"}</definedName>
    <definedName name="fdbjp" localSheetId="55" hidden="1">{"TAB1",#N/A,TRUE,"GENERAL";"TAB2",#N/A,TRUE,"GENERAL";"TAB3",#N/A,TRUE,"GENERAL";"TAB4",#N/A,TRUE,"GENERAL";"TAB5",#N/A,TRUE,"GENERAL"}</definedName>
    <definedName name="fdbjp" localSheetId="5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60" hidden="1">{"TAB1",#N/A,TRUE,"GENERAL";"TAB2",#N/A,TRUE,"GENERAL";"TAB3",#N/A,TRUE,"GENERAL";"TAB4",#N/A,TRUE,"GENERAL";"TAB5",#N/A,TRUE,"GENERAL"}</definedName>
    <definedName name="fdf" localSheetId="55" hidden="1">{"TAB1",#N/A,TRUE,"GENERAL";"TAB2",#N/A,TRUE,"GENERAL";"TAB3",#N/A,TRUE,"GENERAL";"TAB4",#N/A,TRUE,"GENERAL";"TAB5",#N/A,TRUE,"GENERAL"}</definedName>
    <definedName name="fdf" localSheetId="5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60" hidden="1">{"via1",#N/A,TRUE,"general";"via2",#N/A,TRUE,"general";"via3",#N/A,TRUE,"general"}</definedName>
    <definedName name="fdg" localSheetId="55" hidden="1">{"via1",#N/A,TRUE,"general";"via2",#N/A,TRUE,"general";"via3",#N/A,TRUE,"general"}</definedName>
    <definedName name="fdg" localSheetId="5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60" hidden="1">{"TAB1",#N/A,TRUE,"GENERAL";"TAB2",#N/A,TRUE,"GENERAL";"TAB3",#N/A,TRUE,"GENERAL";"TAB4",#N/A,TRUE,"GENERAL";"TAB5",#N/A,TRUE,"GENERAL"}</definedName>
    <definedName name="FDGD" localSheetId="55" hidden="1">{"TAB1",#N/A,TRUE,"GENERAL";"TAB2",#N/A,TRUE,"GENERAL";"TAB3",#N/A,TRUE,"GENERAL";"TAB4",#N/A,TRUE,"GENERAL";"TAB5",#N/A,TRUE,"GENERAL"}</definedName>
    <definedName name="FDGD" localSheetId="5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60" hidden="1">{"TAB1",#N/A,TRUE,"GENERAL";"TAB2",#N/A,TRUE,"GENERAL";"TAB3",#N/A,TRUE,"GENERAL";"TAB4",#N/A,TRUE,"GENERAL";"TAB5",#N/A,TRUE,"GENERAL"}</definedName>
    <definedName name="FDGFDBBP" localSheetId="55" hidden="1">{"TAB1",#N/A,TRUE,"GENERAL";"TAB2",#N/A,TRUE,"GENERAL";"TAB3",#N/A,TRUE,"GENERAL";"TAB4",#N/A,TRUE,"GENERAL";"TAB5",#N/A,TRUE,"GENERAL"}</definedName>
    <definedName name="FDGFDBBP" localSheetId="5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60" hidden="1">{"TAB1",#N/A,TRUE,"GENERAL";"TAB2",#N/A,TRUE,"GENERAL";"TAB3",#N/A,TRUE,"GENERAL";"TAB4",#N/A,TRUE,"GENERAL";"TAB5",#N/A,TRUE,"GENERAL"}</definedName>
    <definedName name="fdh" localSheetId="55" hidden="1">{"TAB1",#N/A,TRUE,"GENERAL";"TAB2",#N/A,TRUE,"GENERAL";"TAB3",#N/A,TRUE,"GENERAL";"TAB4",#N/A,TRUE,"GENERAL";"TAB5",#N/A,TRUE,"GENERAL"}</definedName>
    <definedName name="fdh" localSheetId="5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60" hidden="1">{"TAB1",#N/A,TRUE,"GENERAL";"TAB2",#N/A,TRUE,"GENERAL";"TAB3",#N/A,TRUE,"GENERAL";"TAB4",#N/A,TRUE,"GENERAL";"TAB5",#N/A,TRUE,"GENERAL"}</definedName>
    <definedName name="fdsf" localSheetId="55" hidden="1">{"TAB1",#N/A,TRUE,"GENERAL";"TAB2",#N/A,TRUE,"GENERAL";"TAB3",#N/A,TRUE,"GENERAL";"TAB4",#N/A,TRUE,"GENERAL";"TAB5",#N/A,TRUE,"GENERAL"}</definedName>
    <definedName name="fdsf" localSheetId="5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60" hidden="1">{"TAB1",#N/A,TRUE,"GENERAL";"TAB2",#N/A,TRUE,"GENERAL";"TAB3",#N/A,TRUE,"GENERAL";"TAB4",#N/A,TRUE,"GENERAL";"TAB5",#N/A,TRUE,"GENERAL"}</definedName>
    <definedName name="fdsfds" localSheetId="55" hidden="1">{"TAB1",#N/A,TRUE,"GENERAL";"TAB2",#N/A,TRUE,"GENERAL";"TAB3",#N/A,TRUE,"GENERAL";"TAB4",#N/A,TRUE,"GENERAL";"TAB5",#N/A,TRUE,"GENERAL"}</definedName>
    <definedName name="fdsfds" localSheetId="5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60" hidden="1">{"via1",#N/A,TRUE,"general";"via2",#N/A,TRUE,"general";"via3",#N/A,TRUE,"general"}</definedName>
    <definedName name="fdsfdsf" localSheetId="55" hidden="1">{"via1",#N/A,TRUE,"general";"via2",#N/A,TRUE,"general";"via3",#N/A,TRUE,"general"}</definedName>
    <definedName name="fdsfdsf" localSheetId="5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60" hidden="1">{"via1",#N/A,TRUE,"general";"via2",#N/A,TRUE,"general";"via3",#N/A,TRUE,"general"}</definedName>
    <definedName name="fdsgfds" localSheetId="55" hidden="1">{"via1",#N/A,TRUE,"general";"via2",#N/A,TRUE,"general";"via3",#N/A,TRUE,"general"}</definedName>
    <definedName name="fdsgfds" localSheetId="5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60" hidden="1">{"TAB1",#N/A,TRUE,"GENERAL";"TAB2",#N/A,TRUE,"GENERAL";"TAB3",#N/A,TRUE,"GENERAL";"TAB4",#N/A,TRUE,"GENERAL";"TAB5",#N/A,TRUE,"GENERAL"}</definedName>
    <definedName name="fdsgsdfu" localSheetId="55" hidden="1">{"TAB1",#N/A,TRUE,"GENERAL";"TAB2",#N/A,TRUE,"GENERAL";"TAB3",#N/A,TRUE,"GENERAL";"TAB4",#N/A,TRUE,"GENERAL";"TAB5",#N/A,TRUE,"GENERAL"}</definedName>
    <definedName name="fdsgsdfu" localSheetId="5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60" hidden="1">{"TAB1",#N/A,TRUE,"GENERAL";"TAB2",#N/A,TRUE,"GENERAL";"TAB3",#N/A,TRUE,"GENERAL";"TAB4",#N/A,TRUE,"GENERAL";"TAB5",#N/A,TRUE,"GENERAL"}</definedName>
    <definedName name="FDSIO" localSheetId="55" hidden="1">{"TAB1",#N/A,TRUE,"GENERAL";"TAB2",#N/A,TRUE,"GENERAL";"TAB3",#N/A,TRUE,"GENERAL";"TAB4",#N/A,TRUE,"GENERAL";"TAB5",#N/A,TRUE,"GENERAL"}</definedName>
    <definedName name="FDSIO" localSheetId="5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L" hidden="1">{#N/A,#N/A,FALSE,"Hoja1";#N/A,#N/A,FALSE,"Hoja2"}</definedName>
    <definedName name="ferfer" localSheetId="60" hidden="1">{"via1",#N/A,TRUE,"general";"via2",#N/A,TRUE,"general";"via3",#N/A,TRUE,"general"}</definedName>
    <definedName name="ferfer" localSheetId="55" hidden="1">{"via1",#N/A,TRUE,"general";"via2",#N/A,TRUE,"general";"via3",#N/A,TRUE,"general"}</definedName>
    <definedName name="ferfer" localSheetId="54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55">#REF!</definedName>
    <definedName name="Festivos" localSheetId="54">#REF!</definedName>
    <definedName name="Festivos">#REF!</definedName>
    <definedName name="ff" localSheetId="60">#REF!</definedName>
    <definedName name="ff" localSheetId="55">#REF!</definedName>
    <definedName name="ff" localSheetId="54">#REF!</definedName>
    <definedName name="ff">#REF!</definedName>
    <definedName name="ff_10" localSheetId="60">'201.3'!ERR</definedName>
    <definedName name="ff_10" localSheetId="55">'61.9P'!ERR</definedName>
    <definedName name="ff_10" localSheetId="54">'62P R'!ERR</definedName>
    <definedName name="ff_10">ERR</definedName>
    <definedName name="ff_3" localSheetId="60">'201.3'!ERR</definedName>
    <definedName name="ff_3" localSheetId="55">'61.9P'!ERR</definedName>
    <definedName name="ff_3" localSheetId="54">'62P R'!ERR</definedName>
    <definedName name="ff_3">ERR</definedName>
    <definedName name="ff_4" localSheetId="60">'201.3'!ERR</definedName>
    <definedName name="ff_4" localSheetId="55">'61.9P'!ERR</definedName>
    <definedName name="ff_4" localSheetId="54">'62P R'!ERR</definedName>
    <definedName name="ff_4">ERR</definedName>
    <definedName name="ff_5" localSheetId="60">'201.3'!ERR</definedName>
    <definedName name="ff_5" localSheetId="55">'61.9P'!ERR</definedName>
    <definedName name="ff_5" localSheetId="54">'62P R'!ERR</definedName>
    <definedName name="ff_5">ERR</definedName>
    <definedName name="ff_6" localSheetId="60">'201.3'!ERR</definedName>
    <definedName name="ff_6" localSheetId="55">'61.9P'!ERR</definedName>
    <definedName name="ff_6" localSheetId="54">'62P R'!ERR</definedName>
    <definedName name="ff_6">ERR</definedName>
    <definedName name="ff_7" localSheetId="60">'201.3'!ERR</definedName>
    <definedName name="ff_7" localSheetId="55">'61.9P'!ERR</definedName>
    <definedName name="ff_7" localSheetId="54">'62P R'!ERR</definedName>
    <definedName name="ff_7">ERR</definedName>
    <definedName name="ff_8" localSheetId="60">'201.3'!ERR</definedName>
    <definedName name="ff_8" localSheetId="55">'61.9P'!ERR</definedName>
    <definedName name="ff_8" localSheetId="54">'62P R'!ERR</definedName>
    <definedName name="ff_8">ERR</definedName>
    <definedName name="ff_9" localSheetId="60">'201.3'!ERR</definedName>
    <definedName name="ff_9" localSheetId="55">'61.9P'!ERR</definedName>
    <definedName name="ff_9" localSheetId="54">'62P R'!ERR</definedName>
    <definedName name="ff_9">ERR</definedName>
    <definedName name="FFEECFFDAFF" localSheetId="55">#REF!</definedName>
    <definedName name="FFEECFFDAFF" localSheetId="54">#REF!</definedName>
    <definedName name="FFEECFFDAFF">#REF!</definedName>
    <definedName name="fff" localSheetId="60" hidden="1">{"via1",#N/A,TRUE,"general";"via2",#N/A,TRUE,"general";"via3",#N/A,TRUE,"general"}</definedName>
    <definedName name="fff" localSheetId="55" hidden="1">{"via1",#N/A,TRUE,"general";"via2",#N/A,TRUE,"general";"via3",#N/A,TRUE,"general"}</definedName>
    <definedName name="fff" localSheetId="54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60" hidden="1">{"via1",#N/A,TRUE,"general";"via2",#N/A,TRUE,"general";"via3",#N/A,TRUE,"general"}</definedName>
    <definedName name="ffffd" localSheetId="55" hidden="1">{"via1",#N/A,TRUE,"general";"via2",#N/A,TRUE,"general";"via3",#N/A,TRUE,"general"}</definedName>
    <definedName name="ffffd" localSheetId="5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60" hidden="1">{"TAB1",#N/A,TRUE,"GENERAL";"TAB2",#N/A,TRUE,"GENERAL";"TAB3",#N/A,TRUE,"GENERAL";"TAB4",#N/A,TRUE,"GENERAL";"TAB5",#N/A,TRUE,"GENERAL"}</definedName>
    <definedName name="fffffft" localSheetId="55" hidden="1">{"TAB1",#N/A,TRUE,"GENERAL";"TAB2",#N/A,TRUE,"GENERAL";"TAB3",#N/A,TRUE,"GENERAL";"TAB4",#N/A,TRUE,"GENERAL";"TAB5",#N/A,TRUE,"GENERAL"}</definedName>
    <definedName name="fffffft" localSheetId="5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60" hidden="1">{"TAB1",#N/A,TRUE,"GENERAL";"TAB2",#N/A,TRUE,"GENERAL";"TAB3",#N/A,TRUE,"GENERAL";"TAB4",#N/A,TRUE,"GENERAL";"TAB5",#N/A,TRUE,"GENERAL"}</definedName>
    <definedName name="fffffik" localSheetId="55" hidden="1">{"TAB1",#N/A,TRUE,"GENERAL";"TAB2",#N/A,TRUE,"GENERAL";"TAB3",#N/A,TRUE,"GENERAL";"TAB4",#N/A,TRUE,"GENERAL";"TAB5",#N/A,TRUE,"GENERAL"}</definedName>
    <definedName name="fffffik" localSheetId="5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60" hidden="1">{"TAB1",#N/A,TRUE,"GENERAL";"TAB2",#N/A,TRUE,"GENERAL";"TAB3",#N/A,TRUE,"GENERAL";"TAB4",#N/A,TRUE,"GENERAL";"TAB5",#N/A,TRUE,"GENERAL"}</definedName>
    <definedName name="fffffj" localSheetId="55" hidden="1">{"TAB1",#N/A,TRUE,"GENERAL";"TAB2",#N/A,TRUE,"GENERAL";"TAB3",#N/A,TRUE,"GENERAL";"TAB4",#N/A,TRUE,"GENERAL";"TAB5",#N/A,TRUE,"GENERAL"}</definedName>
    <definedName name="fffffj" localSheetId="5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60" hidden="1">{"via1",#N/A,TRUE,"general";"via2",#N/A,TRUE,"general";"via3",#N/A,TRUE,"general"}</definedName>
    <definedName name="ffffrd" localSheetId="55" hidden="1">{"via1",#N/A,TRUE,"general";"via2",#N/A,TRUE,"general";"via3",#N/A,TRUE,"general"}</definedName>
    <definedName name="ffffrd" localSheetId="5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60" hidden="1">{"TAB1",#N/A,TRUE,"GENERAL";"TAB2",#N/A,TRUE,"GENERAL";"TAB3",#N/A,TRUE,"GENERAL";"TAB4",#N/A,TRUE,"GENERAL";"TAB5",#N/A,TRUE,"GENERAL"}</definedName>
    <definedName name="ffffy" localSheetId="55" hidden="1">{"TAB1",#N/A,TRUE,"GENERAL";"TAB2",#N/A,TRUE,"GENERAL";"TAB3",#N/A,TRUE,"GENERAL";"TAB4",#N/A,TRUE,"GENERAL";"TAB5",#N/A,TRUE,"GENERAL"}</definedName>
    <definedName name="ffffy" localSheetId="5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60" hidden="1">{"TAB1",#N/A,TRUE,"GENERAL";"TAB2",#N/A,TRUE,"GENERAL";"TAB3",#N/A,TRUE,"GENERAL";"TAB4",#N/A,TRUE,"GENERAL";"TAB5",#N/A,TRUE,"GENERAL"}</definedName>
    <definedName name="fffrfr" localSheetId="55" hidden="1">{"TAB1",#N/A,TRUE,"GENERAL";"TAB2",#N/A,TRUE,"GENERAL";"TAB3",#N/A,TRUE,"GENERAL";"TAB4",#N/A,TRUE,"GENERAL";"TAB5",#N/A,TRUE,"GENERAL"}</definedName>
    <definedName name="fffrfr" localSheetId="5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60" hidden="1">{"TAB1",#N/A,TRUE,"GENERAL";"TAB2",#N/A,TRUE,"GENERAL";"TAB3",#N/A,TRUE,"GENERAL";"TAB4",#N/A,TRUE,"GENERAL";"TAB5",#N/A,TRUE,"GENERAL"}</definedName>
    <definedName name="fffs" localSheetId="55" hidden="1">{"TAB1",#N/A,TRUE,"GENERAL";"TAB2",#N/A,TRUE,"GENERAL";"TAB3",#N/A,TRUE,"GENERAL";"TAB4",#N/A,TRUE,"GENERAL";"TAB5",#N/A,TRUE,"GENERAL"}</definedName>
    <definedName name="fffs" localSheetId="5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 localSheetId="60">#REF!</definedName>
    <definedName name="fg" localSheetId="55">#REF!</definedName>
    <definedName name="fg" localSheetId="54">#REF!</definedName>
    <definedName name="fg">#REF!</definedName>
    <definedName name="fgdfg" localSheetId="60" hidden="1">{"TAB1",#N/A,TRUE,"GENERAL";"TAB2",#N/A,TRUE,"GENERAL";"TAB3",#N/A,TRUE,"GENERAL";"TAB4",#N/A,TRUE,"GENERAL";"TAB5",#N/A,TRUE,"GENERAL"}</definedName>
    <definedName name="fgdfg" localSheetId="55" hidden="1">{"TAB1",#N/A,TRUE,"GENERAL";"TAB2",#N/A,TRUE,"GENERAL";"TAB3",#N/A,TRUE,"GENERAL";"TAB4",#N/A,TRUE,"GENERAL";"TAB5",#N/A,TRUE,"GENERAL"}</definedName>
    <definedName name="fgdfg" localSheetId="5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60" hidden="1">{"via1",#N/A,TRUE,"general";"via2",#N/A,TRUE,"general";"via3",#N/A,TRUE,"general"}</definedName>
    <definedName name="fgdfsgr" localSheetId="55" hidden="1">{"via1",#N/A,TRUE,"general";"via2",#N/A,TRUE,"general";"via3",#N/A,TRUE,"general"}</definedName>
    <definedName name="fgdfsgr" localSheetId="54" hidden="1">{"via1",#N/A,TRUE,"general";"via2",#N/A,TRUE,"general";"via3",#N/A,TRUE,"general"}</definedName>
    <definedName name="fgdfsgr" hidden="1">{"via1",#N/A,TRUE,"general";"via2",#N/A,TRUE,"general";"via3",#N/A,TRUE,"general"}</definedName>
    <definedName name="FGDGGAGA">#REF!</definedName>
    <definedName name="fgdsfg" localSheetId="60" hidden="1">{"TAB1",#N/A,TRUE,"GENERAL";"TAB2",#N/A,TRUE,"GENERAL";"TAB3",#N/A,TRUE,"GENERAL";"TAB4",#N/A,TRUE,"GENERAL";"TAB5",#N/A,TRUE,"GENERAL"}</definedName>
    <definedName name="fgdsfg" localSheetId="55" hidden="1">{"TAB1",#N/A,TRUE,"GENERAL";"TAB2",#N/A,TRUE,"GENERAL";"TAB3",#N/A,TRUE,"GENERAL";"TAB4",#N/A,TRUE,"GENERAL";"TAB5",#N/A,TRUE,"GENERAL"}</definedName>
    <definedName name="fgdsfg" localSheetId="5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60" hidden="1">{"via1",#N/A,TRUE,"general";"via2",#N/A,TRUE,"general";"via3",#N/A,TRUE,"general"}</definedName>
    <definedName name="FGFDH" localSheetId="55" hidden="1">{"via1",#N/A,TRUE,"general";"via2",#N/A,TRUE,"general";"via3",#N/A,TRUE,"general"}</definedName>
    <definedName name="FGFDH" localSheetId="5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60" hidden="1">{"via1",#N/A,TRUE,"general";"via2",#N/A,TRUE,"general";"via3",#N/A,TRUE,"general"}</definedName>
    <definedName name="fgghhj" localSheetId="55" hidden="1">{"via1",#N/A,TRUE,"general";"via2",#N/A,TRUE,"general";"via3",#N/A,TRUE,"general"}</definedName>
    <definedName name="fgghhj" localSheetId="54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60" hidden="1">{"via1",#N/A,TRUE,"general";"via2",#N/A,TRUE,"general";"via3",#N/A,TRUE,"general"}</definedName>
    <definedName name="FGHFBC" localSheetId="55" hidden="1">{"via1",#N/A,TRUE,"general";"via2",#N/A,TRUE,"general";"via3",#N/A,TRUE,"general"}</definedName>
    <definedName name="FGHFBC" localSheetId="5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60" hidden="1">{"TAB1",#N/A,TRUE,"GENERAL";"TAB2",#N/A,TRUE,"GENERAL";"TAB3",#N/A,TRUE,"GENERAL";"TAB4",#N/A,TRUE,"GENERAL";"TAB5",#N/A,TRUE,"GENERAL"}</definedName>
    <definedName name="fghfg" localSheetId="55" hidden="1">{"TAB1",#N/A,TRUE,"GENERAL";"TAB2",#N/A,TRUE,"GENERAL";"TAB3",#N/A,TRUE,"GENERAL";"TAB4",#N/A,TRUE,"GENERAL";"TAB5",#N/A,TRUE,"GENERAL"}</definedName>
    <definedName name="fghfg" localSheetId="5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60" hidden="1">{"via1",#N/A,TRUE,"general";"via2",#N/A,TRUE,"general";"via3",#N/A,TRUE,"general"}</definedName>
    <definedName name="fghfgh" localSheetId="55" hidden="1">{"via1",#N/A,TRUE,"general";"via2",#N/A,TRUE,"general";"via3",#N/A,TRUE,"general"}</definedName>
    <definedName name="fghfgh" localSheetId="5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60" hidden="1">{"via1",#N/A,TRUE,"general";"via2",#N/A,TRUE,"general";"via3",#N/A,TRUE,"general"}</definedName>
    <definedName name="FGHFW" localSheetId="55" hidden="1">{"via1",#N/A,TRUE,"general";"via2",#N/A,TRUE,"general";"via3",#N/A,TRUE,"general"}</definedName>
    <definedName name="FGHFW" localSheetId="5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60" hidden="1">{"TAB1",#N/A,TRUE,"GENERAL";"TAB2",#N/A,TRUE,"GENERAL";"TAB3",#N/A,TRUE,"GENERAL";"TAB4",#N/A,TRUE,"GENERAL";"TAB5",#N/A,TRUE,"GENERAL"}</definedName>
    <definedName name="fghhh" localSheetId="55" hidden="1">{"TAB1",#N/A,TRUE,"GENERAL";"TAB2",#N/A,TRUE,"GENERAL";"TAB3",#N/A,TRUE,"GENERAL";"TAB4",#N/A,TRUE,"GENERAL";"TAB5",#N/A,TRUE,"GENERAL"}</definedName>
    <definedName name="fghhh" localSheetId="5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60" hidden="1">{"via1",#N/A,TRUE,"general";"via2",#N/A,TRUE,"general";"via3",#N/A,TRUE,"general"}</definedName>
    <definedName name="fghsfgh" localSheetId="55" hidden="1">{"via1",#N/A,TRUE,"general";"via2",#N/A,TRUE,"general";"via3",#N/A,TRUE,"general"}</definedName>
    <definedName name="fghsfgh" localSheetId="5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60" hidden="1">{"TAB1",#N/A,TRUE,"GENERAL";"TAB2",#N/A,TRUE,"GENERAL";"TAB3",#N/A,TRUE,"GENERAL";"TAB4",#N/A,TRUE,"GENERAL";"TAB5",#N/A,TRUE,"GENERAL"}</definedName>
    <definedName name="fght" localSheetId="55" hidden="1">{"TAB1",#N/A,TRUE,"GENERAL";"TAB2",#N/A,TRUE,"GENERAL";"TAB3",#N/A,TRUE,"GENERAL";"TAB4",#N/A,TRUE,"GENERAL";"TAB5",#N/A,TRUE,"GENERAL"}</definedName>
    <definedName name="fght" localSheetId="5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60" hidden="1">{"TAB1",#N/A,TRUE,"GENERAL";"TAB2",#N/A,TRUE,"GENERAL";"TAB3",#N/A,TRUE,"GENERAL";"TAB4",#N/A,TRUE,"GENERAL";"TAB5",#N/A,TRUE,"GENERAL"}</definedName>
    <definedName name="fgjgryi" localSheetId="55" hidden="1">{"TAB1",#N/A,TRUE,"GENERAL";"TAB2",#N/A,TRUE,"GENERAL";"TAB3",#N/A,TRUE,"GENERAL";"TAB4",#N/A,TRUE,"GENERAL";"TAB5",#N/A,TRUE,"GENERAL"}</definedName>
    <definedName name="fgjgryi" localSheetId="5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Y">#REF!</definedName>
    <definedName name="FGV" localSheetId="55">#REF!</definedName>
    <definedName name="FGV" localSheetId="54">#REF!</definedName>
    <definedName name="FGV">#REF!</definedName>
    <definedName name="FHDFH">#REF!</definedName>
    <definedName name="fhfg" localSheetId="60" hidden="1">{"TAB1",#N/A,TRUE,"GENERAL";"TAB2",#N/A,TRUE,"GENERAL";"TAB3",#N/A,TRUE,"GENERAL";"TAB4",#N/A,TRUE,"GENERAL";"TAB5",#N/A,TRUE,"GENERAL"}</definedName>
    <definedName name="fhfg" localSheetId="55" hidden="1">{"TAB1",#N/A,TRUE,"GENERAL";"TAB2",#N/A,TRUE,"GENERAL";"TAB3",#N/A,TRUE,"GENERAL";"TAB4",#N/A,TRUE,"GENERAL";"TAB5",#N/A,TRUE,"GENERAL"}</definedName>
    <definedName name="fhfg" localSheetId="5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60" hidden="1">{"via1",#N/A,TRUE,"general";"via2",#N/A,TRUE,"general";"via3",#N/A,TRUE,"general"}</definedName>
    <definedName name="fhfgh" localSheetId="55" hidden="1">{"via1",#N/A,TRUE,"general";"via2",#N/A,TRUE,"general";"via3",#N/A,TRUE,"general"}</definedName>
    <definedName name="fhfgh" localSheetId="54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60" hidden="1">{"via1",#N/A,TRUE,"general";"via2",#N/A,TRUE,"general";"via3",#N/A,TRUE,"general"}</definedName>
    <definedName name="fhgh" localSheetId="55" hidden="1">{"via1",#N/A,TRUE,"general";"via2",#N/A,TRUE,"general";"via3",#N/A,TRUE,"general"}</definedName>
    <definedName name="fhgh" localSheetId="54" hidden="1">{"via1",#N/A,TRUE,"general";"via2",#N/A,TRUE,"general";"via3",#N/A,TRUE,"general"}</definedName>
    <definedName name="fhgh" hidden="1">{"via1",#N/A,TRUE,"general";"via2",#N/A,TRUE,"general";"via3",#N/A,TRUE,"general"}</definedName>
    <definedName name="FHHFH">#REF!</definedName>
    <definedName name="FHHHFHFDHFD">#REF!</definedName>
    <definedName name="fhpltyunh" localSheetId="60" hidden="1">{"via1",#N/A,TRUE,"general";"via2",#N/A,TRUE,"general";"via3",#N/A,TRUE,"general"}</definedName>
    <definedName name="fhpltyunh" localSheetId="55" hidden="1">{"via1",#N/A,TRUE,"general";"via2",#N/A,TRUE,"general";"via3",#N/A,TRUE,"general"}</definedName>
    <definedName name="fhpltyunh" localSheetId="54" hidden="1">{"via1",#N/A,TRUE,"general";"via2",#N/A,TRUE,"general";"via3",#N/A,TRUE,"general"}</definedName>
    <definedName name="fhpltyunh" hidden="1">{"via1",#N/A,TRUE,"general";"via2",#N/A,TRUE,"general";"via3",#N/A,TRUE,"general"}</definedName>
    <definedName name="FHZDHZH">#REF!</definedName>
    <definedName name="fi" localSheetId="55">#REF!</definedName>
    <definedName name="fi" localSheetId="54">#REF!</definedName>
    <definedName name="fi">#REF!</definedName>
    <definedName name="filtrarbasedatos" hidden="1">#REF!</definedName>
    <definedName name="Fin_de_semana" localSheetId="55">#REF!</definedName>
    <definedName name="Fin_de_semana" localSheetId="54">#REF!</definedName>
    <definedName name="Fin_de_semana">#REF!</definedName>
    <definedName name="FINANCIACION" localSheetId="60">'201.3'!ERR</definedName>
    <definedName name="FINANCIACION" localSheetId="55">'61.9P'!ERR</definedName>
    <definedName name="FINANCIACION" localSheetId="54">'62P R'!ERR</definedName>
    <definedName name="FINANCIACION">[0]!ERR</definedName>
    <definedName name="FINANCIACION_10" localSheetId="60">'201.3'!ERR</definedName>
    <definedName name="FINANCIACION_10" localSheetId="55">'61.9P'!ERR</definedName>
    <definedName name="FINANCIACION_10" localSheetId="54">'62P R'!ERR</definedName>
    <definedName name="FINANCIACION_10">ERR</definedName>
    <definedName name="FINANCIACION_3" localSheetId="60">'201.3'!ERR</definedName>
    <definedName name="FINANCIACION_3" localSheetId="55">'61.9P'!ERR</definedName>
    <definedName name="FINANCIACION_3" localSheetId="54">'62P R'!ERR</definedName>
    <definedName name="FINANCIACION_3">ERR</definedName>
    <definedName name="FINANCIACION_4" localSheetId="60">'201.3'!ERR</definedName>
    <definedName name="FINANCIACION_4" localSheetId="55">'61.9P'!ERR</definedName>
    <definedName name="FINANCIACION_4" localSheetId="54">'62P R'!ERR</definedName>
    <definedName name="FINANCIACION_4">ERR</definedName>
    <definedName name="FINANCIACION_5" localSheetId="60">'201.3'!ERR</definedName>
    <definedName name="FINANCIACION_5" localSheetId="55">'61.9P'!ERR</definedName>
    <definedName name="FINANCIACION_5" localSheetId="54">'62P R'!ERR</definedName>
    <definedName name="FINANCIACION_5">ERR</definedName>
    <definedName name="FINANCIACION_6" localSheetId="60">'201.3'!ERR</definedName>
    <definedName name="FINANCIACION_6" localSheetId="55">'61.9P'!ERR</definedName>
    <definedName name="FINANCIACION_6" localSheetId="54">'62P R'!ERR</definedName>
    <definedName name="FINANCIACION_6">ERR</definedName>
    <definedName name="FINANCIACION_7" localSheetId="60">'201.3'!ERR</definedName>
    <definedName name="FINANCIACION_7" localSheetId="55">'61.9P'!ERR</definedName>
    <definedName name="FINANCIACION_7" localSheetId="54">'62P R'!ERR</definedName>
    <definedName name="FINANCIACION_7">ERR</definedName>
    <definedName name="FINANCIACION_8" localSheetId="60">'201.3'!ERR</definedName>
    <definedName name="FINANCIACION_8" localSheetId="55">'61.9P'!ERR</definedName>
    <definedName name="FINANCIACION_8" localSheetId="54">'62P R'!ERR</definedName>
    <definedName name="FINANCIACION_8">ERR</definedName>
    <definedName name="FINANCIACION_9" localSheetId="60">'201.3'!ERR</definedName>
    <definedName name="FINANCIACION_9" localSheetId="55">'61.9P'!ERR</definedName>
    <definedName name="FINANCIACION_9" localSheetId="54">'62P R'!ERR</definedName>
    <definedName name="FINANCIACION_9">ERR</definedName>
    <definedName name="fk" localSheetId="55">#REF!</definedName>
    <definedName name="fk" localSheetId="54">#REF!</definedName>
    <definedName name="fk">#REF!</definedName>
    <definedName name="flq" localSheetId="55">#REF!</definedName>
    <definedName name="flq" localSheetId="54">#REF!</definedName>
    <definedName name="flq">#REF!</definedName>
    <definedName name="Fondo" localSheetId="55">#REF!</definedName>
    <definedName name="Fondo" localSheetId="54">#REF!</definedName>
    <definedName name="Fondo">#REF!</definedName>
    <definedName name="Formaleta">#REF!</definedName>
    <definedName name="Formato">#REF!</definedName>
    <definedName name="Formato1">#REF!</definedName>
    <definedName name="Fotos" hidden="1">{#N/A,#N/A,FALSE,"Hoja1";#N/A,#N/A,FALSE,"Hoja2"}</definedName>
    <definedName name="frbgsd" localSheetId="60" hidden="1">{"TAB1",#N/A,TRUE,"GENERAL";"TAB2",#N/A,TRUE,"GENERAL";"TAB3",#N/A,TRUE,"GENERAL";"TAB4",#N/A,TRUE,"GENERAL";"TAB5",#N/A,TRUE,"GENERAL"}</definedName>
    <definedName name="frbgsd" localSheetId="55" hidden="1">{"TAB1",#N/A,TRUE,"GENERAL";"TAB2",#N/A,TRUE,"GENERAL";"TAB3",#N/A,TRUE,"GENERAL";"TAB4",#N/A,TRUE,"GENERAL";"TAB5",#N/A,TRUE,"GENERAL"}</definedName>
    <definedName name="frbgsd" localSheetId="5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60" hidden="1">{"via1",#N/A,TRUE,"general";"via2",#N/A,TRUE,"general";"via3",#N/A,TRUE,"general"}</definedName>
    <definedName name="frefr" localSheetId="55" hidden="1">{"via1",#N/A,TRUE,"general";"via2",#N/A,TRUE,"general";"via3",#N/A,TRUE,"general"}</definedName>
    <definedName name="frefr" localSheetId="54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60" hidden="1">{"via1",#N/A,TRUE,"general";"via2",#N/A,TRUE,"general";"via3",#N/A,TRUE,"general"}</definedName>
    <definedName name="frfa" localSheetId="55" hidden="1">{"via1",#N/A,TRUE,"general";"via2",#N/A,TRUE,"general";"via3",#N/A,TRUE,"general"}</definedName>
    <definedName name="frfa" localSheetId="5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60" hidden="1">{"TAB1",#N/A,TRUE,"GENERAL";"TAB2",#N/A,TRUE,"GENERAL";"TAB3",#N/A,TRUE,"GENERAL";"TAB4",#N/A,TRUE,"GENERAL";"TAB5",#N/A,TRUE,"GENERAL"}</definedName>
    <definedName name="frfr" localSheetId="55" hidden="1">{"TAB1",#N/A,TRUE,"GENERAL";"TAB2",#N/A,TRUE,"GENERAL";"TAB3",#N/A,TRUE,"GENERAL";"TAB4",#N/A,TRUE,"GENERAL";"TAB5",#N/A,TRUE,"GENERAL"}</definedName>
    <definedName name="frfr" localSheetId="5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TY">#REF!</definedName>
    <definedName name="FS01_10" localSheetId="60">'201.3'!ERR</definedName>
    <definedName name="FS01_10" localSheetId="55">'61.9P'!ERR</definedName>
    <definedName name="FS01_10" localSheetId="54">'62P R'!ERR</definedName>
    <definedName name="FS01_10">ERR</definedName>
    <definedName name="FS01_3" localSheetId="60">'201.3'!ERR</definedName>
    <definedName name="FS01_3" localSheetId="55">'61.9P'!ERR</definedName>
    <definedName name="FS01_3" localSheetId="54">'62P R'!ERR</definedName>
    <definedName name="FS01_3">ERR</definedName>
    <definedName name="FS01_4" localSheetId="60">'201.3'!ERR</definedName>
    <definedName name="FS01_4" localSheetId="55">'61.9P'!ERR</definedName>
    <definedName name="FS01_4" localSheetId="54">'62P R'!ERR</definedName>
    <definedName name="FS01_4">ERR</definedName>
    <definedName name="FS01_5" localSheetId="60">'201.3'!ERR</definedName>
    <definedName name="FS01_5" localSheetId="55">'61.9P'!ERR</definedName>
    <definedName name="FS01_5" localSheetId="54">'62P R'!ERR</definedName>
    <definedName name="FS01_5">ERR</definedName>
    <definedName name="FS01_6" localSheetId="60">'201.3'!ERR</definedName>
    <definedName name="FS01_6" localSheetId="55">'61.9P'!ERR</definedName>
    <definedName name="FS01_6" localSheetId="54">'62P R'!ERR</definedName>
    <definedName name="FS01_6">ERR</definedName>
    <definedName name="FS01_7" localSheetId="60">'201.3'!ERR</definedName>
    <definedName name="FS01_7" localSheetId="55">'61.9P'!ERR</definedName>
    <definedName name="FS01_7" localSheetId="54">'62P R'!ERR</definedName>
    <definedName name="FS01_7">ERR</definedName>
    <definedName name="FS01_8" localSheetId="60">'201.3'!ERR</definedName>
    <definedName name="FS01_8" localSheetId="55">'61.9P'!ERR</definedName>
    <definedName name="FS01_8" localSheetId="54">'62P R'!ERR</definedName>
    <definedName name="FS01_8">ERR</definedName>
    <definedName name="FS01_9" localSheetId="60">'201.3'!ERR</definedName>
    <definedName name="FS01_9" localSheetId="55">'61.9P'!ERR</definedName>
    <definedName name="FS01_9" localSheetId="54">'62P R'!ERR</definedName>
    <definedName name="FS01_9">ERR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60">#REF!</definedName>
    <definedName name="fu" localSheetId="55">#REF!</definedName>
    <definedName name="fu" localSheetId="54">#REF!</definedName>
    <definedName name="fu">#REF!</definedName>
    <definedName name="Fuente" localSheetId="55">#REF!</definedName>
    <definedName name="Fuente" localSheetId="54">#REF!</definedName>
    <definedName name="Fuente">#REF!</definedName>
    <definedName name="fv">#REF!</definedName>
    <definedName name="fwff" localSheetId="60" hidden="1">{"via1",#N/A,TRUE,"general";"via2",#N/A,TRUE,"general";"via3",#N/A,TRUE,"general"}</definedName>
    <definedName name="fwff" localSheetId="55" hidden="1">{"via1",#N/A,TRUE,"general";"via2",#N/A,TRUE,"general";"via3",#N/A,TRUE,"general"}</definedName>
    <definedName name="fwff" localSheetId="5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60" hidden="1">{"via1",#N/A,TRUE,"general";"via2",#N/A,TRUE,"general";"via3",#N/A,TRUE,"general"}</definedName>
    <definedName name="fwwe" localSheetId="55" hidden="1">{"via1",#N/A,TRUE,"general";"via2",#N/A,TRUE,"general";"via3",#N/A,TRUE,"general"}</definedName>
    <definedName name="fwwe" localSheetId="54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55">#REF!</definedName>
    <definedName name="fy" localSheetId="54">#REF!</definedName>
    <definedName name="fy">#REF!</definedName>
    <definedName name="fyy" localSheetId="55">#REF!</definedName>
    <definedName name="fyy" localSheetId="54">#REF!</definedName>
    <definedName name="fyy">#REF!</definedName>
    <definedName name="G" localSheetId="55" hidden="1">#REF!</definedName>
    <definedName name="G" localSheetId="54" hidden="1">#REF!</definedName>
    <definedName name="G" hidden="1">#REF!</definedName>
    <definedName name="ga">#REF!</definedName>
    <definedName name="gb">#REF!</definedName>
    <definedName name="gbbfghghj" localSheetId="60" hidden="1">{"TAB1",#N/A,TRUE,"GENERAL";"TAB2",#N/A,TRUE,"GENERAL";"TAB3",#N/A,TRUE,"GENERAL";"TAB4",#N/A,TRUE,"GENERAL";"TAB5",#N/A,TRUE,"GENERAL"}</definedName>
    <definedName name="gbbfghghj" localSheetId="55" hidden="1">{"TAB1",#N/A,TRUE,"GENERAL";"TAB2",#N/A,TRUE,"GENERAL";"TAB3",#N/A,TRUE,"GENERAL";"TAB4",#N/A,TRUE,"GENERAL";"TAB5",#N/A,TRUE,"GENERAL"}</definedName>
    <definedName name="gbbfghghj" localSheetId="5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55">#REF!</definedName>
    <definedName name="gc" localSheetId="54">#REF!</definedName>
    <definedName name="gc">#REF!</definedName>
    <definedName name="gd" localSheetId="55">#REF!</definedName>
    <definedName name="gd" localSheetId="54">#REF!</definedName>
    <definedName name="gd">#REF!</definedName>
    <definedName name="gdj" localSheetId="55">#REF!</definedName>
    <definedName name="gdj" localSheetId="54">#REF!</definedName>
    <definedName name="gdj">#REF!</definedName>
    <definedName name="gdt" localSheetId="60" hidden="1">{"TAB1",#N/A,TRUE,"GENERAL";"TAB2",#N/A,TRUE,"GENERAL";"TAB3",#N/A,TRUE,"GENERAL";"TAB4",#N/A,TRUE,"GENERAL";"TAB5",#N/A,TRUE,"GENERAL"}</definedName>
    <definedName name="gdt" localSheetId="55" hidden="1">{"TAB1",#N/A,TRUE,"GENERAL";"TAB2",#N/A,TRUE,"GENERAL";"TAB3",#N/A,TRUE,"GENERAL";"TAB4",#N/A,TRUE,"GENERAL";"TAB5",#N/A,TRUE,"GENERAL"}</definedName>
    <definedName name="gdt" localSheetId="5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60" hidden="1">{"via1",#N/A,TRUE,"general";"via2",#N/A,TRUE,"general";"via3",#N/A,TRUE,"general"}</definedName>
    <definedName name="geg" localSheetId="55" hidden="1">{"via1",#N/A,TRUE,"general";"via2",#N/A,TRUE,"general";"via3",#N/A,TRUE,"general"}</definedName>
    <definedName name="geg" localSheetId="54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S">#REF!</definedName>
    <definedName name="gerg" localSheetId="60" hidden="1">{"TAB1",#N/A,TRUE,"GENERAL";"TAB2",#N/A,TRUE,"GENERAL";"TAB3",#N/A,TRUE,"GENERAL";"TAB4",#N/A,TRUE,"GENERAL";"TAB5",#N/A,TRUE,"GENERAL"}</definedName>
    <definedName name="gerg" localSheetId="55" hidden="1">{"TAB1",#N/A,TRUE,"GENERAL";"TAB2",#N/A,TRUE,"GENERAL";"TAB3",#N/A,TRUE,"GENERAL";"TAB4",#N/A,TRUE,"GENERAL";"TAB5",#N/A,TRUE,"GENERAL"}</definedName>
    <definedName name="gerg" localSheetId="5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60" hidden="1">{"via1",#N/A,TRUE,"general";"via2",#N/A,TRUE,"general";"via3",#N/A,TRUE,"general"}</definedName>
    <definedName name="gerg54" localSheetId="55" hidden="1">{"via1",#N/A,TRUE,"general";"via2",#N/A,TRUE,"general";"via3",#N/A,TRUE,"general"}</definedName>
    <definedName name="gerg54" localSheetId="5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60" hidden="1">{"TAB1",#N/A,TRUE,"GENERAL";"TAB2",#N/A,TRUE,"GENERAL";"TAB3",#N/A,TRUE,"GENERAL";"TAB4",#N/A,TRUE,"GENERAL";"TAB5",#N/A,TRUE,"GENERAL"}</definedName>
    <definedName name="gergew" localSheetId="55" hidden="1">{"TAB1",#N/A,TRUE,"GENERAL";"TAB2",#N/A,TRUE,"GENERAL";"TAB3",#N/A,TRUE,"GENERAL";"TAB4",#N/A,TRUE,"GENERAL";"TAB5",#N/A,TRUE,"GENERAL"}</definedName>
    <definedName name="gergew" localSheetId="5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60" hidden="1">{"TAB1",#N/A,TRUE,"GENERAL";"TAB2",#N/A,TRUE,"GENERAL";"TAB3",#N/A,TRUE,"GENERAL";"TAB4",#N/A,TRUE,"GENERAL";"TAB5",#N/A,TRUE,"GENERAL"}</definedName>
    <definedName name="gergw" localSheetId="55" hidden="1">{"TAB1",#N/A,TRUE,"GENERAL";"TAB2",#N/A,TRUE,"GENERAL";"TAB3",#N/A,TRUE,"GENERAL";"TAB4",#N/A,TRUE,"GENERAL";"TAB5",#N/A,TRUE,"GENERAL"}</definedName>
    <definedName name="gergw" localSheetId="5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 localSheetId="55">#REF!</definedName>
    <definedName name="gf" localSheetId="54">#REF!</definedName>
    <definedName name="gf">#REF!</definedName>
    <definedName name="gfd" localSheetId="60" hidden="1">{"TAB1",#N/A,TRUE,"GENERAL";"TAB2",#N/A,TRUE,"GENERAL";"TAB3",#N/A,TRUE,"GENERAL";"TAB4",#N/A,TRUE,"GENERAL";"TAB5",#N/A,TRUE,"GENERAL"}</definedName>
    <definedName name="gfd" localSheetId="55" hidden="1">{"TAB1",#N/A,TRUE,"GENERAL";"TAB2",#N/A,TRUE,"GENERAL";"TAB3",#N/A,TRUE,"GENERAL";"TAB4",#N/A,TRUE,"GENERAL";"TAB5",#N/A,TRUE,"GENERAL"}</definedName>
    <definedName name="gfd" localSheetId="5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60" hidden="1">{"via1",#N/A,TRUE,"general";"via2",#N/A,TRUE,"general";"via3",#N/A,TRUE,"general"}</definedName>
    <definedName name="gfdg" localSheetId="55" hidden="1">{"via1",#N/A,TRUE,"general";"via2",#N/A,TRUE,"general";"via3",#N/A,TRUE,"general"}</definedName>
    <definedName name="gfdg" localSheetId="54" hidden="1">{"via1",#N/A,TRUE,"general";"via2",#N/A,TRUE,"general";"via3",#N/A,TRUE,"general"}</definedName>
    <definedName name="gfdg" hidden="1">{"via1",#N/A,TRUE,"general";"via2",#N/A,TRUE,"general";"via3",#N/A,TRUE,"general"}</definedName>
    <definedName name="GFG">#REF!</definedName>
    <definedName name="gfgfgr" localSheetId="60" hidden="1">{"via1",#N/A,TRUE,"general";"via2",#N/A,TRUE,"general";"via3",#N/A,TRUE,"general"}</definedName>
    <definedName name="gfgfgr" localSheetId="55" hidden="1">{"via1",#N/A,TRUE,"general";"via2",#N/A,TRUE,"general";"via3",#N/A,TRUE,"general"}</definedName>
    <definedName name="gfgfgr" localSheetId="54" hidden="1">{"via1",#N/A,TRUE,"general";"via2",#N/A,TRUE,"general";"via3",#N/A,TRUE,"general"}</definedName>
    <definedName name="gfgfgr" hidden="1">{"via1",#N/A,TRUE,"general";"via2",#N/A,TRUE,"general";"via3",#N/A,TRUE,"general"}</definedName>
    <definedName name="GFH">#REF!</definedName>
    <definedName name="gfhf" localSheetId="60" hidden="1">{"via1",#N/A,TRUE,"general";"via2",#N/A,TRUE,"general";"via3",#N/A,TRUE,"general"}</definedName>
    <definedName name="gfhf" localSheetId="55" hidden="1">{"via1",#N/A,TRUE,"general";"via2",#N/A,TRUE,"general";"via3",#N/A,TRUE,"general"}</definedName>
    <definedName name="gfhf" localSheetId="5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60" hidden="1">{"TAB1",#N/A,TRUE,"GENERAL";"TAB2",#N/A,TRUE,"GENERAL";"TAB3",#N/A,TRUE,"GENERAL";"TAB4",#N/A,TRUE,"GENERAL";"TAB5",#N/A,TRUE,"GENERAL"}</definedName>
    <definedName name="gfhfdh" localSheetId="55" hidden="1">{"TAB1",#N/A,TRUE,"GENERAL";"TAB2",#N/A,TRUE,"GENERAL";"TAB3",#N/A,TRUE,"GENERAL";"TAB4",#N/A,TRUE,"GENERAL";"TAB5",#N/A,TRUE,"GENERAL"}</definedName>
    <definedName name="gfhfdh" localSheetId="5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60" hidden="1">{"TAB1",#N/A,TRUE,"GENERAL";"TAB2",#N/A,TRUE,"GENERAL";"TAB3",#N/A,TRUE,"GENERAL";"TAB4",#N/A,TRUE,"GENERAL";"TAB5",#N/A,TRUE,"GENERAL"}</definedName>
    <definedName name="gfhgfh" localSheetId="55" hidden="1">{"TAB1",#N/A,TRUE,"GENERAL";"TAB2",#N/A,TRUE,"GENERAL";"TAB3",#N/A,TRUE,"GENERAL";"TAB4",#N/A,TRUE,"GENERAL";"TAB5",#N/A,TRUE,"GENERAL"}</definedName>
    <definedName name="gfhgfh" localSheetId="5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60" hidden="1">{"TAB1",#N/A,TRUE,"GENERAL";"TAB2",#N/A,TRUE,"GENERAL";"TAB3",#N/A,TRUE,"GENERAL";"TAB4",#N/A,TRUE,"GENERAL";"TAB5",#N/A,TRUE,"GENERAL"}</definedName>
    <definedName name="GFJHGJ" localSheetId="55" hidden="1">{"TAB1",#N/A,TRUE,"GENERAL";"TAB2",#N/A,TRUE,"GENERAL";"TAB3",#N/A,TRUE,"GENERAL";"TAB4",#N/A,TRUE,"GENERAL";"TAB5",#N/A,TRUE,"GENERAL"}</definedName>
    <definedName name="GFJHGJ" localSheetId="5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60" hidden="1">{"via1",#N/A,TRUE,"general";"via2",#N/A,TRUE,"general";"via3",#N/A,TRUE,"general"}</definedName>
    <definedName name="gfjjh" localSheetId="55" hidden="1">{"via1",#N/A,TRUE,"general";"via2",#N/A,TRUE,"general";"via3",#N/A,TRUE,"general"}</definedName>
    <definedName name="gfjjh" localSheetId="54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55">#REF!</definedName>
    <definedName name="gft" localSheetId="54">#REF!</definedName>
    <definedName name="gft">#REF!</definedName>
    <definedName name="gfutyj6" localSheetId="60" hidden="1">{"via1",#N/A,TRUE,"general";"via2",#N/A,TRUE,"general";"via3",#N/A,TRUE,"general"}</definedName>
    <definedName name="gfutyj6" localSheetId="55" hidden="1">{"via1",#N/A,TRUE,"general";"via2",#N/A,TRUE,"general";"via3",#N/A,TRUE,"general"}</definedName>
    <definedName name="gfutyj6" localSheetId="5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55">#REF!</definedName>
    <definedName name="gg" localSheetId="54">#REF!</definedName>
    <definedName name="gg">#REF!</definedName>
    <definedName name="ggdr" localSheetId="60" hidden="1">{"via1",#N/A,TRUE,"general";"via2",#N/A,TRUE,"general";"via3",#N/A,TRUE,"general"}</definedName>
    <definedName name="ggdr" localSheetId="55" hidden="1">{"via1",#N/A,TRUE,"general";"via2",#N/A,TRUE,"general";"via3",#N/A,TRUE,"general"}</definedName>
    <definedName name="ggdr" localSheetId="5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60" hidden="1">{"TAB1",#N/A,TRUE,"GENERAL";"TAB2",#N/A,TRUE,"GENERAL";"TAB3",#N/A,TRUE,"GENERAL";"TAB4",#N/A,TRUE,"GENERAL";"TAB5",#N/A,TRUE,"GENERAL"}</definedName>
    <definedName name="ggerg" localSheetId="55" hidden="1">{"TAB1",#N/A,TRUE,"GENERAL";"TAB2",#N/A,TRUE,"GENERAL";"TAB3",#N/A,TRUE,"GENERAL";"TAB4",#N/A,TRUE,"GENERAL";"TAB5",#N/A,TRUE,"GENERAL"}</definedName>
    <definedName name="ggerg" localSheetId="5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60">'201.3'!ERR</definedName>
    <definedName name="GGG" localSheetId="55">'61.9P'!ERR</definedName>
    <definedName name="GGG" localSheetId="54">'62P R'!ERR</definedName>
    <definedName name="GGG">[0]!ERR</definedName>
    <definedName name="GGG_10" localSheetId="60">'201.3'!ERR</definedName>
    <definedName name="GGG_10" localSheetId="55">'61.9P'!ERR</definedName>
    <definedName name="GGG_10" localSheetId="54">'62P R'!ERR</definedName>
    <definedName name="GGG_10">ERR</definedName>
    <definedName name="GGG_3" localSheetId="60">'201.3'!ERR</definedName>
    <definedName name="GGG_3" localSheetId="55">'61.9P'!ERR</definedName>
    <definedName name="GGG_3" localSheetId="54">'62P R'!ERR</definedName>
    <definedName name="GGG_3">ERR</definedName>
    <definedName name="GGG_4" localSheetId="60">'201.3'!ERR</definedName>
    <definedName name="GGG_4" localSheetId="55">'61.9P'!ERR</definedName>
    <definedName name="GGG_4" localSheetId="54">'62P R'!ERR</definedName>
    <definedName name="GGG_4">ERR</definedName>
    <definedName name="GGG_5" localSheetId="60">'201.3'!ERR</definedName>
    <definedName name="GGG_5" localSheetId="55">'61.9P'!ERR</definedName>
    <definedName name="GGG_5" localSheetId="54">'62P R'!ERR</definedName>
    <definedName name="GGG_5">ERR</definedName>
    <definedName name="GGG_6" localSheetId="60">'201.3'!ERR</definedName>
    <definedName name="GGG_6" localSheetId="55">'61.9P'!ERR</definedName>
    <definedName name="GGG_6" localSheetId="54">'62P R'!ERR</definedName>
    <definedName name="GGG_6">ERR</definedName>
    <definedName name="GGG_7" localSheetId="60">'201.3'!ERR</definedName>
    <definedName name="GGG_7" localSheetId="55">'61.9P'!ERR</definedName>
    <definedName name="GGG_7" localSheetId="54">'62P R'!ERR</definedName>
    <definedName name="GGG_7">ERR</definedName>
    <definedName name="GGG_8" localSheetId="60">'201.3'!ERR</definedName>
    <definedName name="GGG_8" localSheetId="55">'61.9P'!ERR</definedName>
    <definedName name="GGG_8" localSheetId="54">'62P R'!ERR</definedName>
    <definedName name="GGG_8">ERR</definedName>
    <definedName name="GGG_9" localSheetId="60">'201.3'!ERR</definedName>
    <definedName name="GGG_9" localSheetId="55">'61.9P'!ERR</definedName>
    <definedName name="GGG_9" localSheetId="54">'62P R'!ERR</definedName>
    <definedName name="GGG_9">ERR</definedName>
    <definedName name="gggb" localSheetId="60" hidden="1">{"TAB1",#N/A,TRUE,"GENERAL";"TAB2",#N/A,TRUE,"GENERAL";"TAB3",#N/A,TRUE,"GENERAL";"TAB4",#N/A,TRUE,"GENERAL";"TAB5",#N/A,TRUE,"GENERAL"}</definedName>
    <definedName name="gggb" localSheetId="55" hidden="1">{"TAB1",#N/A,TRUE,"GENERAL";"TAB2",#N/A,TRUE,"GENERAL";"TAB3",#N/A,TRUE,"GENERAL";"TAB4",#N/A,TRUE,"GENERAL";"TAB5",#N/A,TRUE,"GENERAL"}</definedName>
    <definedName name="gggb" localSheetId="5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60" hidden="1">{"via1",#N/A,TRUE,"general";"via2",#N/A,TRUE,"general";"via3",#N/A,TRUE,"general"}</definedName>
    <definedName name="gggg" localSheetId="55" hidden="1">{"via1",#N/A,TRUE,"general";"via2",#N/A,TRUE,"general";"via3",#N/A,TRUE,"general"}</definedName>
    <definedName name="gggg" localSheetId="5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60" hidden="1">{"TAB1",#N/A,TRUE,"GENERAL";"TAB2",#N/A,TRUE,"GENERAL";"TAB3",#N/A,TRUE,"GENERAL";"TAB4",#N/A,TRUE,"GENERAL";"TAB5",#N/A,TRUE,"GENERAL"}</definedName>
    <definedName name="ggggd" localSheetId="55" hidden="1">{"TAB1",#N/A,TRUE,"GENERAL";"TAB2",#N/A,TRUE,"GENERAL";"TAB3",#N/A,TRUE,"GENERAL";"TAB4",#N/A,TRUE,"GENERAL";"TAB5",#N/A,TRUE,"GENERAL"}</definedName>
    <definedName name="ggggd" localSheetId="5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60" hidden="1">{"via1",#N/A,TRUE,"general";"via2",#N/A,TRUE,"general";"via3",#N/A,TRUE,"general"}</definedName>
    <definedName name="gggggt" localSheetId="55" hidden="1">{"via1",#N/A,TRUE,"general";"via2",#N/A,TRUE,"general";"via3",#N/A,TRUE,"general"}</definedName>
    <definedName name="gggggt" localSheetId="5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60" hidden="1">{"TAB1",#N/A,TRUE,"GENERAL";"TAB2",#N/A,TRUE,"GENERAL";"TAB3",#N/A,TRUE,"GENERAL";"TAB4",#N/A,TRUE,"GENERAL";"TAB5",#N/A,TRUE,"GENERAL"}</definedName>
    <definedName name="gggghn" localSheetId="55" hidden="1">{"TAB1",#N/A,TRUE,"GENERAL";"TAB2",#N/A,TRUE,"GENERAL";"TAB3",#N/A,TRUE,"GENERAL";"TAB4",#N/A,TRUE,"GENERAL";"TAB5",#N/A,TRUE,"GENERAL"}</definedName>
    <definedName name="gggghn" localSheetId="5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60" hidden="1">{"TAB1",#N/A,TRUE,"GENERAL";"TAB2",#N/A,TRUE,"GENERAL";"TAB3",#N/A,TRUE,"GENERAL";"TAB4",#N/A,TRUE,"GENERAL";"TAB5",#N/A,TRUE,"GENERAL"}</definedName>
    <definedName name="ggggt" localSheetId="55" hidden="1">{"TAB1",#N/A,TRUE,"GENERAL";"TAB2",#N/A,TRUE,"GENERAL";"TAB3",#N/A,TRUE,"GENERAL";"TAB4",#N/A,TRUE,"GENERAL";"TAB5",#N/A,TRUE,"GENERAL"}</definedName>
    <definedName name="ggggt" localSheetId="5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60" hidden="1">{"TAB1",#N/A,TRUE,"GENERAL";"TAB2",#N/A,TRUE,"GENERAL";"TAB3",#N/A,TRUE,"GENERAL";"TAB4",#N/A,TRUE,"GENERAL";"TAB5",#N/A,TRUE,"GENERAL"}</definedName>
    <definedName name="ggggy" localSheetId="55" hidden="1">{"TAB1",#N/A,TRUE,"GENERAL";"TAB2",#N/A,TRUE,"GENERAL";"TAB3",#N/A,TRUE,"GENERAL";"TAB4",#N/A,TRUE,"GENERAL";"TAB5",#N/A,TRUE,"GENERAL"}</definedName>
    <definedName name="ggggy" localSheetId="5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60" hidden="1">{"via1",#N/A,TRUE,"general";"via2",#N/A,TRUE,"general";"via3",#N/A,TRUE,"general"}</definedName>
    <definedName name="gggtgd" localSheetId="55" hidden="1">{"via1",#N/A,TRUE,"general";"via2",#N/A,TRUE,"general";"via3",#N/A,TRUE,"general"}</definedName>
    <definedName name="gggtgd" localSheetId="54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60" hidden="1">{"via1",#N/A,TRUE,"general";"via2",#N/A,TRUE,"general";"via3",#N/A,TRUE,"general"}</definedName>
    <definedName name="ggtgt" localSheetId="55" hidden="1">{"via1",#N/A,TRUE,"general";"via2",#N/A,TRUE,"general";"via3",#N/A,TRUE,"general"}</definedName>
    <definedName name="ggtgt" localSheetId="54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55">#REF!</definedName>
    <definedName name="gh" localSheetId="54">#REF!</definedName>
    <definedName name="gh">#REF!</definedName>
    <definedName name="ghdghuy" localSheetId="60" hidden="1">{"via1",#N/A,TRUE,"general";"via2",#N/A,TRUE,"general";"via3",#N/A,TRUE,"general"}</definedName>
    <definedName name="ghdghuy" localSheetId="55" hidden="1">{"via1",#N/A,TRUE,"general";"via2",#N/A,TRUE,"general";"via3",#N/A,TRUE,"general"}</definedName>
    <definedName name="ghdghuy" localSheetId="5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60" hidden="1">{"via1",#N/A,TRUE,"general";"via2",#N/A,TRUE,"general";"via3",#N/A,TRUE,"general"}</definedName>
    <definedName name="GHDP" localSheetId="55" hidden="1">{"via1",#N/A,TRUE,"general";"via2",#N/A,TRUE,"general";"via3",#N/A,TRUE,"general"}</definedName>
    <definedName name="GHDP" localSheetId="54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60" hidden="1">{"via1",#N/A,TRUE,"general";"via2",#N/A,TRUE,"general";"via3",#N/A,TRUE,"general"}</definedName>
    <definedName name="ghfg" localSheetId="55" hidden="1">{"via1",#N/A,TRUE,"general";"via2",#N/A,TRUE,"general";"via3",#N/A,TRUE,"general"}</definedName>
    <definedName name="ghfg" localSheetId="54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60" hidden="1">{"TAB1",#N/A,TRUE,"GENERAL";"TAB2",#N/A,TRUE,"GENERAL";"TAB3",#N/A,TRUE,"GENERAL";"TAB4",#N/A,TRUE,"GENERAL";"TAB5",#N/A,TRUE,"GENERAL"}</definedName>
    <definedName name="ghjghj" localSheetId="55" hidden="1">{"TAB1",#N/A,TRUE,"GENERAL";"TAB2",#N/A,TRUE,"GENERAL";"TAB3",#N/A,TRUE,"GENERAL";"TAB4",#N/A,TRUE,"GENERAL";"TAB5",#N/A,TRUE,"GENERAL"}</definedName>
    <definedName name="ghjghj" localSheetId="5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60" hidden="1">{"TAB1",#N/A,TRUE,"GENERAL";"TAB2",#N/A,TRUE,"GENERAL";"TAB3",#N/A,TRUE,"GENERAL";"TAB4",#N/A,TRUE,"GENERAL";"TAB5",#N/A,TRUE,"GENERAL"}</definedName>
    <definedName name="GHKJHK" localSheetId="55" hidden="1">{"TAB1",#N/A,TRUE,"GENERAL";"TAB2",#N/A,TRUE,"GENERAL";"TAB3",#N/A,TRUE,"GENERAL";"TAB4",#N/A,TRUE,"GENERAL";"TAB5",#N/A,TRUE,"GENERAL"}</definedName>
    <definedName name="GHKJHK" localSheetId="5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55">#REF!</definedName>
    <definedName name="ghu" localSheetId="54">#REF!</definedName>
    <definedName name="ghu">#REF!</definedName>
    <definedName name="gj" localSheetId="55">#REF!</definedName>
    <definedName name="gj" localSheetId="54">#REF!</definedName>
    <definedName name="gj">#REF!</definedName>
    <definedName name="GJHVCB" localSheetId="60" hidden="1">{"TAB1",#N/A,TRUE,"GENERAL";"TAB2",#N/A,TRUE,"GENERAL";"TAB3",#N/A,TRUE,"GENERAL";"TAB4",#N/A,TRUE,"GENERAL";"TAB5",#N/A,TRUE,"GENERAL"}</definedName>
    <definedName name="GJHVCB" localSheetId="55" hidden="1">{"TAB1",#N/A,TRUE,"GENERAL";"TAB2",#N/A,TRUE,"GENERAL";"TAB3",#N/A,TRUE,"GENERAL";"TAB4",#N/A,TRUE,"GENERAL";"TAB5",#N/A,TRUE,"GENERAL"}</definedName>
    <definedName name="GJHVCB" localSheetId="5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60" hidden="1">{"via1",#N/A,TRUE,"general";"via2",#N/A,TRUE,"general";"via3",#N/A,TRUE,"general"}</definedName>
    <definedName name="gk" localSheetId="55" hidden="1">{"via1",#N/A,TRUE,"general";"via2",#N/A,TRUE,"general";"via3",#N/A,TRUE,"general"}</definedName>
    <definedName name="gk" localSheetId="54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55">#REF!</definedName>
    <definedName name="gl" localSheetId="54">#REF!</definedName>
    <definedName name="gl">#REF!</definedName>
    <definedName name="gmt" localSheetId="55">#REF!</definedName>
    <definedName name="gmt" localSheetId="54">#REF!</definedName>
    <definedName name="gmt">#REF!</definedName>
    <definedName name="gn" localSheetId="55">#REF!</definedName>
    <definedName name="gn" localSheetId="54">#REF!</definedName>
    <definedName name="gn">#REF!</definedName>
    <definedName name="gnm">#REF!</definedName>
    <definedName name="gñ">#REF!</definedName>
    <definedName name="gp">#REF!</definedName>
    <definedName name="GRAF1ANO" localSheetId="60" hidden="1">{"via1",#N/A,TRUE,"general";"via2",#N/A,TRUE,"general";"via3",#N/A,TRUE,"general"}</definedName>
    <definedName name="GRAF1ANO" localSheetId="55" hidden="1">{"via1",#N/A,TRUE,"general";"via2",#N/A,TRUE,"general";"via3",#N/A,TRUE,"general"}</definedName>
    <definedName name="GRAF1ANO" localSheetId="5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60" hidden="1">{"TAB1",#N/A,TRUE,"GENERAL";"TAB2",#N/A,TRUE,"GENERAL";"TAB3",#N/A,TRUE,"GENERAL";"TAB4",#N/A,TRUE,"GENERAL";"TAB5",#N/A,TRUE,"GENERAL"}</definedName>
    <definedName name="GRAF1AÑO" localSheetId="55" hidden="1">{"TAB1",#N/A,TRUE,"GENERAL";"TAB2",#N/A,TRUE,"GENERAL";"TAB3",#N/A,TRUE,"GENERAL";"TAB4",#N/A,TRUE,"GENERAL";"TAB5",#N/A,TRUE,"GENERAL"}</definedName>
    <definedName name="GRAF1AÑO" localSheetId="5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_verde" localSheetId="55">#REF!</definedName>
    <definedName name="Grama_verde" localSheetId="54">#REF!</definedName>
    <definedName name="Grama_verde">#REF!</definedName>
    <definedName name="GRAN_TOTAL" localSheetId="55">#REF!</definedName>
    <definedName name="GRAN_TOTAL" localSheetId="54">#REF!</definedName>
    <definedName name="GRAN_TOTAL">#REF!</definedName>
    <definedName name="gregds" localSheetId="60" hidden="1">{"TAB1",#N/A,TRUE,"GENERAL";"TAB2",#N/A,TRUE,"GENERAL";"TAB3",#N/A,TRUE,"GENERAL";"TAB4",#N/A,TRUE,"GENERAL";"TAB5",#N/A,TRUE,"GENERAL"}</definedName>
    <definedName name="gregds" localSheetId="55" hidden="1">{"TAB1",#N/A,TRUE,"GENERAL";"TAB2",#N/A,TRUE,"GENERAL";"TAB3",#N/A,TRUE,"GENERAL";"TAB4",#N/A,TRUE,"GENERAL";"TAB5",#N/A,TRUE,"GENERAL"}</definedName>
    <definedName name="gregds" localSheetId="5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EGEG" localSheetId="55">#REF!</definedName>
    <definedName name="GREGEGEG" localSheetId="54">#REF!</definedName>
    <definedName name="GREGEGEG">#REF!</definedName>
    <definedName name="grehrtyh" localSheetId="60" hidden="1">{"TAB1",#N/A,TRUE,"GENERAL";"TAB2",#N/A,TRUE,"GENERAL";"TAB3",#N/A,TRUE,"GENERAL";"TAB4",#N/A,TRUE,"GENERAL";"TAB5",#N/A,TRUE,"GENERAL"}</definedName>
    <definedName name="grehrtyh" localSheetId="55" hidden="1">{"TAB1",#N/A,TRUE,"GENERAL";"TAB2",#N/A,TRUE,"GENERAL";"TAB3",#N/A,TRUE,"GENERAL";"TAB4",#N/A,TRUE,"GENERAL";"TAB5",#N/A,TRUE,"GENERAL"}</definedName>
    <definedName name="grehrtyh" localSheetId="5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60" hidden="1">{"via1",#N/A,TRUE,"general";"via2",#N/A,TRUE,"general";"via3",#N/A,TRUE,"general"}</definedName>
    <definedName name="grggwero" localSheetId="55" hidden="1">{"via1",#N/A,TRUE,"general";"via2",#N/A,TRUE,"general";"via3",#N/A,TRUE,"general"}</definedName>
    <definedName name="grggwero" localSheetId="54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55">#REF!</definedName>
    <definedName name="grl" localSheetId="54">#REF!</definedName>
    <definedName name="grl">#REF!</definedName>
    <definedName name="grp_WalkMeArrows">"shp_ArrowCurved,txt_WalkMeArrows,shp_ArrowStraight"</definedName>
    <definedName name="grp_WalkMeBrace">"shp_BraceBottom,txt_WalkMeBrace,shp_BraceLeft"</definedName>
    <definedName name="grtyerh" localSheetId="60" hidden="1">{"TAB1",#N/A,TRUE,"GENERAL";"TAB2",#N/A,TRUE,"GENERAL";"TAB3",#N/A,TRUE,"GENERAL";"TAB4",#N/A,TRUE,"GENERAL";"TAB5",#N/A,TRUE,"GENERAL"}</definedName>
    <definedName name="grtyerh" localSheetId="55" hidden="1">{"TAB1",#N/A,TRUE,"GENERAL";"TAB2",#N/A,TRUE,"GENERAL";"TAB3",#N/A,TRUE,"GENERAL";"TAB4",#N/A,TRUE,"GENERAL";"TAB5",#N/A,TRUE,"GENERAL"}</definedName>
    <definedName name="grtyerh" localSheetId="5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60" hidden="1">{"TAB1",#N/A,TRUE,"GENERAL";"TAB2",#N/A,TRUE,"GENERAL";"TAB3",#N/A,TRUE,"GENERAL";"TAB4",#N/A,TRUE,"GENERAL";"TAB5",#N/A,TRUE,"GENERAL"}</definedName>
    <definedName name="GSDG" localSheetId="55" hidden="1">{"TAB1",#N/A,TRUE,"GENERAL";"TAB2",#N/A,TRUE,"GENERAL";"TAB3",#N/A,TRUE,"GENERAL";"TAB4",#N/A,TRUE,"GENERAL";"TAB5",#N/A,TRUE,"GENERAL"}</definedName>
    <definedName name="GSDG" localSheetId="5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60" hidden="1">{"via1",#N/A,TRUE,"general";"via2",#N/A,TRUE,"general";"via3",#N/A,TRUE,"general"}</definedName>
    <definedName name="gsfsf" localSheetId="55" hidden="1">{"via1",#N/A,TRUE,"general";"via2",#N/A,TRUE,"general";"via3",#N/A,TRUE,"general"}</definedName>
    <definedName name="gsfsf" localSheetId="54" hidden="1">{"via1",#N/A,TRUE,"general";"via2",#N/A,TRUE,"general";"via3",#N/A,TRUE,"general"}</definedName>
    <definedName name="gsfsf" hidden="1">{"via1",#N/A,TRUE,"general";"via2",#N/A,TRUE,"general";"via3",#N/A,TRUE,"general"}</definedName>
    <definedName name="gte" localSheetId="55">#REF!</definedName>
    <definedName name="gte" localSheetId="54">#REF!</definedName>
    <definedName name="gte">#REF!</definedName>
    <definedName name="gtgt" localSheetId="60" hidden="1">{"via1",#N/A,TRUE,"general";"via2",#N/A,TRUE,"general";"via3",#N/A,TRUE,"general"}</definedName>
    <definedName name="gtgt" localSheetId="55" hidden="1">{"via1",#N/A,TRUE,"general";"via2",#N/A,TRUE,"general";"via3",#N/A,TRUE,"general"}</definedName>
    <definedName name="gtgt" localSheetId="5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60" hidden="1">{"via1",#N/A,TRUE,"general";"via2",#N/A,TRUE,"general";"via3",#N/A,TRUE,"general"}</definedName>
    <definedName name="gtgtg" localSheetId="55" hidden="1">{"via1",#N/A,TRUE,"general";"via2",#N/A,TRUE,"general";"via3",#N/A,TRUE,"general"}</definedName>
    <definedName name="gtgtg" localSheetId="5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60" hidden="1">{"via1",#N/A,TRUE,"general";"via2",#N/A,TRUE,"general";"via3",#N/A,TRUE,"general"}</definedName>
    <definedName name="gtgtgff" localSheetId="55" hidden="1">{"via1",#N/A,TRUE,"general";"via2",#N/A,TRUE,"general";"via3",#N/A,TRUE,"general"}</definedName>
    <definedName name="gtgtgff" localSheetId="5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60" hidden="1">{"TAB1",#N/A,TRUE,"GENERAL";"TAB2",#N/A,TRUE,"GENERAL";"TAB3",#N/A,TRUE,"GENERAL";"TAB4",#N/A,TRUE,"GENERAL";"TAB5",#N/A,TRUE,"GENERAL"}</definedName>
    <definedName name="gtgtgyh" localSheetId="55" hidden="1">{"TAB1",#N/A,TRUE,"GENERAL";"TAB2",#N/A,TRUE,"GENERAL";"TAB3",#N/A,TRUE,"GENERAL";"TAB4",#N/A,TRUE,"GENERAL";"TAB5",#N/A,TRUE,"GENERAL"}</definedName>
    <definedName name="gtgtgyh" localSheetId="5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60" hidden="1">{"TAB1",#N/A,TRUE,"GENERAL";"TAB2",#N/A,TRUE,"GENERAL";"TAB3",#N/A,TRUE,"GENERAL";"TAB4",#N/A,TRUE,"GENERAL";"TAB5",#N/A,TRUE,"GENERAL"}</definedName>
    <definedName name="gtgth" localSheetId="55" hidden="1">{"TAB1",#N/A,TRUE,"GENERAL";"TAB2",#N/A,TRUE,"GENERAL";"TAB3",#N/A,TRUE,"GENERAL";"TAB4",#N/A,TRUE,"GENERAL";"TAB5",#N/A,TRUE,"GENERAL"}</definedName>
    <definedName name="gtgth" localSheetId="5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55">#REF!</definedName>
    <definedName name="GTI" localSheetId="54">#REF!</definedName>
    <definedName name="GTI">#REF!</definedName>
    <definedName name="guaimar" localSheetId="55">#REF!</definedName>
    <definedName name="guaimar" localSheetId="54">#REF!</definedName>
    <definedName name="guaimar">#REF!</definedName>
    <definedName name="gy" localSheetId="55">#REF!</definedName>
    <definedName name="gy" localSheetId="54">#REF!</definedName>
    <definedName name="gy">#REF!</definedName>
    <definedName name="H">#REF!</definedName>
    <definedName name="h9h" localSheetId="60" hidden="1">{"via1",#N/A,TRUE,"general";"via2",#N/A,TRUE,"general";"via3",#N/A,TRUE,"general"}</definedName>
    <definedName name="h9h" localSheetId="55" hidden="1">{"via1",#N/A,TRUE,"general";"via2",#N/A,TRUE,"general";"via3",#N/A,TRUE,"general"}</definedName>
    <definedName name="h9h" localSheetId="54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55">#REF!</definedName>
    <definedName name="ha" localSheetId="54">#REF!</definedName>
    <definedName name="ha">#REF!</definedName>
    <definedName name="HACER" localSheetId="55">#REF!</definedName>
    <definedName name="HACER" localSheetId="54">#REF!</definedName>
    <definedName name="HACER">#REF!</definedName>
    <definedName name="HACERS" localSheetId="55">#REF!</definedName>
    <definedName name="HACERS" localSheetId="54">#REF!</definedName>
    <definedName name="HACERS">#REF!</definedName>
    <definedName name="hbfdhrw" localSheetId="60" hidden="1">{"TAB1",#N/A,TRUE,"GENERAL";"TAB2",#N/A,TRUE,"GENERAL";"TAB3",#N/A,TRUE,"GENERAL";"TAB4",#N/A,TRUE,"GENERAL";"TAB5",#N/A,TRUE,"GENERAL"}</definedName>
    <definedName name="hbfdhrw" localSheetId="55" hidden="1">{"TAB1",#N/A,TRUE,"GENERAL";"TAB2",#N/A,TRUE,"GENERAL";"TAB3",#N/A,TRUE,"GENERAL";"TAB4",#N/A,TRUE,"GENERAL";"TAB5",#N/A,TRUE,"GENERAL"}</definedName>
    <definedName name="hbfdhrw" localSheetId="5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60" hidden="1">{"via1",#N/A,TRUE,"general";"via2",#N/A,TRUE,"general";"via3",#N/A,TRUE,"general"}</definedName>
    <definedName name="hdfh" localSheetId="55" hidden="1">{"via1",#N/A,TRUE,"general";"via2",#N/A,TRUE,"general";"via3",#N/A,TRUE,"general"}</definedName>
    <definedName name="hdfh" localSheetId="5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60" hidden="1">{"TAB1",#N/A,TRUE,"GENERAL";"TAB2",#N/A,TRUE,"GENERAL";"TAB3",#N/A,TRUE,"GENERAL";"TAB4",#N/A,TRUE,"GENERAL";"TAB5",#N/A,TRUE,"GENERAL"}</definedName>
    <definedName name="hdfh4" localSheetId="55" hidden="1">{"TAB1",#N/A,TRUE,"GENERAL";"TAB2",#N/A,TRUE,"GENERAL";"TAB3",#N/A,TRUE,"GENERAL";"TAB4",#N/A,TRUE,"GENERAL";"TAB5",#N/A,TRUE,"GENERAL"}</definedName>
    <definedName name="hdfh4" localSheetId="5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60" hidden="1">{"TAB1",#N/A,TRUE,"GENERAL";"TAB2",#N/A,TRUE,"GENERAL";"TAB3",#N/A,TRUE,"GENERAL";"TAB4",#N/A,TRUE,"GENERAL";"TAB5",#N/A,TRUE,"GENERAL"}</definedName>
    <definedName name="hdfhwq" localSheetId="55" hidden="1">{"TAB1",#N/A,TRUE,"GENERAL";"TAB2",#N/A,TRUE,"GENERAL";"TAB3",#N/A,TRUE,"GENERAL";"TAB4",#N/A,TRUE,"GENERAL";"TAB5",#N/A,TRUE,"GENERAL"}</definedName>
    <definedName name="hdfhwq" localSheetId="5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60" hidden="1">{"via1",#N/A,TRUE,"general";"via2",#N/A,TRUE,"general";"via3",#N/A,TRUE,"general"}</definedName>
    <definedName name="hdgh" localSheetId="55" hidden="1">{"via1",#N/A,TRUE,"general";"via2",#N/A,TRUE,"general";"via3",#N/A,TRUE,"general"}</definedName>
    <definedName name="hdgh" localSheetId="5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60" hidden="1">{"TAB1",#N/A,TRUE,"GENERAL";"TAB2",#N/A,TRUE,"GENERAL";"TAB3",#N/A,TRUE,"GENERAL";"TAB4",#N/A,TRUE,"GENERAL";"TAB5",#N/A,TRUE,"GENERAL"}</definedName>
    <definedName name="hdhf" localSheetId="55" hidden="1">{"TAB1",#N/A,TRUE,"GENERAL";"TAB2",#N/A,TRUE,"GENERAL";"TAB3",#N/A,TRUE,"GENERAL";"TAB4",#N/A,TRUE,"GENERAL";"TAB5",#N/A,TRUE,"GENERAL"}</definedName>
    <definedName name="hdhf" localSheetId="5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60" hidden="1">{"via1",#N/A,TRUE,"general";"via2",#N/A,TRUE,"general";"via3",#N/A,TRUE,"general"}</definedName>
    <definedName name="hfgh" localSheetId="55" hidden="1">{"via1",#N/A,TRUE,"general";"via2",#N/A,TRUE,"general";"via3",#N/A,TRUE,"general"}</definedName>
    <definedName name="hfgh" localSheetId="5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60" hidden="1">{"TAB1",#N/A,TRUE,"GENERAL";"TAB2",#N/A,TRUE,"GENERAL";"TAB3",#N/A,TRUE,"GENERAL";"TAB4",#N/A,TRUE,"GENERAL";"TAB5",#N/A,TRUE,"GENERAL"}</definedName>
    <definedName name="hfh" localSheetId="55" hidden="1">{"TAB1",#N/A,TRUE,"GENERAL";"TAB2",#N/A,TRUE,"GENERAL";"TAB3",#N/A,TRUE,"GENERAL";"TAB4",#N/A,TRUE,"GENERAL";"TAB5",#N/A,TRUE,"GENERAL"}</definedName>
    <definedName name="hfh" localSheetId="5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60" hidden="1">{"TAB1",#N/A,TRUE,"GENERAL";"TAB2",#N/A,TRUE,"GENERAL";"TAB3",#N/A,TRUE,"GENERAL";"TAB4",#N/A,TRUE,"GENERAL";"TAB5",#N/A,TRUE,"GENERAL"}</definedName>
    <definedName name="hfhg" localSheetId="55" hidden="1">{"TAB1",#N/A,TRUE,"GENERAL";"TAB2",#N/A,TRUE,"GENERAL";"TAB3",#N/A,TRUE,"GENERAL";"TAB4",#N/A,TRUE,"GENERAL";"TAB5",#N/A,TRUE,"GENERAL"}</definedName>
    <definedName name="hfhg" localSheetId="5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60" hidden="1">{"via1",#N/A,TRUE,"general";"via2",#N/A,TRUE,"general";"via3",#N/A,TRUE,"general"}</definedName>
    <definedName name="hfthr" localSheetId="55" hidden="1">{"via1",#N/A,TRUE,"general";"via2",#N/A,TRUE,"general";"via3",#N/A,TRUE,"general"}</definedName>
    <definedName name="hfthr" localSheetId="5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60" hidden="1">{"via1",#N/A,TRUE,"general";"via2",#N/A,TRUE,"general";"via3",#N/A,TRUE,"general"}</definedName>
    <definedName name="hg" localSheetId="55" hidden="1">{"via1",#N/A,TRUE,"general";"via2",#N/A,TRUE,"general";"via3",#N/A,TRUE,"general"}</definedName>
    <definedName name="hg" localSheetId="5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60" hidden="1">{"via1",#N/A,TRUE,"general";"via2",#N/A,TRUE,"general";"via3",#N/A,TRUE,"general"}</definedName>
    <definedName name="HGFH" localSheetId="55" hidden="1">{"via1",#N/A,TRUE,"general";"via2",#N/A,TRUE,"general";"via3",#N/A,TRUE,"general"}</definedName>
    <definedName name="HGFH" localSheetId="5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60" hidden="1">{"via1",#N/A,TRUE,"general";"via2",#N/A,TRUE,"general";"via3",#N/A,TRUE,"general"}</definedName>
    <definedName name="hgfhty" localSheetId="55" hidden="1">{"via1",#N/A,TRUE,"general";"via2",#N/A,TRUE,"general";"via3",#N/A,TRUE,"general"}</definedName>
    <definedName name="hgfhty" localSheetId="5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60" hidden="1">{"TAB1",#N/A,TRUE,"GENERAL";"TAB2",#N/A,TRUE,"GENERAL";"TAB3",#N/A,TRUE,"GENERAL";"TAB4",#N/A,TRUE,"GENERAL";"TAB5",#N/A,TRUE,"GENERAL"}</definedName>
    <definedName name="HGHFH7" localSheetId="55" hidden="1">{"TAB1",#N/A,TRUE,"GENERAL";"TAB2",#N/A,TRUE,"GENERAL";"TAB3",#N/A,TRUE,"GENERAL";"TAB4",#N/A,TRUE,"GENERAL";"TAB5",#N/A,TRUE,"GENERAL"}</definedName>
    <definedName name="HGHFH7" localSheetId="5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60" hidden="1">{"TAB1",#N/A,TRUE,"GENERAL";"TAB2",#N/A,TRUE,"GENERAL";"TAB3",#N/A,TRUE,"GENERAL";"TAB4",#N/A,TRUE,"GENERAL";"TAB5",#N/A,TRUE,"GENERAL"}</definedName>
    <definedName name="hghhj" localSheetId="55" hidden="1">{"TAB1",#N/A,TRUE,"GENERAL";"TAB2",#N/A,TRUE,"GENERAL";"TAB3",#N/A,TRUE,"GENERAL";"TAB4",#N/A,TRUE,"GENERAL";"TAB5",#N/A,TRUE,"GENERAL"}</definedName>
    <definedName name="hghhj" localSheetId="5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60" hidden="1">{"via1",#N/A,TRUE,"general";"via2",#N/A,TRUE,"general";"via3",#N/A,TRUE,"general"}</definedName>
    <definedName name="hghydj" localSheetId="55" hidden="1">{"via1",#N/A,TRUE,"general";"via2",#N/A,TRUE,"general";"via3",#N/A,TRUE,"general"}</definedName>
    <definedName name="hghydj" localSheetId="5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60" hidden="1">{"via1",#N/A,TRUE,"general";"via2",#N/A,TRUE,"general";"via3",#N/A,TRUE,"general"}</definedName>
    <definedName name="hgjfjw" localSheetId="55" hidden="1">{"via1",#N/A,TRUE,"general";"via2",#N/A,TRUE,"general";"via3",#N/A,TRUE,"general"}</definedName>
    <definedName name="hgjfjw" localSheetId="5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60" hidden="1">{"TAB1",#N/A,TRUE,"GENERAL";"TAB2",#N/A,TRUE,"GENERAL";"TAB3",#N/A,TRUE,"GENERAL";"TAB4",#N/A,TRUE,"GENERAL";"TAB5",#N/A,TRUE,"GENERAL"}</definedName>
    <definedName name="HGJG" localSheetId="55" hidden="1">{"TAB1",#N/A,TRUE,"GENERAL";"TAB2",#N/A,TRUE,"GENERAL";"TAB3",#N/A,TRUE,"GENERAL";"TAB4",#N/A,TRUE,"GENERAL";"TAB5",#N/A,TRUE,"GENERAL"}</definedName>
    <definedName name="HGJG" localSheetId="5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55">#REF!</definedName>
    <definedName name="hgt" localSheetId="54">#REF!</definedName>
    <definedName name="hgt">#REF!</definedName>
    <definedName name="hgu" localSheetId="55">#REF!</definedName>
    <definedName name="hgu" localSheetId="54">#REF!</definedName>
    <definedName name="hgu">#REF!</definedName>
    <definedName name="hh" localSheetId="60">#REF!</definedName>
    <definedName name="hh" localSheetId="55">#REF!</definedName>
    <definedName name="hh" localSheetId="54">#REF!</definedName>
    <definedName name="hh">#REF!</definedName>
    <definedName name="HHFHFDDHF">#REF!</definedName>
    <definedName name="hhh" localSheetId="60" hidden="1">{"TAB1",#N/A,TRUE,"GENERAL";"TAB2",#N/A,TRUE,"GENERAL";"TAB3",#N/A,TRUE,"GENERAL";"TAB4",#N/A,TRUE,"GENERAL";"TAB5",#N/A,TRUE,"GENERAL"}</definedName>
    <definedName name="hhh" localSheetId="55" hidden="1">{"TAB1",#N/A,TRUE,"GENERAL";"TAB2",#N/A,TRUE,"GENERAL";"TAB3",#N/A,TRUE,"GENERAL";"TAB4",#N/A,TRUE,"GENERAL";"TAB5",#N/A,TRUE,"GENERAL"}</definedName>
    <definedName name="hhh" localSheetId="5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60" hidden="1">{"via1",#N/A,TRUE,"general";"via2",#N/A,TRUE,"general";"via3",#N/A,TRUE,"general"}</definedName>
    <definedName name="hhhhhh" localSheetId="55" hidden="1">{"via1",#N/A,TRUE,"general";"via2",#N/A,TRUE,"general";"via3",#N/A,TRUE,"general"}</definedName>
    <definedName name="hhhhhh" localSheetId="5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60" hidden="1">{"TAB1",#N/A,TRUE,"GENERAL";"TAB2",#N/A,TRUE,"GENERAL";"TAB3",#N/A,TRUE,"GENERAL";"TAB4",#N/A,TRUE,"GENERAL";"TAB5",#N/A,TRUE,"GENERAL"}</definedName>
    <definedName name="hhhhhho" localSheetId="55" hidden="1">{"TAB1",#N/A,TRUE,"GENERAL";"TAB2",#N/A,TRUE,"GENERAL";"TAB3",#N/A,TRUE,"GENERAL";"TAB4",#N/A,TRUE,"GENERAL";"TAB5",#N/A,TRUE,"GENERAL"}</definedName>
    <definedName name="hhhhhho" localSheetId="5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60" hidden="1">{"TAB1",#N/A,TRUE,"GENERAL";"TAB2",#N/A,TRUE,"GENERAL";"TAB3",#N/A,TRUE,"GENERAL";"TAB4",#N/A,TRUE,"GENERAL";"TAB5",#N/A,TRUE,"GENERAL"}</definedName>
    <definedName name="hhhhhpy" localSheetId="55" hidden="1">{"TAB1",#N/A,TRUE,"GENERAL";"TAB2",#N/A,TRUE,"GENERAL";"TAB3",#N/A,TRUE,"GENERAL";"TAB4",#N/A,TRUE,"GENERAL";"TAB5",#N/A,TRUE,"GENERAL"}</definedName>
    <definedName name="hhhhhpy" localSheetId="5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60" hidden="1">{"via1",#N/A,TRUE,"general";"via2",#N/A,TRUE,"general";"via3",#N/A,TRUE,"general"}</definedName>
    <definedName name="hhhhth" localSheetId="55" hidden="1">{"via1",#N/A,TRUE,"general";"via2",#N/A,TRUE,"general";"via3",#N/A,TRUE,"general"}</definedName>
    <definedName name="hhhhth" localSheetId="5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60" hidden="1">{"TAB1",#N/A,TRUE,"GENERAL";"TAB2",#N/A,TRUE,"GENERAL";"TAB3",#N/A,TRUE,"GENERAL";"TAB4",#N/A,TRUE,"GENERAL";"TAB5",#N/A,TRUE,"GENERAL"}</definedName>
    <definedName name="hhhyhyh" localSheetId="55" hidden="1">{"TAB1",#N/A,TRUE,"GENERAL";"TAB2",#N/A,TRUE,"GENERAL";"TAB3",#N/A,TRUE,"GENERAL";"TAB4",#N/A,TRUE,"GENERAL";"TAB5",#N/A,TRUE,"GENERAL"}</definedName>
    <definedName name="hhhyhyh" localSheetId="5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60" hidden="1">{"via1",#N/A,TRUE,"general";"via2",#N/A,TRUE,"general";"via3",#N/A,TRUE,"general"}</definedName>
    <definedName name="hhtrhreh" localSheetId="55" hidden="1">{"via1",#N/A,TRUE,"general";"via2",#N/A,TRUE,"general";"via3",#N/A,TRUE,"general"}</definedName>
    <definedName name="hhtrhreh" localSheetId="54" hidden="1">{"via1",#N/A,TRUE,"general";"via2",#N/A,TRUE,"general";"via3",#N/A,TRUE,"general"}</definedName>
    <definedName name="hhtrhreh" hidden="1">{"via1",#N/A,TRUE,"general";"via2",#N/A,TRUE,"general";"via3",#N/A,TRUE,"general"}</definedName>
    <definedName name="hj" localSheetId="55">#REF!</definedName>
    <definedName name="hj" localSheetId="54">#REF!</definedName>
    <definedName name="hj">#REF!</definedName>
    <definedName name="hjfg" localSheetId="60" hidden="1">{"via1",#N/A,TRUE,"general";"via2",#N/A,TRUE,"general";"via3",#N/A,TRUE,"general"}</definedName>
    <definedName name="hjfg" localSheetId="55" hidden="1">{"via1",#N/A,TRUE,"general";"via2",#N/A,TRUE,"general";"via3",#N/A,TRUE,"general"}</definedName>
    <definedName name="hjfg" localSheetId="5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60" hidden="1">{"TAB1",#N/A,TRUE,"GENERAL";"TAB2",#N/A,TRUE,"GENERAL";"TAB3",#N/A,TRUE,"GENERAL";"TAB4",#N/A,TRUE,"GENERAL";"TAB5",#N/A,TRUE,"GENERAL"}</definedName>
    <definedName name="hjgh" localSheetId="55" hidden="1">{"TAB1",#N/A,TRUE,"GENERAL";"TAB2",#N/A,TRUE,"GENERAL";"TAB3",#N/A,TRUE,"GENERAL";"TAB4",#N/A,TRUE,"GENERAL";"TAB5",#N/A,TRUE,"GENERAL"}</definedName>
    <definedName name="hjgh" localSheetId="5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60" hidden="1">{"TAB1",#N/A,TRUE,"GENERAL";"TAB2",#N/A,TRUE,"GENERAL";"TAB3",#N/A,TRUE,"GENERAL";"TAB4",#N/A,TRUE,"GENERAL";"TAB5",#N/A,TRUE,"GENERAL"}</definedName>
    <definedName name="hjghj" localSheetId="55" hidden="1">{"TAB1",#N/A,TRUE,"GENERAL";"TAB2",#N/A,TRUE,"GENERAL";"TAB3",#N/A,TRUE,"GENERAL";"TAB4",#N/A,TRUE,"GENERAL";"TAB5",#N/A,TRUE,"GENERAL"}</definedName>
    <definedName name="hjghj" localSheetId="5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60" hidden="1">{"TAB1",#N/A,TRUE,"GENERAL";"TAB2",#N/A,TRUE,"GENERAL";"TAB3",#N/A,TRUE,"GENERAL";"TAB4",#N/A,TRUE,"GENERAL";"TAB5",#N/A,TRUE,"GENERAL"}</definedName>
    <definedName name="hjhjhg" localSheetId="55" hidden="1">{"TAB1",#N/A,TRUE,"GENERAL";"TAB2",#N/A,TRUE,"GENERAL";"TAB3",#N/A,TRUE,"GENERAL";"TAB4",#N/A,TRUE,"GENERAL";"TAB5",#N/A,TRUE,"GENERAL"}</definedName>
    <definedName name="hjhjhg" localSheetId="5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55">#REF!</definedName>
    <definedName name="hjk" localSheetId="54">#REF!</definedName>
    <definedName name="hjk">#REF!</definedName>
    <definedName name="HJKH" localSheetId="60" hidden="1">{"via1",#N/A,TRUE,"general";"via2",#N/A,TRUE,"general";"via3",#N/A,TRUE,"general"}</definedName>
    <definedName name="HJKH" localSheetId="55" hidden="1">{"via1",#N/A,TRUE,"general";"via2",#N/A,TRUE,"general";"via3",#N/A,TRUE,"general"}</definedName>
    <definedName name="HJKH" localSheetId="5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60" hidden="1">{"via1",#N/A,TRUE,"general";"via2",#N/A,TRUE,"general";"via3",#N/A,TRUE,"general"}</definedName>
    <definedName name="hjkjk" localSheetId="55" hidden="1">{"via1",#N/A,TRUE,"general";"via2",#N/A,TRUE,"general";"via3",#N/A,TRUE,"general"}</definedName>
    <definedName name="hjkjk" localSheetId="54" hidden="1">{"via1",#N/A,TRUE,"general";"via2",#N/A,TRUE,"general";"via3",#N/A,TRUE,"general"}</definedName>
    <definedName name="hjkjk" hidden="1">{"via1",#N/A,TRUE,"general";"via2",#N/A,TRUE,"general";"via3",#N/A,TRUE,"general"}</definedName>
    <definedName name="hl" localSheetId="55">#REF!</definedName>
    <definedName name="hl" localSheetId="54">#REF!</definedName>
    <definedName name="hl">#REF!</definedName>
    <definedName name="HM" localSheetId="55">#REF!</definedName>
    <definedName name="HM" localSheetId="54">#REF!</definedName>
    <definedName name="HM">#REF!</definedName>
    <definedName name="hn" localSheetId="60" hidden="1">{"TAB1",#N/A,TRUE,"GENERAL";"TAB2",#N/A,TRUE,"GENERAL";"TAB3",#N/A,TRUE,"GENERAL";"TAB4",#N/A,TRUE,"GENERAL";"TAB5",#N/A,TRUE,"GENERAL"}</definedName>
    <definedName name="hn" localSheetId="55" hidden="1">{"TAB1",#N/A,TRUE,"GENERAL";"TAB2",#N/A,TRUE,"GENERAL";"TAB3",#N/A,TRUE,"GENERAL";"TAB4",#N/A,TRUE,"GENERAL";"TAB5",#N/A,TRUE,"GENERAL"}</definedName>
    <definedName name="hn" localSheetId="5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P1">#REF!</definedName>
    <definedName name="HN_P2">#REF!</definedName>
    <definedName name="HN_P3">#REF!</definedName>
    <definedName name="HN_REC">#REF!</definedName>
    <definedName name="hnt">#REF!</definedName>
    <definedName name="Hoja__1__de__3">#REF!</definedName>
    <definedName name="HOJA1">#REF!</definedName>
    <definedName name="horat">#REF!</definedName>
    <definedName name="hp">#REF!</definedName>
    <definedName name="hqi">#REF!</definedName>
    <definedName name="hreer" localSheetId="60" hidden="1">{"TAB1",#N/A,TRUE,"GENERAL";"TAB2",#N/A,TRUE,"GENERAL";"TAB3",#N/A,TRUE,"GENERAL";"TAB4",#N/A,TRUE,"GENERAL";"TAB5",#N/A,TRUE,"GENERAL"}</definedName>
    <definedName name="hreer" localSheetId="55" hidden="1">{"TAB1",#N/A,TRUE,"GENERAL";"TAB2",#N/A,TRUE,"GENERAL";"TAB3",#N/A,TRUE,"GENERAL";"TAB4",#N/A,TRUE,"GENERAL";"TAB5",#N/A,TRUE,"GENERAL"}</definedName>
    <definedName name="hreer" localSheetId="5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60" hidden="1">{"TAB1",#N/A,TRUE,"GENERAL";"TAB2",#N/A,TRUE,"GENERAL";"TAB3",#N/A,TRUE,"GENERAL";"TAB4",#N/A,TRUE,"GENERAL";"TAB5",#N/A,TRUE,"GENERAL"}</definedName>
    <definedName name="hrhth" localSheetId="55" hidden="1">{"TAB1",#N/A,TRUE,"GENERAL";"TAB2",#N/A,TRUE,"GENERAL";"TAB3",#N/A,TRUE,"GENERAL";"TAB4",#N/A,TRUE,"GENERAL";"TAB5",#N/A,TRUE,"GENERAL"}</definedName>
    <definedName name="hrhth" localSheetId="5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60" hidden="1">{"TAB1",#N/A,TRUE,"GENERAL";"TAB2",#N/A,TRUE,"GENERAL";"TAB3",#N/A,TRUE,"GENERAL";"TAB4",#N/A,TRUE,"GENERAL";"TAB5",#N/A,TRUE,"GENERAL"}</definedName>
    <definedName name="hrthtrh" localSheetId="55" hidden="1">{"TAB1",#N/A,TRUE,"GENERAL";"TAB2",#N/A,TRUE,"GENERAL";"TAB3",#N/A,TRUE,"GENERAL";"TAB4",#N/A,TRUE,"GENERAL";"TAB5",#N/A,TRUE,"GENERAL"}</definedName>
    <definedName name="hrthtrh" localSheetId="5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60" hidden="1">{"via1",#N/A,TRUE,"general";"via2",#N/A,TRUE,"general";"via3",#N/A,TRUE,"general"}</definedName>
    <definedName name="hsfg" localSheetId="55" hidden="1">{"via1",#N/A,TRUE,"general";"via2",#N/A,TRUE,"general";"via3",#N/A,TRUE,"general"}</definedName>
    <definedName name="hsfg" localSheetId="54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55">#REF!</definedName>
    <definedName name="ht" localSheetId="54">#REF!</definedName>
    <definedName name="ht">#REF!</definedName>
    <definedName name="hthdrf" localSheetId="60" hidden="1">{"TAB1",#N/A,TRUE,"GENERAL";"TAB2",#N/A,TRUE,"GENERAL";"TAB3",#N/A,TRUE,"GENERAL";"TAB4",#N/A,TRUE,"GENERAL";"TAB5",#N/A,TRUE,"GENERAL"}</definedName>
    <definedName name="hthdrf" localSheetId="55" hidden="1">{"TAB1",#N/A,TRUE,"GENERAL";"TAB2",#N/A,TRUE,"GENERAL";"TAB3",#N/A,TRUE,"GENERAL";"TAB4",#N/A,TRUE,"GENERAL";"TAB5",#N/A,TRUE,"GENERAL"}</definedName>
    <definedName name="hthdrf" localSheetId="5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55">#REF!</definedName>
    <definedName name="htk" localSheetId="54">#REF!</definedName>
    <definedName name="htk">#REF!</definedName>
    <definedName name="HTML_CodePage" hidden="1">1252</definedName>
    <definedName name="HTML_Control" hidden="1">{"'dir.g'!$A$1","'Horarios'!$A$4:$D$5"}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4" hidden="1">TRUE</definedName>
    <definedName name="HTML_OS" hidden="1">0</definedName>
    <definedName name="HTML_PathFile" hidden="1">"E:\Dirtel.htm"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60" hidden="1">{"via1",#N/A,TRUE,"general";"via2",#N/A,TRUE,"general";"via3",#N/A,TRUE,"general"}</definedName>
    <definedName name="htryrt7" localSheetId="55" hidden="1">{"via1",#N/A,TRUE,"general";"via2",#N/A,TRUE,"general";"via3",#N/A,TRUE,"general"}</definedName>
    <definedName name="htryrt7" localSheetId="54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60" hidden="1">{"TAB1",#N/A,TRUE,"GENERAL";"TAB2",#N/A,TRUE,"GENERAL";"TAB3",#N/A,TRUE,"GENERAL";"TAB4",#N/A,TRUE,"GENERAL";"TAB5",#N/A,TRUE,"GENERAL"}</definedName>
    <definedName name="hyhjop" localSheetId="55" hidden="1">{"TAB1",#N/A,TRUE,"GENERAL";"TAB2",#N/A,TRUE,"GENERAL";"TAB3",#N/A,TRUE,"GENERAL";"TAB4",#N/A,TRUE,"GENERAL";"TAB5",#N/A,TRUE,"GENERAL"}</definedName>
    <definedName name="hyhjop" localSheetId="5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60" hidden="1">{"TAB1",#N/A,TRUE,"GENERAL";"TAB2",#N/A,TRUE,"GENERAL";"TAB3",#N/A,TRUE,"GENERAL";"TAB4",#N/A,TRUE,"GENERAL";"TAB5",#N/A,TRUE,"GENERAL"}</definedName>
    <definedName name="hyhyh" localSheetId="55" hidden="1">{"TAB1",#N/A,TRUE,"GENERAL";"TAB2",#N/A,TRUE,"GENERAL";"TAB3",#N/A,TRUE,"GENERAL";"TAB4",#N/A,TRUE,"GENERAL";"TAB5",#N/A,TRUE,"GENERAL"}</definedName>
    <definedName name="hyhyh" localSheetId="5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55">#REF!</definedName>
    <definedName name="HYT" localSheetId="54">#REF!</definedName>
    <definedName name="HYT">#REF!</definedName>
    <definedName name="hytirs" localSheetId="60" hidden="1">{"via1",#N/A,TRUE,"general";"via2",#N/A,TRUE,"general";"via3",#N/A,TRUE,"general"}</definedName>
    <definedName name="hytirs" localSheetId="55" hidden="1">{"via1",#N/A,TRUE,"general";"via2",#N/A,TRUE,"general";"via3",#N/A,TRUE,"general"}</definedName>
    <definedName name="hytirs" localSheetId="54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55">#REF!</definedName>
    <definedName name="I" localSheetId="54">#REF!</definedName>
    <definedName name="I">#REF!</definedName>
    <definedName name="i8i" localSheetId="60" hidden="1">{"TAB1",#N/A,TRUE,"GENERAL";"TAB2",#N/A,TRUE,"GENERAL";"TAB3",#N/A,TRUE,"GENERAL";"TAB4",#N/A,TRUE,"GENERAL";"TAB5",#N/A,TRUE,"GENERAL"}</definedName>
    <definedName name="i8i" localSheetId="55" hidden="1">{"TAB1",#N/A,TRUE,"GENERAL";"TAB2",#N/A,TRUE,"GENERAL";"TAB3",#N/A,TRUE,"GENERAL";"TAB4",#N/A,TRUE,"GENERAL";"TAB5",#N/A,TRUE,"GENERAL"}</definedName>
    <definedName name="i8i" localSheetId="5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55">#REF!</definedName>
    <definedName name="id" localSheetId="54">#REF!</definedName>
    <definedName name="id">#REF!</definedName>
    <definedName name="IF" localSheetId="55">#REF!</definedName>
    <definedName name="IF" localSheetId="54">#REF!</definedName>
    <definedName name="IF">#REF!</definedName>
    <definedName name="ig" localSheetId="55">#REF!</definedName>
    <definedName name="ig" localSheetId="54">#REF!</definedName>
    <definedName name="ig">#REF!</definedName>
    <definedName name="ii" localSheetId="55">#REF!</definedName>
    <definedName name="ii" localSheetId="54">#REF!</definedName>
    <definedName name="ii">#REF!</definedName>
    <definedName name="iii" localSheetId="60" hidden="1">{"via1",#N/A,TRUE,"general";"via2",#N/A,TRUE,"general";"via3",#N/A,TRUE,"general"}</definedName>
    <definedName name="iii" localSheetId="55" hidden="1">{"via1",#N/A,TRUE,"general";"via2",#N/A,TRUE,"general";"via3",#N/A,TRUE,"general"}</definedName>
    <definedName name="iii" localSheetId="5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60" hidden="1">{"via1",#N/A,TRUE,"general";"via2",#N/A,TRUE,"general";"via3",#N/A,TRUE,"general"}</definedName>
    <definedName name="iiii" localSheetId="55" hidden="1">{"via1",#N/A,TRUE,"general";"via2",#N/A,TRUE,"general";"via3",#N/A,TRUE,"general"}</definedName>
    <definedName name="iiii" localSheetId="54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60" hidden="1">{"via1",#N/A,TRUE,"general";"via2",#N/A,TRUE,"general";"via3",#N/A,TRUE,"general"}</definedName>
    <definedName name="iiiiiiik" localSheetId="55" hidden="1">{"via1",#N/A,TRUE,"general";"via2",#N/A,TRUE,"general";"via3",#N/A,TRUE,"general"}</definedName>
    <definedName name="iiiiiiik" localSheetId="5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60" hidden="1">{"TAB1",#N/A,TRUE,"GENERAL";"TAB2",#N/A,TRUE,"GENERAL";"TAB3",#N/A,TRUE,"GENERAL";"TAB4",#N/A,TRUE,"GENERAL";"TAB5",#N/A,TRUE,"GENERAL"}</definedName>
    <definedName name="iiiiuh" localSheetId="55" hidden="1">{"TAB1",#N/A,TRUE,"GENERAL";"TAB2",#N/A,TRUE,"GENERAL";"TAB3",#N/A,TRUE,"GENERAL";"TAB4",#N/A,TRUE,"GENERAL";"TAB5",#N/A,TRUE,"GENERAL"}</definedName>
    <definedName name="iiiiuh" localSheetId="5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55">#REF!</definedName>
    <definedName name="ik" localSheetId="54">#REF!</definedName>
    <definedName name="ik">#REF!</definedName>
    <definedName name="ikj" localSheetId="55">#REF!</definedName>
    <definedName name="ikj" localSheetId="54">#REF!</definedName>
    <definedName name="ikj">#REF!</definedName>
    <definedName name="iktgvfmu" localSheetId="60" hidden="1">{"TAB1",#N/A,TRUE,"GENERAL";"TAB2",#N/A,TRUE,"GENERAL";"TAB3",#N/A,TRUE,"GENERAL";"TAB4",#N/A,TRUE,"GENERAL";"TAB5",#N/A,TRUE,"GENERAL"}</definedName>
    <definedName name="iktgvfmu" localSheetId="55" hidden="1">{"TAB1",#N/A,TRUE,"GENERAL";"TAB2",#N/A,TRUE,"GENERAL";"TAB3",#N/A,TRUE,"GENERAL";"TAB4",#N/A,TRUE,"GENERAL";"TAB5",#N/A,TRUE,"GENERAL"}</definedName>
    <definedName name="iktgvfmu" localSheetId="5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I">#REF!</definedName>
    <definedName name="ILLLO">#REF!</definedName>
    <definedName name="impacto" localSheetId="55">#REF!</definedName>
    <definedName name="impacto" localSheetId="54">#REF!</definedName>
    <definedName name="impacto">#REF!</definedName>
    <definedName name="IMPREV" localSheetId="55">#REF!</definedName>
    <definedName name="IMPREV" localSheetId="54">#REF!</definedName>
    <definedName name="IMPREV">#REF!</definedName>
    <definedName name="IMPREVS" localSheetId="55">#REF!</definedName>
    <definedName name="IMPREVS" localSheetId="54">#REF!</definedName>
    <definedName name="IMPREVS">#REF!</definedName>
    <definedName name="Imprima">#REF!</definedName>
    <definedName name="Impuesto_sobre_las_ventas">0.0825</definedName>
    <definedName name="IN">#REF!</definedName>
    <definedName name="INDIVIDUALES">#REF!</definedName>
    <definedName name="inf">#REF!</definedName>
    <definedName name="INFORME" hidden="1">{#N/A,#N/A,FALSE,"Hoja1";#N/A,#N/A,FALSE,"Hoja2"}</definedName>
    <definedName name="informe_agosto5_montecz" hidden="1">{#N/A,#N/A,FALSE,"Hoja1";#N/A,#N/A,FALSE,"Hoja2"}</definedName>
    <definedName name="ingresos">#REF!</definedName>
    <definedName name="inn">#REF!</definedName>
    <definedName name="INSUMOS">#N/A</definedName>
    <definedName name="Interruptor_Doble" localSheetId="55">#REF!</definedName>
    <definedName name="Interruptor_Doble" localSheetId="54">#REF!</definedName>
    <definedName name="Interruptor_Doble">#REF!</definedName>
    <definedName name="Interruptor_sencillo" localSheetId="55">#REF!</definedName>
    <definedName name="Interruptor_sencillo" localSheetId="54">#REF!</definedName>
    <definedName name="Interruptor_sencillo">#REF!</definedName>
    <definedName name="INV_11" localSheetId="55">#REF!</definedName>
    <definedName name="INV_11" localSheetId="54">#REF!</definedName>
    <definedName name="INV_11">#REF!</definedName>
    <definedName name="io">#REF!</definedName>
    <definedName name="IOUHH" localSheetId="60">'201.3'!ERR</definedName>
    <definedName name="IOUHH" localSheetId="55">'61.9P'!ERR</definedName>
    <definedName name="IOUHH" localSheetId="54">'62P R'!ERR</definedName>
    <definedName name="IOUHH">[0]!ERR</definedName>
    <definedName name="ir" localSheetId="55">#REF!</definedName>
    <definedName name="ir" localSheetId="54">#REF!</definedName>
    <definedName name="ir">#REF!</definedName>
    <definedName name="iswinx">#REF!</definedName>
    <definedName name="IT" localSheetId="55">#REF!</definedName>
    <definedName name="IT" localSheetId="54">#REF!</definedName>
    <definedName name="IT">#REF!</definedName>
    <definedName name="it." localSheetId="55">#REF!</definedName>
    <definedName name="it." localSheetId="54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TEMS">#REF!</definedName>
    <definedName name="IUI" localSheetId="60" hidden="1">{"TAB1",#N/A,TRUE,"GENERAL";"TAB2",#N/A,TRUE,"GENERAL";"TAB3",#N/A,TRUE,"GENERAL";"TAB4",#N/A,TRUE,"GENERAL";"TAB5",#N/A,TRUE,"GENERAL"}</definedName>
    <definedName name="IUI" localSheetId="55" hidden="1">{"TAB1",#N/A,TRUE,"GENERAL";"TAB2",#N/A,TRUE,"GENERAL";"TAB3",#N/A,TRUE,"GENERAL";"TAB4",#N/A,TRUE,"GENERAL";"TAB5",#N/A,TRUE,"GENERAL"}</definedName>
    <definedName name="IUI" localSheetId="5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60" hidden="1">{"TAB1",#N/A,TRUE,"GENERAL";"TAB2",#N/A,TRUE,"GENERAL";"TAB3",#N/A,TRUE,"GENERAL";"TAB4",#N/A,TRUE,"GENERAL";"TAB5",#N/A,TRUE,"GENERAL"}</definedName>
    <definedName name="iuit7" localSheetId="55" hidden="1">{"TAB1",#N/A,TRUE,"GENERAL";"TAB2",#N/A,TRUE,"GENERAL";"TAB3",#N/A,TRUE,"GENERAL";"TAB4",#N/A,TRUE,"GENERAL";"TAB5",#N/A,TRUE,"GENERAL"}</definedName>
    <definedName name="iuit7" localSheetId="5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60" hidden="1">{"via1",#N/A,TRUE,"general";"via2",#N/A,TRUE,"general";"via3",#N/A,TRUE,"general"}</definedName>
    <definedName name="iul" localSheetId="55" hidden="1">{"via1",#N/A,TRUE,"general";"via2",#N/A,TRUE,"general";"via3",#N/A,TRUE,"general"}</definedName>
    <definedName name="iul" localSheetId="5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60" hidden="1">{"via1",#N/A,TRUE,"general";"via2",#N/A,TRUE,"general";"via3",#N/A,TRUE,"general"}</definedName>
    <definedName name="iuouio" localSheetId="55" hidden="1">{"via1",#N/A,TRUE,"general";"via2",#N/A,TRUE,"general";"via3",#N/A,TRUE,"general"}</definedName>
    <definedName name="iuouio" localSheetId="5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60" hidden="1">{"TAB1",#N/A,TRUE,"GENERAL";"TAB2",#N/A,TRUE,"GENERAL";"TAB3",#N/A,TRUE,"GENERAL";"TAB4",#N/A,TRUE,"GENERAL";"TAB5",#N/A,TRUE,"GENERAL"}</definedName>
    <definedName name="iuyi9" localSheetId="55" hidden="1">{"TAB1",#N/A,TRUE,"GENERAL";"TAB2",#N/A,TRUE,"GENERAL";"TAB3",#N/A,TRUE,"GENERAL";"TAB4",#N/A,TRUE,"GENERAL";"TAB5",#N/A,TRUE,"GENERAL"}</definedName>
    <definedName name="iuyi9" localSheetId="5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SUtl">#REF!</definedName>
    <definedName name="iyuiuyi" localSheetId="60" hidden="1">{"via1",#N/A,TRUE,"general";"via2",#N/A,TRUE,"general";"via3",#N/A,TRUE,"general"}</definedName>
    <definedName name="iyuiuyi" localSheetId="55" hidden="1">{"via1",#N/A,TRUE,"general";"via2",#N/A,TRUE,"general";"via3",#N/A,TRUE,"general"}</definedName>
    <definedName name="iyuiuyi" localSheetId="54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60" hidden="1">{"TAB1",#N/A,TRUE,"GENERAL";"TAB2",#N/A,TRUE,"GENERAL";"TAB3",#N/A,TRUE,"GENERAL";"TAB4",#N/A,TRUE,"GENERAL";"TAB5",#N/A,TRUE,"GENERAL"}</definedName>
    <definedName name="j" localSheetId="55" hidden="1">{"TAB1",#N/A,TRUE,"GENERAL";"TAB2",#N/A,TRUE,"GENERAL";"TAB3",#N/A,TRUE,"GENERAL";"TAB4",#N/A,TRUE,"GENERAL";"TAB5",#N/A,TRUE,"GENERAL"}</definedName>
    <definedName name="j" localSheetId="5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vier" localSheetId="55">#REF!</definedName>
    <definedName name="javier" localSheetId="54">#REF!</definedName>
    <definedName name="javier">#REF!</definedName>
    <definedName name="jd" localSheetId="60" hidden="1">{"via1",#N/A,TRUE,"general";"via2",#N/A,TRUE,"general";"via3",#N/A,TRUE,"general"}</definedName>
    <definedName name="jd" localSheetId="55" hidden="1">{"via1",#N/A,TRUE,"general";"via2",#N/A,TRUE,"general";"via3",#N/A,TRUE,"general"}</definedName>
    <definedName name="jd" localSheetId="5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60" hidden="1">{"TAB1",#N/A,TRUE,"GENERAL";"TAB2",#N/A,TRUE,"GENERAL";"TAB3",#N/A,TRUE,"GENERAL";"TAB4",#N/A,TRUE,"GENERAL";"TAB5",#N/A,TRUE,"GENERAL"}</definedName>
    <definedName name="jdh" localSheetId="55" hidden="1">{"TAB1",#N/A,TRUE,"GENERAL";"TAB2",#N/A,TRUE,"GENERAL";"TAB3",#N/A,TRUE,"GENERAL";"TAB4",#N/A,TRUE,"GENERAL";"TAB5",#N/A,TRUE,"GENERAL"}</definedName>
    <definedName name="jdh" localSheetId="5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60" hidden="1">{"TAB1",#N/A,TRUE,"GENERAL";"TAB2",#N/A,TRUE,"GENERAL";"TAB3",#N/A,TRUE,"GENERAL";"TAB4",#N/A,TRUE,"GENERAL";"TAB5",#N/A,TRUE,"GENERAL"}</definedName>
    <definedName name="jeytj" localSheetId="55" hidden="1">{"TAB1",#N/A,TRUE,"GENERAL";"TAB2",#N/A,TRUE,"GENERAL";"TAB3",#N/A,TRUE,"GENERAL";"TAB4",#N/A,TRUE,"GENERAL";"TAB5",#N/A,TRUE,"GENERAL"}</definedName>
    <definedName name="jeytj" localSheetId="5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60" hidden="1">{"TAB1",#N/A,TRUE,"GENERAL";"TAB2",#N/A,TRUE,"GENERAL";"TAB3",#N/A,TRUE,"GENERAL";"TAB4",#N/A,TRUE,"GENERAL";"TAB5",#N/A,TRUE,"GENERAL"}</definedName>
    <definedName name="jfhjfrt" localSheetId="55" hidden="1">{"TAB1",#N/A,TRUE,"GENERAL";"TAB2",#N/A,TRUE,"GENERAL";"TAB3",#N/A,TRUE,"GENERAL";"TAB4",#N/A,TRUE,"GENERAL";"TAB5",#N/A,TRUE,"GENERAL"}</definedName>
    <definedName name="jfhjfrt" localSheetId="5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60" hidden="1">{"via1",#N/A,TRUE,"general";"via2",#N/A,TRUE,"general";"via3",#N/A,TRUE,"general"}</definedName>
    <definedName name="jgfj" localSheetId="55" hidden="1">{"via1",#N/A,TRUE,"general";"via2",#N/A,TRUE,"general";"via3",#N/A,TRUE,"general"}</definedName>
    <definedName name="jgfj" localSheetId="5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60" hidden="1">{"TAB1",#N/A,TRUE,"GENERAL";"TAB2",#N/A,TRUE,"GENERAL";"TAB3",#N/A,TRUE,"GENERAL";"TAB4",#N/A,TRUE,"GENERAL";"TAB5",#N/A,TRUE,"GENERAL"}</definedName>
    <definedName name="jghj" localSheetId="55" hidden="1">{"TAB1",#N/A,TRUE,"GENERAL";"TAB2",#N/A,TRUE,"GENERAL";"TAB3",#N/A,TRUE,"GENERAL";"TAB4",#N/A,TRUE,"GENERAL";"TAB5",#N/A,TRUE,"GENERAL"}</definedName>
    <definedName name="jghj" localSheetId="5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60" hidden="1">{"TAB1",#N/A,TRUE,"GENERAL";"TAB2",#N/A,TRUE,"GENERAL";"TAB3",#N/A,TRUE,"GENERAL";"TAB4",#N/A,TRUE,"GENERAL";"TAB5",#N/A,TRUE,"GENERAL"}</definedName>
    <definedName name="jgj" localSheetId="55" hidden="1">{"TAB1",#N/A,TRUE,"GENERAL";"TAB2",#N/A,TRUE,"GENERAL";"TAB3",#N/A,TRUE,"GENERAL";"TAB4",#N/A,TRUE,"GENERAL";"TAB5",#N/A,TRUE,"GENERAL"}</definedName>
    <definedName name="jgj" localSheetId="5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55">#REF!</definedName>
    <definedName name="jh" localSheetId="54">#REF!</definedName>
    <definedName name="jh">#REF!</definedName>
    <definedName name="jhg" localSheetId="60" hidden="1">{"TAB1",#N/A,TRUE,"GENERAL";"TAB2",#N/A,TRUE,"GENERAL";"TAB3",#N/A,TRUE,"GENERAL";"TAB4",#N/A,TRUE,"GENERAL";"TAB5",#N/A,TRUE,"GENERAL"}</definedName>
    <definedName name="jhg" localSheetId="55" hidden="1">{"TAB1",#N/A,TRUE,"GENERAL";"TAB2",#N/A,TRUE,"GENERAL";"TAB3",#N/A,TRUE,"GENERAL";"TAB4",#N/A,TRUE,"GENERAL";"TAB5",#N/A,TRUE,"GENERAL"}</definedName>
    <definedName name="jhg" localSheetId="5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60" hidden="1">{"via1",#N/A,TRUE,"general";"via2",#N/A,TRUE,"general";"via3",#N/A,TRUE,"general"}</definedName>
    <definedName name="jhjyj" localSheetId="55" hidden="1">{"via1",#N/A,TRUE,"general";"via2",#N/A,TRUE,"general";"via3",#N/A,TRUE,"general"}</definedName>
    <definedName name="jhjyj" localSheetId="5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60" hidden="1">{"TAB1",#N/A,TRUE,"GENERAL";"TAB2",#N/A,TRUE,"GENERAL";"TAB3",#N/A,TRUE,"GENERAL";"TAB4",#N/A,TRUE,"GENERAL";"TAB5",#N/A,TRUE,"GENERAL"}</definedName>
    <definedName name="JHK" localSheetId="55" hidden="1">{"TAB1",#N/A,TRUE,"GENERAL";"TAB2",#N/A,TRUE,"GENERAL";"TAB3",#N/A,TRUE,"GENERAL";"TAB4",#N/A,TRUE,"GENERAL";"TAB5",#N/A,TRUE,"GENERAL"}</definedName>
    <definedName name="JHK" localSheetId="5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60" hidden="1">{"TAB1",#N/A,TRUE,"GENERAL";"TAB2",#N/A,TRUE,"GENERAL";"TAB3",#N/A,TRUE,"GENERAL";"TAB4",#N/A,TRUE,"GENERAL";"TAB5",#N/A,TRUE,"GENERAL"}</definedName>
    <definedName name="jhkgjkvf" localSheetId="55" hidden="1">{"TAB1",#N/A,TRUE,"GENERAL";"TAB2",#N/A,TRUE,"GENERAL";"TAB3",#N/A,TRUE,"GENERAL";"TAB4",#N/A,TRUE,"GENERAL";"TAB5",#N/A,TRUE,"GENERAL"}</definedName>
    <definedName name="jhkgjkvf" localSheetId="5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60">#REF!</definedName>
    <definedName name="jj" localSheetId="55">#REF!</definedName>
    <definedName name="jj" localSheetId="54">#REF!</definedName>
    <definedName name="jj">#REF!</definedName>
    <definedName name="jjfq" localSheetId="60" hidden="1">{"via1",#N/A,TRUE,"general";"via2",#N/A,TRUE,"general";"via3",#N/A,TRUE,"general"}</definedName>
    <definedName name="jjfq" localSheetId="55" hidden="1">{"via1",#N/A,TRUE,"general";"via2",#N/A,TRUE,"general";"via3",#N/A,TRUE,"general"}</definedName>
    <definedName name="jjfq" localSheetId="54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60" hidden="1">{"via1",#N/A,TRUE,"general";"via2",#N/A,TRUE,"general";"via3",#N/A,TRUE,"general"}</definedName>
    <definedName name="jjjhjddfg" localSheetId="55" hidden="1">{"via1",#N/A,TRUE,"general";"via2",#N/A,TRUE,"general";"via3",#N/A,TRUE,"general"}</definedName>
    <definedName name="jjjhjddfg" localSheetId="5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localSheetId="60" hidden="1">{"via1",#N/A,TRUE,"general";"via2",#N/A,TRUE,"general";"via3",#N/A,TRUE,"general"}</definedName>
    <definedName name="jjjjju" localSheetId="55" hidden="1">{"via1",#N/A,TRUE,"general";"via2",#N/A,TRUE,"general";"via3",#N/A,TRUE,"general"}</definedName>
    <definedName name="jjjjju" localSheetId="54" hidden="1">{"via1",#N/A,TRUE,"general";"via2",#N/A,TRUE,"general";"via3",#N/A,TRUE,"general"}</definedName>
    <definedName name="jjjjju" hidden="1">{"via1",#N/A,TRUE,"general";"via2",#N/A,TRUE,"general";"via3",#N/A,TRUE,"general"}</definedName>
    <definedName name="JJK">#REF!</definedName>
    <definedName name="jjujujty" localSheetId="60" hidden="1">{"TAB1",#N/A,TRUE,"GENERAL";"TAB2",#N/A,TRUE,"GENERAL";"TAB3",#N/A,TRUE,"GENERAL";"TAB4",#N/A,TRUE,"GENERAL";"TAB5",#N/A,TRUE,"GENERAL"}</definedName>
    <definedName name="jjujujty" localSheetId="55" hidden="1">{"TAB1",#N/A,TRUE,"GENERAL";"TAB2",#N/A,TRUE,"GENERAL";"TAB3",#N/A,TRUE,"GENERAL";"TAB4",#N/A,TRUE,"GENERAL";"TAB5",#N/A,TRUE,"GENERAL"}</definedName>
    <definedName name="jjujujty" localSheetId="5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60" hidden="1">{"via1",#N/A,TRUE,"general";"via2",#N/A,TRUE,"general";"via3",#N/A,TRUE,"general"}</definedName>
    <definedName name="jjyjy" localSheetId="55" hidden="1">{"via1",#N/A,TRUE,"general";"via2",#N/A,TRUE,"general";"via3",#N/A,TRUE,"general"}</definedName>
    <definedName name="jjyjy" localSheetId="54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55">#REF!</definedName>
    <definedName name="jk" localSheetId="54">#REF!</definedName>
    <definedName name="jk">#REF!</definedName>
    <definedName name="JKIL">#REF!</definedName>
    <definedName name="jkk" localSheetId="60" hidden="1">{"TAB1",#N/A,TRUE,"GENERAL";"TAB2",#N/A,TRUE,"GENERAL";"TAB3",#N/A,TRUE,"GENERAL";"TAB4",#N/A,TRUE,"GENERAL";"TAB5",#N/A,TRUE,"GENERAL"}</definedName>
    <definedName name="jkk" localSheetId="55" hidden="1">{"TAB1",#N/A,TRUE,"GENERAL";"TAB2",#N/A,TRUE,"GENERAL";"TAB3",#N/A,TRUE,"GENERAL";"TAB4",#N/A,TRUE,"GENERAL";"TAB5",#N/A,TRUE,"GENERAL"}</definedName>
    <definedName name="jkk" localSheetId="5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60" hidden="1">{"TAB1",#N/A,TRUE,"GENERAL";"TAB2",#N/A,TRUE,"GENERAL";"TAB3",#N/A,TRUE,"GENERAL";"TAB4",#N/A,TRUE,"GENERAL";"TAB5",#N/A,TRUE,"GENERAL"}</definedName>
    <definedName name="jkl" localSheetId="55" hidden="1">{"TAB1",#N/A,TRUE,"GENERAL";"TAB2",#N/A,TRUE,"GENERAL";"TAB3",#N/A,TRUE,"GENERAL";"TAB4",#N/A,TRUE,"GENERAL";"TAB5",#N/A,TRUE,"GENERAL"}</definedName>
    <definedName name="jkl" localSheetId="54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55">#REF!</definedName>
    <definedName name="jn" localSheetId="54">#REF!</definedName>
    <definedName name="jn">#REF!</definedName>
    <definedName name="jñ" localSheetId="55">#REF!</definedName>
    <definedName name="jñ" localSheetId="54">#REF!</definedName>
    <definedName name="jñ">#REF!</definedName>
    <definedName name="jo" localSheetId="55">#REF!</definedName>
    <definedName name="jo" localSheetId="54">#REF!</definedName>
    <definedName name="jo">#REF!</definedName>
    <definedName name="JOHNNY" localSheetId="60">'201.3'!ERR</definedName>
    <definedName name="JOHNNY" localSheetId="55">'61.9P'!ERR</definedName>
    <definedName name="JOHNNY" localSheetId="54">'62P R'!ERR</definedName>
    <definedName name="JOHNNY">[0]!ERR</definedName>
    <definedName name="JOHNNY_10" localSheetId="60">'201.3'!ERR</definedName>
    <definedName name="JOHNNY_10" localSheetId="55">'61.9P'!ERR</definedName>
    <definedName name="JOHNNY_10" localSheetId="54">'62P R'!ERR</definedName>
    <definedName name="JOHNNY_10">ERR</definedName>
    <definedName name="JOHNNY_3" localSheetId="60">'201.3'!ERR</definedName>
    <definedName name="JOHNNY_3" localSheetId="55">'61.9P'!ERR</definedName>
    <definedName name="JOHNNY_3" localSheetId="54">'62P R'!ERR</definedName>
    <definedName name="JOHNNY_3">ERR</definedName>
    <definedName name="JOHNNY_4" localSheetId="60">'201.3'!ERR</definedName>
    <definedName name="JOHNNY_4" localSheetId="55">'61.9P'!ERR</definedName>
    <definedName name="JOHNNY_4" localSheetId="54">'62P R'!ERR</definedName>
    <definedName name="JOHNNY_4">ERR</definedName>
    <definedName name="JOHNNY_5" localSheetId="60">'201.3'!ERR</definedName>
    <definedName name="JOHNNY_5" localSheetId="55">'61.9P'!ERR</definedName>
    <definedName name="JOHNNY_5" localSheetId="54">'62P R'!ERR</definedName>
    <definedName name="JOHNNY_5">ERR</definedName>
    <definedName name="JOHNNY_6" localSheetId="60">'201.3'!ERR</definedName>
    <definedName name="JOHNNY_6" localSheetId="55">'61.9P'!ERR</definedName>
    <definedName name="JOHNNY_6" localSheetId="54">'62P R'!ERR</definedName>
    <definedName name="JOHNNY_6">ERR</definedName>
    <definedName name="JOHNNY_7" localSheetId="60">'201.3'!ERR</definedName>
    <definedName name="JOHNNY_7" localSheetId="55">'61.9P'!ERR</definedName>
    <definedName name="JOHNNY_7" localSheetId="54">'62P R'!ERR</definedName>
    <definedName name="JOHNNY_7">ERR</definedName>
    <definedName name="JOHNNY_8" localSheetId="60">'201.3'!ERR</definedName>
    <definedName name="JOHNNY_8" localSheetId="55">'61.9P'!ERR</definedName>
    <definedName name="JOHNNY_8" localSheetId="54">'62P R'!ERR</definedName>
    <definedName name="JOHNNY_8">ERR</definedName>
    <definedName name="JOHNNY_9" localSheetId="60">'201.3'!ERR</definedName>
    <definedName name="JOHNNY_9" localSheetId="55">'61.9P'!ERR</definedName>
    <definedName name="JOHNNY_9" localSheetId="54">'62P R'!ERR</definedName>
    <definedName name="JOHNNY_9">ERR</definedName>
    <definedName name="JRYJ" localSheetId="60" hidden="1">{"via1",#N/A,TRUE,"general";"via2",#N/A,TRUE,"general";"via3",#N/A,TRUE,"general"}</definedName>
    <definedName name="JRYJ" localSheetId="55" hidden="1">{"via1",#N/A,TRUE,"general";"via2",#N/A,TRUE,"general";"via3",#N/A,TRUE,"general"}</definedName>
    <definedName name="JRYJ" localSheetId="54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55">#REF!</definedName>
    <definedName name="jt" localSheetId="54">#REF!</definedName>
    <definedName name="jt">#REF!</definedName>
    <definedName name="jtyj" localSheetId="60" hidden="1">{"TAB1",#N/A,TRUE,"GENERAL";"TAB2",#N/A,TRUE,"GENERAL";"TAB3",#N/A,TRUE,"GENERAL";"TAB4",#N/A,TRUE,"GENERAL";"TAB5",#N/A,TRUE,"GENERAL"}</definedName>
    <definedName name="jtyj" localSheetId="55" hidden="1">{"TAB1",#N/A,TRUE,"GENERAL";"TAB2",#N/A,TRUE,"GENERAL";"TAB3",#N/A,TRUE,"GENERAL";"TAB4",#N/A,TRUE,"GENERAL";"TAB5",#N/A,TRUE,"GENERAL"}</definedName>
    <definedName name="jtyj" localSheetId="5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60" hidden="1">{"TAB1",#N/A,TRUE,"GENERAL";"TAB2",#N/A,TRUE,"GENERAL";"TAB3",#N/A,TRUE,"GENERAL";"TAB4",#N/A,TRUE,"GENERAL";"TAB5",#N/A,TRUE,"GENERAL"}</definedName>
    <definedName name="jtyry" localSheetId="55" hidden="1">{"TAB1",#N/A,TRUE,"GENERAL";"TAB2",#N/A,TRUE,"GENERAL";"TAB3",#N/A,TRUE,"GENERAL";"TAB4",#N/A,TRUE,"GENERAL";"TAB5",#N/A,TRUE,"GENERAL"}</definedName>
    <definedName name="jtyry" localSheetId="5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i" localSheetId="55">#REF!</definedName>
    <definedName name="jui" localSheetId="54">#REF!</definedName>
    <definedName name="jui">#REF!</definedName>
    <definedName name="juj" localSheetId="60" hidden="1">{"via1",#N/A,TRUE,"general";"via2",#N/A,TRUE,"general";"via3",#N/A,TRUE,"general"}</definedName>
    <definedName name="juj" localSheetId="55" hidden="1">{"via1",#N/A,TRUE,"general";"via2",#N/A,TRUE,"general";"via3",#N/A,TRUE,"general"}</definedName>
    <definedName name="juj" localSheetId="5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60" hidden="1">{"via1",#N/A,TRUE,"general";"via2",#N/A,TRUE,"general";"via3",#N/A,TRUE,"general"}</definedName>
    <definedName name="jujcx" localSheetId="55" hidden="1">{"via1",#N/A,TRUE,"general";"via2",#N/A,TRUE,"general";"via3",#N/A,TRUE,"general"}</definedName>
    <definedName name="jujcx" localSheetId="5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60" hidden="1">{"via1",#N/A,TRUE,"general";"via2",#N/A,TRUE,"general";"via3",#N/A,TRUE,"general"}</definedName>
    <definedName name="jujuj" localSheetId="55" hidden="1">{"via1",#N/A,TRUE,"general";"via2",#N/A,TRUE,"general";"via3",#N/A,TRUE,"general"}</definedName>
    <definedName name="jujuj" localSheetId="5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60" hidden="1">{"TAB1",#N/A,TRUE,"GENERAL";"TAB2",#N/A,TRUE,"GENERAL";"TAB3",#N/A,TRUE,"GENERAL";"TAB4",#N/A,TRUE,"GENERAL";"TAB5",#N/A,TRUE,"GENERAL"}</definedName>
    <definedName name="jujujuju" localSheetId="55" hidden="1">{"TAB1",#N/A,TRUE,"GENERAL";"TAB2",#N/A,TRUE,"GENERAL";"TAB3",#N/A,TRUE,"GENERAL";"TAB4",#N/A,TRUE,"GENERAL";"TAB5",#N/A,TRUE,"GENERAL"}</definedName>
    <definedName name="jujujuju" localSheetId="5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 localSheetId="55">#REF!</definedName>
    <definedName name="jun" localSheetId="54">#REF!</definedName>
    <definedName name="jun">#REF!</definedName>
    <definedName name="juuuhb" localSheetId="60" hidden="1">{"TAB1",#N/A,TRUE,"GENERAL";"TAB2",#N/A,TRUE,"GENERAL";"TAB3",#N/A,TRUE,"GENERAL";"TAB4",#N/A,TRUE,"GENERAL";"TAB5",#N/A,TRUE,"GENERAL"}</definedName>
    <definedName name="juuuhb" localSheetId="55" hidden="1">{"TAB1",#N/A,TRUE,"GENERAL";"TAB2",#N/A,TRUE,"GENERAL";"TAB3",#N/A,TRUE,"GENERAL";"TAB4",#N/A,TRUE,"GENERAL";"TAB5",#N/A,TRUE,"GENERAL"}</definedName>
    <definedName name="juuuhb" localSheetId="5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55">#REF!</definedName>
    <definedName name="juy" localSheetId="54">#REF!</definedName>
    <definedName name="juy">#REF!</definedName>
    <definedName name="jyjt7" localSheetId="60" hidden="1">{"via1",#N/A,TRUE,"general";"via2",#N/A,TRUE,"general";"via3",#N/A,TRUE,"general"}</definedName>
    <definedName name="jyjt7" localSheetId="55" hidden="1">{"via1",#N/A,TRUE,"general";"via2",#N/A,TRUE,"general";"via3",#N/A,TRUE,"general"}</definedName>
    <definedName name="jyjt7" localSheetId="5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60" hidden="1">{"via1",#N/A,TRUE,"general";"via2",#N/A,TRUE,"general";"via3",#N/A,TRUE,"general"}</definedName>
    <definedName name="jyt" localSheetId="55" hidden="1">{"via1",#N/A,TRUE,"general";"via2",#N/A,TRUE,"general";"via3",#N/A,TRUE,"general"}</definedName>
    <definedName name="jyt" localSheetId="5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60" hidden="1">{"via1",#N/A,TRUE,"general";"via2",#N/A,TRUE,"general";"via3",#N/A,TRUE,"general"}</definedName>
    <definedName name="jytj" localSheetId="55" hidden="1">{"via1",#N/A,TRUE,"general";"via2",#N/A,TRUE,"general";"via3",#N/A,TRUE,"general"}</definedName>
    <definedName name="jytj" localSheetId="5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60" hidden="1">{"via1",#N/A,TRUE,"general";"via2",#N/A,TRUE,"general";"via3",#N/A,TRUE,"general"}</definedName>
    <definedName name="jyuju" localSheetId="55" hidden="1">{"via1",#N/A,TRUE,"general";"via2",#N/A,TRUE,"general";"via3",#N/A,TRUE,"general"}</definedName>
    <definedName name="jyuju" localSheetId="5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60" hidden="1">{"via1",#N/A,TRUE,"general";"via2",#N/A,TRUE,"general";"via3",#N/A,TRUE,"general"}</definedName>
    <definedName name="jyujyuj" localSheetId="55" hidden="1">{"via1",#N/A,TRUE,"general";"via2",#N/A,TRUE,"general";"via3",#N/A,TRUE,"general"}</definedName>
    <definedName name="jyujyuj" localSheetId="54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55">#REF!</definedName>
    <definedName name="K0F1" localSheetId="54">#REF!</definedName>
    <definedName name="K0F1">#REF!</definedName>
    <definedName name="K0F2" localSheetId="55">#REF!</definedName>
    <definedName name="K0F2" localSheetId="54">#REF!</definedName>
    <definedName name="K0F2">#REF!</definedName>
    <definedName name="K10ALO" localSheetId="55">#REF!</definedName>
    <definedName name="K10ALO" localSheetId="54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HGGH" localSheetId="60" hidden="1">{"via1",#N/A,TRUE,"general";"via2",#N/A,TRUE,"general";"via3",#N/A,TRUE,"general"}</definedName>
    <definedName name="KHGGH" localSheetId="55" hidden="1">{"via1",#N/A,TRUE,"general";"via2",#N/A,TRUE,"general";"via3",#N/A,TRUE,"general"}</definedName>
    <definedName name="KHGGH" localSheetId="5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60" hidden="1">{"TAB1",#N/A,TRUE,"GENERAL";"TAB2",#N/A,TRUE,"GENERAL";"TAB3",#N/A,TRUE,"GENERAL";"TAB4",#N/A,TRUE,"GENERAL";"TAB5",#N/A,TRUE,"GENERAL"}</definedName>
    <definedName name="khjk7" localSheetId="55" hidden="1">{"TAB1",#N/A,TRUE,"GENERAL";"TAB2",#N/A,TRUE,"GENERAL";"TAB3",#N/A,TRUE,"GENERAL";"TAB4",#N/A,TRUE,"GENERAL";"TAB5",#N/A,TRUE,"GENERAL"}</definedName>
    <definedName name="khjk7" localSheetId="5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60" hidden="1">{"via1",#N/A,TRUE,"general";"via2",#N/A,TRUE,"general";"via3",#N/A,TRUE,"general"}</definedName>
    <definedName name="kikik" localSheetId="55" hidden="1">{"via1",#N/A,TRUE,"general";"via2",#N/A,TRUE,"general";"via3",#N/A,TRUE,"general"}</definedName>
    <definedName name="kikik" localSheetId="54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55">#REF!</definedName>
    <definedName name="kio" localSheetId="54">#REF!</definedName>
    <definedName name="kio">#REF!</definedName>
    <definedName name="kip" localSheetId="55">#REF!</definedName>
    <definedName name="kip" localSheetId="54">#REF!</definedName>
    <definedName name="kip">#REF!</definedName>
    <definedName name="KJH" localSheetId="55">#REF!</definedName>
    <definedName name="KJH" localSheetId="54">#REF!</definedName>
    <definedName name="KJH">#REF!</definedName>
    <definedName name="kjhkd" localSheetId="60" hidden="1">{"via1",#N/A,TRUE,"general";"via2",#N/A,TRUE,"general";"via3",#N/A,TRUE,"general"}</definedName>
    <definedName name="kjhkd" localSheetId="55" hidden="1">{"via1",#N/A,TRUE,"general";"via2",#N/A,TRUE,"general";"via3",#N/A,TRUE,"general"}</definedName>
    <definedName name="kjhkd" localSheetId="54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60" hidden="1">{"via1",#N/A,TRUE,"general";"via2",#N/A,TRUE,"general";"via3",#N/A,TRUE,"general"}</definedName>
    <definedName name="kjk" localSheetId="55" hidden="1">{"via1",#N/A,TRUE,"general";"via2",#N/A,TRUE,"general";"via3",#N/A,TRUE,"general"}</definedName>
    <definedName name="kjk" localSheetId="54" hidden="1">{"via1",#N/A,TRUE,"general";"via2",#N/A,TRUE,"general";"via3",#N/A,TRUE,"general"}</definedName>
    <definedName name="kjk" hidden="1">{"via1",#N/A,TRUE,"general";"via2",#N/A,TRUE,"general";"via3",#N/A,TRUE,"general"}</definedName>
    <definedName name="kjskjjkjqwqwdwecwe">#REF!</definedName>
    <definedName name="kjtrkjr" localSheetId="60" hidden="1">{"via1",#N/A,TRUE,"general";"via2",#N/A,TRUE,"general";"via3",#N/A,TRUE,"general"}</definedName>
    <definedName name="kjtrkjr" localSheetId="55" hidden="1">{"via1",#N/A,TRUE,"general";"via2",#N/A,TRUE,"general";"via3",#N/A,TRUE,"general"}</definedName>
    <definedName name="kjtrkjr" localSheetId="54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60" hidden="1">{"via1",#N/A,TRUE,"general";"via2",#N/A,TRUE,"general";"via3",#N/A,TRUE,"general"}</definedName>
    <definedName name="kkkki" localSheetId="55" hidden="1">{"via1",#N/A,TRUE,"general";"via2",#N/A,TRUE,"general";"via3",#N/A,TRUE,"general"}</definedName>
    <definedName name="kkkki" localSheetId="5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60" hidden="1">{"TAB1",#N/A,TRUE,"GENERAL";"TAB2",#N/A,TRUE,"GENERAL";"TAB3",#N/A,TRUE,"GENERAL";"TAB4",#N/A,TRUE,"GENERAL";"TAB5",#N/A,TRUE,"GENERAL"}</definedName>
    <definedName name="kkkkkki" localSheetId="55" hidden="1">{"TAB1",#N/A,TRUE,"GENERAL";"TAB2",#N/A,TRUE,"GENERAL";"TAB3",#N/A,TRUE,"GENERAL";"TAB4",#N/A,TRUE,"GENERAL";"TAB5",#N/A,TRUE,"GENERAL"}</definedName>
    <definedName name="kkkkkki" localSheetId="5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60">#REF!</definedName>
    <definedName name="kl" localSheetId="55">#REF!</definedName>
    <definedName name="kl" localSheetId="54">#REF!</definedName>
    <definedName name="kl">#REF!</definedName>
    <definedName name="kñy">#REF!</definedName>
    <definedName name="ko">#REF!</definedName>
    <definedName name="krtrk" localSheetId="60" hidden="1">{"via1",#N/A,TRUE,"general";"via2",#N/A,TRUE,"general";"via3",#N/A,TRUE,"general"}</definedName>
    <definedName name="krtrk" localSheetId="55" hidden="1">{"via1",#N/A,TRUE,"general";"via2",#N/A,TRUE,"general";"via3",#N/A,TRUE,"general"}</definedName>
    <definedName name="krtrk" localSheetId="54" hidden="1">{"via1",#N/A,TRUE,"general";"via2",#N/A,TRUE,"general";"via3",#N/A,TRUE,"general"}</definedName>
    <definedName name="krtrk" hidden="1">{"via1",#N/A,TRUE,"general";"via2",#N/A,TRUE,"general";"via3",#N/A,TRUE,"general"}</definedName>
    <definedName name="kuh" localSheetId="55">#REF!</definedName>
    <definedName name="kuh" localSheetId="54">#REF!</definedName>
    <definedName name="kuh">#REF!</definedName>
    <definedName name="KUKU">#REF!</definedName>
    <definedName name="kuy" localSheetId="55">#REF!</definedName>
    <definedName name="kuy" localSheetId="54">#REF!</definedName>
    <definedName name="kuy">#REF!</definedName>
    <definedName name="kyr" localSheetId="60" hidden="1">{"TAB1",#N/A,TRUE,"GENERAL";"TAB2",#N/A,TRUE,"GENERAL";"TAB3",#N/A,TRUE,"GENERAL";"TAB4",#N/A,TRUE,"GENERAL";"TAB5",#N/A,TRUE,"GENERAL"}</definedName>
    <definedName name="kyr" localSheetId="55" hidden="1">{"TAB1",#N/A,TRUE,"GENERAL";"TAB2",#N/A,TRUE,"GENERAL";"TAB3",#N/A,TRUE,"GENERAL";"TAB4",#N/A,TRUE,"GENERAL";"TAB5",#N/A,TRUE,"GENERAL"}</definedName>
    <definedName name="kyr" localSheetId="5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D">#REF!</definedName>
    <definedName name="Lamina_superboard" localSheetId="55">#REF!</definedName>
    <definedName name="Lamina_superboard" localSheetId="54">#REF!</definedName>
    <definedName name="Lamina_superboard">#REF!</definedName>
    <definedName name="largovr" localSheetId="55">#REF!</definedName>
    <definedName name="largovr" localSheetId="54">#REF!</definedName>
    <definedName name="largovr">#REF!</definedName>
    <definedName name="Lechada_juntas">#REF!</definedName>
    <definedName name="letra">#REF!</definedName>
    <definedName name="LICITACION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mones">#REF!</definedName>
    <definedName name="LINDA">#REF!</definedName>
    <definedName name="listado1" hidden="1">{#N/A,#N/A,FALSE,"PROPON.2001"}</definedName>
    <definedName name="Liston_2x2">#REF!</definedName>
    <definedName name="liuoo" localSheetId="60" hidden="1">{"TAB1",#N/A,TRUE,"GENERAL";"TAB2",#N/A,TRUE,"GENERAL";"TAB3",#N/A,TRUE,"GENERAL";"TAB4",#N/A,TRUE,"GENERAL";"TAB5",#N/A,TRUE,"GENERAL"}</definedName>
    <definedName name="liuoo" localSheetId="55" hidden="1">{"TAB1",#N/A,TRUE,"GENERAL";"TAB2",#N/A,TRUE,"GENERAL";"TAB3",#N/A,TRUE,"GENERAL";"TAB4",#N/A,TRUE,"GENERAL";"TAB5",#N/A,TRUE,"GENERAL"}</definedName>
    <definedName name="liuoo" localSheetId="5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60" hidden="1">{"via1",#N/A,TRUE,"general";"via2",#N/A,TRUE,"general";"via3",#N/A,TRUE,"general"}</definedName>
    <definedName name="lkj" localSheetId="55" hidden="1">{"via1",#N/A,TRUE,"general";"via2",#N/A,TRUE,"general";"via3",#N/A,TRUE,"general"}</definedName>
    <definedName name="lkj" localSheetId="5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60" hidden="1">{"TAB1",#N/A,TRUE,"GENERAL";"TAB2",#N/A,TRUE,"GENERAL";"TAB3",#N/A,TRUE,"GENERAL";"TAB4",#N/A,TRUE,"GENERAL";"TAB5",#N/A,TRUE,"GENERAL"}</definedName>
    <definedName name="LKJLJK" localSheetId="55" hidden="1">{"TAB1",#N/A,TRUE,"GENERAL";"TAB2",#N/A,TRUE,"GENERAL";"TAB3",#N/A,TRUE,"GENERAL";"TAB4",#N/A,TRUE,"GENERAL";"TAB5",#N/A,TRUE,"GENERAL"}</definedName>
    <definedName name="LKJLJK" localSheetId="5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60">#REF!</definedName>
    <definedName name="ll" localSheetId="55">#REF!</definedName>
    <definedName name="ll" localSheetId="54">#REF!</definedName>
    <definedName name="ll">#REF!</definedName>
    <definedName name="LL_1P1" localSheetId="55">#REF!</definedName>
    <definedName name="LL_1P1" localSheetId="54">#REF!</definedName>
    <definedName name="LL_1P1">#REF!</definedName>
    <definedName name="LL_1P2" localSheetId="55">#REF!</definedName>
    <definedName name="LL_1P2" localSheetId="54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ll" localSheetId="60" hidden="1">{#N/A,#N/A,TRUE,"Unifilar"}</definedName>
    <definedName name="llll" localSheetId="62" hidden="1">{#N/A,#N/A,TRUE,"Unifilar"}</definedName>
    <definedName name="llll" localSheetId="24" hidden="1">{#N/A,#N/A,TRUE,"Unifilar"}</definedName>
    <definedName name="llll" localSheetId="25" hidden="1">{#N/A,#N/A,TRUE,"Unifilar"}</definedName>
    <definedName name="llll" localSheetId="55" hidden="1">{#N/A,#N/A,TRUE,"Unifilar"}</definedName>
    <definedName name="llll" localSheetId="54" hidden="1">{#N/A,#N/A,TRUE,"Unifilar"}</definedName>
    <definedName name="llll" hidden="1">{#N/A,#N/A,TRUE,"Unifilar"}</definedName>
    <definedName name="lllllh" localSheetId="60" hidden="1">{"via1",#N/A,TRUE,"general";"via2",#N/A,TRUE,"general";"via3",#N/A,TRUE,"general"}</definedName>
    <definedName name="lllllh" localSheetId="55" hidden="1">{"via1",#N/A,TRUE,"general";"via2",#N/A,TRUE,"general";"via3",#N/A,TRUE,"general"}</definedName>
    <definedName name="lllllh" localSheetId="5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LLLLLLLLLLLLLLLLLL">#REF!</definedName>
    <definedName name="lllllllo" localSheetId="60" hidden="1">{"via1",#N/A,TRUE,"general";"via2",#N/A,TRUE,"general";"via3",#N/A,TRUE,"general"}</definedName>
    <definedName name="lllllllo" localSheetId="55" hidden="1">{"via1",#N/A,TRUE,"general";"via2",#N/A,TRUE,"general";"via3",#N/A,TRUE,"general"}</definedName>
    <definedName name="lllllllo" localSheetId="54" hidden="1">{"via1",#N/A,TRUE,"general";"via2",#N/A,TRUE,"general";"via3",#N/A,TRUE,"general"}</definedName>
    <definedName name="lllllllo" hidden="1">{"via1",#N/A,TRUE,"general";"via2",#N/A,TRUE,"general";"via3",#N/A,TRUE,"general"}</definedName>
    <definedName name="LNA">#REF!</definedName>
    <definedName name="LNAS">#REF!</definedName>
    <definedName name="LÑP" localSheetId="55">#REF!</definedName>
    <definedName name="LÑP" localSheetId="54">#REF!</definedName>
    <definedName name="LÑP">#REF!</definedName>
    <definedName name="LOCA" localSheetId="60">#REF!</definedName>
    <definedName name="LOCA" localSheetId="62">#REF!</definedName>
    <definedName name="LOCA" localSheetId="24">#REF!</definedName>
    <definedName name="LOCA" localSheetId="25">#REF!</definedName>
    <definedName name="LOCA" localSheetId="4">#REF!</definedName>
    <definedName name="LOCA" localSheetId="0">#REF!</definedName>
    <definedName name="LOCA" localSheetId="1">#REF!</definedName>
    <definedName name="LOCA">#REF!</definedName>
    <definedName name="LOCA1" localSheetId="60">#REF!</definedName>
    <definedName name="LOCA1" localSheetId="62">#REF!</definedName>
    <definedName name="LOCA1" localSheetId="24">#REF!</definedName>
    <definedName name="LOCA1" localSheetId="25">#REF!</definedName>
    <definedName name="LOCA1" localSheetId="4">#REF!</definedName>
    <definedName name="LOCA1" localSheetId="0">#REF!</definedName>
    <definedName name="LOCA1" localSheetId="1">#REF!</definedName>
    <definedName name="LOCA1">#REF!</definedName>
    <definedName name="Localizacion">#REF!</definedName>
    <definedName name="LOCAT1999" hidden="1">{"SUMINISTRO E INSTALACIÓN CANALETAS L=7.50"}</definedName>
    <definedName name="LOGO" localSheetId="60">'201.3'!ERR</definedName>
    <definedName name="LOGO" localSheetId="55">'61.9P'!ERR</definedName>
    <definedName name="LOGO" localSheetId="54">'62P R'!ERR</definedName>
    <definedName name="LOGO">[0]!ERR</definedName>
    <definedName name="LOGO_10" localSheetId="60">'201.3'!ERR</definedName>
    <definedName name="LOGO_10" localSheetId="55">'61.9P'!ERR</definedName>
    <definedName name="LOGO_10" localSheetId="54">'62P R'!ERR</definedName>
    <definedName name="LOGO_10">ERR</definedName>
    <definedName name="LOGO_3" localSheetId="60">'201.3'!ERR</definedName>
    <definedName name="LOGO_3" localSheetId="55">'61.9P'!ERR</definedName>
    <definedName name="LOGO_3" localSheetId="54">'62P R'!ERR</definedName>
    <definedName name="LOGO_3">ERR</definedName>
    <definedName name="LOGO_4" localSheetId="60">'201.3'!ERR</definedName>
    <definedName name="LOGO_4" localSheetId="55">'61.9P'!ERR</definedName>
    <definedName name="LOGO_4" localSheetId="54">'62P R'!ERR</definedName>
    <definedName name="LOGO_4">ERR</definedName>
    <definedName name="LOGO_5" localSheetId="60">'201.3'!ERR</definedName>
    <definedName name="LOGO_5" localSheetId="55">'61.9P'!ERR</definedName>
    <definedName name="LOGO_5" localSheetId="54">'62P R'!ERR</definedName>
    <definedName name="LOGO_5">ERR</definedName>
    <definedName name="LOGO_6" localSheetId="60">'201.3'!ERR</definedName>
    <definedName name="LOGO_6" localSheetId="55">'61.9P'!ERR</definedName>
    <definedName name="LOGO_6" localSheetId="54">'62P R'!ERR</definedName>
    <definedName name="LOGO_6">ERR</definedName>
    <definedName name="LOGO_7" localSheetId="60">'201.3'!ERR</definedName>
    <definedName name="LOGO_7" localSheetId="55">'61.9P'!ERR</definedName>
    <definedName name="LOGO_7" localSheetId="54">'62P R'!ERR</definedName>
    <definedName name="LOGO_7">ERR</definedName>
    <definedName name="LOGO_8" localSheetId="60">'201.3'!ERR</definedName>
    <definedName name="LOGO_8" localSheetId="55">'61.9P'!ERR</definedName>
    <definedName name="LOGO_8" localSheetId="54">'62P R'!ERR</definedName>
    <definedName name="LOGO_8">ERR</definedName>
    <definedName name="LOGO_9" localSheetId="60">'201.3'!ERR</definedName>
    <definedName name="LOGO_9" localSheetId="55">'61.9P'!ERR</definedName>
    <definedName name="LOGO_9" localSheetId="54">'62P R'!ERR</definedName>
    <definedName name="LOGO_9">ERR</definedName>
    <definedName name="LOI" localSheetId="55">#REF!</definedName>
    <definedName name="LOI" localSheetId="54">#REF!</definedName>
    <definedName name="LOI">#REF!</definedName>
    <definedName name="lolol" localSheetId="60" hidden="1">{"TAB1",#N/A,TRUE,"GENERAL";"TAB2",#N/A,TRUE,"GENERAL";"TAB3",#N/A,TRUE,"GENERAL";"TAB4",#N/A,TRUE,"GENERAL";"TAB5",#N/A,TRUE,"GENERAL"}</definedName>
    <definedName name="lolol" localSheetId="55" hidden="1">{"TAB1",#N/A,TRUE,"GENERAL";"TAB2",#N/A,TRUE,"GENERAL";"TAB3",#N/A,TRUE,"GENERAL";"TAB4",#N/A,TRUE,"GENERAL";"TAB5",#N/A,TRUE,"GENERAL"}</definedName>
    <definedName name="lolol" localSheetId="5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TE">#REF!</definedName>
    <definedName name="LP_1P1" localSheetId="55">#REF!</definedName>
    <definedName name="LP_1P1" localSheetId="54">#REF!</definedName>
    <definedName name="LP_1P1">#REF!</definedName>
    <definedName name="LP_1P2" localSheetId="55">#REF!</definedName>
    <definedName name="LP_1P2" localSheetId="54">#REF!</definedName>
    <definedName name="LP_1P2">#REF!</definedName>
    <definedName name="LP_1P3" localSheetId="55">#REF!</definedName>
    <definedName name="LP_1P3" localSheetId="54">#REF!</definedName>
    <definedName name="LP_1P3">#REF!</definedName>
    <definedName name="LP_2P1">#REF!</definedName>
    <definedName name="LP_2P2">#REF!</definedName>
    <definedName name="LP_2P3">#REF!</definedName>
    <definedName name="lplpl" localSheetId="60" hidden="1">{"via1",#N/A,TRUE,"general";"via2",#N/A,TRUE,"general";"via3",#N/A,TRUE,"general"}</definedName>
    <definedName name="lplpl" localSheetId="55" hidden="1">{"via1",#N/A,TRUE,"general";"via2",#N/A,TRUE,"general";"via3",#N/A,TRUE,"general"}</definedName>
    <definedName name="lplpl" localSheetId="54" hidden="1">{"via1",#N/A,TRUE,"general";"via2",#N/A,TRUE,"general";"via3",#N/A,TRUE,"general"}</definedName>
    <definedName name="lplpl" hidden="1">{"via1",#N/A,TRUE,"general";"via2",#N/A,TRUE,"general";"via3",#N/A,TRUE,"general"}</definedName>
    <definedName name="lst_Fruit">#REF!</definedName>
    <definedName name="lst_FruitType">#REF!</definedName>
    <definedName name="LUZ" hidden="1">{#N/A,#N/A,FALSE,"PROPON.2001"}</definedName>
    <definedName name="M" hidden="1">{#N/A,#N/A,FALSE,"PROPON.2001"}</definedName>
    <definedName name="MAA" localSheetId="60">'201.3'!ERR</definedName>
    <definedName name="MAA" localSheetId="55">'61.9P'!ERR</definedName>
    <definedName name="MAA" localSheetId="54">'62P R'!ERR</definedName>
    <definedName name="MAA">[0]!ERR</definedName>
    <definedName name="mac" localSheetId="55">#REF!</definedName>
    <definedName name="mac" localSheetId="54">#REF!</definedName>
    <definedName name="mac">#REF!</definedName>
    <definedName name="Maestro" localSheetId="55">#REF!</definedName>
    <definedName name="Maestro" localSheetId="54">#REF!</definedName>
    <definedName name="Maestro">#REF!</definedName>
    <definedName name="mafdsf" localSheetId="60" hidden="1">{"via1",#N/A,TRUE,"general";"via2",#N/A,TRUE,"general";"via3",#N/A,TRUE,"general"}</definedName>
    <definedName name="mafdsf" localSheetId="55" hidden="1">{"via1",#N/A,TRUE,"general";"via2",#N/A,TRUE,"general";"via3",#N/A,TRUE,"general"}</definedName>
    <definedName name="mafdsf" localSheetId="54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la_4x4" localSheetId="55">#REF!</definedName>
    <definedName name="Malla_4x4" localSheetId="54">#REF!</definedName>
    <definedName name="Malla_4x4">#REF!</definedName>
    <definedName name="Malla_Electrosoldada" localSheetId="55">#REF!</definedName>
    <definedName name="Malla_Electrosoldada" localSheetId="54">#REF!</definedName>
    <definedName name="Malla_Electrosoldada">#REF!</definedName>
    <definedName name="ManoObra">#REF!</definedName>
    <definedName name="Manzanas">#REF!</definedName>
    <definedName name="mao" localSheetId="60" hidden="1">{"TAB1",#N/A,TRUE,"GENERAL";"TAB2",#N/A,TRUE,"GENERAL";"TAB3",#N/A,TRUE,"GENERAL";"TAB4",#N/A,TRUE,"GENERAL";"TAB5",#N/A,TRUE,"GENERAL"}</definedName>
    <definedName name="mao" localSheetId="55" hidden="1">{"TAB1",#N/A,TRUE,"GENERAL";"TAB2",#N/A,TRUE,"GENERAL";"TAB3",#N/A,TRUE,"GENERAL";"TAB4",#N/A,TRUE,"GENERAL";"TAB5",#N/A,TRUE,"GENERAL"}</definedName>
    <definedName name="mao" localSheetId="5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60" hidden="1">{"via1",#N/A,TRUE,"general";"via2",#N/A,TRUE,"general";"via3",#N/A,TRUE,"general"}</definedName>
    <definedName name="maow" localSheetId="55" hidden="1">{"via1",#N/A,TRUE,"general";"via2",#N/A,TRUE,"general";"via3",#N/A,TRUE,"general"}</definedName>
    <definedName name="maow" localSheetId="54" hidden="1">{"via1",#N/A,TRUE,"general";"via2",#N/A,TRUE,"general";"via3",#N/A,TRUE,"general"}</definedName>
    <definedName name="maow" hidden="1">{"via1",#N/A,TRUE,"general";"via2",#N/A,TRUE,"general";"via3",#N/A,TRUE,"general"}</definedName>
    <definedName name="Maquinaria">#REF!</definedName>
    <definedName name="Marca">#REF!</definedName>
    <definedName name="marco">#REF!</definedName>
    <definedName name="MARIA" hidden="1">{#N/A,#N/A,FALSE,"PROPON.2001"}</definedName>
    <definedName name="MARTA" hidden="1">{#N/A,#N/A,FALSE,"PROPON.2001"}</definedName>
    <definedName name="MASILLA" localSheetId="55">#REF!</definedName>
    <definedName name="MASILLA" localSheetId="54">#REF!</definedName>
    <definedName name="MASILLA">#REF!</definedName>
    <definedName name="masor" localSheetId="60" hidden="1">{"via1",#N/A,TRUE,"general";"via2",#N/A,TRUE,"general";"via3",#N/A,TRUE,"general"}</definedName>
    <definedName name="masor" localSheetId="55" hidden="1">{"via1",#N/A,TRUE,"general";"via2",#N/A,TRUE,"general";"via3",#N/A,TRUE,"general"}</definedName>
    <definedName name="masor" localSheetId="54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55">#REF!</definedName>
    <definedName name="MAT" localSheetId="54">#REF!</definedName>
    <definedName name="MAT">#REF!</definedName>
    <definedName name="MATER" localSheetId="55">#REF!</definedName>
    <definedName name="MATER" localSheetId="54">#REF!</definedName>
    <definedName name="MATER">#REF!</definedName>
    <definedName name="Material_seleccionado" localSheetId="55">#REF!</definedName>
    <definedName name="Material_seleccionado" localSheetId="54">#REF!</definedName>
    <definedName name="Material_seleccionado">#REF!</definedName>
    <definedName name="MATERIALES">#REF!</definedName>
    <definedName name="MATOS">#REF!</definedName>
    <definedName name="mdd" localSheetId="60" hidden="1">{"via1",#N/A,TRUE,"general";"via2",#N/A,TRUE,"general";"via3",#N/A,TRUE,"general"}</definedName>
    <definedName name="mdd" localSheetId="55" hidden="1">{"via1",#N/A,TRUE,"general";"via2",#N/A,TRUE,"general";"via3",#N/A,TRUE,"general"}</definedName>
    <definedName name="mdd" localSheetId="54" hidden="1">{"via1",#N/A,TRUE,"general";"via2",#N/A,TRUE,"general";"via3",#N/A,TRUE,"general"}</definedName>
    <definedName name="mdd" hidden="1">{"via1",#N/A,TRUE,"general";"via2",#N/A,TRUE,"general";"via3",#N/A,TRUE,"general"}</definedName>
    <definedName name="ME_22" localSheetId="55">#REF!</definedName>
    <definedName name="ME_22" localSheetId="54">#REF!</definedName>
    <definedName name="ME_22">#REF!</definedName>
    <definedName name="ME_22S" localSheetId="55">#REF!</definedName>
    <definedName name="ME_22S" localSheetId="54">#REF!</definedName>
    <definedName name="ME_22S">#REF!</definedName>
    <definedName name="ME247S" localSheetId="55">#REF!</definedName>
    <definedName name="ME247S" localSheetId="54">#REF!</definedName>
    <definedName name="ME247S">#REF!</definedName>
    <definedName name="ME26S">#REF!</definedName>
    <definedName name="ME35S">#REF!</definedName>
    <definedName name="Medidor">#REF!</definedName>
    <definedName name="MEDIO">#REF!</definedName>
    <definedName name="meg" localSheetId="60" hidden="1">{"TAB1",#N/A,TRUE,"GENERAL";"TAB2",#N/A,TRUE,"GENERAL";"TAB3",#N/A,TRUE,"GENERAL";"TAB4",#N/A,TRUE,"GENERAL";"TAB5",#N/A,TRUE,"GENERAL"}</definedName>
    <definedName name="meg" localSheetId="55" hidden="1">{"TAB1",#N/A,TRUE,"GENERAL";"TAB2",#N/A,TRUE,"GENERAL";"TAB3",#N/A,TRUE,"GENERAL";"TAB4",#N/A,TRUE,"GENERAL";"TAB5",#N/A,TRUE,"GENERAL"}</definedName>
    <definedName name="meg" localSheetId="5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55">#REF!</definedName>
    <definedName name="mejora" localSheetId="54">#REF!</definedName>
    <definedName name="mejora">#REF!</definedName>
    <definedName name="MEMOFRI" localSheetId="60" hidden="1">{#N/A,#N/A,TRUE,"Unifilar"}</definedName>
    <definedName name="MEMOFRI" localSheetId="62" hidden="1">{#N/A,#N/A,TRUE,"Unifilar"}</definedName>
    <definedName name="MEMOFRI" localSheetId="24" hidden="1">{#N/A,#N/A,TRUE,"Unifilar"}</definedName>
    <definedName name="MEMOFRI" localSheetId="25" hidden="1">{#N/A,#N/A,TRUE,"Unifilar"}</definedName>
    <definedName name="MEMOFRI" localSheetId="55" hidden="1">{#N/A,#N/A,TRUE,"Unifilar"}</definedName>
    <definedName name="MEMOFRI" localSheetId="54" hidden="1">{#N/A,#N/A,TRUE,"Unifilar"}</definedName>
    <definedName name="MEMOFRI" hidden="1">{#N/A,#N/A,TRUE,"Unifilar"}</definedName>
    <definedName name="Mezcladora" localSheetId="55">#REF!</definedName>
    <definedName name="Mezcladora" localSheetId="54">#REF!</definedName>
    <definedName name="Mezcladora">#REF!</definedName>
    <definedName name="mf" localSheetId="55">#REF!</definedName>
    <definedName name="mf" localSheetId="54">#REF!</definedName>
    <definedName name="mf">#REF!</definedName>
    <definedName name="mfgjrdt" localSheetId="60" hidden="1">{"TAB1",#N/A,TRUE,"GENERAL";"TAB2",#N/A,TRUE,"GENERAL";"TAB3",#N/A,TRUE,"GENERAL";"TAB4",#N/A,TRUE,"GENERAL";"TAB5",#N/A,TRUE,"GENERAL"}</definedName>
    <definedName name="mfgjrdt" localSheetId="55" hidden="1">{"TAB1",#N/A,TRUE,"GENERAL";"TAB2",#N/A,TRUE,"GENERAL";"TAB3",#N/A,TRUE,"GENERAL";"TAB4",#N/A,TRUE,"GENERAL";"TAB5",#N/A,TRUE,"GENERAL"}</definedName>
    <definedName name="mfgjrdt" localSheetId="5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60" hidden="1">{"via1",#N/A,TRUE,"general";"via2",#N/A,TRUE,"general";"via3",#N/A,TRUE,"general"}</definedName>
    <definedName name="mghm" localSheetId="55" hidden="1">{"via1",#N/A,TRUE,"general";"via2",#N/A,TRUE,"general";"via3",#N/A,TRUE,"general"}</definedName>
    <definedName name="mghm" localSheetId="54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55">#REF!</definedName>
    <definedName name="mhg" localSheetId="54">#REF!</definedName>
    <definedName name="mhg">#REF!</definedName>
    <definedName name="mht" localSheetId="55">#REF!</definedName>
    <definedName name="mht" localSheetId="54">#REF!</definedName>
    <definedName name="mht">#REF!</definedName>
    <definedName name="mhy" localSheetId="55">#REF!</definedName>
    <definedName name="mhy" localSheetId="54">#REF!</definedName>
    <definedName name="mhy">#REF!</definedName>
    <definedName name="mjmj" localSheetId="60" hidden="1">{"via1",#N/A,TRUE,"general";"via2",#N/A,TRUE,"general";"via3",#N/A,TRUE,"general"}</definedName>
    <definedName name="mjmj" localSheetId="55" hidden="1">{"via1",#N/A,TRUE,"general";"via2",#N/A,TRUE,"general";"via3",#N/A,TRUE,"general"}</definedName>
    <definedName name="mjmj" localSheetId="5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60" hidden="1">{"via1",#N/A,TRUE,"general";"via2",#N/A,TRUE,"general";"via3",#N/A,TRUE,"general"}</definedName>
    <definedName name="mjmjmn" localSheetId="55" hidden="1">{"via1",#N/A,TRUE,"general";"via2",#N/A,TRUE,"general";"via3",#N/A,TRUE,"general"}</definedName>
    <definedName name="mjmjmn" localSheetId="5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60" hidden="1">{"via1",#N/A,TRUE,"general";"via2",#N/A,TRUE,"general";"via3",#N/A,TRUE,"general"}</definedName>
    <definedName name="mjnhgkio" localSheetId="55" hidden="1">{"via1",#N/A,TRUE,"general";"via2",#N/A,TRUE,"general";"via3",#N/A,TRUE,"general"}</definedName>
    <definedName name="mjnhgkio" localSheetId="54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55">#REF!</definedName>
    <definedName name="mju" localSheetId="54">#REF!</definedName>
    <definedName name="mju">#REF!</definedName>
    <definedName name="mku" localSheetId="55">#REF!</definedName>
    <definedName name="mku" localSheetId="54">#REF!</definedName>
    <definedName name="mku">#REF!</definedName>
    <definedName name="mm" localSheetId="55">#REF!</definedName>
    <definedName name="mm" localSheetId="54">#REF!</definedName>
    <definedName name="mm">#REF!</definedName>
    <definedName name="mmjmjh" localSheetId="60" hidden="1">{"TAB1",#N/A,TRUE,"GENERAL";"TAB2",#N/A,TRUE,"GENERAL";"TAB3",#N/A,TRUE,"GENERAL";"TAB4",#N/A,TRUE,"GENERAL";"TAB5",#N/A,TRUE,"GENERAL"}</definedName>
    <definedName name="mmjmjh" localSheetId="55" hidden="1">{"TAB1",#N/A,TRUE,"GENERAL";"TAB2",#N/A,TRUE,"GENERAL";"TAB3",#N/A,TRUE,"GENERAL";"TAB4",#N/A,TRUE,"GENERAL";"TAB5",#N/A,TRUE,"GENERAL"}</definedName>
    <definedName name="mmjmjh" localSheetId="5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localSheetId="60" hidden="1">{"via1",#N/A,TRUE,"general";"via2",#N/A,TRUE,"general";"via3",#N/A,TRUE,"general"}</definedName>
    <definedName name="mmmh" localSheetId="55" hidden="1">{"via1",#N/A,TRUE,"general";"via2",#N/A,TRUE,"general";"via3",#N/A,TRUE,"general"}</definedName>
    <definedName name="mmmh" localSheetId="5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60" hidden="1">{"TAB1",#N/A,TRUE,"GENERAL";"TAB2",#N/A,TRUE,"GENERAL";"TAB3",#N/A,TRUE,"GENERAL";"TAB4",#N/A,TRUE,"GENERAL";"TAB5",#N/A,TRUE,"GENERAL"}</definedName>
    <definedName name="mmmmmjyt" localSheetId="55" hidden="1">{"TAB1",#N/A,TRUE,"GENERAL";"TAB2",#N/A,TRUE,"GENERAL";"TAB3",#N/A,TRUE,"GENERAL";"TAB4",#N/A,TRUE,"GENERAL";"TAB5",#N/A,TRUE,"GENERAL"}</definedName>
    <definedName name="mmmmmjyt" localSheetId="5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60" hidden="1">{"via1",#N/A,TRUE,"general";"via2",#N/A,TRUE,"general";"via3",#N/A,TRUE,"general"}</definedName>
    <definedName name="mmmmmmg" localSheetId="55" hidden="1">{"via1",#N/A,TRUE,"general";"via2",#N/A,TRUE,"general";"via3",#N/A,TRUE,"general"}</definedName>
    <definedName name="mmmmmmg" localSheetId="5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60" hidden="1">{"via1",#N/A,TRUE,"general";"via2",#N/A,TRUE,"general";"via3",#N/A,TRUE,"general"}</definedName>
    <definedName name="MN" localSheetId="55" hidden="1">{"via1",#N/A,TRUE,"general";"via2",#N/A,TRUE,"general";"via3",#N/A,TRUE,"general"}</definedName>
    <definedName name="MN" localSheetId="54" hidden="1">{"via1",#N/A,TRUE,"general";"via2",#N/A,TRUE,"general";"via3",#N/A,TRUE,"general"}</definedName>
    <definedName name="MN" hidden="1">{"via1",#N/A,TRUE,"general";"via2",#N/A,TRUE,"general";"via3",#N/A,TRUE,"general"}</definedName>
    <definedName name="MOAYU">#REF!</definedName>
    <definedName name="MOCAMP" localSheetId="55">#REF!</definedName>
    <definedName name="MOCAMP" localSheetId="54">#REF!</definedName>
    <definedName name="MOCAMP">#REF!</definedName>
    <definedName name="MOCAMPS" localSheetId="55">#REF!</definedName>
    <definedName name="MOCAMPS" localSheetId="54">#REF!</definedName>
    <definedName name="MOCAMPS">#REF!</definedName>
    <definedName name="MOCBM80aS">#REF!</definedName>
    <definedName name="MOCCO">#REF!</definedName>
    <definedName name="MOCCPM101aS">#REF!</definedName>
    <definedName name="MOCDR">#REF!</definedName>
    <definedName name="MOCDRS">#REF!</definedName>
    <definedName name="MOCG">#REF!</definedName>
    <definedName name="MOCGS">#REF!</definedName>
    <definedName name="MODE">#REF!</definedName>
    <definedName name="MODES">#REF!</definedName>
    <definedName name="MODI1" hidden="1">#REF!</definedName>
    <definedName name="modif">#REF!</definedName>
    <definedName name="modif1">#REF!</definedName>
    <definedName name="MODIFICACION1">#REF!</definedName>
    <definedName name="MOEX">#REF!</definedName>
    <definedName name="MOEXS">#REF!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P">#REF!</definedName>
    <definedName name="MORS">#REF!</definedName>
    <definedName name="mortero" localSheetId="4">#REF!</definedName>
    <definedName name="mortero" localSheetId="0">#REF!</definedName>
    <definedName name="mortero" localSheetId="1">#REF!</definedName>
    <definedName name="mortero">#REF!</definedName>
    <definedName name="Mortero_1_10">#REF!</definedName>
    <definedName name="Mortero_1_5">#REF!</definedName>
    <definedName name="Mortero_1_6">#REF!</definedName>
    <definedName name="MOSA">#REF!</definedName>
    <definedName name="MOSAS">#REF!</definedName>
    <definedName name="MOSUB">#REF!</definedName>
    <definedName name="MOV" localSheetId="60" hidden="1">{#N/A,#N/A,FALSE,"Hoja1";#N/A,#N/A,FALSE,"Hoja2"}</definedName>
    <definedName name="MOV" localSheetId="62" hidden="1">{#N/A,#N/A,FALSE,"Hoja1";#N/A,#N/A,FALSE,"Hoja2"}</definedName>
    <definedName name="MOV" localSheetId="24" hidden="1">{#N/A,#N/A,FALSE,"Hoja1";#N/A,#N/A,FALSE,"Hoja2"}</definedName>
    <definedName name="MOV" localSheetId="25" hidden="1">{#N/A,#N/A,FALSE,"Hoja1";#N/A,#N/A,FALSE,"Hoja2"}</definedName>
    <definedName name="MOV" localSheetId="55" hidden="1">{#N/A,#N/A,FALSE,"Hoja1";#N/A,#N/A,FALSE,"Hoja2"}</definedName>
    <definedName name="MOV" localSheetId="54" hidden="1">{#N/A,#N/A,FALSE,"Hoja1";#N/A,#N/A,FALSE,"Hoja2"}</definedName>
    <definedName name="MOV" hidden="1">{#N/A,#N/A,FALSE,"Hoja1";#N/A,#N/A,FALSE,"Hoja2"}</definedName>
    <definedName name="mr" localSheetId="55">#REF!</definedName>
    <definedName name="mr" localSheetId="54">#REF!</definedName>
    <definedName name="mr">#REF!</definedName>
    <definedName name="MTL" hidden="1">#REF!</definedName>
    <definedName name="Muestra" localSheetId="55">#REF!</definedName>
    <definedName name="Muestra" localSheetId="54">#REF!</definedName>
    <definedName name="Muestra">#REF!</definedName>
    <definedName name="MuestraN" localSheetId="55">#REF!</definedName>
    <definedName name="MuestraN" localSheetId="54">#REF!</definedName>
    <definedName name="MuestraN">#REF!</definedName>
    <definedName name="MuestraNo">#REF!</definedName>
    <definedName name="MY">#REF!</definedName>
    <definedName name="n">#REF!</definedName>
    <definedName name="Naranjas">#REF!</definedName>
    <definedName name="NARIÑO">#REF!</definedName>
    <definedName name="NARIÑO2">#REF!</definedName>
    <definedName name="nb">#REF!</definedName>
    <definedName name="nbv">#REF!</definedName>
    <definedName name="nbvnv" localSheetId="60" hidden="1">{"via1",#N/A,TRUE,"general";"via2",#N/A,TRUE,"general";"via3",#N/A,TRUE,"general"}</definedName>
    <definedName name="nbvnv" localSheetId="55" hidden="1">{"via1",#N/A,TRUE,"general";"via2",#N/A,TRUE,"general";"via3",#N/A,TRUE,"general"}</definedName>
    <definedName name="nbvnv" localSheetId="5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60" hidden="1">{"TAB1",#N/A,TRUE,"GENERAL";"TAB2",#N/A,TRUE,"GENERAL";"TAB3",#N/A,TRUE,"GENERAL";"TAB4",#N/A,TRUE,"GENERAL";"TAB5",#N/A,TRUE,"GENERAL"}</definedName>
    <definedName name="NDHS" localSheetId="55" hidden="1">{"TAB1",#N/A,TRUE,"GENERAL";"TAB2",#N/A,TRUE,"GENERAL";"TAB3",#N/A,TRUE,"GENERAL";"TAB4",#N/A,TRUE,"GENERAL";"TAB5",#N/A,TRUE,"GENERAL"}</definedName>
    <definedName name="NDHS" localSheetId="5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55">#REF!</definedName>
    <definedName name="NE" localSheetId="54">#REF!</definedName>
    <definedName name="NE" localSheetId="4">#REF!</definedName>
    <definedName name="NE" localSheetId="0">#REF!</definedName>
    <definedName name="NE" localSheetId="1">#REF!</definedName>
    <definedName name="NE">#REF!</definedName>
    <definedName name="nf" localSheetId="60" hidden="1">{"TAB1",#N/A,TRUE,"GENERAL";"TAB2",#N/A,TRUE,"GENERAL";"TAB3",#N/A,TRUE,"GENERAL";"TAB4",#N/A,TRUE,"GENERAL";"TAB5",#N/A,TRUE,"GENERAL"}</definedName>
    <definedName name="nf" localSheetId="55" hidden="1">{"TAB1",#N/A,TRUE,"GENERAL";"TAB2",#N/A,TRUE,"GENERAL";"TAB3",#N/A,TRUE,"GENERAL";"TAB4",#N/A,TRUE,"GENERAL";"TAB5",#N/A,TRUE,"GENERAL"}</definedName>
    <definedName name="nf" localSheetId="5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60" hidden="1">{"via1",#N/A,TRUE,"general";"via2",#N/A,TRUE,"general";"via3",#N/A,TRUE,"general"}</definedName>
    <definedName name="nfg" localSheetId="55" hidden="1">{"via1",#N/A,TRUE,"general";"via2",#N/A,TRUE,"general";"via3",#N/A,TRUE,"general"}</definedName>
    <definedName name="nfg" localSheetId="5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60" hidden="1">{"via1",#N/A,TRUE,"general";"via2",#N/A,TRUE,"general";"via3",#N/A,TRUE,"general"}</definedName>
    <definedName name="nfgn" localSheetId="55" hidden="1">{"via1",#N/A,TRUE,"general";"via2",#N/A,TRUE,"general";"via3",#N/A,TRUE,"general"}</definedName>
    <definedName name="nfgn" localSheetId="54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 localSheetId="55">#REF!</definedName>
    <definedName name="NG_1" localSheetId="54">#REF!</definedName>
    <definedName name="NG_1">#REF!</definedName>
    <definedName name="NG_2" localSheetId="55">#REF!</definedName>
    <definedName name="NG_2" localSheetId="54">#REF!</definedName>
    <definedName name="NG_2">#REF!</definedName>
    <definedName name="NG_3">#REF!</definedName>
    <definedName name="NG_4">#REF!</definedName>
    <definedName name="ngdn" localSheetId="60" hidden="1">{"TAB1",#N/A,TRUE,"GENERAL";"TAB2",#N/A,TRUE,"GENERAL";"TAB3",#N/A,TRUE,"GENERAL";"TAB4",#N/A,TRUE,"GENERAL";"TAB5",#N/A,TRUE,"GENERAL"}</definedName>
    <definedName name="ngdn" localSheetId="55" hidden="1">{"TAB1",#N/A,TRUE,"GENERAL";"TAB2",#N/A,TRUE,"GENERAL";"TAB3",#N/A,TRUE,"GENERAL";"TAB4",#N/A,TRUE,"GENERAL";"TAB5",#N/A,TRUE,"GENERAL"}</definedName>
    <definedName name="ngdn" localSheetId="5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60" hidden="1">{"via1",#N/A,TRUE,"general";"via2",#N/A,TRUE,"general";"via3",#N/A,TRUE,"general"}</definedName>
    <definedName name="ngfh" localSheetId="55" hidden="1">{"via1",#N/A,TRUE,"general";"via2",#N/A,TRUE,"general";"via3",#N/A,TRUE,"general"}</definedName>
    <definedName name="ngfh" localSheetId="54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55">#REF!</definedName>
    <definedName name="NHG" localSheetId="54">#REF!</definedName>
    <definedName name="NHG">#REF!</definedName>
    <definedName name="NHMN">#REF!</definedName>
    <definedName name="nhn" localSheetId="60" hidden="1">{"via1",#N/A,TRUE,"general";"via2",#N/A,TRUE,"general";"via3",#N/A,TRUE,"general"}</definedName>
    <definedName name="nhn" localSheetId="55" hidden="1">{"via1",#N/A,TRUE,"general";"via2",#N/A,TRUE,"general";"via3",#N/A,TRUE,"general"}</definedName>
    <definedName name="nhn" localSheetId="5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60" hidden="1">{"TAB1",#N/A,TRUE,"GENERAL";"TAB2",#N/A,TRUE,"GENERAL";"TAB3",#N/A,TRUE,"GENERAL";"TAB4",#N/A,TRUE,"GENERAL";"TAB5",#N/A,TRUE,"GENERAL"}</definedName>
    <definedName name="nhncfgn" localSheetId="55" hidden="1">{"TAB1",#N/A,TRUE,"GENERAL";"TAB2",#N/A,TRUE,"GENERAL";"TAB3",#N/A,TRUE,"GENERAL";"TAB4",#N/A,TRUE,"GENERAL";"TAB5",#N/A,TRUE,"GENERAL"}</definedName>
    <definedName name="nhncfgn" localSheetId="5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60" hidden="1">{"via1",#N/A,TRUE,"general";"via2",#N/A,TRUE,"general";"via3",#N/A,TRUE,"general"}</definedName>
    <definedName name="nhndr" localSheetId="55" hidden="1">{"via1",#N/A,TRUE,"general";"via2",#N/A,TRUE,"general";"via3",#N/A,TRUE,"general"}</definedName>
    <definedName name="nhndr" localSheetId="54" hidden="1">{"via1",#N/A,TRUE,"general";"via2",#N/A,TRUE,"general";"via3",#N/A,TRUE,"general"}</definedName>
    <definedName name="nhndr" hidden="1">{"via1",#N/A,TRUE,"general";"via2",#N/A,TRUE,"general";"via3",#N/A,TRUE,"general"}</definedName>
    <definedName name="NJH" localSheetId="55">#REF!</definedName>
    <definedName name="NJH" localSheetId="54">#REF!</definedName>
    <definedName name="NJH">#REF!</definedName>
    <definedName name="nm" localSheetId="55">#REF!</definedName>
    <definedName name="nm" localSheetId="54">#REF!</definedName>
    <definedName name="nm">#REF!</definedName>
    <definedName name="nmmmm" localSheetId="60" hidden="1">{"via1",#N/A,TRUE,"general";"via2",#N/A,TRUE,"general";"via3",#N/A,TRUE,"general"}</definedName>
    <definedName name="nmmmm" localSheetId="55" hidden="1">{"via1",#N/A,TRUE,"general";"via2",#N/A,TRUE,"general";"via3",#N/A,TRUE,"general"}</definedName>
    <definedName name="nmmmm" localSheetId="5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60" hidden="1">{"TAB1",#N/A,TRUE,"GENERAL";"TAB2",#N/A,TRUE,"GENERAL";"TAB3",#N/A,TRUE,"GENERAL";"TAB4",#N/A,TRUE,"GENERAL";"TAB5",#N/A,TRUE,"GENERAL"}</definedName>
    <definedName name="NN" localSheetId="55" hidden="1">{"TAB1",#N/A,TRUE,"GENERAL";"TAB2",#N/A,TRUE,"GENERAL";"TAB3",#N/A,TRUE,"GENERAL";"TAB4",#N/A,TRUE,"GENERAL";"TAB5",#N/A,TRUE,"GENERAL"}</definedName>
    <definedName name="NN" localSheetId="5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60" hidden="1">{"TAB1",#N/A,TRUE,"GENERAL";"TAB2",#N/A,TRUE,"GENERAL";"TAB3",#N/A,TRUE,"GENERAL";"TAB4",#N/A,TRUE,"GENERAL";"TAB5",#N/A,TRUE,"GENERAL"}</definedName>
    <definedName name="nndng" localSheetId="55" hidden="1">{"TAB1",#N/A,TRUE,"GENERAL";"TAB2",#N/A,TRUE,"GENERAL";"TAB3",#N/A,TRUE,"GENERAL";"TAB4",#N/A,TRUE,"GENERAL";"TAB5",#N/A,TRUE,"GENERAL"}</definedName>
    <definedName name="nndng" localSheetId="5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60">#REF!</definedName>
    <definedName name="NNN" localSheetId="62">#REF!</definedName>
    <definedName name="NNN" localSheetId="24">#REF!</definedName>
    <definedName name="NNN" localSheetId="25">#REF!</definedName>
    <definedName name="NNN" localSheetId="55">#REF!</definedName>
    <definedName name="NNN" localSheetId="54">#REF!</definedName>
    <definedName name="NNN" localSheetId="4">#REF!</definedName>
    <definedName name="NNN" localSheetId="0">#REF!</definedName>
    <definedName name="NNN" localSheetId="1">#REF!</definedName>
    <definedName name="NNN">#REF!</definedName>
    <definedName name="nnnhd" localSheetId="60" hidden="1">{"via1",#N/A,TRUE,"general";"via2",#N/A,TRUE,"general";"via3",#N/A,TRUE,"general"}</definedName>
    <definedName name="nnnhd" localSheetId="55" hidden="1">{"via1",#N/A,TRUE,"general";"via2",#N/A,TRUE,"general";"via3",#N/A,TRUE,"general"}</definedName>
    <definedName name="nnnhd" localSheetId="5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60" hidden="1">{"via1",#N/A,TRUE,"general";"via2",#N/A,TRUE,"general";"via3",#N/A,TRUE,"general"}</definedName>
    <definedName name="nnnnn" localSheetId="55" hidden="1">{"via1",#N/A,TRUE,"general";"via2",#N/A,TRUE,"general";"via3",#N/A,TRUE,"general"}</definedName>
    <definedName name="nnnnn" localSheetId="5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60" hidden="1">{"TAB1",#N/A,TRUE,"GENERAL";"TAB2",#N/A,TRUE,"GENERAL";"TAB3",#N/A,TRUE,"GENERAL";"TAB4",#N/A,TRUE,"GENERAL";"TAB5",#N/A,TRUE,"GENERAL"}</definedName>
    <definedName name="nnnnnd" localSheetId="55" hidden="1">{"TAB1",#N/A,TRUE,"GENERAL";"TAB2",#N/A,TRUE,"GENERAL";"TAB3",#N/A,TRUE,"GENERAL";"TAB4",#N/A,TRUE,"GENERAL";"TAB5",#N/A,TRUE,"GENERAL"}</definedName>
    <definedName name="nnnnnd" localSheetId="5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60" hidden="1">{"TAB1",#N/A,TRUE,"GENERAL";"TAB2",#N/A,TRUE,"GENERAL";"TAB3",#N/A,TRUE,"GENERAL";"TAB4",#N/A,TRUE,"GENERAL";"TAB5",#N/A,TRUE,"GENERAL"}</definedName>
    <definedName name="nnnnnf" localSheetId="55" hidden="1">{"TAB1",#N/A,TRUE,"GENERAL";"TAB2",#N/A,TRUE,"GENERAL";"TAB3",#N/A,TRUE,"GENERAL";"TAB4",#N/A,TRUE,"GENERAL";"TAB5",#N/A,TRUE,"GENERAL"}</definedName>
    <definedName name="nnnnnf" localSheetId="5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60" hidden="1">{"via1",#N/A,TRUE,"general";"via2",#N/A,TRUE,"general";"via3",#N/A,TRUE,"general"}</definedName>
    <definedName name="nnnnnh" localSheetId="55" hidden="1">{"via1",#N/A,TRUE,"general";"via2",#N/A,TRUE,"general";"via3",#N/A,TRUE,"general"}</definedName>
    <definedName name="nnnnnh" localSheetId="54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55">#REF!</definedName>
    <definedName name="NO" localSheetId="54">#REF!</definedName>
    <definedName name="NO">#REF!</definedName>
    <definedName name="NO_10" localSheetId="60">'201.3'!ERR</definedName>
    <definedName name="NO_10" localSheetId="55">'61.9P'!ERR</definedName>
    <definedName name="NO_10" localSheetId="54">'62P R'!ERR</definedName>
    <definedName name="NO_10">ERR</definedName>
    <definedName name="NO_3" localSheetId="60">'201.3'!ERR</definedName>
    <definedName name="NO_3" localSheetId="55">'61.9P'!ERR</definedName>
    <definedName name="NO_3" localSheetId="54">'62P R'!ERR</definedName>
    <definedName name="NO_3">ERR</definedName>
    <definedName name="NO_4" localSheetId="60">'201.3'!ERR</definedName>
    <definedName name="NO_4" localSheetId="55">'61.9P'!ERR</definedName>
    <definedName name="NO_4" localSheetId="54">'62P R'!ERR</definedName>
    <definedName name="NO_4">ERR</definedName>
    <definedName name="NO_5" localSheetId="60">'201.3'!ERR</definedName>
    <definedName name="NO_5" localSheetId="55">'61.9P'!ERR</definedName>
    <definedName name="NO_5" localSheetId="54">'62P R'!ERR</definedName>
    <definedName name="NO_5">ERR</definedName>
    <definedName name="NO_6" localSheetId="60">'201.3'!ERR</definedName>
    <definedName name="NO_6" localSheetId="55">'61.9P'!ERR</definedName>
    <definedName name="NO_6" localSheetId="54">'62P R'!ERR</definedName>
    <definedName name="NO_6">ERR</definedName>
    <definedName name="NO_7" localSheetId="60">'201.3'!ERR</definedName>
    <definedName name="NO_7" localSheetId="55">'61.9P'!ERR</definedName>
    <definedName name="NO_7" localSheetId="54">'62P R'!ERR</definedName>
    <definedName name="NO_7">ERR</definedName>
    <definedName name="NO_8" localSheetId="60">'201.3'!ERR</definedName>
    <definedName name="NO_8" localSheetId="55">'61.9P'!ERR</definedName>
    <definedName name="NO_8" localSheetId="54">'62P R'!ERR</definedName>
    <definedName name="NO_8">ERR</definedName>
    <definedName name="NO_9" localSheetId="60">'201.3'!ERR</definedName>
    <definedName name="NO_9" localSheetId="55">'61.9P'!ERR</definedName>
    <definedName name="NO_9" localSheetId="54">'62P R'!ERR</definedName>
    <definedName name="NO_9">ERR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55">#REF!</definedName>
    <definedName name="NOMBRE" localSheetId="54">#REF!</definedName>
    <definedName name="NOMBRE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r" localSheetId="55">#REF!</definedName>
    <definedName name="nr" localSheetId="54">#REF!</definedName>
    <definedName name="nr">#REF!</definedName>
    <definedName name="nt" localSheetId="55">#REF!</definedName>
    <definedName name="nt" localSheetId="54">#REF!</definedName>
    <definedName name="nt">#REF!</definedName>
    <definedName name="NUEVO">#REF!</definedName>
    <definedName name="Numero">#REF!</definedName>
    <definedName name="NVOCD">#REF!</definedName>
    <definedName name="nxn" localSheetId="60" hidden="1">{"via1",#N/A,TRUE,"general";"via2",#N/A,TRUE,"general";"via3",#N/A,TRUE,"general"}</definedName>
    <definedName name="nxn" localSheetId="55" hidden="1">{"via1",#N/A,TRUE,"general";"via2",#N/A,TRUE,"general";"via3",#N/A,TRUE,"general"}</definedName>
    <definedName name="nxn" localSheetId="54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55">#REF!</definedName>
    <definedName name="ñl" localSheetId="54">#REF!</definedName>
    <definedName name="ñl">#REF!</definedName>
    <definedName name="ññ" localSheetId="60">#REF!</definedName>
    <definedName name="ññ" localSheetId="55">#REF!</definedName>
    <definedName name="ññ" localSheetId="54">#REF!</definedName>
    <definedName name="ññ">#REF!</definedName>
    <definedName name="ñok">#REF!</definedName>
    <definedName name="ñp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60" hidden="1">{"via1",#N/A,TRUE,"general";"via2",#N/A,TRUE,"general";"via3",#N/A,TRUE,"general"}</definedName>
    <definedName name="ñpñpñ" localSheetId="55" hidden="1">{"via1",#N/A,TRUE,"general";"via2",#N/A,TRUE,"general";"via3",#N/A,TRUE,"general"}</definedName>
    <definedName name="ñpñpñ" localSheetId="54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55">#REF!</definedName>
    <definedName name="ñpo" localSheetId="54">#REF!</definedName>
    <definedName name="ñpo">#REF!</definedName>
    <definedName name="o" localSheetId="55">#REF!</definedName>
    <definedName name="o" localSheetId="54">#REF!</definedName>
    <definedName name="o">#REF!</definedName>
    <definedName name="o9o9" localSheetId="60" hidden="1">{"via1",#N/A,TRUE,"general";"via2",#N/A,TRUE,"general";"via3",#N/A,TRUE,"general"}</definedName>
    <definedName name="o9o9" localSheetId="55" hidden="1">{"via1",#N/A,TRUE,"general";"via2",#N/A,TRUE,"general";"via3",#N/A,TRUE,"general"}</definedName>
    <definedName name="o9o9" localSheetId="54" hidden="1">{"via1",#N/A,TRUE,"general";"via2",#N/A,TRUE,"general";"via3",#N/A,TRUE,"general"}</definedName>
    <definedName name="o9o9" hidden="1">{"via1",#N/A,TRUE,"general";"via2",#N/A,TRUE,"general";"via3",#N/A,TRUE,"general"}</definedName>
    <definedName name="objetivospolítica">#REF!</definedName>
    <definedName name="observaciones" localSheetId="55">#REF!</definedName>
    <definedName name="observaciones" localSheetId="54">#REF!</definedName>
    <definedName name="observaciones">#REF!</definedName>
    <definedName name="Oficial" localSheetId="55">#REF!</definedName>
    <definedName name="Oficial" localSheetId="54">#REF!</definedName>
    <definedName name="Oficial">#REF!</definedName>
    <definedName name="oiret" localSheetId="60" hidden="1">{"TAB1",#N/A,TRUE,"GENERAL";"TAB2",#N/A,TRUE,"GENERAL";"TAB3",#N/A,TRUE,"GENERAL";"TAB4",#N/A,TRUE,"GENERAL";"TAB5",#N/A,TRUE,"GENERAL"}</definedName>
    <definedName name="oiret" localSheetId="55" hidden="1">{"TAB1",#N/A,TRUE,"GENERAL";"TAB2",#N/A,TRUE,"GENERAL";"TAB3",#N/A,TRUE,"GENERAL";"TAB4",#N/A,TRUE,"GENERAL";"TAB5",#N/A,TRUE,"GENERAL"}</definedName>
    <definedName name="oiret" localSheetId="5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60" hidden="1">{"TAB1",#N/A,TRUE,"GENERAL";"TAB2",#N/A,TRUE,"GENERAL";"TAB3",#N/A,TRUE,"GENERAL";"TAB4",#N/A,TRUE,"GENERAL";"TAB5",#N/A,TRUE,"GENERAL"}</definedName>
    <definedName name="oirgrth" localSheetId="55" hidden="1">{"TAB1",#N/A,TRUE,"GENERAL";"TAB2",#N/A,TRUE,"GENERAL";"TAB3",#N/A,TRUE,"GENERAL";"TAB4",#N/A,TRUE,"GENERAL";"TAB5",#N/A,TRUE,"GENERAL"}</definedName>
    <definedName name="oirgrth" localSheetId="5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60" hidden="1">{"via1",#N/A,TRUE,"general";"via2",#N/A,TRUE,"general";"via3",#N/A,TRUE,"general"}</definedName>
    <definedName name="OIUOIU" localSheetId="55" hidden="1">{"via1",#N/A,TRUE,"general";"via2",#N/A,TRUE,"general";"via3",#N/A,TRUE,"general"}</definedName>
    <definedName name="OIUOIU" localSheetId="54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" localSheetId="55">#REF!</definedName>
    <definedName name="OLE_LINK1" localSheetId="54">#REF!</definedName>
    <definedName name="OLE_LINK1">#REF!</definedName>
    <definedName name="oo" localSheetId="55">#REF!</definedName>
    <definedName name="oo" localSheetId="54">#REF!</definedName>
    <definedName name="oo">#REF!</definedName>
    <definedName name="ooo" localSheetId="55">#REF!</definedName>
    <definedName name="ooo" localSheetId="54">#REF!</definedName>
    <definedName name="ooo">#REF!</definedName>
    <definedName name="ooooiii" localSheetId="60" hidden="1">{"TAB1",#N/A,TRUE,"GENERAL";"TAB2",#N/A,TRUE,"GENERAL";"TAB3",#N/A,TRUE,"GENERAL";"TAB4",#N/A,TRUE,"GENERAL";"TAB5",#N/A,TRUE,"GENERAL"}</definedName>
    <definedName name="ooooiii" localSheetId="55" hidden="1">{"TAB1",#N/A,TRUE,"GENERAL";"TAB2",#N/A,TRUE,"GENERAL";"TAB3",#N/A,TRUE,"GENERAL";"TAB4",#N/A,TRUE,"GENERAL";"TAB5",#N/A,TRUE,"GENERAL"}</definedName>
    <definedName name="ooooiii" localSheetId="5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60" hidden="1">{"via1",#N/A,TRUE,"general";"via2",#N/A,TRUE,"general";"via3",#N/A,TRUE,"general"}</definedName>
    <definedName name="oooos" localSheetId="55" hidden="1">{"via1",#N/A,TRUE,"general";"via2",#N/A,TRUE,"general";"via3",#N/A,TRUE,"general"}</definedName>
    <definedName name="oooos" localSheetId="54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55">#REF!</definedName>
    <definedName name="op" localSheetId="54">#REF!</definedName>
    <definedName name="op">#REF!</definedName>
    <definedName name="ORTROPA" localSheetId="55">#REF!</definedName>
    <definedName name="ORTROPA" localSheetId="54">#REF!</definedName>
    <definedName name="ORTROPA">#REF!</definedName>
    <definedName name="os" localSheetId="55">#REF!</definedName>
    <definedName name="os" localSheetId="54">#REF!</definedName>
    <definedName name="os">#REF!</definedName>
    <definedName name="OSCAR">#REF!</definedName>
    <definedName name="P.O">#REF!</definedName>
    <definedName name="p0p0" localSheetId="60" hidden="1">{"via1",#N/A,TRUE,"general";"via2",#N/A,TRUE,"general";"via3",#N/A,TRUE,"general"}</definedName>
    <definedName name="p0p0" localSheetId="55" hidden="1">{"via1",#N/A,TRUE,"general";"via2",#N/A,TRUE,"general";"via3",#N/A,TRUE,"general"}</definedName>
    <definedName name="p0p0" localSheetId="54" hidden="1">{"via1",#N/A,TRUE,"general";"via2",#N/A,TRUE,"general";"via3",#N/A,TRUE,"general"}</definedName>
    <definedName name="p0p0" hidden="1">{"via1",#N/A,TRUE,"general";"via2",#N/A,TRUE,"general";"via3",#N/A,TRUE,"general"}</definedName>
    <definedName name="Panel_Led_Plano_de_18w" localSheetId="55">#REF!</definedName>
    <definedName name="Panel_Led_Plano_de_18w" localSheetId="54">#REF!</definedName>
    <definedName name="Panel_Led_Plano_de_18w">#REF!</definedName>
    <definedName name="PAROUE_CENTENARIO_MUNICIPIO_DE_TAURAMENA" localSheetId="55">#REF!</definedName>
    <definedName name="PAROUE_CENTENARIO_MUNICIPIO_DE_TAURAMENA" localSheetId="54">#REF!</definedName>
    <definedName name="PAROUE_CENTENARIO_MUNICIPIO_DE_TAURAMENA">#REF!</definedName>
    <definedName name="PAZ" localSheetId="55">#REF!</definedName>
    <definedName name="PAZ" localSheetId="54">#REF!</definedName>
    <definedName name="PAZ">#REF!</definedName>
    <definedName name="PEDRAPLEN">#REF!</definedName>
    <definedName name="Pegante_pvc">#REF!</definedName>
    <definedName name="PEPE" localSheetId="60">'201.3'!ERR</definedName>
    <definedName name="PEPE" localSheetId="55">'61.9P'!ERR</definedName>
    <definedName name="PEPE" localSheetId="54">'62P R'!ERR</definedName>
    <definedName name="PEPE">[0]!ERR</definedName>
    <definedName name="PERFIL_ANGULO_2.5_X_2.5_X_2.44__Cund" localSheetId="55">#REF!</definedName>
    <definedName name="PERFIL_ANGULO_2.5_X_2.5_X_2.44__Cund" localSheetId="54">#REF!</definedName>
    <definedName name="PERFIL_ANGULO_2.5_X_2.5_X_2.44__Cund">#REF!</definedName>
    <definedName name="Perfil_c_120x50mm" localSheetId="55">#REF!</definedName>
    <definedName name="Perfil_c_120x50mm" localSheetId="54">#REF!</definedName>
    <definedName name="Perfil_c_120x50mm">#REF!</definedName>
    <definedName name="PERFIL_OMEGA_X_2.44_C_26" localSheetId="55">#REF!</definedName>
    <definedName name="PERFIL_OMEGA_X_2.44_C_26" localSheetId="54">#REF!</definedName>
    <definedName name="PERFIL_OMEGA_X_2.44_C_26">#REF!</definedName>
    <definedName name="PERFIL_VIGUETA_PRINCIPAL_X_2.44_Cund">#REF!</definedName>
    <definedName name="PFS">#REF!</definedName>
    <definedName name="PFSS">#REF!</definedName>
    <definedName name="PI2X2X">#REF!</definedName>
    <definedName name="PI2X2XS">#REF!</definedName>
    <definedName name="Pintura_esmalte">#REF!</definedName>
    <definedName name="Pintura_Exterior">#REF!</definedName>
    <definedName name="Pintura_Interior_Gl">#REF!</definedName>
    <definedName name="PIR">#REF!</definedName>
    <definedName name="Piso">#REF!</definedName>
    <definedName name="PKHK" localSheetId="60" hidden="1">{"TAB1",#N/A,TRUE,"GENERAL";"TAB2",#N/A,TRUE,"GENERAL";"TAB3",#N/A,TRUE,"GENERAL";"TAB4",#N/A,TRUE,"GENERAL";"TAB5",#N/A,TRUE,"GENERAL"}</definedName>
    <definedName name="PKHK" localSheetId="55" hidden="1">{"TAB1",#N/A,TRUE,"GENERAL";"TAB2",#N/A,TRUE,"GENERAL";"TAB3",#N/A,TRUE,"GENERAL";"TAB4",#N/A,TRUE,"GENERAL";"TAB5",#N/A,TRUE,"GENERAL"}</definedName>
    <definedName name="PKHK" localSheetId="5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60" hidden="1">{"TAB1",#N/A,TRUE,"GENERAL";"TAB2",#N/A,TRUE,"GENERAL";"TAB3",#N/A,TRUE,"GENERAL";"TAB4",#N/A,TRUE,"GENERAL";"TAB5",#N/A,TRUE,"GENERAL"}</definedName>
    <definedName name="pkj" localSheetId="55" hidden="1">{"TAB1",#N/A,TRUE,"GENERAL";"TAB2",#N/A,TRUE,"GENERAL";"TAB3",#N/A,TRUE,"GENERAL";"TAB4",#N/A,TRUE,"GENERAL";"TAB5",#N/A,TRUE,"GENERAL"}</definedName>
    <definedName name="pkj" localSheetId="5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60" hidden="1">{"TAB1",#N/A,TRUE,"GENERAL";"TAB2",#N/A,TRUE,"GENERAL";"TAB3",#N/A,TRUE,"GENERAL";"TAB4",#N/A,TRUE,"GENERAL";"TAB5",#N/A,TRUE,"GENERAL"}</definedName>
    <definedName name="PLAD" localSheetId="55" hidden="1">{"TAB1",#N/A,TRUE,"GENERAL";"TAB2",#N/A,TRUE,"GENERAL";"TAB3",#N/A,TRUE,"GENERAL";"TAB4",#N/A,TRUE,"GENERAL";"TAB5",#N/A,TRUE,"GENERAL"}</definedName>
    <definedName name="PLAD" localSheetId="5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átanos">#REF!</definedName>
    <definedName name="PLPLUNN" localSheetId="60" hidden="1">{"TAB1",#N/A,TRUE,"GENERAL";"TAB2",#N/A,TRUE,"GENERAL";"TAB3",#N/A,TRUE,"GENERAL";"TAB4",#N/A,TRUE,"GENERAL";"TAB5",#N/A,TRUE,"GENERAL"}</definedName>
    <definedName name="PLPLUNN" localSheetId="55" hidden="1">{"TAB1",#N/A,TRUE,"GENERAL";"TAB2",#N/A,TRUE,"GENERAL";"TAB3",#N/A,TRUE,"GENERAL";"TAB4",#N/A,TRUE,"GENERAL";"TAB5",#N/A,TRUE,"GENERAL"}</definedName>
    <definedName name="PLPLUNN" localSheetId="5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A">#REF!</definedName>
    <definedName name="PMAS">#REF!</definedName>
    <definedName name="pñ">#REF!</definedName>
    <definedName name="po">#REF!</definedName>
    <definedName name="poi">#REF!</definedName>
    <definedName name="POIUP" localSheetId="60" hidden="1">{"via1",#N/A,TRUE,"general";"via2",#N/A,TRUE,"general";"via3",#N/A,TRUE,"general"}</definedName>
    <definedName name="POIUP" localSheetId="55" hidden="1">{"via1",#N/A,TRUE,"general";"via2",#N/A,TRUE,"general";"via3",#N/A,TRUE,"general"}</definedName>
    <definedName name="POIUP" localSheetId="54" hidden="1">{"via1",#N/A,TRUE,"general";"via2",#N/A,TRUE,"general";"via3",#N/A,TRUE,"general"}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O" localSheetId="55">#REF!</definedName>
    <definedName name="POO" localSheetId="54">#REF!</definedName>
    <definedName name="POO">#REF!</definedName>
    <definedName name="popop" localSheetId="60" hidden="1">{"via1",#N/A,TRUE,"general";"via2",#N/A,TRUE,"general";"via3",#N/A,TRUE,"general"}</definedName>
    <definedName name="popop" localSheetId="55" hidden="1">{"via1",#N/A,TRUE,"general";"via2",#N/A,TRUE,"general";"via3",#N/A,TRUE,"general"}</definedName>
    <definedName name="popop" localSheetId="5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60" hidden="1">{"via1",#N/A,TRUE,"general";"via2",#N/A,TRUE,"general";"via3",#N/A,TRUE,"general"}</definedName>
    <definedName name="popp" localSheetId="55" hidden="1">{"via1",#N/A,TRUE,"general";"via2",#N/A,TRUE,"general";"via3",#N/A,TRUE,"general"}</definedName>
    <definedName name="popp" localSheetId="54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60" hidden="1">{"TAB1",#N/A,TRUE,"GENERAL";"TAB2",#N/A,TRUE,"GENERAL";"TAB3",#N/A,TRUE,"GENERAL";"TAB4",#N/A,TRUE,"GENERAL";"TAB5",#N/A,TRUE,"GENERAL"}</definedName>
    <definedName name="popvds" localSheetId="55" hidden="1">{"TAB1",#N/A,TRUE,"GENERAL";"TAB2",#N/A,TRUE,"GENERAL";"TAB3",#N/A,TRUE,"GENERAL";"TAB4",#N/A,TRUE,"GENERAL";"TAB5",#N/A,TRUE,"GENERAL"}</definedName>
    <definedName name="popvds" localSheetId="5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ntaje">#REF!</definedName>
    <definedName name="pouig" localSheetId="60" hidden="1">{"via1",#N/A,TRUE,"general";"via2",#N/A,TRUE,"general";"via3",#N/A,TRUE,"general"}</definedName>
    <definedName name="pouig" localSheetId="55" hidden="1">{"via1",#N/A,TRUE,"general";"via2",#N/A,TRUE,"general";"via3",#N/A,TRUE,"general"}</definedName>
    <definedName name="pouig" localSheetId="54" hidden="1">{"via1",#N/A,TRUE,"general";"via2",#N/A,TRUE,"general";"via3",#N/A,TRUE,"general"}</definedName>
    <definedName name="pouig" hidden="1">{"via1",#N/A,TRUE,"general";"via2",#N/A,TRUE,"general";"via3",#N/A,TRUE,"general"}</definedName>
    <definedName name="pp" localSheetId="55">#REF!</definedName>
    <definedName name="pp" localSheetId="54">#REF!</definedName>
    <definedName name="pp">#REF!</definedName>
    <definedName name="ppppp9" localSheetId="60" hidden="1">{"via1",#N/A,TRUE,"general";"via2",#N/A,TRUE,"general";"via3",#N/A,TRUE,"general"}</definedName>
    <definedName name="ppppp9" localSheetId="55" hidden="1">{"via1",#N/A,TRUE,"general";"via2",#N/A,TRUE,"general";"via3",#N/A,TRUE,"general"}</definedName>
    <definedName name="ppppp9" localSheetId="5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60" hidden="1">{"TAB1",#N/A,TRUE,"GENERAL";"TAB2",#N/A,TRUE,"GENERAL";"TAB3",#N/A,TRUE,"GENERAL";"TAB4",#N/A,TRUE,"GENERAL";"TAB5",#N/A,TRUE,"GENERAL"}</definedName>
    <definedName name="pppppd" localSheetId="55" hidden="1">{"TAB1",#N/A,TRUE,"GENERAL";"TAB2",#N/A,TRUE,"GENERAL";"TAB3",#N/A,TRUE,"GENERAL";"TAB4",#N/A,TRUE,"GENERAL";"TAB5",#N/A,TRUE,"GENERAL"}</definedName>
    <definedName name="pppppd" localSheetId="5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60" hidden="1">{"via1",#N/A,TRUE,"general";"via2",#N/A,TRUE,"general";"via3",#N/A,TRUE,"general"}</definedName>
    <definedName name="pqroj" localSheetId="55" hidden="1">{"via1",#N/A,TRUE,"general";"via2",#N/A,TRUE,"general";"via3",#N/A,TRUE,"general"}</definedName>
    <definedName name="pqroj" localSheetId="54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55">#REF!</definedName>
    <definedName name="PRE" localSheetId="54">#REF!</definedName>
    <definedName name="PRE">#REF!</definedName>
    <definedName name="PRECIO" localSheetId="55">#REF!</definedName>
    <definedName name="PRECIO" localSheetId="54">#REF!</definedName>
    <definedName name="PRECIO">#REF!</definedName>
    <definedName name="precios" localSheetId="55">#REF!</definedName>
    <definedName name="precios" localSheetId="54">#REF!</definedName>
    <definedName name="precios">#REF!</definedName>
    <definedName name="pres">#REF!</definedName>
    <definedName name="presu">#REF!</definedName>
    <definedName name="presupuesto">#N/A</definedName>
    <definedName name="PRIMER" localSheetId="60" hidden="1">{"via1",#N/A,TRUE,"general";"via2",#N/A,TRUE,"general";"via3",#N/A,TRUE,"general"}</definedName>
    <definedName name="PRIMER" localSheetId="55" hidden="1">{"via1",#N/A,TRUE,"general";"via2",#N/A,TRUE,"general";"via3",#N/A,TRUE,"general"}</definedName>
    <definedName name="PRIMER" localSheetId="54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60" hidden="1">{"TAB1",#N/A,TRUE,"GENERAL";"TAB2",#N/A,TRUE,"GENERAL";"TAB3",#N/A,TRUE,"GENERAL";"TAB4",#N/A,TRUE,"GENERAL";"TAB5",#N/A,TRUE,"GENERAL"}</definedName>
    <definedName name="PRIMET" localSheetId="55" hidden="1">{"TAB1",#N/A,TRUE,"GENERAL";"TAB2",#N/A,TRUE,"GENERAL";"TAB3",#N/A,TRUE,"GENERAL";"TAB4",#N/A,TRUE,"GENERAL";"TAB5",#N/A,TRUE,"GENERAL"}</definedName>
    <definedName name="PRIMET" localSheetId="5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55">#REF!</definedName>
    <definedName name="Print_Area_MI" localSheetId="54">#REF!</definedName>
    <definedName name="Print_Area_MI">#REF!</definedName>
    <definedName name="Print_Area1">#N/A</definedName>
    <definedName name="PRINT_TITLES">#N/A</definedName>
    <definedName name="PRINT_TITLES_MI">#N/A</definedName>
    <definedName name="producto" localSheetId="55">#REF!</definedName>
    <definedName name="producto" localSheetId="54">#REF!</definedName>
    <definedName name="producto">#REF!</definedName>
    <definedName name="Prof" localSheetId="55">#REF!</definedName>
    <definedName name="Prof" localSheetId="54">#REF!</definedName>
    <definedName name="Prof">#REF!</definedName>
    <definedName name="PROGRAMADO">#REF!</definedName>
    <definedName name="programainv" localSheetId="60">'201.3'!ERR</definedName>
    <definedName name="programainv" localSheetId="55">'61.9P'!ERR</definedName>
    <definedName name="programainv" localSheetId="54">'62P R'!ERR</definedName>
    <definedName name="programainv">[0]!ERR</definedName>
    <definedName name="programainv_10" localSheetId="60">'201.3'!ERR</definedName>
    <definedName name="programainv_10" localSheetId="55">'61.9P'!ERR</definedName>
    <definedName name="programainv_10" localSheetId="54">'62P R'!ERR</definedName>
    <definedName name="programainv_10">ERR</definedName>
    <definedName name="programainv_3" localSheetId="60">'201.3'!ERR</definedName>
    <definedName name="programainv_3" localSheetId="55">'61.9P'!ERR</definedName>
    <definedName name="programainv_3" localSheetId="54">'62P R'!ERR</definedName>
    <definedName name="programainv_3">ERR</definedName>
    <definedName name="programainv_4" localSheetId="60">'201.3'!ERR</definedName>
    <definedName name="programainv_4" localSheetId="55">'61.9P'!ERR</definedName>
    <definedName name="programainv_4" localSheetId="54">'62P R'!ERR</definedName>
    <definedName name="programainv_4">ERR</definedName>
    <definedName name="programainv_5" localSheetId="60">'201.3'!ERR</definedName>
    <definedName name="programainv_5" localSheetId="55">'61.9P'!ERR</definedName>
    <definedName name="programainv_5" localSheetId="54">'62P R'!ERR</definedName>
    <definedName name="programainv_5">ERR</definedName>
    <definedName name="programainv_6" localSheetId="60">'201.3'!ERR</definedName>
    <definedName name="programainv_6" localSheetId="55">'61.9P'!ERR</definedName>
    <definedName name="programainv_6" localSheetId="54">'62P R'!ERR</definedName>
    <definedName name="programainv_6">ERR</definedName>
    <definedName name="programainv_7" localSheetId="60">'201.3'!ERR</definedName>
    <definedName name="programainv_7" localSheetId="55">'61.9P'!ERR</definedName>
    <definedName name="programainv_7" localSheetId="54">'62P R'!ERR</definedName>
    <definedName name="programainv_7">ERR</definedName>
    <definedName name="programainv_8" localSheetId="60">'201.3'!ERR</definedName>
    <definedName name="programainv_8" localSheetId="55">'61.9P'!ERR</definedName>
    <definedName name="programainv_8" localSheetId="54">'62P R'!ERR</definedName>
    <definedName name="programainv_8">ERR</definedName>
    <definedName name="programainv_9" localSheetId="60">'201.3'!ERR</definedName>
    <definedName name="programainv_9" localSheetId="55">'61.9P'!ERR</definedName>
    <definedName name="programainv_9" localSheetId="54">'62P R'!ERR</definedName>
    <definedName name="programainv_9">ERR</definedName>
    <definedName name="PROY" localSheetId="55">#REF!</definedName>
    <definedName name="PROY" localSheetId="54">#REF!</definedName>
    <definedName name="PROY">#REF!</definedName>
    <definedName name="PROYECTO___LICITACION_PUBLICA_SAT___02___97__LP" localSheetId="55">#REF!</definedName>
    <definedName name="PROYECTO___LICITACION_PUBLICA_SAT___02___97__LP" localSheetId="54">#REF!</definedName>
    <definedName name="PROYECTO___LICITACION_PUBLICA_SAT___02___97__LP">#REF!</definedName>
    <definedName name="PROYECTO___UNIDAD_BASICA_CIUDAD_BOLIVAR" localSheetId="55">#REF!</definedName>
    <definedName name="PROYECTO___UNIDAD_BASICA_CIUDAD_BOLIVAR" localSheetId="54">#REF!</definedName>
    <definedName name="PROYECTO___UNIDAD_BASICA_CIUDAD_BOLIVAR">#REF!</definedName>
    <definedName name="PRUE" localSheetId="60" hidden="1">{#N/A,#N/A,FALSE,"Hoja1";#N/A,#N/A,FALSE,"Hoja2"}</definedName>
    <definedName name="PRUE" localSheetId="62" hidden="1">{#N/A,#N/A,FALSE,"Hoja1";#N/A,#N/A,FALSE,"Hoja2"}</definedName>
    <definedName name="PRUE" localSheetId="24" hidden="1">{#N/A,#N/A,FALSE,"Hoja1";#N/A,#N/A,FALSE,"Hoja2"}</definedName>
    <definedName name="PRUE" localSheetId="25" hidden="1">{#N/A,#N/A,FALSE,"Hoja1";#N/A,#N/A,FALSE,"Hoja2"}</definedName>
    <definedName name="PRUE" localSheetId="55" hidden="1">{#N/A,#N/A,FALSE,"Hoja1";#N/A,#N/A,FALSE,"Hoja2"}</definedName>
    <definedName name="PRUE" localSheetId="54" hidden="1">{#N/A,#N/A,FALSE,"Hoja1";#N/A,#N/A,FALSE,"Hoja2"}</definedName>
    <definedName name="PRUE" hidden="1">{#N/A,#N/A,FALSE,"Hoja1";#N/A,#N/A,FALSE,"Hoja2"}</definedName>
    <definedName name="prueba" localSheetId="55">#REF!</definedName>
    <definedName name="prueba" localSheetId="54">#REF!</definedName>
    <definedName name="prueba">#REF!</definedName>
    <definedName name="PRUEBA2" localSheetId="55">#REF!</definedName>
    <definedName name="PRUEBA2" localSheetId="54">#REF!</definedName>
    <definedName name="PRUEBA2">#REF!</definedName>
    <definedName name="PSAL" localSheetId="55">#REF!</definedName>
    <definedName name="PSAL" localSheetId="54">#REF!</definedName>
    <definedName name="PSAL">#REF!</definedName>
    <definedName name="PSC">#REF!</definedName>
    <definedName name="PSCS">#REF!</definedName>
    <definedName name="PSDL">#REF!</definedName>
    <definedName name="ptope" localSheetId="60" hidden="1">{"TAB1",#N/A,TRUE,"GENERAL";"TAB2",#N/A,TRUE,"GENERAL";"TAB3",#N/A,TRUE,"GENERAL";"TAB4",#N/A,TRUE,"GENERAL";"TAB5",#N/A,TRUE,"GENERAL"}</definedName>
    <definedName name="ptope" localSheetId="55" hidden="1">{"TAB1",#N/A,TRUE,"GENERAL";"TAB2",#N/A,TRUE,"GENERAL";"TAB3",#N/A,TRUE,"GENERAL";"TAB4",#N/A,TRUE,"GENERAL";"TAB5",#N/A,TRUE,"GENERAL"}</definedName>
    <definedName name="ptope" localSheetId="5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60" hidden="1">{"via1",#N/A,TRUE,"general";"via2",#N/A,TRUE,"general";"via3",#N/A,TRUE,"general"}</definedName>
    <definedName name="ptopes" localSheetId="55" hidden="1">{"via1",#N/A,TRUE,"general";"via2",#N/A,TRUE,"general";"via3",#N/A,TRUE,"general"}</definedName>
    <definedName name="ptopes" localSheetId="54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 localSheetId="55">#REF!</definedName>
    <definedName name="Puerta_Ventana" localSheetId="54">#REF!</definedName>
    <definedName name="Puerta_Ventana">#REF!</definedName>
    <definedName name="PUL" hidden="1">{#N/A,#N/A,FALSE,"Hoja1";#N/A,#N/A,FALSE,"Hoja2"}</definedName>
    <definedName name="Puntilla_x_500gr" localSheetId="55">#REF!</definedName>
    <definedName name="Puntilla_x_500gr" localSheetId="54">#REF!</definedName>
    <definedName name="Puntilla_x_500gr">#REF!</definedName>
    <definedName name="PUTUMAYO" localSheetId="55">#REF!</definedName>
    <definedName name="PUTUMAYO" localSheetId="54">#REF!</definedName>
    <definedName name="PUTUMAYO">#REF!</definedName>
    <definedName name="q">#REF!</definedName>
    <definedName name="q1q1q" localSheetId="60" hidden="1">{"via1",#N/A,TRUE,"general";"via2",#N/A,TRUE,"general";"via3",#N/A,TRUE,"general"}</definedName>
    <definedName name="q1q1q" localSheetId="55" hidden="1">{"via1",#N/A,TRUE,"general";"via2",#N/A,TRUE,"general";"via3",#N/A,TRUE,"general"}</definedName>
    <definedName name="q1q1q" localSheetId="5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60" hidden="1">{"via1",#N/A,TRUE,"general";"via2",#N/A,TRUE,"general";"via3",#N/A,TRUE,"general"}</definedName>
    <definedName name="qaedtguj" localSheetId="55" hidden="1">{"via1",#N/A,TRUE,"general";"via2",#N/A,TRUE,"general";"via3",#N/A,TRUE,"general"}</definedName>
    <definedName name="qaedtguj" localSheetId="5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60" hidden="1">{"via1",#N/A,TRUE,"general";"via2",#N/A,TRUE,"general";"via3",#N/A,TRUE,"general"}</definedName>
    <definedName name="QAQSWS" localSheetId="55" hidden="1">{"via1",#N/A,TRUE,"general";"via2",#N/A,TRUE,"general";"via3",#N/A,TRUE,"general"}</definedName>
    <definedName name="QAQSWS" localSheetId="5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60" hidden="1">{"via1",#N/A,TRUE,"general";"via2",#N/A,TRUE,"general";"via3",#N/A,TRUE,"general"}</definedName>
    <definedName name="qaqwwxcr" localSheetId="55" hidden="1">{"via1",#N/A,TRUE,"general";"via2",#N/A,TRUE,"general";"via3",#N/A,TRUE,"general"}</definedName>
    <definedName name="qaqwwxcr" localSheetId="54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60" hidden="1">{"via1",#N/A,TRUE,"general";"via2",#N/A,TRUE,"general";"via3",#N/A,TRUE,"general"}</definedName>
    <definedName name="qedcd" localSheetId="55" hidden="1">{"via1",#N/A,TRUE,"general";"via2",#N/A,TRUE,"general";"via3",#N/A,TRUE,"general"}</definedName>
    <definedName name="qedcd" localSheetId="5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60" hidden="1">{"TAB1",#N/A,TRUE,"GENERAL";"TAB2",#N/A,TRUE,"GENERAL";"TAB3",#N/A,TRUE,"GENERAL";"TAB4",#N/A,TRUE,"GENERAL";"TAB5",#N/A,TRUE,"GENERAL"}</definedName>
    <definedName name="qeqewe" localSheetId="55" hidden="1">{"TAB1",#N/A,TRUE,"GENERAL";"TAB2",#N/A,TRUE,"GENERAL";"TAB3",#N/A,TRUE,"GENERAL";"TAB4",#N/A,TRUE,"GENERAL";"TAB5",#N/A,TRUE,"GENERAL"}</definedName>
    <definedName name="qeqewe" localSheetId="5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60" hidden="1">{"via1",#N/A,TRUE,"general";"via2",#N/A,TRUE,"general";"via3",#N/A,TRUE,"general"}</definedName>
    <definedName name="qewj" localSheetId="55" hidden="1">{"via1",#N/A,TRUE,"general";"via2",#N/A,TRUE,"general";"via3",#N/A,TRUE,"general"}</definedName>
    <definedName name="qewj" localSheetId="54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60">#REF!</definedName>
    <definedName name="qq" localSheetId="55">#REF!</definedName>
    <definedName name="qq" localSheetId="54">#REF!</definedName>
    <definedName name="qq">#REF!</definedName>
    <definedName name="QQQ">#REF!</definedName>
    <definedName name="QQQQ">#REF!</definedName>
    <definedName name="qqqqqw" localSheetId="60" hidden="1">{"via1",#N/A,TRUE,"general";"via2",#N/A,TRUE,"general";"via3",#N/A,TRUE,"general"}</definedName>
    <definedName name="qqqqqw" localSheetId="55" hidden="1">{"via1",#N/A,TRUE,"general";"via2",#N/A,TRUE,"general";"via3",#N/A,TRUE,"general"}</definedName>
    <definedName name="qqqqqw" localSheetId="54" hidden="1">{"via1",#N/A,TRUE,"general";"via2",#N/A,TRUE,"general";"via3",#N/A,TRUE,"general"}</definedName>
    <definedName name="qqqqqw" hidden="1">{"via1",#N/A,TRUE,"general";"via2",#N/A,TRUE,"general";"via3",#N/A,TRUE,"general"}</definedName>
    <definedName name="qw">#REF!</definedName>
    <definedName name="qwd" localSheetId="55">#REF!</definedName>
    <definedName name="qwd" localSheetId="54">#REF!</definedName>
    <definedName name="qwd">#REF!</definedName>
    <definedName name="qwdas2" localSheetId="60" hidden="1">{"via1",#N/A,TRUE,"general";"via2",#N/A,TRUE,"general";"via3",#N/A,TRUE,"general"}</definedName>
    <definedName name="qwdas2" localSheetId="55" hidden="1">{"via1",#N/A,TRUE,"general";"via2",#N/A,TRUE,"general";"via3",#N/A,TRUE,"general"}</definedName>
    <definedName name="qwdas2" localSheetId="54" hidden="1">{"via1",#N/A,TRUE,"general";"via2",#N/A,TRUE,"general";"via3",#N/A,TRUE,"general"}</definedName>
    <definedName name="qwdas2" hidden="1">{"via1",#N/A,TRUE,"general";"via2",#N/A,TRUE,"general";"via3",#N/A,TRUE,"general"}</definedName>
    <definedName name="QWEE">#REF!</definedName>
    <definedName name="qweqe" localSheetId="60" hidden="1">{"TAB1",#N/A,TRUE,"GENERAL";"TAB2",#N/A,TRUE,"GENERAL";"TAB3",#N/A,TRUE,"GENERAL";"TAB4",#N/A,TRUE,"GENERAL";"TAB5",#N/A,TRUE,"GENERAL"}</definedName>
    <definedName name="qweqe" localSheetId="55" hidden="1">{"TAB1",#N/A,TRUE,"GENERAL";"TAB2",#N/A,TRUE,"GENERAL";"TAB3",#N/A,TRUE,"GENERAL";"TAB4",#N/A,TRUE,"GENERAL";"TAB5",#N/A,TRUE,"GENERAL"}</definedName>
    <definedName name="qweqe" localSheetId="5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60" hidden="1">{"TAB1",#N/A,TRUE,"GENERAL";"TAB2",#N/A,TRUE,"GENERAL";"TAB3",#N/A,TRUE,"GENERAL";"TAB4",#N/A,TRUE,"GENERAL";"TAB5",#N/A,TRUE,"GENERAL"}</definedName>
    <definedName name="qwqwqwj" localSheetId="55" hidden="1">{"TAB1",#N/A,TRUE,"GENERAL";"TAB2",#N/A,TRUE,"GENERAL";"TAB3",#N/A,TRUE,"GENERAL";"TAB4",#N/A,TRUE,"GENERAL";"TAB5",#N/A,TRUE,"GENERAL"}</definedName>
    <definedName name="qwqwqwj" localSheetId="5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A">#REF!</definedName>
    <definedName name="RAN">#REF!</definedName>
    <definedName name="Rana_o_canguro">#REF!</definedName>
    <definedName name="RANS">#REF!</definedName>
    <definedName name="rds">#REF!</definedName>
    <definedName name="RE" hidden="1">{#N/A,#N/A,FALSE,"Hoja1";#N/A,#N/A,FALSE,"Hoja2"}</definedName>
    <definedName name="RECB200a" localSheetId="55">#REF!</definedName>
    <definedName name="RECB200a" localSheetId="54">#REF!</definedName>
    <definedName name="RECB200a">#REF!</definedName>
    <definedName name="RECB200aS" localSheetId="55">#REF!</definedName>
    <definedName name="RECB200aS" localSheetId="54">#REF!</definedName>
    <definedName name="RECB200aS">#REF!</definedName>
    <definedName name="RECB400a" localSheetId="55">#REF!</definedName>
    <definedName name="RECB400a" localSheetId="54">#REF!</definedName>
    <definedName name="RECB400a">#REF!</definedName>
    <definedName name="RECB400aS">#REF!</definedName>
    <definedName name="rege" localSheetId="60" hidden="1">{"TAB1",#N/A,TRUE,"GENERAL";"TAB2",#N/A,TRUE,"GENERAL";"TAB3",#N/A,TRUE,"GENERAL";"TAB4",#N/A,TRUE,"GENERAL";"TAB5",#N/A,TRUE,"GENERAL"}</definedName>
    <definedName name="rege" localSheetId="55" hidden="1">{"TAB1",#N/A,TRUE,"GENERAL";"TAB2",#N/A,TRUE,"GENERAL";"TAB3",#N/A,TRUE,"GENERAL";"TAB4",#N/A,TRUE,"GENERAL";"TAB5",#N/A,TRUE,"GENERAL"}</definedName>
    <definedName name="rege" localSheetId="5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60" hidden="1">{"TAB1",#N/A,TRUE,"GENERAL";"TAB2",#N/A,TRUE,"GENERAL";"TAB3",#N/A,TRUE,"GENERAL";"TAB4",#N/A,TRUE,"GENERAL";"TAB5",#N/A,TRUE,"GENERAL"}</definedName>
    <definedName name="regresd" localSheetId="55" hidden="1">{"TAB1",#N/A,TRUE,"GENERAL";"TAB2",#N/A,TRUE,"GENERAL";"TAB3",#N/A,TRUE,"GENERAL";"TAB4",#N/A,TRUE,"GENERAL";"TAB5",#N/A,TRUE,"GENERAL"}</definedName>
    <definedName name="regresd" localSheetId="5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60" hidden="1">{"TAB1",#N/A,TRUE,"GENERAL";"TAB2",#N/A,TRUE,"GENERAL";"TAB3",#N/A,TRUE,"GENERAL";"TAB4",#N/A,TRUE,"GENERAL";"TAB5",#N/A,TRUE,"GENERAL"}</definedName>
    <definedName name="regthio" localSheetId="55" hidden="1">{"TAB1",#N/A,TRUE,"GENERAL";"TAB2",#N/A,TRUE,"GENERAL";"TAB3",#N/A,TRUE,"GENERAL";"TAB4",#N/A,TRUE,"GENERAL";"TAB5",#N/A,TRUE,"GENERAL"}</definedName>
    <definedName name="regthio" localSheetId="5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60">'201.3'!ERR</definedName>
    <definedName name="REICIO" localSheetId="55">'61.9P'!ERR</definedName>
    <definedName name="REICIO" localSheetId="54">'62P R'!ERR</definedName>
    <definedName name="REICIO">[0]!ERR</definedName>
    <definedName name="REICIO_10" localSheetId="60">'201.3'!ERR</definedName>
    <definedName name="REICIO_10" localSheetId="55">'61.9P'!ERR</definedName>
    <definedName name="REICIO_10" localSheetId="54">'62P R'!ERR</definedName>
    <definedName name="REICIO_10">ERR</definedName>
    <definedName name="REICIO_3" localSheetId="60">'201.3'!ERR</definedName>
    <definedName name="REICIO_3" localSheetId="55">'61.9P'!ERR</definedName>
    <definedName name="REICIO_3" localSheetId="54">'62P R'!ERR</definedName>
    <definedName name="REICIO_3">ERR</definedName>
    <definedName name="REICIO_4" localSheetId="60">'201.3'!ERR</definedName>
    <definedName name="REICIO_4" localSheetId="55">'61.9P'!ERR</definedName>
    <definedName name="REICIO_4" localSheetId="54">'62P R'!ERR</definedName>
    <definedName name="REICIO_4">ERR</definedName>
    <definedName name="REICIO_5" localSheetId="60">'201.3'!ERR</definedName>
    <definedName name="REICIO_5" localSheetId="55">'61.9P'!ERR</definedName>
    <definedName name="REICIO_5" localSheetId="54">'62P R'!ERR</definedName>
    <definedName name="REICIO_5">ERR</definedName>
    <definedName name="REICIO_6" localSheetId="60">'201.3'!ERR</definedName>
    <definedName name="REICIO_6" localSheetId="55">'61.9P'!ERR</definedName>
    <definedName name="REICIO_6" localSheetId="54">'62P R'!ERR</definedName>
    <definedName name="REICIO_6">ERR</definedName>
    <definedName name="REICIO_7" localSheetId="60">'201.3'!ERR</definedName>
    <definedName name="REICIO_7" localSheetId="55">'61.9P'!ERR</definedName>
    <definedName name="REICIO_7" localSheetId="54">'62P R'!ERR</definedName>
    <definedName name="REICIO_7">ERR</definedName>
    <definedName name="REICIO_8" localSheetId="60">'201.3'!ERR</definedName>
    <definedName name="REICIO_8" localSheetId="55">'61.9P'!ERR</definedName>
    <definedName name="REICIO_8" localSheetId="54">'62P R'!ERR</definedName>
    <definedName name="REICIO_8">ERR</definedName>
    <definedName name="REICIO_9" localSheetId="60">'201.3'!ERR</definedName>
    <definedName name="REICIO_9" localSheetId="55">'61.9P'!ERR</definedName>
    <definedName name="REICIO_9" localSheetId="54">'62P R'!ERR</definedName>
    <definedName name="REICIO_9">ERR</definedName>
    <definedName name="reinicio" localSheetId="60">'201.3'!ERR</definedName>
    <definedName name="reinicio" localSheetId="55">'61.9P'!ERR</definedName>
    <definedName name="reinicio" localSheetId="54">'62P R'!ERR</definedName>
    <definedName name="reinicio">[0]!ERR</definedName>
    <definedName name="reinicio_10" localSheetId="60">'201.3'!ERR</definedName>
    <definedName name="reinicio_10" localSheetId="55">'61.9P'!ERR</definedName>
    <definedName name="reinicio_10" localSheetId="54">'62P R'!ERR</definedName>
    <definedName name="reinicio_10">ERR</definedName>
    <definedName name="reinicio_3" localSheetId="60">'201.3'!ERR</definedName>
    <definedName name="reinicio_3" localSheetId="55">'61.9P'!ERR</definedName>
    <definedName name="reinicio_3" localSheetId="54">'62P R'!ERR</definedName>
    <definedName name="reinicio_3">ERR</definedName>
    <definedName name="reinicio_4" localSheetId="60">'201.3'!ERR</definedName>
    <definedName name="reinicio_4" localSheetId="55">'61.9P'!ERR</definedName>
    <definedName name="reinicio_4" localSheetId="54">'62P R'!ERR</definedName>
    <definedName name="reinicio_4">ERR</definedName>
    <definedName name="reinicio_5" localSheetId="60">'201.3'!ERR</definedName>
    <definedName name="reinicio_5" localSheetId="55">'61.9P'!ERR</definedName>
    <definedName name="reinicio_5" localSheetId="54">'62P R'!ERR</definedName>
    <definedName name="reinicio_5">ERR</definedName>
    <definedName name="reinicio_6" localSheetId="60">'201.3'!ERR</definedName>
    <definedName name="reinicio_6" localSheetId="55">'61.9P'!ERR</definedName>
    <definedName name="reinicio_6" localSheetId="54">'62P R'!ERR</definedName>
    <definedName name="reinicio_6">ERR</definedName>
    <definedName name="reinicio_7" localSheetId="60">'201.3'!ERR</definedName>
    <definedName name="reinicio_7" localSheetId="55">'61.9P'!ERR</definedName>
    <definedName name="reinicio_7" localSheetId="54">'62P R'!ERR</definedName>
    <definedName name="reinicio_7">ERR</definedName>
    <definedName name="reinicio_8" localSheetId="60">'201.3'!ERR</definedName>
    <definedName name="reinicio_8" localSheetId="55">'61.9P'!ERR</definedName>
    <definedName name="reinicio_8" localSheetId="54">'62P R'!ERR</definedName>
    <definedName name="reinicio_8">ERR</definedName>
    <definedName name="reinicio_9" localSheetId="60">'201.3'!ERR</definedName>
    <definedName name="reinicio_9" localSheetId="55">'61.9P'!ERR</definedName>
    <definedName name="reinicio_9" localSheetId="54">'62P R'!ERR</definedName>
    <definedName name="reinicio_9">ERR</definedName>
    <definedName name="REJHE" localSheetId="60" hidden="1">{"via1",#N/A,TRUE,"general";"via2",#N/A,TRUE,"general";"via3",#N/A,TRUE,"general"}</definedName>
    <definedName name="REJHE" localSheetId="55" hidden="1">{"via1",#N/A,TRUE,"general";"via2",#N/A,TRUE,"general";"via3",#N/A,TRUE,"general"}</definedName>
    <definedName name="REJHE" localSheetId="54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55">#REF!</definedName>
    <definedName name="rell" localSheetId="54">#REF!</definedName>
    <definedName name="rell">#REF!</definedName>
    <definedName name="rell_matbanco" localSheetId="55">#REF!</definedName>
    <definedName name="rell_matbanco" localSheetId="54">#REF!</definedName>
    <definedName name="rell_matbanco">#REF!</definedName>
    <definedName name="RELLENO" localSheetId="55">#REF!</definedName>
    <definedName name="RELLENO" localSheetId="54">#REF!</definedName>
    <definedName name="RELLENO">#REF!</definedName>
    <definedName name="rer" localSheetId="60" hidden="1">{"via1",#N/A,TRUE,"general";"via2",#N/A,TRUE,"general";"via3",#N/A,TRUE,"general"}</definedName>
    <definedName name="rer" localSheetId="55" hidden="1">{"via1",#N/A,TRUE,"general";"via2",#N/A,TRUE,"general";"via3",#N/A,TRUE,"general"}</definedName>
    <definedName name="rer" localSheetId="5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60" hidden="1">{"TAB1",#N/A,TRUE,"GENERAL";"TAB2",#N/A,TRUE,"GENERAL";"TAB3",#N/A,TRUE,"GENERAL";"TAB4",#N/A,TRUE,"GENERAL";"TAB5",#N/A,TRUE,"GENERAL"}</definedName>
    <definedName name="rererw" localSheetId="55" hidden="1">{"TAB1",#N/A,TRUE,"GENERAL";"TAB2",#N/A,TRUE,"GENERAL";"TAB3",#N/A,TRUE,"GENERAL";"TAB4",#N/A,TRUE,"GENERAL";"TAB5",#N/A,TRUE,"GENERAL"}</definedName>
    <definedName name="rererw" localSheetId="5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60" hidden="1">{"TAB1",#N/A,TRUE,"GENERAL";"TAB2",#N/A,TRUE,"GENERAL";"TAB3",#N/A,TRUE,"GENERAL";"TAB4",#N/A,TRUE,"GENERAL";"TAB5",#N/A,TRUE,"GENERAL"}</definedName>
    <definedName name="rerg" localSheetId="55" hidden="1">{"TAB1",#N/A,TRUE,"GENERAL";"TAB2",#N/A,TRUE,"GENERAL";"TAB3",#N/A,TRUE,"GENERAL";"TAB4",#N/A,TRUE,"GENERAL";"TAB5",#N/A,TRUE,"GENERAL"}</definedName>
    <definedName name="rerg" localSheetId="5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60" hidden="1">{"TAB1",#N/A,TRUE,"GENERAL";"TAB2",#N/A,TRUE,"GENERAL";"TAB3",#N/A,TRUE,"GENERAL";"TAB4",#N/A,TRUE,"GENERAL";"TAB5",#N/A,TRUE,"GENERAL"}</definedName>
    <definedName name="rerrrrw" localSheetId="55" hidden="1">{"TAB1",#N/A,TRUE,"GENERAL";"TAB2",#N/A,TRUE,"GENERAL";"TAB3",#N/A,TRUE,"GENERAL";"TAB4",#N/A,TRUE,"GENERAL";"TAB5",#N/A,TRUE,"GENERAL"}</definedName>
    <definedName name="rerrrrw" localSheetId="5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idente" localSheetId="55">#REF!</definedName>
    <definedName name="residente" localSheetId="54">#REF!</definedName>
    <definedName name="residente">#REF!</definedName>
    <definedName name="Ret0.075" localSheetId="55">#REF!</definedName>
    <definedName name="Ret0.075" localSheetId="54">#REF!</definedName>
    <definedName name="Ret0.075">#REF!</definedName>
    <definedName name="Ret0.15" localSheetId="55">#REF!</definedName>
    <definedName name="Ret0.15" localSheetId="54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>#REF!</definedName>
    <definedName name="RETTRE" localSheetId="60" hidden="1">{"via1",#N/A,TRUE,"general";"via2",#N/A,TRUE,"general";"via3",#N/A,TRUE,"general"}</definedName>
    <definedName name="RETTRE" localSheetId="55" hidden="1">{"via1",#N/A,TRUE,"general";"via2",#N/A,TRUE,"general";"via3",#N/A,TRUE,"general"}</definedName>
    <definedName name="RETTRE" localSheetId="5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60" hidden="1">{"TAB1",#N/A,TRUE,"GENERAL";"TAB2",#N/A,TRUE,"GENERAL";"TAB3",#N/A,TRUE,"GENERAL";"TAB4",#N/A,TRUE,"GENERAL";"TAB5",#N/A,TRUE,"GENERAL"}</definedName>
    <definedName name="rety" localSheetId="55" hidden="1">{"TAB1",#N/A,TRUE,"GENERAL";"TAB2",#N/A,TRUE,"GENERAL";"TAB3",#N/A,TRUE,"GENERAL";"TAB4",#N/A,TRUE,"GENERAL";"TAB5",#N/A,TRUE,"GENERAL"}</definedName>
    <definedName name="rety" localSheetId="5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pre" localSheetId="55">#REF!</definedName>
    <definedName name="revipre" localSheetId="54">#REF!</definedName>
    <definedName name="revipre">#REF!</definedName>
    <definedName name="rewfreg" localSheetId="60" hidden="1">{"via1",#N/A,TRUE,"general";"via2",#N/A,TRUE,"general";"via3",#N/A,TRUE,"general"}</definedName>
    <definedName name="rewfreg" localSheetId="55" hidden="1">{"via1",#N/A,TRUE,"general";"via2",#N/A,TRUE,"general";"via3",#N/A,TRUE,"general"}</definedName>
    <definedName name="rewfreg" localSheetId="5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60" hidden="1">{"via1",#N/A,TRUE,"general";"via2",#N/A,TRUE,"general";"via3",#N/A,TRUE,"general"}</definedName>
    <definedName name="rewr" localSheetId="55" hidden="1">{"via1",#N/A,TRUE,"general";"via2",#N/A,TRUE,"general";"via3",#N/A,TRUE,"general"}</definedName>
    <definedName name="rewr" localSheetId="5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60" hidden="1">{"TAB1",#N/A,TRUE,"GENERAL";"TAB2",#N/A,TRUE,"GENERAL";"TAB3",#N/A,TRUE,"GENERAL";"TAB4",#N/A,TRUE,"GENERAL";"TAB5",#N/A,TRUE,"GENERAL"}</definedName>
    <definedName name="REWWER" localSheetId="55" hidden="1">{"TAB1",#N/A,TRUE,"GENERAL";"TAB2",#N/A,TRUE,"GENERAL";"TAB3",#N/A,TRUE,"GENERAL";"TAB4",#N/A,TRUE,"GENERAL";"TAB5",#N/A,TRUE,"GENERAL"}</definedName>
    <definedName name="REWWER" localSheetId="5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60" hidden="1">{"TAB1",#N/A,TRUE,"GENERAL";"TAB2",#N/A,TRUE,"GENERAL";"TAB3",#N/A,TRUE,"GENERAL";"TAB4",#N/A,TRUE,"GENERAL";"TAB5",#N/A,TRUE,"GENERAL"}</definedName>
    <definedName name="reyepoi" localSheetId="55" hidden="1">{"TAB1",#N/A,TRUE,"GENERAL";"TAB2",#N/A,TRUE,"GENERAL";"TAB3",#N/A,TRUE,"GENERAL";"TAB4",#N/A,TRUE,"GENERAL";"TAB5",#N/A,TRUE,"GENERAL"}</definedName>
    <definedName name="reyepoi" localSheetId="5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60" hidden="1">{"via1",#N/A,TRUE,"general";"via2",#N/A,TRUE,"general";"via3",#N/A,TRUE,"general"}</definedName>
    <definedName name="reyety" localSheetId="55" hidden="1">{"via1",#N/A,TRUE,"general";"via2",#N/A,TRUE,"general";"via3",#N/A,TRUE,"general"}</definedName>
    <definedName name="reyety" localSheetId="5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60" hidden="1">{"via1",#N/A,TRUE,"general";"via2",#N/A,TRUE,"general";"via3",#N/A,TRUE,"general"}</definedName>
    <definedName name="reyty" localSheetId="55" hidden="1">{"via1",#N/A,TRUE,"general";"via2",#N/A,TRUE,"general";"via3",#N/A,TRUE,"general"}</definedName>
    <definedName name="reyty" localSheetId="5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60" hidden="1">{"via1",#N/A,TRUE,"general";"via2",#N/A,TRUE,"general";"via3",#N/A,TRUE,"general"}</definedName>
    <definedName name="reyyt" localSheetId="55" hidden="1">{"via1",#N/A,TRUE,"general";"via2",#N/A,TRUE,"general";"via3",#N/A,TRUE,"general"}</definedName>
    <definedName name="reyyt" localSheetId="54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60" hidden="1">{"TAB1",#N/A,TRUE,"GENERAL";"TAB2",#N/A,TRUE,"GENERAL";"TAB3",#N/A,TRUE,"GENERAL";"TAB4",#N/A,TRUE,"GENERAL";"TAB5",#N/A,TRUE,"GENERAL"}</definedName>
    <definedName name="rfhnhjyu" localSheetId="55" hidden="1">{"TAB1",#N/A,TRUE,"GENERAL";"TAB2",#N/A,TRUE,"GENERAL";"TAB3",#N/A,TRUE,"GENERAL";"TAB4",#N/A,TRUE,"GENERAL";"TAB5",#N/A,TRUE,"GENERAL"}</definedName>
    <definedName name="rfhnhjyu" localSheetId="5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55">#REF!</definedName>
    <definedName name="rfref" localSheetId="54">#REF!</definedName>
    <definedName name="rfref">#REF!</definedName>
    <definedName name="rfrf" localSheetId="60" hidden="1">{"via1",#N/A,TRUE,"general";"via2",#N/A,TRUE,"general";"via3",#N/A,TRUE,"general"}</definedName>
    <definedName name="rfrf" localSheetId="55" hidden="1">{"via1",#N/A,TRUE,"general";"via2",#N/A,TRUE,"general";"via3",#N/A,TRUE,"general"}</definedName>
    <definedName name="rfrf" localSheetId="54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60" hidden="1">{"via1",#N/A,TRUE,"general";"via2",#N/A,TRUE,"general";"via3",#N/A,TRUE,"general"}</definedName>
    <definedName name="rge" localSheetId="55" hidden="1">{"via1",#N/A,TRUE,"general";"via2",#N/A,TRUE,"general";"via3",#N/A,TRUE,"general"}</definedName>
    <definedName name="rge" localSheetId="5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60" hidden="1">{"via1",#N/A,TRUE,"general";"via2",#N/A,TRUE,"general";"via3",#N/A,TRUE,"general"}</definedName>
    <definedName name="rgegg" localSheetId="55" hidden="1">{"via1",#N/A,TRUE,"general";"via2",#N/A,TRUE,"general";"via3",#N/A,TRUE,"general"}</definedName>
    <definedName name="rgegg" localSheetId="54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 localSheetId="55">#REF!</definedName>
    <definedName name="RGERTRETERTGERGTERG" localSheetId="54">#REF!</definedName>
    <definedName name="RGERTRETERTGERGTERG">#REF!</definedName>
    <definedName name="rhh" localSheetId="60" hidden="1">{"TAB1",#N/A,TRUE,"GENERAL";"TAB2",#N/A,TRUE,"GENERAL";"TAB3",#N/A,TRUE,"GENERAL";"TAB4",#N/A,TRUE,"GENERAL";"TAB5",#N/A,TRUE,"GENERAL"}</definedName>
    <definedName name="rhh" localSheetId="55" hidden="1">{"TAB1",#N/A,TRUE,"GENERAL";"TAB2",#N/A,TRUE,"GENERAL";"TAB3",#N/A,TRUE,"GENERAL";"TAB4",#N/A,TRUE,"GENERAL";"TAB5",#N/A,TRUE,"GENERAL"}</definedName>
    <definedName name="rhh" localSheetId="5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60" hidden="1">{"TAB1",#N/A,TRUE,"GENERAL";"TAB2",#N/A,TRUE,"GENERAL";"TAB3",#N/A,TRUE,"GENERAL";"TAB4",#N/A,TRUE,"GENERAL";"TAB5",#N/A,TRUE,"GENERAL"}</definedName>
    <definedName name="rhrtd" localSheetId="55" hidden="1">{"TAB1",#N/A,TRUE,"GENERAL";"TAB2",#N/A,TRUE,"GENERAL";"TAB3",#N/A,TRUE,"GENERAL";"TAB4",#N/A,TRUE,"GENERAL";"TAB5",#N/A,TRUE,"GENERAL"}</definedName>
    <definedName name="rhrtd" localSheetId="5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60" hidden="1">{"TAB1",#N/A,TRUE,"GENERAL";"TAB2",#N/A,TRUE,"GENERAL";"TAB3",#N/A,TRUE,"GENERAL";"TAB4",#N/A,TRUE,"GENERAL";"TAB5",#N/A,TRUE,"GENERAL"}</definedName>
    <definedName name="rhtry" localSheetId="55" hidden="1">{"TAB1",#N/A,TRUE,"GENERAL";"TAB2",#N/A,TRUE,"GENERAL";"TAB3",#N/A,TRUE,"GENERAL";"TAB4",#N/A,TRUE,"GENERAL";"TAB5",#N/A,TRUE,"GENERAL"}</definedName>
    <definedName name="rhtry" localSheetId="5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55">#REF!,#REF!,#REF!,#REF!,#REF!,#REF!,#REF!,#REF!,#REF!</definedName>
    <definedName name="RICARDO" localSheetId="54">#REF!,#REF!,#REF!,#REF!,#REF!,#REF!,#REF!,#REF!,#REF!</definedName>
    <definedName name="RICARDO">#REF!,#REF!,#REF!,#REF!,#REF!,#REF!,#REF!,#REF!,#REF!</definedName>
    <definedName name="rj" localSheetId="60" hidden="1">{"TAB1",#N/A,TRUE,"GENERAL";"TAB2",#N/A,TRUE,"GENERAL";"TAB3",#N/A,TRUE,"GENERAL";"TAB4",#N/A,TRUE,"GENERAL";"TAB5",#N/A,TRUE,"GENERAL"}</definedName>
    <definedName name="rj" localSheetId="55" hidden="1">{"TAB1",#N/A,TRUE,"GENERAL";"TAB2",#N/A,TRUE,"GENERAL";"TAB3",#N/A,TRUE,"GENERAL";"TAB4",#N/A,TRUE,"GENERAL";"TAB5",#N/A,TRUE,"GENERAL"}</definedName>
    <definedName name="rj" localSheetId="5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60" hidden="1">{"TAB1",#N/A,TRUE,"GENERAL";"TAB2",#N/A,TRUE,"GENERAL";"TAB3",#N/A,TRUE,"GENERAL";"TAB4",#N/A,TRUE,"GENERAL";"TAB5",#N/A,TRUE,"GENERAL"}</definedName>
    <definedName name="rjjth" localSheetId="55" hidden="1">{"TAB1",#N/A,TRUE,"GENERAL";"TAB2",#N/A,TRUE,"GENERAL";"TAB3",#N/A,TRUE,"GENERAL";"TAB4",#N/A,TRUE,"GENERAL";"TAB5",#N/A,TRUE,"GENERAL"}</definedName>
    <definedName name="rjjth" localSheetId="5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60" hidden="1">{"via1",#N/A,TRUE,"general";"via2",#N/A,TRUE,"general";"via3",#N/A,TRUE,"general"}</definedName>
    <definedName name="rjy" localSheetId="55" hidden="1">{"via1",#N/A,TRUE,"general";"via2",#N/A,TRUE,"general";"via3",#N/A,TRUE,"general"}</definedName>
    <definedName name="rjy" localSheetId="5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60" hidden="1">{"TAB1",#N/A,TRUE,"GENERAL";"TAB2",#N/A,TRUE,"GENERAL";"TAB3",#N/A,TRUE,"GENERAL";"TAB4",#N/A,TRUE,"GENERAL";"TAB5",#N/A,TRUE,"GENERAL"}</definedName>
    <definedName name="rkjyk" localSheetId="55" hidden="1">{"TAB1",#N/A,TRUE,"GENERAL";"TAB2",#N/A,TRUE,"GENERAL";"TAB3",#N/A,TRUE,"GENERAL";"TAB4",#N/A,TRUE,"GENERAL";"TAB5",#N/A,TRUE,"GENERAL"}</definedName>
    <definedName name="rkjyk" localSheetId="5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60" hidden="1">{"via1",#N/A,TRUE,"general";"via2",#N/A,TRUE,"general";"via3",#N/A,TRUE,"general"}</definedName>
    <definedName name="rkru" localSheetId="55" hidden="1">{"via1",#N/A,TRUE,"general";"via2",#N/A,TRUE,"general";"via3",#N/A,TRUE,"general"}</definedName>
    <definedName name="rkru" localSheetId="5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60" hidden="1">{"TAB1",#N/A,TRUE,"GENERAL";"TAB2",#N/A,TRUE,"GENERAL";"TAB3",#N/A,TRUE,"GENERAL";"TAB4",#N/A,TRUE,"GENERAL";"TAB5",#N/A,TRUE,"GENERAL"}</definedName>
    <definedName name="rky" localSheetId="55" hidden="1">{"TAB1",#N/A,TRUE,"GENERAL";"TAB2",#N/A,TRUE,"GENERAL";"TAB3",#N/A,TRUE,"GENERAL";"TAB4",#N/A,TRUE,"GENERAL";"TAB5",#N/A,TRUE,"GENERAL"}</definedName>
    <definedName name="rky" localSheetId="5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55">#REF!</definedName>
    <definedName name="rl" localSheetId="54">#REF!</definedName>
    <definedName name="rl">#REF!</definedName>
    <definedName name="rlo" localSheetId="55">#REF!</definedName>
    <definedName name="rlo" localSheetId="54">#REF!</definedName>
    <definedName name="rlo">#REF!</definedName>
    <definedName name="rm" localSheetId="55">#REF!</definedName>
    <definedName name="rm" localSheetId="54">#REF!</definedName>
    <definedName name="rm">#REF!</definedName>
    <definedName name="rñ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60">#REF!</definedName>
    <definedName name="rr" localSheetId="62">#REF!</definedName>
    <definedName name="rr" localSheetId="24">#REF!</definedName>
    <definedName name="rr" localSheetId="25">#REF!</definedName>
    <definedName name="rr" localSheetId="55">#REF!</definedName>
    <definedName name="rr" localSheetId="54">#REF!</definedName>
    <definedName name="rr" localSheetId="4">#REF!</definedName>
    <definedName name="rr" localSheetId="0">#REF!</definedName>
    <definedName name="rr" localSheetId="1">#REF!</definedName>
    <definedName name="rr">#REF!</definedName>
    <definedName name="rr_10" localSheetId="60">'201.3'!ERR</definedName>
    <definedName name="rr_10" localSheetId="55">'61.9P'!ERR</definedName>
    <definedName name="rr_10" localSheetId="54">'62P R'!ERR</definedName>
    <definedName name="rr_10">ERR</definedName>
    <definedName name="rr_3" localSheetId="60">'201.3'!ERR</definedName>
    <definedName name="rr_3" localSheetId="55">'61.9P'!ERR</definedName>
    <definedName name="rr_3" localSheetId="54">'62P R'!ERR</definedName>
    <definedName name="rr_3">ERR</definedName>
    <definedName name="rr_4" localSheetId="60">'201.3'!ERR</definedName>
    <definedName name="rr_4" localSheetId="55">'61.9P'!ERR</definedName>
    <definedName name="rr_4" localSheetId="54">'62P R'!ERR</definedName>
    <definedName name="rr_4">ERR</definedName>
    <definedName name="rr_5" localSheetId="60">'201.3'!ERR</definedName>
    <definedName name="rr_5" localSheetId="55">'61.9P'!ERR</definedName>
    <definedName name="rr_5" localSheetId="54">'62P R'!ERR</definedName>
    <definedName name="rr_5">ERR</definedName>
    <definedName name="rr_6" localSheetId="60">'201.3'!ERR</definedName>
    <definedName name="rr_6" localSheetId="55">'61.9P'!ERR</definedName>
    <definedName name="rr_6" localSheetId="54">'62P R'!ERR</definedName>
    <definedName name="rr_6">ERR</definedName>
    <definedName name="rr_7" localSheetId="60">'201.3'!ERR</definedName>
    <definedName name="rr_7" localSheetId="55">'61.9P'!ERR</definedName>
    <definedName name="rr_7" localSheetId="54">'62P R'!ERR</definedName>
    <definedName name="rr_7">ERR</definedName>
    <definedName name="rr_8" localSheetId="60">'201.3'!ERR</definedName>
    <definedName name="rr_8" localSheetId="55">'61.9P'!ERR</definedName>
    <definedName name="rr_8" localSheetId="54">'62P R'!ERR</definedName>
    <definedName name="rr_8">ERR</definedName>
    <definedName name="rr_9" localSheetId="60">'201.3'!ERR</definedName>
    <definedName name="rr_9" localSheetId="55">'61.9P'!ERR</definedName>
    <definedName name="rr_9" localSheetId="54">'62P R'!ERR</definedName>
    <definedName name="rr_9">ERR</definedName>
    <definedName name="rrr" localSheetId="60" hidden="1">{"via1",#N/A,TRUE,"general";"via2",#N/A,TRUE,"general";"via3",#N/A,TRUE,"general"}</definedName>
    <definedName name="rrr" localSheetId="55" hidden="1">{"via1",#N/A,TRUE,"general";"via2",#N/A,TRUE,"general";"via3",#N/A,TRUE,"general"}</definedName>
    <definedName name="rrr" localSheetId="54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60" hidden="1">{"via1",#N/A,TRUE,"general";"via2",#N/A,TRUE,"general";"via3",#N/A,TRUE,"general"}</definedName>
    <definedName name="rrrrrb" localSheetId="55" hidden="1">{"via1",#N/A,TRUE,"general";"via2",#N/A,TRUE,"general";"via3",#N/A,TRUE,"general"}</definedName>
    <definedName name="rrrrrb" localSheetId="5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60" hidden="1">{"TAB1",#N/A,TRUE,"GENERAL";"TAB2",#N/A,TRUE,"GENERAL";"TAB3",#N/A,TRUE,"GENERAL";"TAB4",#N/A,TRUE,"GENERAL";"TAB5",#N/A,TRUE,"GENERAL"}</definedName>
    <definedName name="rrrrrrre" localSheetId="55" hidden="1">{"TAB1",#N/A,TRUE,"GENERAL";"TAB2",#N/A,TRUE,"GENERAL";"TAB3",#N/A,TRUE,"GENERAL";"TAB4",#N/A,TRUE,"GENERAL";"TAB5",#N/A,TRUE,"GENERAL"}</definedName>
    <definedName name="rrrrrrre" localSheetId="5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">#REF!</definedName>
    <definedName name="rrrrt" localSheetId="60" hidden="1">{"via1",#N/A,TRUE,"general";"via2",#N/A,TRUE,"general";"via3",#N/A,TRUE,"general"}</definedName>
    <definedName name="rrrrt" localSheetId="55" hidden="1">{"via1",#N/A,TRUE,"general";"via2",#N/A,TRUE,"general";"via3",#N/A,TRUE,"general"}</definedName>
    <definedName name="rrrrt" localSheetId="54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60" hidden="1">{"TAB1",#N/A,TRUE,"GENERAL";"TAB2",#N/A,TRUE,"GENERAL";"TAB3",#N/A,TRUE,"GENERAL";"TAB4",#N/A,TRUE,"GENERAL";"TAB5",#N/A,TRUE,"GENERAL"}</definedName>
    <definedName name="rsdgsd5" localSheetId="55" hidden="1">{"TAB1",#N/A,TRUE,"GENERAL";"TAB2",#N/A,TRUE,"GENERAL";"TAB3",#N/A,TRUE,"GENERAL";"TAB4",#N/A,TRUE,"GENERAL";"TAB5",#N/A,TRUE,"GENERAL"}</definedName>
    <definedName name="rsdgsd5" localSheetId="5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 localSheetId="55">#REF!</definedName>
    <definedName name="rte" localSheetId="54">#REF!</definedName>
    <definedName name="rte">#REF!</definedName>
    <definedName name="rteg" localSheetId="60" hidden="1">{"via1",#N/A,TRUE,"general";"via2",#N/A,TRUE,"general";"via3",#N/A,TRUE,"general"}</definedName>
    <definedName name="rteg" localSheetId="55" hidden="1">{"via1",#N/A,TRUE,"general";"via2",#N/A,TRUE,"general";"via3",#N/A,TRUE,"general"}</definedName>
    <definedName name="rteg" localSheetId="5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60" hidden="1">{"TAB1",#N/A,TRUE,"GENERAL";"TAB2",#N/A,TRUE,"GENERAL";"TAB3",#N/A,TRUE,"GENERAL";"TAB4",#N/A,TRUE,"GENERAL";"TAB5",#N/A,TRUE,"GENERAL"}</definedName>
    <definedName name="rtert" localSheetId="55" hidden="1">{"TAB1",#N/A,TRUE,"GENERAL";"TAB2",#N/A,TRUE,"GENERAL";"TAB3",#N/A,TRUE,"GENERAL";"TAB4",#N/A,TRUE,"GENERAL";"TAB5",#N/A,TRUE,"GENERAL"}</definedName>
    <definedName name="rtert" localSheetId="5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60" hidden="1">{"via1",#N/A,TRUE,"general";"via2",#N/A,TRUE,"general";"via3",#N/A,TRUE,"general"}</definedName>
    <definedName name="rtes" localSheetId="55" hidden="1">{"via1",#N/A,TRUE,"general";"via2",#N/A,TRUE,"general";"via3",#N/A,TRUE,"general"}</definedName>
    <definedName name="rtes" localSheetId="54" hidden="1">{"via1",#N/A,TRUE,"general";"via2",#N/A,TRUE,"general";"via3",#N/A,TRUE,"general"}</definedName>
    <definedName name="rtes" hidden="1">{"via1",#N/A,TRUE,"general";"via2",#N/A,TRUE,"general";"via3",#N/A,TRUE,"general"}</definedName>
    <definedName name="RTETTERTERTT">#REF!</definedName>
    <definedName name="rtewth" localSheetId="60" hidden="1">{"TAB1",#N/A,TRUE,"GENERAL";"TAB2",#N/A,TRUE,"GENERAL";"TAB3",#N/A,TRUE,"GENERAL";"TAB4",#N/A,TRUE,"GENERAL";"TAB5",#N/A,TRUE,"GENERAL"}</definedName>
    <definedName name="rtewth" localSheetId="55" hidden="1">{"TAB1",#N/A,TRUE,"GENERAL";"TAB2",#N/A,TRUE,"GENERAL";"TAB3",#N/A,TRUE,"GENERAL";"TAB4",#N/A,TRUE,"GENERAL";"TAB5",#N/A,TRUE,"GENERAL"}</definedName>
    <definedName name="rtewth" localSheetId="5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60" hidden="1">{"TAB1",#N/A,TRUE,"GENERAL";"TAB2",#N/A,TRUE,"GENERAL";"TAB3",#N/A,TRUE,"GENERAL";"TAB4",#N/A,TRUE,"GENERAL";"TAB5",#N/A,TRUE,"GENERAL"}</definedName>
    <definedName name="rthjtj" localSheetId="55" hidden="1">{"TAB1",#N/A,TRUE,"GENERAL";"TAB2",#N/A,TRUE,"GENERAL";"TAB3",#N/A,TRUE,"GENERAL";"TAB4",#N/A,TRUE,"GENERAL";"TAB5",#N/A,TRUE,"GENERAL"}</definedName>
    <definedName name="rthjtj" localSheetId="5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60" hidden="1">{"via1",#N/A,TRUE,"general";"via2",#N/A,TRUE,"general";"via3",#N/A,TRUE,"general"}</definedName>
    <definedName name="rthrthg" localSheetId="55" hidden="1">{"via1",#N/A,TRUE,"general";"via2",#N/A,TRUE,"general";"via3",#N/A,TRUE,"general"}</definedName>
    <definedName name="rthrthg" localSheetId="5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60" hidden="1">{"via1",#N/A,TRUE,"general";"via2",#N/A,TRUE,"general";"via3",#N/A,TRUE,"general"}</definedName>
    <definedName name="rthtrh" localSheetId="55" hidden="1">{"via1",#N/A,TRUE,"general";"via2",#N/A,TRUE,"general";"via3",#N/A,TRUE,"general"}</definedName>
    <definedName name="rthtrh" localSheetId="5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60" hidden="1">{"via1",#N/A,TRUE,"general";"via2",#N/A,TRUE,"general";"via3",#N/A,TRUE,"general"}</definedName>
    <definedName name="rtkk" localSheetId="55" hidden="1">{"via1",#N/A,TRUE,"general";"via2",#N/A,TRUE,"general";"via3",#N/A,TRUE,"general"}</definedName>
    <definedName name="rtkk" localSheetId="5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60" hidden="1">{"via1",#N/A,TRUE,"general";"via2",#N/A,TRUE,"general";"via3",#N/A,TRUE,"general"}</definedName>
    <definedName name="rttthy" localSheetId="55" hidden="1">{"via1",#N/A,TRUE,"general";"via2",#N/A,TRUE,"general";"via3",#N/A,TRUE,"general"}</definedName>
    <definedName name="rttthy" localSheetId="5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60" hidden="1">{"via1",#N/A,TRUE,"general";"via2",#N/A,TRUE,"general";"via3",#N/A,TRUE,"general"}</definedName>
    <definedName name="rtu" localSheetId="55" hidden="1">{"via1",#N/A,TRUE,"general";"via2",#N/A,TRUE,"general";"via3",#N/A,TRUE,"general"}</definedName>
    <definedName name="rtu" localSheetId="5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60" hidden="1">{"TAB1",#N/A,TRUE,"GENERAL";"TAB2",#N/A,TRUE,"GENERAL";"TAB3",#N/A,TRUE,"GENERAL";"TAB4",#N/A,TRUE,"GENERAL";"TAB5",#N/A,TRUE,"GENERAL"}</definedName>
    <definedName name="rtug" localSheetId="55" hidden="1">{"TAB1",#N/A,TRUE,"GENERAL";"TAB2",#N/A,TRUE,"GENERAL";"TAB3",#N/A,TRUE,"GENERAL";"TAB4",#N/A,TRUE,"GENERAL";"TAB5",#N/A,TRUE,"GENERAL"}</definedName>
    <definedName name="rtug" localSheetId="5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60" hidden="1">{"TAB1",#N/A,TRUE,"GENERAL";"TAB2",#N/A,TRUE,"GENERAL";"TAB3",#N/A,TRUE,"GENERAL";"TAB4",#N/A,TRUE,"GENERAL";"TAB5",#N/A,TRUE,"GENERAL"}</definedName>
    <definedName name="rtugsd" localSheetId="55" hidden="1">{"TAB1",#N/A,TRUE,"GENERAL";"TAB2",#N/A,TRUE,"GENERAL";"TAB3",#N/A,TRUE,"GENERAL";"TAB4",#N/A,TRUE,"GENERAL";"TAB5",#N/A,TRUE,"GENERAL"}</definedName>
    <definedName name="rtugsd" localSheetId="5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60" hidden="1">{"via1",#N/A,TRUE,"general";"via2",#N/A,TRUE,"general";"via3",#N/A,TRUE,"general"}</definedName>
    <definedName name="rturtu" localSheetId="55" hidden="1">{"via1",#N/A,TRUE,"general";"via2",#N/A,TRUE,"general";"via3",#N/A,TRUE,"general"}</definedName>
    <definedName name="rturtu" localSheetId="5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60" hidden="1">{"via1",#N/A,TRUE,"general";"via2",#N/A,TRUE,"general";"via3",#N/A,TRUE,"general"}</definedName>
    <definedName name="rturu" localSheetId="55" hidden="1">{"via1",#N/A,TRUE,"general";"via2",#N/A,TRUE,"general";"via3",#N/A,TRUE,"general"}</definedName>
    <definedName name="rturu" localSheetId="5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60" hidden="1">{"via1",#N/A,TRUE,"general";"via2",#N/A,TRUE,"general";"via3",#N/A,TRUE,"general"}</definedName>
    <definedName name="rtut" localSheetId="55" hidden="1">{"via1",#N/A,TRUE,"general";"via2",#N/A,TRUE,"general";"via3",#N/A,TRUE,"general"}</definedName>
    <definedName name="rtut" localSheetId="5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60" hidden="1">{"via1",#N/A,TRUE,"general";"via2",#N/A,TRUE,"general";"via3",#N/A,TRUE,"general"}</definedName>
    <definedName name="rtutru" localSheetId="55" hidden="1">{"via1",#N/A,TRUE,"general";"via2",#N/A,TRUE,"general";"via3",#N/A,TRUE,"general"}</definedName>
    <definedName name="rtutru" localSheetId="5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60" hidden="1">{"via1",#N/A,TRUE,"general";"via2",#N/A,TRUE,"general";"via3",#N/A,TRUE,"general"}</definedName>
    <definedName name="rtuy" localSheetId="55" hidden="1">{"via1",#N/A,TRUE,"general";"via2",#N/A,TRUE,"general";"via3",#N/A,TRUE,"general"}</definedName>
    <definedName name="rtuy" localSheetId="54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55">#REF!</definedName>
    <definedName name="rty" localSheetId="54">#REF!</definedName>
    <definedName name="rty">#REF!</definedName>
    <definedName name="rtyhr" localSheetId="60" hidden="1">{"TAB1",#N/A,TRUE,"GENERAL";"TAB2",#N/A,TRUE,"GENERAL";"TAB3",#N/A,TRUE,"GENERAL";"TAB4",#N/A,TRUE,"GENERAL";"TAB5",#N/A,TRUE,"GENERAL"}</definedName>
    <definedName name="rtyhr" localSheetId="55" hidden="1">{"TAB1",#N/A,TRUE,"GENERAL";"TAB2",#N/A,TRUE,"GENERAL";"TAB3",#N/A,TRUE,"GENERAL";"TAB4",#N/A,TRUE,"GENERAL";"TAB5",#N/A,TRUE,"GENERAL"}</definedName>
    <definedName name="rtyhr" localSheetId="5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60" hidden="1">{"via1",#N/A,TRUE,"general";"via2",#N/A,TRUE,"general";"via3",#N/A,TRUE,"general"}</definedName>
    <definedName name="rtym" localSheetId="55" hidden="1">{"via1",#N/A,TRUE,"general";"via2",#N/A,TRUE,"general";"via3",#N/A,TRUE,"general"}</definedName>
    <definedName name="rtym" localSheetId="5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60" hidden="1">{"TAB1",#N/A,TRUE,"GENERAL";"TAB2",#N/A,TRUE,"GENERAL";"TAB3",#N/A,TRUE,"GENERAL";"TAB4",#N/A,TRUE,"GENERAL";"TAB5",#N/A,TRUE,"GENERAL"}</definedName>
    <definedName name="rtyrey" localSheetId="55" hidden="1">{"TAB1",#N/A,TRUE,"GENERAL";"TAB2",#N/A,TRUE,"GENERAL";"TAB3",#N/A,TRUE,"GENERAL";"TAB4",#N/A,TRUE,"GENERAL";"TAB5",#N/A,TRUE,"GENERAL"}</definedName>
    <definedName name="rtyrey" localSheetId="5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60" hidden="1">{"via1",#N/A,TRUE,"general";"via2",#N/A,TRUE,"general";"via3",#N/A,TRUE,"general"}</definedName>
    <definedName name="rtyrh" localSheetId="55" hidden="1">{"via1",#N/A,TRUE,"general";"via2",#N/A,TRUE,"general";"via3",#N/A,TRUE,"general"}</definedName>
    <definedName name="rtyrh" localSheetId="5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60" hidden="1">{"via1",#N/A,TRUE,"general";"via2",#N/A,TRUE,"general";"via3",#N/A,TRUE,"general"}</definedName>
    <definedName name="RTYRTY" localSheetId="55" hidden="1">{"via1",#N/A,TRUE,"general";"via2",#N/A,TRUE,"general";"via3",#N/A,TRUE,"general"}</definedName>
    <definedName name="RTYRTY" localSheetId="5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60" hidden="1">{"TAB1",#N/A,TRUE,"GENERAL";"TAB2",#N/A,TRUE,"GENERAL";"TAB3",#N/A,TRUE,"GENERAL";"TAB4",#N/A,TRUE,"GENERAL";"TAB5",#N/A,TRUE,"GENERAL"}</definedName>
    <definedName name="rtyt" localSheetId="55" hidden="1">{"TAB1",#N/A,TRUE,"GENERAL";"TAB2",#N/A,TRUE,"GENERAL";"TAB3",#N/A,TRUE,"GENERAL";"TAB4",#N/A,TRUE,"GENERAL";"TAB5",#N/A,TRUE,"GENERAL"}</definedName>
    <definedName name="rtyt" localSheetId="5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60" hidden="1">{"via1",#N/A,TRUE,"general";"via2",#N/A,TRUE,"general";"via3",#N/A,TRUE,"general"}</definedName>
    <definedName name="rtytry" localSheetId="55" hidden="1">{"via1",#N/A,TRUE,"general";"via2",#N/A,TRUE,"general";"via3",#N/A,TRUE,"general"}</definedName>
    <definedName name="rtytry" localSheetId="5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60" hidden="1">{"TAB1",#N/A,TRUE,"GENERAL";"TAB2",#N/A,TRUE,"GENERAL";"TAB3",#N/A,TRUE,"GENERAL";"TAB4",#N/A,TRUE,"GENERAL";"TAB5",#N/A,TRUE,"GENERAL"}</definedName>
    <definedName name="ruru" localSheetId="55" hidden="1">{"TAB1",#N/A,TRUE,"GENERAL";"TAB2",#N/A,TRUE,"GENERAL";"TAB3",#N/A,TRUE,"GENERAL";"TAB4",#N/A,TRUE,"GENERAL";"TAB5",#N/A,TRUE,"GENERAL"}</definedName>
    <definedName name="ruru" localSheetId="5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60" hidden="1">{"via1",#N/A,TRUE,"general";"via2",#N/A,TRUE,"general";"via3",#N/A,TRUE,"general"}</definedName>
    <definedName name="rutu" localSheetId="55" hidden="1">{"via1",#N/A,TRUE,"general";"via2",#N/A,TRUE,"general";"via3",#N/A,TRUE,"general"}</definedName>
    <definedName name="rutu" localSheetId="54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60" hidden="1">{"via1",#N/A,TRUE,"general";"via2",#N/A,TRUE,"general";"via3",#N/A,TRUE,"general"}</definedName>
    <definedName name="rwt" localSheetId="55" hidden="1">{"via1",#N/A,TRUE,"general";"via2",#N/A,TRUE,"general";"via3",#N/A,TRUE,"general"}</definedName>
    <definedName name="rwt" localSheetId="54" hidden="1">{"via1",#N/A,TRUE,"general";"via2",#N/A,TRUE,"general";"via3",#N/A,TRUE,"general"}</definedName>
    <definedName name="rwt" hidden="1">{"via1",#N/A,TRUE,"general";"via2",#N/A,TRUE,"general";"via3",#N/A,TRUE,"general"}</definedName>
    <definedName name="ry">#REF!</definedName>
    <definedName name="ryeryb" localSheetId="60" hidden="1">{"TAB1",#N/A,TRUE,"GENERAL";"TAB2",#N/A,TRUE,"GENERAL";"TAB3",#N/A,TRUE,"GENERAL";"TAB4",#N/A,TRUE,"GENERAL";"TAB5",#N/A,TRUE,"GENERAL"}</definedName>
    <definedName name="ryeryb" localSheetId="55" hidden="1">{"TAB1",#N/A,TRUE,"GENERAL";"TAB2",#N/A,TRUE,"GENERAL";"TAB3",#N/A,TRUE,"GENERAL";"TAB4",#N/A,TRUE,"GENERAL";"TAB5",#N/A,TRUE,"GENERAL"}</definedName>
    <definedName name="ryeryb" localSheetId="5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60" hidden="1">{"via1",#N/A,TRUE,"general";"via2",#N/A,TRUE,"general";"via3",#N/A,TRUE,"general"}</definedName>
    <definedName name="rytrsdg" localSheetId="55" hidden="1">{"via1",#N/A,TRUE,"general";"via2",#N/A,TRUE,"general";"via3",#N/A,TRUE,"general"}</definedName>
    <definedName name="rytrsdg" localSheetId="54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55">#REF!</definedName>
    <definedName name="S" localSheetId="54">#REF!</definedName>
    <definedName name="S">#REF!</definedName>
    <definedName name="saa" localSheetId="60" hidden="1">{"via1",#N/A,TRUE,"general";"via2",#N/A,TRUE,"general";"via3",#N/A,TRUE,"general"}</definedName>
    <definedName name="saa" localSheetId="55" hidden="1">{"via1",#N/A,TRUE,"general";"via2",#N/A,TRUE,"general";"via3",#N/A,TRUE,"general"}</definedName>
    <definedName name="saa" localSheetId="5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60" hidden="1">{"via1",#N/A,TRUE,"general";"via2",#N/A,TRUE,"general";"via3",#N/A,TRUE,"general"}</definedName>
    <definedName name="SAD" localSheetId="55" hidden="1">{"via1",#N/A,TRUE,"general";"via2",#N/A,TRUE,"general";"via3",#N/A,TRUE,"general"}</definedName>
    <definedName name="SAD" localSheetId="5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60" hidden="1">{"via1",#N/A,TRUE,"general";"via2",#N/A,TRUE,"general";"via3",#N/A,TRUE,"general"}</definedName>
    <definedName name="SADF" localSheetId="55" hidden="1">{"via1",#N/A,TRUE,"general";"via2",#N/A,TRUE,"general";"via3",#N/A,TRUE,"general"}</definedName>
    <definedName name="SADF" localSheetId="5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60" hidden="1">{"TAB1",#N/A,TRUE,"GENERAL";"TAB2",#N/A,TRUE,"GENERAL";"TAB3",#N/A,TRUE,"GENERAL";"TAB4",#N/A,TRUE,"GENERAL";"TAB5",#N/A,TRUE,"GENERAL"}</definedName>
    <definedName name="sadff" localSheetId="55" hidden="1">{"TAB1",#N/A,TRUE,"GENERAL";"TAB2",#N/A,TRUE,"GENERAL";"TAB3",#N/A,TRUE,"GENERAL";"TAB4",#N/A,TRUE,"GENERAL";"TAB5",#N/A,TRUE,"GENERAL"}</definedName>
    <definedName name="sadff" localSheetId="5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60" hidden="1">{"via1",#N/A,TRUE,"general";"via2",#N/A,TRUE,"general";"via3",#N/A,TRUE,"general"}</definedName>
    <definedName name="sadfo" localSheetId="55" hidden="1">{"via1",#N/A,TRUE,"general";"via2",#N/A,TRUE,"general";"via3",#N/A,TRUE,"general"}</definedName>
    <definedName name="sadfo" localSheetId="5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60" hidden="1">{"TAB1",#N/A,TRUE,"GENERAL";"TAB2",#N/A,TRUE,"GENERAL";"TAB3",#N/A,TRUE,"GENERAL";"TAB4",#N/A,TRUE,"GENERAL";"TAB5",#N/A,TRUE,"GENERAL"}</definedName>
    <definedName name="safdp" localSheetId="55" hidden="1">{"TAB1",#N/A,TRUE,"GENERAL";"TAB2",#N/A,TRUE,"GENERAL";"TAB3",#N/A,TRUE,"GENERAL";"TAB4",#N/A,TRUE,"GENERAL";"TAB5",#N/A,TRUE,"GENERAL"}</definedName>
    <definedName name="safdp" localSheetId="5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60">'201.3'!ERR</definedName>
    <definedName name="salarios" localSheetId="55">'61.9P'!ERR</definedName>
    <definedName name="salarios" localSheetId="54">'62P R'!ERR</definedName>
    <definedName name="salarios">[0]!ERR</definedName>
    <definedName name="sbe" localSheetId="55">#REF!</definedName>
    <definedName name="sbe" localSheetId="54">#REF!</definedName>
    <definedName name="sbe">#REF!</definedName>
    <definedName name="sbgfbgdr" localSheetId="60" hidden="1">{"via1",#N/A,TRUE,"general";"via2",#N/A,TRUE,"general";"via3",#N/A,TRUE,"general"}</definedName>
    <definedName name="sbgfbgdr" localSheetId="55" hidden="1">{"via1",#N/A,TRUE,"general";"via2",#N/A,TRUE,"general";"via3",#N/A,TRUE,"general"}</definedName>
    <definedName name="sbgfbgdr" localSheetId="54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>#REF!</definedName>
    <definedName name="sc" localSheetId="55">#REF!</definedName>
    <definedName name="sc" localSheetId="54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 localSheetId="55">#REF!</definedName>
    <definedName name="sd" localSheetId="54">#REF!</definedName>
    <definedName name="sd">#REF!</definedName>
    <definedName name="sdaf" localSheetId="60" hidden="1">{"via1",#N/A,TRUE,"general";"via2",#N/A,TRUE,"general";"via3",#N/A,TRUE,"general"}</definedName>
    <definedName name="sdaf" localSheetId="55" hidden="1">{"via1",#N/A,TRUE,"general";"via2",#N/A,TRUE,"general";"via3",#N/A,TRUE,"general"}</definedName>
    <definedName name="sdaf" localSheetId="5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60" hidden="1">{"via1",#N/A,TRUE,"general";"via2",#N/A,TRUE,"general";"via3",#N/A,TRUE,"general"}</definedName>
    <definedName name="sdas" localSheetId="55" hidden="1">{"via1",#N/A,TRUE,"general";"via2",#N/A,TRUE,"general";"via3",#N/A,TRUE,"general"}</definedName>
    <definedName name="sdas" localSheetId="5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60" hidden="1">{"via1",#N/A,TRUE,"general";"via2",#N/A,TRUE,"general";"via3",#N/A,TRUE,"general"}</definedName>
    <definedName name="sdasdf" localSheetId="55" hidden="1">{"via1",#N/A,TRUE,"general";"via2",#N/A,TRUE,"general";"via3",#N/A,TRUE,"general"}</definedName>
    <definedName name="sdasdf" localSheetId="5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60" hidden="1">{"TAB1",#N/A,TRUE,"GENERAL";"TAB2",#N/A,TRUE,"GENERAL";"TAB3",#N/A,TRUE,"GENERAL";"TAB4",#N/A,TRUE,"GENERAL";"TAB5",#N/A,TRUE,"GENERAL"}</definedName>
    <definedName name="SDCDSCT" localSheetId="55" hidden="1">{"TAB1",#N/A,TRUE,"GENERAL";"TAB2",#N/A,TRUE,"GENERAL";"TAB3",#N/A,TRUE,"GENERAL";"TAB4",#N/A,TRUE,"GENERAL";"TAB5",#N/A,TRUE,"GENERAL"}</definedName>
    <definedName name="SDCDSCT" localSheetId="5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55">#REF!</definedName>
    <definedName name="SDE" localSheetId="54">#REF!</definedName>
    <definedName name="SDE">#REF!</definedName>
    <definedName name="sdf" localSheetId="55">#REF!</definedName>
    <definedName name="sdf" localSheetId="54">#REF!</definedName>
    <definedName name="sdf">#REF!</definedName>
    <definedName name="SDFCE" localSheetId="60" hidden="1">{"TAB1",#N/A,TRUE,"GENERAL";"TAB2",#N/A,TRUE,"GENERAL";"TAB3",#N/A,TRUE,"GENERAL";"TAB4",#N/A,TRUE,"GENERAL";"TAB5",#N/A,TRUE,"GENERAL"}</definedName>
    <definedName name="SDFCE" localSheetId="55" hidden="1">{"TAB1",#N/A,TRUE,"GENERAL";"TAB2",#N/A,TRUE,"GENERAL";"TAB3",#N/A,TRUE,"GENERAL";"TAB4",#N/A,TRUE,"GENERAL";"TAB5",#N/A,TRUE,"GENERAL"}</definedName>
    <definedName name="SDFCE" localSheetId="5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60" hidden="1">{"via1",#N/A,TRUE,"general";"via2",#N/A,TRUE,"general";"via3",#N/A,TRUE,"general"}</definedName>
    <definedName name="sdfd" localSheetId="55" hidden="1">{"via1",#N/A,TRUE,"general";"via2",#N/A,TRUE,"general";"via3",#N/A,TRUE,"general"}</definedName>
    <definedName name="sdfd" localSheetId="54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60" hidden="1">{"via1",#N/A,TRUE,"general";"via2",#N/A,TRUE,"general";"via3",#N/A,TRUE,"general"}</definedName>
    <definedName name="sdfds" localSheetId="55" hidden="1">{"via1",#N/A,TRUE,"general";"via2",#N/A,TRUE,"general";"via3",#N/A,TRUE,"general"}</definedName>
    <definedName name="sdfds" localSheetId="5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60" hidden="1">{"via1",#N/A,TRUE,"general";"via2",#N/A,TRUE,"general";"via3",#N/A,TRUE,"general"}</definedName>
    <definedName name="SDFDSO" localSheetId="55" hidden="1">{"via1",#N/A,TRUE,"general";"via2",#N/A,TRUE,"general";"via3",#N/A,TRUE,"general"}</definedName>
    <definedName name="SDFDSO" localSheetId="5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60" hidden="1">{"TAB1",#N/A,TRUE,"GENERAL";"TAB2",#N/A,TRUE,"GENERAL";"TAB3",#N/A,TRUE,"GENERAL";"TAB4",#N/A,TRUE,"GENERAL";"TAB5",#N/A,TRUE,"GENERAL"}</definedName>
    <definedName name="sdfdstp" localSheetId="55" hidden="1">{"TAB1",#N/A,TRUE,"GENERAL";"TAB2",#N/A,TRUE,"GENERAL";"TAB3",#N/A,TRUE,"GENERAL";"TAB4",#N/A,TRUE,"GENERAL";"TAB5",#N/A,TRUE,"GENERAL"}</definedName>
    <definedName name="sdfdstp" localSheetId="5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60" hidden="1">{"via1",#N/A,TRUE,"general";"via2",#N/A,TRUE,"general";"via3",#N/A,TRUE,"general"}</definedName>
    <definedName name="SDFEO" localSheetId="55" hidden="1">{"via1",#N/A,TRUE,"general";"via2",#N/A,TRUE,"general";"via3",#N/A,TRUE,"general"}</definedName>
    <definedName name="SDFEO" localSheetId="5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60" hidden="1">{"TAB1",#N/A,TRUE,"GENERAL";"TAB2",#N/A,TRUE,"GENERAL";"TAB3",#N/A,TRUE,"GENERAL";"TAB4",#N/A,TRUE,"GENERAL";"TAB5",#N/A,TRUE,"GENERAL"}</definedName>
    <definedName name="sdfg" localSheetId="55" hidden="1">{"TAB1",#N/A,TRUE,"GENERAL";"TAB2",#N/A,TRUE,"GENERAL";"TAB3",#N/A,TRUE,"GENERAL";"TAB4",#N/A,TRUE,"GENERAL";"TAB5",#N/A,TRUE,"GENERAL"}</definedName>
    <definedName name="sdfg" localSheetId="5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60" hidden="1">{"via1",#N/A,TRUE,"general";"via2",#N/A,TRUE,"general";"via3",#N/A,TRUE,"general"}</definedName>
    <definedName name="sdfgdsfk" localSheetId="55" hidden="1">{"via1",#N/A,TRUE,"general";"via2",#N/A,TRUE,"general";"via3",#N/A,TRUE,"general"}</definedName>
    <definedName name="sdfgdsfk" localSheetId="5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60" hidden="1">{"via1",#N/A,TRUE,"general";"via2",#N/A,TRUE,"general";"via3",#N/A,TRUE,"general"}</definedName>
    <definedName name="sdfgsg" localSheetId="55" hidden="1">{"via1",#N/A,TRUE,"general";"via2",#N/A,TRUE,"general";"via3",#N/A,TRUE,"general"}</definedName>
    <definedName name="sdfgsg" localSheetId="5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60" hidden="1">{"TAB1",#N/A,TRUE,"GENERAL";"TAB2",#N/A,TRUE,"GENERAL";"TAB3",#N/A,TRUE,"GENERAL";"TAB4",#N/A,TRUE,"GENERAL";"TAB5",#N/A,TRUE,"GENERAL"}</definedName>
    <definedName name="SDFLJK" localSheetId="55" hidden="1">{"TAB1",#N/A,TRUE,"GENERAL";"TAB2",#N/A,TRUE,"GENERAL";"TAB3",#N/A,TRUE,"GENERAL";"TAB4",#N/A,TRUE,"GENERAL";"TAB5",#N/A,TRUE,"GENERAL"}</definedName>
    <definedName name="SDFLJK" localSheetId="5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60" hidden="1">{"via1",#N/A,TRUE,"general";"via2",#N/A,TRUE,"general";"via3",#N/A,TRUE,"general"}</definedName>
    <definedName name="sdfsd4" localSheetId="55" hidden="1">{"via1",#N/A,TRUE,"general";"via2",#N/A,TRUE,"general";"via3",#N/A,TRUE,"general"}</definedName>
    <definedName name="sdfsd4" localSheetId="5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60" hidden="1">{"TAB1",#N/A,TRUE,"GENERAL";"TAB2",#N/A,TRUE,"GENERAL";"TAB3",#N/A,TRUE,"GENERAL";"TAB4",#N/A,TRUE,"GENERAL";"TAB5",#N/A,TRUE,"GENERAL"}</definedName>
    <definedName name="SDFSDF" localSheetId="55" hidden="1">{"TAB1",#N/A,TRUE,"GENERAL";"TAB2",#N/A,TRUE,"GENERAL";"TAB3",#N/A,TRUE,"GENERAL";"TAB4",#N/A,TRUE,"GENERAL";"TAB5",#N/A,TRUE,"GENERAL"}</definedName>
    <definedName name="SDFSDF" localSheetId="5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60" hidden="1">{"via1",#N/A,TRUE,"general";"via2",#N/A,TRUE,"general";"via3",#N/A,TRUE,"general"}</definedName>
    <definedName name="sdfsdfb" localSheetId="55" hidden="1">{"via1",#N/A,TRUE,"general";"via2",#N/A,TRUE,"general";"via3",#N/A,TRUE,"general"}</definedName>
    <definedName name="sdfsdfb" localSheetId="54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60" hidden="1">{"TAB1",#N/A,TRUE,"GENERAL";"TAB2",#N/A,TRUE,"GENERAL";"TAB3",#N/A,TRUE,"GENERAL";"TAB4",#N/A,TRUE,"GENERAL";"TAB5",#N/A,TRUE,"GENERAL"}</definedName>
    <definedName name="SDFSF" localSheetId="55" hidden="1">{"TAB1",#N/A,TRUE,"GENERAL";"TAB2",#N/A,TRUE,"GENERAL";"TAB3",#N/A,TRUE,"GENERAL";"TAB4",#N/A,TRUE,"GENERAL";"TAB5",#N/A,TRUE,"GENERAL"}</definedName>
    <definedName name="SDFSF" localSheetId="5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60" hidden="1">{"TAB1",#N/A,TRUE,"GENERAL";"TAB2",#N/A,TRUE,"GENERAL";"TAB3",#N/A,TRUE,"GENERAL";"TAB4",#N/A,TRUE,"GENERAL";"TAB5",#N/A,TRUE,"GENERAL"}</definedName>
    <definedName name="sdfsv" localSheetId="55" hidden="1">{"TAB1",#N/A,TRUE,"GENERAL";"TAB2",#N/A,TRUE,"GENERAL";"TAB3",#N/A,TRUE,"GENERAL";"TAB4",#N/A,TRUE,"GENERAL";"TAB5",#N/A,TRUE,"GENERAL"}</definedName>
    <definedName name="sdfsv" localSheetId="5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60" hidden="1">{"TAB1",#N/A,TRUE,"GENERAL";"TAB2",#N/A,TRUE,"GENERAL";"TAB3",#N/A,TRUE,"GENERAL";"TAB4",#N/A,TRUE,"GENERAL";"TAB5",#N/A,TRUE,"GENERAL"}</definedName>
    <definedName name="sdgfd" localSheetId="55" hidden="1">{"TAB1",#N/A,TRUE,"GENERAL";"TAB2",#N/A,TRUE,"GENERAL";"TAB3",#N/A,TRUE,"GENERAL";"TAB4",#N/A,TRUE,"GENERAL";"TAB5",#N/A,TRUE,"GENERAL"}</definedName>
    <definedName name="sdgfd" localSheetId="5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60" hidden="1">{"via1",#N/A,TRUE,"general";"via2",#N/A,TRUE,"general";"via3",#N/A,TRUE,"general"}</definedName>
    <definedName name="sdgfgp" localSheetId="55" hidden="1">{"via1",#N/A,TRUE,"general";"via2",#N/A,TRUE,"general";"via3",#N/A,TRUE,"general"}</definedName>
    <definedName name="sdgfgp" localSheetId="5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60" hidden="1">{"via1",#N/A,TRUE,"general";"via2",#N/A,TRUE,"general";"via3",#N/A,TRUE,"general"}</definedName>
    <definedName name="sdgfiu" localSheetId="55" hidden="1">{"via1",#N/A,TRUE,"general";"via2",#N/A,TRUE,"general";"via3",#N/A,TRUE,"general"}</definedName>
    <definedName name="sdgfiu" localSheetId="5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60" hidden="1">{"TAB1",#N/A,TRUE,"GENERAL";"TAB2",#N/A,TRUE,"GENERAL";"TAB3",#N/A,TRUE,"GENERAL";"TAB4",#N/A,TRUE,"GENERAL";"TAB5",#N/A,TRUE,"GENERAL"}</definedName>
    <definedName name="sdgsd" localSheetId="55" hidden="1">{"TAB1",#N/A,TRUE,"GENERAL";"TAB2",#N/A,TRUE,"GENERAL";"TAB3",#N/A,TRUE,"GENERAL";"TAB4",#N/A,TRUE,"GENERAL";"TAB5",#N/A,TRUE,"GENERAL"}</definedName>
    <definedName name="sdgsd" localSheetId="5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60" hidden="1">{"via1",#N/A,TRUE,"general";"via2",#N/A,TRUE,"general";"via3",#N/A,TRUE,"general"}</definedName>
    <definedName name="sdgsg" localSheetId="55" hidden="1">{"via1",#N/A,TRUE,"general";"via2",#N/A,TRUE,"general";"via3",#N/A,TRUE,"general"}</definedName>
    <definedName name="sdgsg" localSheetId="5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60" hidden="1">{"TAB1",#N/A,TRUE,"GENERAL";"TAB2",#N/A,TRUE,"GENERAL";"TAB3",#N/A,TRUE,"GENERAL";"TAB4",#N/A,TRUE,"GENERAL";"TAB5",#N/A,TRUE,"GENERAL"}</definedName>
    <definedName name="SDIKOM" localSheetId="55" hidden="1">{"TAB1",#N/A,TRUE,"GENERAL";"TAB2",#N/A,TRUE,"GENERAL";"TAB3",#N/A,TRUE,"GENERAL";"TAB4",#N/A,TRUE,"GENERAL";"TAB5",#N/A,TRUE,"GENERAL"}</definedName>
    <definedName name="SDIKOM" localSheetId="5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60" hidden="1">{"via1",#N/A,TRUE,"general";"via2",#N/A,TRUE,"general";"via3",#N/A,TRUE,"general"}</definedName>
    <definedName name="sdsdfh" localSheetId="55" hidden="1">{"via1",#N/A,TRUE,"general";"via2",#N/A,TRUE,"general";"via3",#N/A,TRUE,"general"}</definedName>
    <definedName name="sdsdfh" localSheetId="54" hidden="1">{"via1",#N/A,TRUE,"general";"via2",#N/A,TRUE,"general";"via3",#N/A,TRUE,"general"}</definedName>
    <definedName name="sdsdfh" hidden="1">{"via1",#N/A,TRUE,"general";"via2",#N/A,TRUE,"general";"via3",#N/A,TRUE,"general"}</definedName>
    <definedName name="selalternativas">#REF!</definedName>
    <definedName name="SEMANAS" localSheetId="55">#REF!</definedName>
    <definedName name="SEMANAS" localSheetId="54">#REF!</definedName>
    <definedName name="SEMANAS">#REF!</definedName>
    <definedName name="SERO" localSheetId="60">'201.3'!ERR</definedName>
    <definedName name="SERO" localSheetId="55">'61.9P'!ERR</definedName>
    <definedName name="SERO" localSheetId="54">'62P R'!ERR</definedName>
    <definedName name="SERO">[0]!ERR</definedName>
    <definedName name="SERO_10" localSheetId="60">'201.3'!ERR</definedName>
    <definedName name="SERO_10" localSheetId="55">'61.9P'!ERR</definedName>
    <definedName name="SERO_10" localSheetId="54">'62P R'!ERR</definedName>
    <definedName name="SERO_10">ERR</definedName>
    <definedName name="SERO_3" localSheetId="60">'201.3'!ERR</definedName>
    <definedName name="SERO_3" localSheetId="55">'61.9P'!ERR</definedName>
    <definedName name="SERO_3" localSheetId="54">'62P R'!ERR</definedName>
    <definedName name="SERO_3">ERR</definedName>
    <definedName name="SERO_4" localSheetId="60">'201.3'!ERR</definedName>
    <definedName name="SERO_4" localSheetId="55">'61.9P'!ERR</definedName>
    <definedName name="SERO_4" localSheetId="54">'62P R'!ERR</definedName>
    <definedName name="SERO_4">ERR</definedName>
    <definedName name="SERO_5" localSheetId="60">'201.3'!ERR</definedName>
    <definedName name="SERO_5" localSheetId="55">'61.9P'!ERR</definedName>
    <definedName name="SERO_5" localSheetId="54">'62P R'!ERR</definedName>
    <definedName name="SERO_5">ERR</definedName>
    <definedName name="SERO_6" localSheetId="60">'201.3'!ERR</definedName>
    <definedName name="SERO_6" localSheetId="55">'61.9P'!ERR</definedName>
    <definedName name="SERO_6" localSheetId="54">'62P R'!ERR</definedName>
    <definedName name="SERO_6">ERR</definedName>
    <definedName name="SERO_7" localSheetId="60">'201.3'!ERR</definedName>
    <definedName name="SERO_7" localSheetId="55">'61.9P'!ERR</definedName>
    <definedName name="SERO_7" localSheetId="54">'62P R'!ERR</definedName>
    <definedName name="SERO_7">ERR</definedName>
    <definedName name="SERO_8" localSheetId="60">'201.3'!ERR</definedName>
    <definedName name="SERO_8" localSheetId="55">'61.9P'!ERR</definedName>
    <definedName name="SERO_8" localSheetId="54">'62P R'!ERR</definedName>
    <definedName name="SERO_8">ERR</definedName>
    <definedName name="SERO_9" localSheetId="60">'201.3'!ERR</definedName>
    <definedName name="SERO_9" localSheetId="55">'61.9P'!ERR</definedName>
    <definedName name="SERO_9" localSheetId="54">'62P R'!ERR</definedName>
    <definedName name="SERO_9">ERR</definedName>
    <definedName name="sesa" localSheetId="55">#REF!</definedName>
    <definedName name="sesa" localSheetId="54">#REF!</definedName>
    <definedName name="sesa">#REF!</definedName>
    <definedName name="setrj" localSheetId="60" hidden="1">{"via1",#N/A,TRUE,"general";"via2",#N/A,TRUE,"general";"via3",#N/A,TRUE,"general"}</definedName>
    <definedName name="setrj" localSheetId="55" hidden="1">{"via1",#N/A,TRUE,"general";"via2",#N/A,TRUE,"general";"via3",#N/A,TRUE,"general"}</definedName>
    <definedName name="setrj" localSheetId="5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60" hidden="1">{"via1",#N/A,TRUE,"general";"via2",#N/A,TRUE,"general";"via3",#N/A,TRUE,"general"}</definedName>
    <definedName name="sett" localSheetId="55" hidden="1">{"via1",#N/A,TRUE,"general";"via2",#N/A,TRUE,"general";"via3",#N/A,TRUE,"general"}</definedName>
    <definedName name="sett" localSheetId="54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55">#REF!</definedName>
    <definedName name="sf" localSheetId="54">#REF!</definedName>
    <definedName name="sf" localSheetId="4">#REF!</definedName>
    <definedName name="sf" localSheetId="0">#REF!</definedName>
    <definedName name="sf" localSheetId="1">#REF!</definedName>
    <definedName name="sf">#REF!</definedName>
    <definedName name="sfasf" localSheetId="60" hidden="1">{"TAB1",#N/A,TRUE,"GENERAL";"TAB2",#N/A,TRUE,"GENERAL";"TAB3",#N/A,TRUE,"GENERAL";"TAB4",#N/A,TRUE,"GENERAL";"TAB5",#N/A,TRUE,"GENERAL"}</definedName>
    <definedName name="sfasf" localSheetId="55" hidden="1">{"TAB1",#N/A,TRUE,"GENERAL";"TAB2",#N/A,TRUE,"GENERAL";"TAB3",#N/A,TRUE,"GENERAL";"TAB4",#N/A,TRUE,"GENERAL";"TAB5",#N/A,TRUE,"GENERAL"}</definedName>
    <definedName name="sfasf" localSheetId="5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60" hidden="1">{"TAB1",#N/A,TRUE,"GENERAL";"TAB2",#N/A,TRUE,"GENERAL";"TAB3",#N/A,TRUE,"GENERAL";"TAB4",#N/A,TRUE,"GENERAL";"TAB5",#N/A,TRUE,"GENERAL"}</definedName>
    <definedName name="SFHSGFH" localSheetId="55" hidden="1">{"TAB1",#N/A,TRUE,"GENERAL";"TAB2",#N/A,TRUE,"GENERAL";"TAB3",#N/A,TRUE,"GENERAL";"TAB4",#N/A,TRUE,"GENERAL";"TAB5",#N/A,TRUE,"GENERAL"}</definedName>
    <definedName name="SFHSGFH" localSheetId="5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60" hidden="1">{"via1",#N/A,TRUE,"general";"via2",#N/A,TRUE,"general";"via3",#N/A,TRUE,"general"}</definedName>
    <definedName name="sfsd" localSheetId="55" hidden="1">{"via1",#N/A,TRUE,"general";"via2",#N/A,TRUE,"general";"via3",#N/A,TRUE,"general"}</definedName>
    <definedName name="sfsd" localSheetId="5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60" hidden="1">{"TAB1",#N/A,TRUE,"GENERAL";"TAB2",#N/A,TRUE,"GENERAL";"TAB3",#N/A,TRUE,"GENERAL";"TAB4",#N/A,TRUE,"GENERAL";"TAB5",#N/A,TRUE,"GENERAL"}</definedName>
    <definedName name="sfsdf" localSheetId="55" hidden="1">{"TAB1",#N/A,TRUE,"GENERAL";"TAB2",#N/A,TRUE,"GENERAL";"TAB3",#N/A,TRUE,"GENERAL";"TAB4",#N/A,TRUE,"GENERAL";"TAB5",#N/A,TRUE,"GENERAL"}</definedName>
    <definedName name="sfsdf" localSheetId="5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60" hidden="1">{"TAB1",#N/A,TRUE,"GENERAL";"TAB2",#N/A,TRUE,"GENERAL";"TAB3",#N/A,TRUE,"GENERAL";"TAB4",#N/A,TRUE,"GENERAL";"TAB5",#N/A,TRUE,"GENERAL"}</definedName>
    <definedName name="sfsdferg" localSheetId="55" hidden="1">{"TAB1",#N/A,TRUE,"GENERAL";"TAB2",#N/A,TRUE,"GENERAL";"TAB3",#N/A,TRUE,"GENERAL";"TAB4",#N/A,TRUE,"GENERAL";"TAB5",#N/A,TRUE,"GENERAL"}</definedName>
    <definedName name="sfsdferg" localSheetId="5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60" hidden="1">{"TAB1",#N/A,TRUE,"GENERAL";"TAB2",#N/A,TRUE,"GENERAL";"TAB3",#N/A,TRUE,"GENERAL";"TAB4",#N/A,TRUE,"GENERAL";"TAB5",#N/A,TRUE,"GENERAL"}</definedName>
    <definedName name="sfsdfs" localSheetId="55" hidden="1">{"TAB1",#N/A,TRUE,"GENERAL";"TAB2",#N/A,TRUE,"GENERAL";"TAB3",#N/A,TRUE,"GENERAL";"TAB4",#N/A,TRUE,"GENERAL";"TAB5",#N/A,TRUE,"GENERAL"}</definedName>
    <definedName name="sfsdfs" localSheetId="5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i" localSheetId="60">#REF!</definedName>
    <definedName name="si" localSheetId="55">#REF!</definedName>
    <definedName name="si" localSheetId="54">#REF!</definedName>
    <definedName name="si">#REF!</definedName>
    <definedName name="SI_10" localSheetId="60">'201.3'!ERR</definedName>
    <definedName name="SI_10" localSheetId="55">'61.9P'!ERR</definedName>
    <definedName name="SI_10" localSheetId="54">'62P R'!ERR</definedName>
    <definedName name="SI_10">ERR</definedName>
    <definedName name="SI_3" localSheetId="60">'201.3'!ERR</definedName>
    <definedName name="SI_3" localSheetId="55">'61.9P'!ERR</definedName>
    <definedName name="SI_3" localSheetId="54">'62P R'!ERR</definedName>
    <definedName name="SI_3">ERR</definedName>
    <definedName name="SI_4" localSheetId="60">'201.3'!ERR</definedName>
    <definedName name="SI_4" localSheetId="55">'61.9P'!ERR</definedName>
    <definedName name="SI_4" localSheetId="54">'62P R'!ERR</definedName>
    <definedName name="SI_4">ERR</definedName>
    <definedName name="SI_5" localSheetId="60">'201.3'!ERR</definedName>
    <definedName name="SI_5" localSheetId="55">'61.9P'!ERR</definedName>
    <definedName name="SI_5" localSheetId="54">'62P R'!ERR</definedName>
    <definedName name="SI_5">ERR</definedName>
    <definedName name="SI_6" localSheetId="60">'201.3'!ERR</definedName>
    <definedName name="SI_6" localSheetId="55">'61.9P'!ERR</definedName>
    <definedName name="SI_6" localSheetId="54">'62P R'!ERR</definedName>
    <definedName name="SI_6">ERR</definedName>
    <definedName name="SI_7" localSheetId="60">'201.3'!ERR</definedName>
    <definedName name="SI_7" localSheetId="55">'61.9P'!ERR</definedName>
    <definedName name="SI_7" localSheetId="54">'62P R'!ERR</definedName>
    <definedName name="SI_7">ERR</definedName>
    <definedName name="SI_8" localSheetId="60">'201.3'!ERR</definedName>
    <definedName name="SI_8" localSheetId="55">'61.9P'!ERR</definedName>
    <definedName name="SI_8" localSheetId="54">'62P R'!ERR</definedName>
    <definedName name="SI_8">ERR</definedName>
    <definedName name="SI_9" localSheetId="60">'201.3'!ERR</definedName>
    <definedName name="SI_9" localSheetId="55">'61.9P'!ERR</definedName>
    <definedName name="SI_9" localSheetId="54">'62P R'!ERR</definedName>
    <definedName name="SI_9">ERR</definedName>
    <definedName name="SILLA10X6" localSheetId="60">'201.3'!ERR</definedName>
    <definedName name="SILLA10X6" localSheetId="55">'61.9P'!ERR</definedName>
    <definedName name="SILLA10X6" localSheetId="54">'62P R'!ERR</definedName>
    <definedName name="SILLA10X6">[0]!ERR</definedName>
    <definedName name="SILLAS" localSheetId="60">'201.3'!ERR</definedName>
    <definedName name="SILLAS" localSheetId="55">'61.9P'!ERR</definedName>
    <definedName name="SILLAS" localSheetId="54">'62P R'!ERR</definedName>
    <definedName name="SILLAS">[0]!ERR</definedName>
    <definedName name="SISISIS" localSheetId="60">'201.3'!ERR</definedName>
    <definedName name="SISISIS" localSheetId="55">'61.9P'!ERR</definedName>
    <definedName name="SISISIS" localSheetId="54">'62P R'!ERR</definedName>
    <definedName name="SISISIS">[0]!ERR</definedName>
    <definedName name="SISISIS_10" localSheetId="60">'201.3'!ERR</definedName>
    <definedName name="SISISIS_10" localSheetId="55">'61.9P'!ERR</definedName>
    <definedName name="SISISIS_10" localSheetId="54">'62P R'!ERR</definedName>
    <definedName name="SISISIS_10">ERR</definedName>
    <definedName name="SISISIS_3" localSheetId="60">'201.3'!ERR</definedName>
    <definedName name="SISISIS_3" localSheetId="55">'61.9P'!ERR</definedName>
    <definedName name="SISISIS_3" localSheetId="54">'62P R'!ERR</definedName>
    <definedName name="SISISIS_3">ERR</definedName>
    <definedName name="SISISIS_4" localSheetId="60">'201.3'!ERR</definedName>
    <definedName name="SISISIS_4" localSheetId="55">'61.9P'!ERR</definedName>
    <definedName name="SISISIS_4" localSheetId="54">'62P R'!ERR</definedName>
    <definedName name="SISISIS_4">ERR</definedName>
    <definedName name="SISISIS_5" localSheetId="60">'201.3'!ERR</definedName>
    <definedName name="SISISIS_5" localSheetId="55">'61.9P'!ERR</definedName>
    <definedName name="SISISIS_5" localSheetId="54">'62P R'!ERR</definedName>
    <definedName name="SISISIS_5">ERR</definedName>
    <definedName name="SISISIS_6" localSheetId="60">'201.3'!ERR</definedName>
    <definedName name="SISISIS_6" localSheetId="55">'61.9P'!ERR</definedName>
    <definedName name="SISISIS_6" localSheetId="54">'62P R'!ERR</definedName>
    <definedName name="SISISIS_6">ERR</definedName>
    <definedName name="SISISIS_7" localSheetId="60">'201.3'!ERR</definedName>
    <definedName name="SISISIS_7" localSheetId="55">'61.9P'!ERR</definedName>
    <definedName name="SISISIS_7" localSheetId="54">'62P R'!ERR</definedName>
    <definedName name="SISISIS_7">ERR</definedName>
    <definedName name="SISISIS_8" localSheetId="60">'201.3'!ERR</definedName>
    <definedName name="SISISIS_8" localSheetId="55">'61.9P'!ERR</definedName>
    <definedName name="SISISIS_8" localSheetId="54">'62P R'!ERR</definedName>
    <definedName name="SISISIS_8">ERR</definedName>
    <definedName name="SISISIS_9" localSheetId="60">'201.3'!ERR</definedName>
    <definedName name="SISISIS_9" localSheetId="55">'61.9P'!ERR</definedName>
    <definedName name="SISISIS_9" localSheetId="54">'62P R'!ERR</definedName>
    <definedName name="SISISIS_9">ERR</definedName>
    <definedName name="SistemasPlazos" hidden="1">1</definedName>
    <definedName name="sk" localSheetId="55">#REF!</definedName>
    <definedName name="sk" localSheetId="54">#REF!</definedName>
    <definedName name="sk">#REF!</definedName>
    <definedName name="sm" localSheetId="55">#REF!</definedName>
    <definedName name="sm" localSheetId="54">#REF!</definedName>
    <definedName name="sm">#REF!</definedName>
    <definedName name="sn" localSheetId="55">#REF!</definedName>
    <definedName name="sn" localSheetId="54">#REF!</definedName>
    <definedName name="sn">#REF!</definedName>
    <definedName name="snw">#REF!</definedName>
    <definedName name="sñ">#REF!</definedName>
    <definedName name="so">#REF!</definedName>
    <definedName name="Soldadura">#REF!</definedName>
    <definedName name="sqwxqwx">#REF!</definedName>
    <definedName name="sr">#REF!</definedName>
    <definedName name="srwrwr" localSheetId="60" hidden="1">{"TAB1",#N/A,TRUE,"GENERAL";"TAB2",#N/A,TRUE,"GENERAL";"TAB3",#N/A,TRUE,"GENERAL";"TAB4",#N/A,TRUE,"GENERAL";"TAB5",#N/A,TRUE,"GENERAL"}</definedName>
    <definedName name="srwrwr" localSheetId="55" hidden="1">{"TAB1",#N/A,TRUE,"GENERAL";"TAB2",#N/A,TRUE,"GENERAL";"TAB3",#N/A,TRUE,"GENERAL";"TAB4",#N/A,TRUE,"GENERAL";"TAB5",#N/A,TRUE,"GENERAL"}</definedName>
    <definedName name="srwrwr" localSheetId="5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60">#REF!</definedName>
    <definedName name="ss" localSheetId="55">#REF!</definedName>
    <definedName name="ss" localSheetId="54">#REF!</definedName>
    <definedName name="ss">#REF!</definedName>
    <definedName name="SSERD">#REF!</definedName>
    <definedName name="sss">#REF!</definedName>
    <definedName name="SSSS" localSheetId="60">'201.3'!ERR</definedName>
    <definedName name="SSSS" localSheetId="55">'61.9P'!ERR</definedName>
    <definedName name="SSSS" localSheetId="54">'62P R'!ERR</definedName>
    <definedName name="SSSS">[0]!ERR</definedName>
    <definedName name="sssss7" localSheetId="60" hidden="1">{"via1",#N/A,TRUE,"general";"via2",#N/A,TRUE,"general";"via3",#N/A,TRUE,"general"}</definedName>
    <definedName name="sssss7" localSheetId="55" hidden="1">{"via1",#N/A,TRUE,"general";"via2",#N/A,TRUE,"general";"via3",#N/A,TRUE,"general"}</definedName>
    <definedName name="sssss7" localSheetId="5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60" hidden="1">{"TAB1",#N/A,TRUE,"GENERAL";"TAB2",#N/A,TRUE,"GENERAL";"TAB3",#N/A,TRUE,"GENERAL";"TAB4",#N/A,TRUE,"GENERAL";"TAB5",#N/A,TRUE,"GENERAL"}</definedName>
    <definedName name="sssssa" localSheetId="55" hidden="1">{"TAB1",#N/A,TRUE,"GENERAL";"TAB2",#N/A,TRUE,"GENERAL";"TAB3",#N/A,TRUE,"GENERAL";"TAB4",#N/A,TRUE,"GENERAL";"TAB5",#N/A,TRUE,"GENERAL"}</definedName>
    <definedName name="sssssa" localSheetId="5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60">'201.3'!ERR</definedName>
    <definedName name="SSSSSS" localSheetId="55">'61.9P'!ERR</definedName>
    <definedName name="SSSSSS" localSheetId="54">'62P R'!ERR</definedName>
    <definedName name="SSSSSS">[0]!ERR</definedName>
    <definedName name="sssssy" localSheetId="60" hidden="1">{"via1",#N/A,TRUE,"general";"via2",#N/A,TRUE,"general";"via3",#N/A,TRUE,"general"}</definedName>
    <definedName name="sssssy" localSheetId="55" hidden="1">{"via1",#N/A,TRUE,"general";"via2",#N/A,TRUE,"general";"via3",#N/A,TRUE,"general"}</definedName>
    <definedName name="sssssy" localSheetId="54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60" hidden="1">{"via1",#N/A,TRUE,"general";"via2",#N/A,TRUE,"general";"via3",#N/A,TRUE,"general"}</definedName>
    <definedName name="stt" localSheetId="55" hidden="1">{"via1",#N/A,TRUE,"general";"via2",#N/A,TRUE,"general";"via3",#N/A,TRUE,"general"}</definedName>
    <definedName name="stt" localSheetId="54" hidden="1">{"via1",#N/A,TRUE,"general";"via2",#N/A,TRUE,"general";"via3",#N/A,TRUE,"general"}</definedName>
    <definedName name="stt" hidden="1">{"via1",#N/A,TRUE,"general";"via2",#N/A,TRUE,"general";"via3",#N/A,TRUE,"general"}</definedName>
    <definedName name="SUBA" localSheetId="55">#REF!</definedName>
    <definedName name="SUBA" localSheetId="54">#REF!</definedName>
    <definedName name="SUBA">#REF!</definedName>
    <definedName name="SUBTIPOACC">#REF!</definedName>
    <definedName name="suma" localSheetId="55">#REF!</definedName>
    <definedName name="suma" localSheetId="54">#REF!</definedName>
    <definedName name="suma">#REF!</definedName>
    <definedName name="Summary" localSheetId="55">#REF!</definedName>
    <definedName name="Summary" localSheetId="54">#REF!</definedName>
    <definedName name="Summary">#REF!</definedName>
    <definedName name="sw" localSheetId="60">'201.3'!ERR</definedName>
    <definedName name="sw" localSheetId="55">'61.9P'!ERR</definedName>
    <definedName name="sw" localSheetId="54">'62P R'!ERR</definedName>
    <definedName name="sw">[0]!ERR</definedName>
    <definedName name="swsw" localSheetId="60" hidden="1">{"via1",#N/A,TRUE,"general";"via2",#N/A,TRUE,"general";"via3",#N/A,TRUE,"general"}</definedName>
    <definedName name="swsw" localSheetId="55" hidden="1">{"via1",#N/A,TRUE,"general";"via2",#N/A,TRUE,"general";"via3",#N/A,TRUE,"general"}</definedName>
    <definedName name="swsw" localSheetId="5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60" hidden="1">{"TAB1",#N/A,TRUE,"GENERAL";"TAB2",#N/A,TRUE,"GENERAL";"TAB3",#N/A,TRUE,"GENERAL";"TAB4",#N/A,TRUE,"GENERAL";"TAB5",#N/A,TRUE,"GENERAL"}</definedName>
    <definedName name="swsw3" localSheetId="55" hidden="1">{"TAB1",#N/A,TRUE,"GENERAL";"TAB2",#N/A,TRUE,"GENERAL";"TAB3",#N/A,TRUE,"GENERAL";"TAB4",#N/A,TRUE,"GENERAL";"TAB5",#N/A,TRUE,"GENERAL"}</definedName>
    <definedName name="swsw3" localSheetId="5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60">#REF!</definedName>
    <definedName name="t" localSheetId="62">#REF!</definedName>
    <definedName name="t" localSheetId="24">#REF!</definedName>
    <definedName name="t" localSheetId="25">#REF!</definedName>
    <definedName name="t" localSheetId="55">#REF!</definedName>
    <definedName name="t" localSheetId="54">#REF!</definedName>
    <definedName name="t" localSheetId="4">#REF!</definedName>
    <definedName name="t" localSheetId="0">#REF!</definedName>
    <definedName name="t" localSheetId="1">#REF!</definedName>
    <definedName name="t">#REF!</definedName>
    <definedName name="t5t5" localSheetId="60" hidden="1">{"TAB1",#N/A,TRUE,"GENERAL";"TAB2",#N/A,TRUE,"GENERAL";"TAB3",#N/A,TRUE,"GENERAL";"TAB4",#N/A,TRUE,"GENERAL";"TAB5",#N/A,TRUE,"GENERAL"}</definedName>
    <definedName name="t5t5" localSheetId="55" hidden="1">{"TAB1",#N/A,TRUE,"GENERAL";"TAB2",#N/A,TRUE,"GENERAL";"TAB3",#N/A,TRUE,"GENERAL";"TAB4",#N/A,TRUE,"GENERAL";"TAB5",#N/A,TRUE,"GENERAL"}</definedName>
    <definedName name="t5t5" localSheetId="5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ela" localSheetId="55">#REF!</definedName>
    <definedName name="tabela" localSheetId="54">#REF!</definedName>
    <definedName name="tabela">#REF!</definedName>
    <definedName name="tabela1" localSheetId="55">#REF!</definedName>
    <definedName name="tabela1" localSheetId="54">#REF!</definedName>
    <definedName name="tabela1">#REF!</definedName>
    <definedName name="TABLA" localSheetId="55">#REF!</definedName>
    <definedName name="TABLA" localSheetId="54">#REF!</definedName>
    <definedName name="TABLA">#REF!</definedName>
    <definedName name="tabla1">#REF!</definedName>
    <definedName name="Tablero_de_24_circutos_trsifasico">#REF!</definedName>
    <definedName name="TANQUE" localSheetId="60">'201.3'!ERR</definedName>
    <definedName name="TANQUE" localSheetId="55">'61.9P'!ERR</definedName>
    <definedName name="TANQUE" localSheetId="54">'62P R'!ERR</definedName>
    <definedName name="TANQUE">[0]!ERR</definedName>
    <definedName name="Tarifa_km3" localSheetId="55">#REF!</definedName>
    <definedName name="Tarifa_km3" localSheetId="54">#REF!</definedName>
    <definedName name="Tarifa_km3">#REF!</definedName>
    <definedName name="TARIFAS" localSheetId="55">#REF!</definedName>
    <definedName name="TARIFAS" localSheetId="54">#REF!</definedName>
    <definedName name="TARIFAS">#REF!</definedName>
    <definedName name="TARIFAS_4" localSheetId="55">#REF!</definedName>
    <definedName name="TARIFAS_4" localSheetId="54">#REF!</definedName>
    <definedName name="TARIFAS_4">#REF!</definedName>
    <definedName name="TARIFAS_7">#REF!</definedName>
    <definedName name="TARIFAS1">#REF!</definedName>
    <definedName name="tb">#REF!</definedName>
    <definedName name="TBO">#REF!</definedName>
    <definedName name="TBOS">#REF!</definedName>
    <definedName name="tdy" localSheetId="60" hidden="1">{"TAB1",#N/A,TRUE,"GENERAL";"TAB2",#N/A,TRUE,"GENERAL";"TAB3",#N/A,TRUE,"GENERAL";"TAB4",#N/A,TRUE,"GENERAL";"TAB5",#N/A,TRUE,"GENERAL"}</definedName>
    <definedName name="tdy" localSheetId="55" hidden="1">{"TAB1",#N/A,TRUE,"GENERAL";"TAB2",#N/A,TRUE,"GENERAL";"TAB3",#N/A,TRUE,"GENERAL";"TAB4",#N/A,TRUE,"GENERAL";"TAB5",#N/A,TRUE,"GENERAL"}</definedName>
    <definedName name="tdy" localSheetId="5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n">#REF!</definedName>
    <definedName name="Teja_metalica_arquitectonica_trapez__0_73_3_66" localSheetId="55">#REF!</definedName>
    <definedName name="Teja_metalica_arquitectonica_trapez__0_73_3_66" localSheetId="54">#REF!</definedName>
    <definedName name="Teja_metalica_arquitectonica_trapez__0_73_3_66">#REF!</definedName>
    <definedName name="TER" localSheetId="60">'201.3'!ERR</definedName>
    <definedName name="TER" localSheetId="55">'61.9P'!ERR</definedName>
    <definedName name="TER" localSheetId="54">'62P R'!ERR</definedName>
    <definedName name="TER">[0]!ERR</definedName>
    <definedName name="TERM" localSheetId="60">'201.3'!ERR</definedName>
    <definedName name="TERM" localSheetId="55">'61.9P'!ERR</definedName>
    <definedName name="TERM" localSheetId="54">'62P R'!ERR</definedName>
    <definedName name="TERM">[0]!ERR</definedName>
    <definedName name="TÉRMINOS" localSheetId="60">'201.3'!ERR</definedName>
    <definedName name="TÉRMINOS" localSheetId="55">'61.9P'!ERR</definedName>
    <definedName name="TÉRMINOS" localSheetId="54">'62P R'!ERR</definedName>
    <definedName name="TÉRMINOS">[0]!ERR</definedName>
    <definedName name="tewst" localSheetId="60" hidden="1">{"TAB1",#N/A,TRUE,"GENERAL";"TAB2",#N/A,TRUE,"GENERAL";"TAB3",#N/A,TRUE,"GENERAL";"TAB4",#N/A,TRUE,"GENERAL";"TAB5",#N/A,TRUE,"GENERAL"}</definedName>
    <definedName name="tewst" localSheetId="55" hidden="1">{"TAB1",#N/A,TRUE,"GENERAL";"TAB2",#N/A,TRUE,"GENERAL";"TAB3",#N/A,TRUE,"GENERAL";"TAB4",#N/A,TRUE,"GENERAL";"TAB5",#N/A,TRUE,"GENERAL"}</definedName>
    <definedName name="tewst" localSheetId="5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60" hidden="1">{"via1",#N/A,TRUE,"general";"via2",#N/A,TRUE,"general";"via3",#N/A,TRUE,"general"}</definedName>
    <definedName name="teytrh" localSheetId="55" hidden="1">{"via1",#N/A,TRUE,"general";"via2",#N/A,TRUE,"general";"via3",#N/A,TRUE,"general"}</definedName>
    <definedName name="teytrh" localSheetId="54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55">#REF!</definedName>
    <definedName name="th" localSheetId="54">#REF!</definedName>
    <definedName name="th">#REF!</definedName>
    <definedName name="thdh" localSheetId="60" hidden="1">{"TAB1",#N/A,TRUE,"GENERAL";"TAB2",#N/A,TRUE,"GENERAL";"TAB3",#N/A,TRUE,"GENERAL";"TAB4",#N/A,TRUE,"GENERAL";"TAB5",#N/A,TRUE,"GENERAL"}</definedName>
    <definedName name="thdh" localSheetId="55" hidden="1">{"TAB1",#N/A,TRUE,"GENERAL";"TAB2",#N/A,TRUE,"GENERAL";"TAB3",#N/A,TRUE,"GENERAL";"TAB4",#N/A,TRUE,"GENERAL";"TAB5",#N/A,TRUE,"GENERAL"}</definedName>
    <definedName name="thdh" localSheetId="5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 localSheetId="55">#REF!</definedName>
    <definedName name="Thinner" localSheetId="54">#REF!</definedName>
    <definedName name="Thinner">#REF!</definedName>
    <definedName name="THT">#REF!</definedName>
    <definedName name="thtj" localSheetId="60" hidden="1">{"via1",#N/A,TRUE,"general";"via2",#N/A,TRUE,"general";"via3",#N/A,TRUE,"general"}</definedName>
    <definedName name="thtj" localSheetId="55" hidden="1">{"via1",#N/A,TRUE,"general";"via2",#N/A,TRUE,"general";"via3",#N/A,TRUE,"general"}</definedName>
    <definedName name="thtj" localSheetId="54" hidden="1">{"via1",#N/A,TRUE,"general";"via2",#N/A,TRUE,"general";"via3",#N/A,TRUE,"general"}</definedName>
    <definedName name="thtj" hidden="1">{"via1",#N/A,TRUE,"general";"via2",#N/A,TRUE,"general";"via3",#N/A,TRUE,"general"}</definedName>
    <definedName name="tipov" localSheetId="55">#REF!</definedName>
    <definedName name="tipov" localSheetId="54">#REF!</definedName>
    <definedName name="tipov">#REF!</definedName>
    <definedName name="TITULO" localSheetId="55">#REF!</definedName>
    <definedName name="TITULO" localSheetId="54">#REF!</definedName>
    <definedName name="TITULO">#REF!</definedName>
    <definedName name="_xlnm.Print_Titles">#N/A</definedName>
    <definedName name="Títulos_a_imprimir_IM" localSheetId="55">#REF!</definedName>
    <definedName name="Títulos_a_imprimir_IM" localSheetId="54">#REF!</definedName>
    <definedName name="Títulos_a_imprimir_IM">#REF!</definedName>
    <definedName name="tj" localSheetId="55">#REF!</definedName>
    <definedName name="tj" localSheetId="54">#REF!</definedName>
    <definedName name="tj">#REF!</definedName>
    <definedName name="tl" localSheetId="55">#REF!</definedName>
    <definedName name="tl" localSheetId="54">#REF!</definedName>
    <definedName name="tl">#REF!</definedName>
    <definedName name="TM">#REF!</definedName>
    <definedName name="tn">#REF!</definedName>
    <definedName name="TODOANA">#REF!</definedName>
    <definedName name="TODOINSU">#REF!</definedName>
    <definedName name="TODOITEM">#REF!</definedName>
    <definedName name="Tomacorriente_Doble">#REF!</definedName>
    <definedName name="TORNILLO_PARA_ESTRUCTURAS_7_X_7_16">#REF!</definedName>
    <definedName name="TORNILLO_PARA_LAMINAS_6_X_1">#REF!</definedName>
    <definedName name="tortas" localSheetId="60" hidden="1">{"TAB1",#N/A,TRUE,"GENERAL";"TAB2",#N/A,TRUE,"GENERAL";"TAB3",#N/A,TRUE,"GENERAL";"TAB4",#N/A,TRUE,"GENERAL";"TAB5",#N/A,TRUE,"GENERAL"}</definedName>
    <definedName name="tortas" localSheetId="55" hidden="1">{"TAB1",#N/A,TRUE,"GENERAL";"TAB2",#N/A,TRUE,"GENERAL";"TAB3",#N/A,TRUE,"GENERAL";"TAB4",#N/A,TRUE,"GENERAL";"TAB5",#N/A,TRUE,"GENERAL"}</definedName>
    <definedName name="tortas" localSheetId="5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60" hidden="1">{"via1",#N/A,TRUE,"general";"via2",#N/A,TRUE,"general";"via3",#N/A,TRUE,"general"}</definedName>
    <definedName name="tortas2" localSheetId="55" hidden="1">{"via1",#N/A,TRUE,"general";"via2",#N/A,TRUE,"general";"via3",#N/A,TRUE,"general"}</definedName>
    <definedName name="tortas2" localSheetId="54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55">#REF!</definedName>
    <definedName name="TOTAL" localSheetId="54">#REF!</definedName>
    <definedName name="TOTAL">#REF!</definedName>
    <definedName name="total_acumulado" localSheetId="55">#REF!</definedName>
    <definedName name="total_acumulado" localSheetId="54">#REF!</definedName>
    <definedName name="total_acumulado">#REF!</definedName>
    <definedName name="TotalAIU">#REF!</definedName>
    <definedName name="TOTALES_OBRA" localSheetId="55">#REF!</definedName>
    <definedName name="TOTALES_OBRA" localSheetId="54">#REF!</definedName>
    <definedName name="TOTALES_OBRA">#REF!</definedName>
    <definedName name="TOTALINDIS">#REF!</definedName>
    <definedName name="totalmodif2">#REF!</definedName>
    <definedName name="TOTMATS">#REF!</definedName>
    <definedName name="TOTTRANS">#REF!</definedName>
    <definedName name="tr" localSheetId="60" hidden="1">{"TAB1",#N/A,TRUE,"GENERAL";"TAB2",#N/A,TRUE,"GENERAL";"TAB3",#N/A,TRUE,"GENERAL";"TAB4",#N/A,TRUE,"GENERAL";"TAB5",#N/A,TRUE,"GENERAL"}</definedName>
    <definedName name="tr" localSheetId="55" hidden="1">{"TAB1",#N/A,TRUE,"GENERAL";"TAB2",#N/A,TRUE,"GENERAL";"TAB3",#N/A,TRUE,"GENERAL";"TAB4",#N/A,TRUE,"GENERAL";"TAB5",#N/A,TRUE,"GENERAL"}</definedName>
    <definedName name="tr" localSheetId="5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#REF!</definedName>
    <definedName name="TRESS">#REF!</definedName>
    <definedName name="trest" localSheetId="60" hidden="1">{"TAB1",#N/A,TRUE,"GENERAL";"TAB2",#N/A,TRUE,"GENERAL";"TAB3",#N/A,TRUE,"GENERAL";"TAB4",#N/A,TRUE,"GENERAL";"TAB5",#N/A,TRUE,"GENERAL"}</definedName>
    <definedName name="trest" localSheetId="55" hidden="1">{"TAB1",#N/A,TRUE,"GENERAL";"TAB2",#N/A,TRUE,"GENERAL";"TAB3",#N/A,TRUE,"GENERAL";"TAB4",#N/A,TRUE,"GENERAL";"TAB5",#N/A,TRUE,"GENERAL"}</definedName>
    <definedName name="trest" localSheetId="5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60" hidden="1">{"TAB1",#N/A,TRUE,"GENERAL";"TAB2",#N/A,TRUE,"GENERAL";"TAB3",#N/A,TRUE,"GENERAL";"TAB4",#N/A,TRUE,"GENERAL";"TAB5",#N/A,TRUE,"GENERAL"}</definedName>
    <definedName name="tret" localSheetId="55" hidden="1">{"TAB1",#N/A,TRUE,"GENERAL";"TAB2",#N/A,TRUE,"GENERAL";"TAB3",#N/A,TRUE,"GENERAL";"TAB4",#N/A,TRUE,"GENERAL";"TAB5",#N/A,TRUE,"GENERAL"}</definedName>
    <definedName name="tret" localSheetId="5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hidden="1">#REF!</definedName>
    <definedName name="trh" localSheetId="60" hidden="1">{"via1",#N/A,TRUE,"general";"via2",#N/A,TRUE,"general";"via3",#N/A,TRUE,"general"}</definedName>
    <definedName name="trh" localSheetId="55" hidden="1">{"via1",#N/A,TRUE,"general";"via2",#N/A,TRUE,"general";"via3",#N/A,TRUE,"general"}</definedName>
    <definedName name="trh" localSheetId="5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60" hidden="1">{"via1",#N/A,TRUE,"general";"via2",#N/A,TRUE,"general";"via3",#N/A,TRUE,"general"}</definedName>
    <definedName name="trhfh" localSheetId="55" hidden="1">{"via1",#N/A,TRUE,"general";"via2",#N/A,TRUE,"general";"via3",#N/A,TRUE,"general"}</definedName>
    <definedName name="trhfh" localSheetId="54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60" hidden="1">{"via1",#N/A,TRUE,"general";"via2",#N/A,TRUE,"general";"via3",#N/A,TRUE,"general"}</definedName>
    <definedName name="trjfgjh" localSheetId="55" hidden="1">{"via1",#N/A,TRUE,"general";"via2",#N/A,TRUE,"general";"via3",#N/A,TRUE,"general"}</definedName>
    <definedName name="trjfgjh" localSheetId="54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>#REF!</definedName>
    <definedName name="tru" localSheetId="60" hidden="1">{"via1",#N/A,TRUE,"general";"via2",#N/A,TRUE,"general";"via3",#N/A,TRUE,"general"}</definedName>
    <definedName name="tru" localSheetId="55" hidden="1">{"via1",#N/A,TRUE,"general";"via2",#N/A,TRUE,"general";"via3",#N/A,TRUE,"general"}</definedName>
    <definedName name="tru" localSheetId="5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60" hidden="1">{"via1",#N/A,TRUE,"general";"via2",#N/A,TRUE,"general";"via3",#N/A,TRUE,"general"}</definedName>
    <definedName name="truds" localSheetId="55" hidden="1">{"via1",#N/A,TRUE,"general";"via2",#N/A,TRUE,"general";"via3",#N/A,TRUE,"general"}</definedName>
    <definedName name="truds" localSheetId="5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60" hidden="1">{"via1",#N/A,TRUE,"general";"via2",#N/A,TRUE,"general";"via3",#N/A,TRUE,"general"}</definedName>
    <definedName name="trutu" localSheetId="55" hidden="1">{"via1",#N/A,TRUE,"general";"via2",#N/A,TRUE,"general";"via3",#N/A,TRUE,"general"}</definedName>
    <definedName name="trutu" localSheetId="5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60" hidden="1">{"via1",#N/A,TRUE,"general";"via2",#N/A,TRUE,"general";"via3",#N/A,TRUE,"general"}</definedName>
    <definedName name="trydfg" localSheetId="55" hidden="1">{"via1",#N/A,TRUE,"general";"via2",#N/A,TRUE,"general";"via3",#N/A,TRUE,"general"}</definedName>
    <definedName name="trydfg" localSheetId="5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60" hidden="1">{"via1",#N/A,TRUE,"general";"via2",#N/A,TRUE,"general";"via3",#N/A,TRUE,"general"}</definedName>
    <definedName name="trydtrygf" localSheetId="55" hidden="1">{"via1",#N/A,TRUE,"general";"via2",#N/A,TRUE,"general";"via3",#N/A,TRUE,"general"}</definedName>
    <definedName name="trydtrygf" localSheetId="5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60" hidden="1">{"TAB1",#N/A,TRUE,"GENERAL";"TAB2",#N/A,TRUE,"GENERAL";"TAB3",#N/A,TRUE,"GENERAL";"TAB4",#N/A,TRUE,"GENERAL";"TAB5",#N/A,TRUE,"GENERAL"}</definedName>
    <definedName name="tryery" localSheetId="55" hidden="1">{"TAB1",#N/A,TRUE,"GENERAL";"TAB2",#N/A,TRUE,"GENERAL";"TAB3",#N/A,TRUE,"GENERAL";"TAB4",#N/A,TRUE,"GENERAL";"TAB5",#N/A,TRUE,"GENERAL"}</definedName>
    <definedName name="tryery" localSheetId="5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60" hidden="1">{"TAB1",#N/A,TRUE,"GENERAL";"TAB2",#N/A,TRUE,"GENERAL";"TAB3",#N/A,TRUE,"GENERAL";"TAB4",#N/A,TRUE,"GENERAL";"TAB5",#N/A,TRUE,"GENERAL"}</definedName>
    <definedName name="tryi6" localSheetId="55" hidden="1">{"TAB1",#N/A,TRUE,"GENERAL";"TAB2",#N/A,TRUE,"GENERAL";"TAB3",#N/A,TRUE,"GENERAL";"TAB4",#N/A,TRUE,"GENERAL";"TAB5",#N/A,TRUE,"GENERAL"}</definedName>
    <definedName name="tryi6" localSheetId="5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60" hidden="1">{"via1",#N/A,TRUE,"general";"via2",#N/A,TRUE,"general";"via3",#N/A,TRUE,"general"}</definedName>
    <definedName name="tryrth" localSheetId="55" hidden="1">{"via1",#N/A,TRUE,"general";"via2",#N/A,TRUE,"general";"via3",#N/A,TRUE,"general"}</definedName>
    <definedName name="tryrth" localSheetId="5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60" hidden="1">{"TAB1",#N/A,TRUE,"GENERAL";"TAB2",#N/A,TRUE,"GENERAL";"TAB3",#N/A,TRUE,"GENERAL";"TAB4",#N/A,TRUE,"GENERAL";"TAB5",#N/A,TRUE,"GENERAL"}</definedName>
    <definedName name="tsert" localSheetId="55" hidden="1">{"TAB1",#N/A,TRUE,"GENERAL";"TAB2",#N/A,TRUE,"GENERAL";"TAB3",#N/A,TRUE,"GENERAL";"TAB4",#N/A,TRUE,"GENERAL";"TAB5",#N/A,TRUE,"GENERAL"}</definedName>
    <definedName name="tsert" localSheetId="5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55">#REF!</definedName>
    <definedName name="tt" localSheetId="54">#REF!</definedName>
    <definedName name="tt">#REF!</definedName>
    <definedName name="TtlCD">#REF!</definedName>
    <definedName name="TtlCDCronog">#REF!</definedName>
    <definedName name="TTR" localSheetId="60" hidden="1">{"via1",#N/A,TRUE,"general";"via2",#N/A,TRUE,"general";"via3",#N/A,TRUE,"general"}</definedName>
    <definedName name="TTR" localSheetId="55" hidden="1">{"via1",#N/A,TRUE,"general";"via2",#N/A,TRUE,"general";"via3",#N/A,TRUE,"general"}</definedName>
    <definedName name="TTR" localSheetId="5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60" hidden="1">{"via1",#N/A,TRUE,"general";"via2",#N/A,TRUE,"general";"via3",#N/A,TRUE,"general"}</definedName>
    <definedName name="ttrff" localSheetId="55" hidden="1">{"via1",#N/A,TRUE,"general";"via2",#N/A,TRUE,"general";"via3",#N/A,TRUE,"general"}</definedName>
    <definedName name="ttrff" localSheetId="5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60" hidden="1">{"TAB1",#N/A,TRUE,"GENERAL";"TAB2",#N/A,TRUE,"GENERAL";"TAB3",#N/A,TRUE,"GENERAL";"TAB4",#N/A,TRUE,"GENERAL";"TAB5",#N/A,TRUE,"GENERAL"}</definedName>
    <definedName name="ttt" localSheetId="55" hidden="1">{"TAB1",#N/A,TRUE,"GENERAL";"TAB2",#N/A,TRUE,"GENERAL";"TAB3",#N/A,TRUE,"GENERAL";"TAB4",#N/A,TRUE,"GENERAL";"TAB5",#N/A,TRUE,"GENERAL"}</definedName>
    <definedName name="ttt" localSheetId="5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60" hidden="1">{"via1",#N/A,TRUE,"general";"via2",#N/A,TRUE,"general";"via3",#N/A,TRUE,"general"}</definedName>
    <definedName name="tttt7" localSheetId="55" hidden="1">{"via1",#N/A,TRUE,"general";"via2",#N/A,TRUE,"general";"via3",#N/A,TRUE,"general"}</definedName>
    <definedName name="tttt7" localSheetId="5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60" hidden="1">{"TAB1",#N/A,TRUE,"GENERAL";"TAB2",#N/A,TRUE,"GENERAL";"TAB3",#N/A,TRUE,"GENERAL";"TAB4",#N/A,TRUE,"GENERAL";"TAB5",#N/A,TRUE,"GENERAL"}</definedName>
    <definedName name="tttthy" localSheetId="55" hidden="1">{"TAB1",#N/A,TRUE,"GENERAL";"TAB2",#N/A,TRUE,"GENERAL";"TAB3",#N/A,TRUE,"GENERAL";"TAB4",#N/A,TRUE,"GENERAL";"TAB5",#N/A,TRUE,"GENERAL"}</definedName>
    <definedName name="tttthy" localSheetId="5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60" hidden="1">{"via1",#N/A,TRUE,"general";"via2",#N/A,TRUE,"general";"via3",#N/A,TRUE,"general"}</definedName>
    <definedName name="ttttr" localSheetId="55" hidden="1">{"via1",#N/A,TRUE,"general";"via2",#N/A,TRUE,"general";"via3",#N/A,TRUE,"general"}</definedName>
    <definedName name="ttttr" localSheetId="5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60" hidden="1">{"TAB1",#N/A,TRUE,"GENERAL";"TAB2",#N/A,TRUE,"GENERAL";"TAB3",#N/A,TRUE,"GENERAL";"TAB4",#N/A,TRUE,"GENERAL";"TAB5",#N/A,TRUE,"GENERAL"}</definedName>
    <definedName name="ttttt" localSheetId="55" hidden="1">{"TAB1",#N/A,TRUE,"GENERAL";"TAB2",#N/A,TRUE,"GENERAL";"TAB3",#N/A,TRUE,"GENERAL";"TAB4",#N/A,TRUE,"GENERAL";"TAB5",#N/A,TRUE,"GENERAL"}</definedName>
    <definedName name="ttttt" localSheetId="5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60" hidden="1">{"via1",#N/A,TRUE,"general";"via2",#N/A,TRUE,"general";"via3",#N/A,TRUE,"general"}</definedName>
    <definedName name="tu" localSheetId="55" hidden="1">{"via1",#N/A,TRUE,"general";"via2",#N/A,TRUE,"general";"via3",#N/A,TRUE,"general"}</definedName>
    <definedName name="tu" localSheetId="54" hidden="1">{"via1",#N/A,TRUE,"general";"via2",#N/A,TRUE,"general";"via3",#N/A,TRUE,"general"}</definedName>
    <definedName name="tu" hidden="1">{"via1",#N/A,TRUE,"general";"via2",#N/A,TRUE,"general";"via3",#N/A,TRUE,"general"}</definedName>
    <definedName name="TUB" localSheetId="55">#REF!</definedName>
    <definedName name="TUB" localSheetId="54">#REF!</definedName>
    <definedName name="TUB">#REF!</definedName>
    <definedName name="Tuberia_Conduit_1_2" localSheetId="55">#REF!</definedName>
    <definedName name="Tuberia_Conduit_1_2" localSheetId="54">#REF!</definedName>
    <definedName name="Tuberia_Conduit_1_2">#REF!</definedName>
    <definedName name="Tuberia_Conduit_1_EMT" localSheetId="55">#REF!</definedName>
    <definedName name="Tuberia_Conduit_1_EMT" localSheetId="54">#REF!</definedName>
    <definedName name="Tuberia_Conduit_1_EMT">#REF!</definedName>
    <definedName name="Tubo_conduit_pvc_1">#REF!</definedName>
    <definedName name="tur" localSheetId="60" hidden="1">{"TAB1",#N/A,TRUE,"GENERAL";"TAB2",#N/A,TRUE,"GENERAL";"TAB3",#N/A,TRUE,"GENERAL";"TAB4",#N/A,TRUE,"GENERAL";"TAB5",#N/A,TRUE,"GENERAL"}</definedName>
    <definedName name="tur" localSheetId="55" hidden="1">{"TAB1",#N/A,TRUE,"GENERAL";"TAB2",#N/A,TRUE,"GENERAL";"TAB3",#N/A,TRUE,"GENERAL";"TAB4",#N/A,TRUE,"GENERAL";"TAB5",#N/A,TRUE,"GENERAL"}</definedName>
    <definedName name="tur" localSheetId="5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60" hidden="1">{"TAB1",#N/A,TRUE,"GENERAL";"TAB2",#N/A,TRUE,"GENERAL";"TAB3",#N/A,TRUE,"GENERAL";"TAB4",#N/A,TRUE,"GENERAL";"TAB5",#N/A,TRUE,"GENERAL"}</definedName>
    <definedName name="turu" localSheetId="55" hidden="1">{"TAB1",#N/A,TRUE,"GENERAL";"TAB2",#N/A,TRUE,"GENERAL";"TAB3",#N/A,TRUE,"GENERAL";"TAB4",#N/A,TRUE,"GENERAL";"TAB5",#N/A,TRUE,"GENERAL"}</definedName>
    <definedName name="turu" localSheetId="5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60" hidden="1">{"TAB1",#N/A,TRUE,"GENERAL";"TAB2",#N/A,TRUE,"GENERAL";"TAB3",#N/A,TRUE,"GENERAL";"TAB4",#N/A,TRUE,"GENERAL";"TAB5",#N/A,TRUE,"GENERAL"}</definedName>
    <definedName name="twer" localSheetId="55" hidden="1">{"TAB1",#N/A,TRUE,"GENERAL";"TAB2",#N/A,TRUE,"GENERAL";"TAB3",#N/A,TRUE,"GENERAL";"TAB4",#N/A,TRUE,"GENERAL";"TAB5",#N/A,TRUE,"GENERAL"}</definedName>
    <definedName name="twer" localSheetId="5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60" hidden="1">{"TAB1",#N/A,TRUE,"GENERAL";"TAB2",#N/A,TRUE,"GENERAL";"TAB3",#N/A,TRUE,"GENERAL";"TAB4",#N/A,TRUE,"GENERAL";"TAB5",#N/A,TRUE,"GENERAL"}</definedName>
    <definedName name="twet" localSheetId="55" hidden="1">{"TAB1",#N/A,TRUE,"GENERAL";"TAB2",#N/A,TRUE,"GENERAL";"TAB3",#N/A,TRUE,"GENERAL";"TAB4",#N/A,TRUE,"GENERAL";"TAB5",#N/A,TRUE,"GENERAL"}</definedName>
    <definedName name="twet" localSheetId="5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55">#REF!</definedName>
    <definedName name="ty" localSheetId="54">#REF!</definedName>
    <definedName name="ty">#REF!</definedName>
    <definedName name="tyery" localSheetId="60" hidden="1">{"via1",#N/A,TRUE,"general";"via2",#N/A,TRUE,"general";"via3",#N/A,TRUE,"general"}</definedName>
    <definedName name="tyery" localSheetId="55" hidden="1">{"via1",#N/A,TRUE,"general";"via2",#N/A,TRUE,"general";"via3",#N/A,TRUE,"general"}</definedName>
    <definedName name="tyery" localSheetId="5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60" hidden="1">{"TAB1",#N/A,TRUE,"GENERAL";"TAB2",#N/A,TRUE,"GENERAL";"TAB3",#N/A,TRUE,"GENERAL";"TAB4",#N/A,TRUE,"GENERAL";"TAB5",#N/A,TRUE,"GENERAL"}</definedName>
    <definedName name="tyj" localSheetId="55" hidden="1">{"TAB1",#N/A,TRUE,"GENERAL";"TAB2",#N/A,TRUE,"GENERAL";"TAB3",#N/A,TRUE,"GENERAL";"TAB4",#N/A,TRUE,"GENERAL";"TAB5",#N/A,TRUE,"GENERAL"}</definedName>
    <definedName name="tyj" localSheetId="5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60" hidden="1">{"TAB1",#N/A,TRUE,"GENERAL";"TAB2",#N/A,TRUE,"GENERAL";"TAB3",#N/A,TRUE,"GENERAL";"TAB4",#N/A,TRUE,"GENERAL";"TAB5",#N/A,TRUE,"GENERAL"}</definedName>
    <definedName name="tyjtyj" localSheetId="55" hidden="1">{"TAB1",#N/A,TRUE,"GENERAL";"TAB2",#N/A,TRUE,"GENERAL";"TAB3",#N/A,TRUE,"GENERAL";"TAB4",#N/A,TRUE,"GENERAL";"TAB5",#N/A,TRUE,"GENERAL"}</definedName>
    <definedName name="tyjtyj" localSheetId="5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60" hidden="1">{"TAB1",#N/A,TRUE,"GENERAL";"TAB2",#N/A,TRUE,"GENERAL";"TAB3",#N/A,TRUE,"GENERAL";"TAB4",#N/A,TRUE,"GENERAL";"TAB5",#N/A,TRUE,"GENERAL"}</definedName>
    <definedName name="tyjytjuyjuy" localSheetId="55" hidden="1">{"TAB1",#N/A,TRUE,"GENERAL";"TAB2",#N/A,TRUE,"GENERAL";"TAB3",#N/A,TRUE,"GENERAL";"TAB4",#N/A,TRUE,"GENERAL";"TAB5",#N/A,TRUE,"GENERAL"}</definedName>
    <definedName name="tyjytjuyjuy" localSheetId="5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60" hidden="1">{"via1",#N/A,TRUE,"general";"via2",#N/A,TRUE,"general";"via3",#N/A,TRUE,"general"}</definedName>
    <definedName name="tyk" localSheetId="55" hidden="1">{"via1",#N/A,TRUE,"general";"via2",#N/A,TRUE,"general";"via3",#N/A,TRUE,"general"}</definedName>
    <definedName name="tyk" localSheetId="5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60" hidden="1">{"via1",#N/A,TRUE,"general";"via2",#N/A,TRUE,"general";"via3",#N/A,TRUE,"general"}</definedName>
    <definedName name="tym" localSheetId="55" hidden="1">{"via1",#N/A,TRUE,"general";"via2",#N/A,TRUE,"general";"via3",#N/A,TRUE,"general"}</definedName>
    <definedName name="tym" localSheetId="5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60" hidden="1">{"via1",#N/A,TRUE,"general";"via2",#N/A,TRUE,"general";"via3",#N/A,TRUE,"general"}</definedName>
    <definedName name="tyr" localSheetId="55" hidden="1">{"via1",#N/A,TRUE,"general";"via2",#N/A,TRUE,"general";"via3",#N/A,TRUE,"general"}</definedName>
    <definedName name="tyr" localSheetId="5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60" hidden="1">{"TAB1",#N/A,TRUE,"GENERAL";"TAB2",#N/A,TRUE,"GENERAL";"TAB3",#N/A,TRUE,"GENERAL";"TAB4",#N/A,TRUE,"GENERAL";"TAB5",#N/A,TRUE,"GENERAL"}</definedName>
    <definedName name="tytgfhgfh" localSheetId="55" hidden="1">{"TAB1",#N/A,TRUE,"GENERAL";"TAB2",#N/A,TRUE,"GENERAL";"TAB3",#N/A,TRUE,"GENERAL";"TAB4",#N/A,TRUE,"GENERAL";"TAB5",#N/A,TRUE,"GENERAL"}</definedName>
    <definedName name="tytgfhgfh" localSheetId="5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60" hidden="1">{"TAB1",#N/A,TRUE,"GENERAL";"TAB2",#N/A,TRUE,"GENERAL";"TAB3",#N/A,TRUE,"GENERAL";"TAB4",#N/A,TRUE,"GENERAL";"TAB5",#N/A,TRUE,"GENERAL"}</definedName>
    <definedName name="tyty" localSheetId="55" hidden="1">{"TAB1",#N/A,TRUE,"GENERAL";"TAB2",#N/A,TRUE,"GENERAL";"TAB3",#N/A,TRUE,"GENERAL";"TAB4",#N/A,TRUE,"GENERAL";"TAB5",#N/A,TRUE,"GENERAL"}</definedName>
    <definedName name="tyty" localSheetId="5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55">#REF!</definedName>
    <definedName name="tyu" localSheetId="54">#REF!</definedName>
    <definedName name="tyu">#REF!</definedName>
    <definedName name="TYUIYI" localSheetId="60" hidden="1">{"TAB1",#N/A,TRUE,"GENERAL";"TAB2",#N/A,TRUE,"GENERAL";"TAB3",#N/A,TRUE,"GENERAL";"TAB4",#N/A,TRUE,"GENERAL";"TAB5",#N/A,TRUE,"GENERAL"}</definedName>
    <definedName name="TYUIYI" localSheetId="55" hidden="1">{"TAB1",#N/A,TRUE,"GENERAL";"TAB2",#N/A,TRUE,"GENERAL";"TAB3",#N/A,TRUE,"GENERAL";"TAB4",#N/A,TRUE,"GENERAL";"TAB5",#N/A,TRUE,"GENERAL"}</definedName>
    <definedName name="TYUIYI" localSheetId="5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60" hidden="1">{"TAB1",#N/A,TRUE,"GENERAL";"TAB2",#N/A,TRUE,"GENERAL";"TAB3",#N/A,TRUE,"GENERAL";"TAB4",#N/A,TRUE,"GENERAL";"TAB5",#N/A,TRUE,"GENERAL"}</definedName>
    <definedName name="tyujh" localSheetId="55" hidden="1">{"TAB1",#N/A,TRUE,"GENERAL";"TAB2",#N/A,TRUE,"GENERAL";"TAB3",#N/A,TRUE,"GENERAL";"TAB4",#N/A,TRUE,"GENERAL";"TAB5",#N/A,TRUE,"GENERAL"}</definedName>
    <definedName name="tyujh" localSheetId="5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60" hidden="1">{"TAB1",#N/A,TRUE,"GENERAL";"TAB2",#N/A,TRUE,"GENERAL";"TAB3",#N/A,TRUE,"GENERAL";"TAB4",#N/A,TRUE,"GENERAL";"TAB5",#N/A,TRUE,"GENERAL"}</definedName>
    <definedName name="tyuty" localSheetId="55" hidden="1">{"TAB1",#N/A,TRUE,"GENERAL";"TAB2",#N/A,TRUE,"GENERAL";"TAB3",#N/A,TRUE,"GENERAL";"TAB4",#N/A,TRUE,"GENERAL";"TAB5",#N/A,TRUE,"GENERAL"}</definedName>
    <definedName name="tyuty" localSheetId="5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60" hidden="1">{"via1",#N/A,TRUE,"general";"via2",#N/A,TRUE,"general";"via3",#N/A,TRUE,"general"}</definedName>
    <definedName name="tyutyu" localSheetId="55" hidden="1">{"via1",#N/A,TRUE,"general";"via2",#N/A,TRUE,"general";"via3",#N/A,TRUE,"general"}</definedName>
    <definedName name="tyutyu" localSheetId="5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60" hidden="1">{"via1",#N/A,TRUE,"general";"via2",#N/A,TRUE,"general";"via3",#N/A,TRUE,"general"}</definedName>
    <definedName name="tyxg" localSheetId="55" hidden="1">{"via1",#N/A,TRUE,"general";"via2",#N/A,TRUE,"general";"via3",#N/A,TRUE,"general"}</definedName>
    <definedName name="tyxg" localSheetId="54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55">#REF!</definedName>
    <definedName name="U" localSheetId="54">#REF!</definedName>
    <definedName name="U">#REF!</definedName>
    <definedName name="u3u" localSheetId="60" hidden="1">{"TAB1",#N/A,TRUE,"GENERAL";"TAB2",#N/A,TRUE,"GENERAL";"TAB3",#N/A,TRUE,"GENERAL";"TAB4",#N/A,TRUE,"GENERAL";"TAB5",#N/A,TRUE,"GENERAL"}</definedName>
    <definedName name="u3u" localSheetId="55" hidden="1">{"TAB1",#N/A,TRUE,"GENERAL";"TAB2",#N/A,TRUE,"GENERAL";"TAB3",#N/A,TRUE,"GENERAL";"TAB4",#N/A,TRUE,"GENERAL";"TAB5",#N/A,TRUE,"GENERAL"}</definedName>
    <definedName name="u3u" localSheetId="5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60" hidden="1">{"TAB1",#N/A,TRUE,"GENERAL";"TAB2",#N/A,TRUE,"GENERAL";"TAB3",#N/A,TRUE,"GENERAL";"TAB4",#N/A,TRUE,"GENERAL";"TAB5",#N/A,TRUE,"GENERAL"}</definedName>
    <definedName name="u7u7" localSheetId="55" hidden="1">{"TAB1",#N/A,TRUE,"GENERAL";"TAB2",#N/A,TRUE,"GENERAL";"TAB3",#N/A,TRUE,"GENERAL";"TAB4",#N/A,TRUE,"GENERAL";"TAB5",#N/A,TRUE,"GENERAL"}</definedName>
    <definedName name="u7u7" localSheetId="5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55">#REF!</definedName>
    <definedName name="ui" localSheetId="54">#REF!</definedName>
    <definedName name="ui">#REF!</definedName>
    <definedName name="uijhj" localSheetId="60" hidden="1">{"via1",#N/A,TRUE,"general";"via2",#N/A,TRUE,"general";"via3",#N/A,TRUE,"general"}</definedName>
    <definedName name="uijhj" localSheetId="55" hidden="1">{"via1",#N/A,TRUE,"general";"via2",#N/A,TRUE,"general";"via3",#N/A,TRUE,"general"}</definedName>
    <definedName name="uijhj" localSheetId="5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60" hidden="1">{"TAB1",#N/A,TRUE,"GENERAL";"TAB2",#N/A,TRUE,"GENERAL";"TAB3",#N/A,TRUE,"GENERAL";"TAB4",#N/A,TRUE,"GENERAL";"TAB5",#N/A,TRUE,"GENERAL"}</definedName>
    <definedName name="uio" localSheetId="55" hidden="1">{"TAB1",#N/A,TRUE,"GENERAL";"TAB2",#N/A,TRUE,"GENERAL";"TAB3",#N/A,TRUE,"GENERAL";"TAB4",#N/A,TRUE,"GENERAL";"TAB5",#N/A,TRUE,"GENERAL"}</definedName>
    <definedName name="uio" localSheetId="5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60" hidden="1">{"TAB1",#N/A,TRUE,"GENERAL";"TAB2",#N/A,TRUE,"GENERAL";"TAB3",#N/A,TRUE,"GENERAL";"TAB4",#N/A,TRUE,"GENERAL";"TAB5",#N/A,TRUE,"GENERAL"}</definedName>
    <definedName name="uiou" localSheetId="55" hidden="1">{"TAB1",#N/A,TRUE,"GENERAL";"TAB2",#N/A,TRUE,"GENERAL";"TAB3",#N/A,TRUE,"GENERAL";"TAB4",#N/A,TRUE,"GENERAL";"TAB5",#N/A,TRUE,"GENERAL"}</definedName>
    <definedName name="uiou" localSheetId="5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60" hidden="1">{"via1",#N/A,TRUE,"general";"via2",#N/A,TRUE,"general";"via3",#N/A,TRUE,"general"}</definedName>
    <definedName name="uir" localSheetId="55" hidden="1">{"via1",#N/A,TRUE,"general";"via2",#N/A,TRUE,"general";"via3",#N/A,TRUE,"general"}</definedName>
    <definedName name="uir" localSheetId="5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60" hidden="1">{"TAB1",#N/A,TRUE,"GENERAL";"TAB2",#N/A,TRUE,"GENERAL";"TAB3",#N/A,TRUE,"GENERAL";"TAB4",#N/A,TRUE,"GENERAL";"TAB5",#N/A,TRUE,"GENERAL"}</definedName>
    <definedName name="uituii" localSheetId="55" hidden="1">{"TAB1",#N/A,TRUE,"GENERAL";"TAB2",#N/A,TRUE,"GENERAL";"TAB3",#N/A,TRUE,"GENERAL";"TAB4",#N/A,TRUE,"GENERAL";"TAB5",#N/A,TRUE,"GENERAL"}</definedName>
    <definedName name="uituii" localSheetId="5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60" hidden="1">{"via1",#N/A,TRUE,"general";"via2",#N/A,TRUE,"general";"via3",#N/A,TRUE,"general"}</definedName>
    <definedName name="uityjj" localSheetId="55" hidden="1">{"via1",#N/A,TRUE,"general";"via2",#N/A,TRUE,"general";"via3",#N/A,TRUE,"general"}</definedName>
    <definedName name="uityjj" localSheetId="5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60" hidden="1">{"TAB1",#N/A,TRUE,"GENERAL";"TAB2",#N/A,TRUE,"GENERAL";"TAB3",#N/A,TRUE,"GENERAL";"TAB4",#N/A,TRUE,"GENERAL";"TAB5",#N/A,TRUE,"GENERAL"}</definedName>
    <definedName name="uiufgj" localSheetId="55" hidden="1">{"TAB1",#N/A,TRUE,"GENERAL";"TAB2",#N/A,TRUE,"GENERAL";"TAB3",#N/A,TRUE,"GENERAL";"TAB4",#N/A,TRUE,"GENERAL";"TAB5",#N/A,TRUE,"GENERAL"}</definedName>
    <definedName name="uiufgj" localSheetId="5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60" hidden="1">{"TAB1",#N/A,TRUE,"GENERAL";"TAB2",#N/A,TRUE,"GENERAL";"TAB3",#N/A,TRUE,"GENERAL";"TAB4",#N/A,TRUE,"GENERAL";"TAB5",#N/A,TRUE,"GENERAL"}</definedName>
    <definedName name="UIUYI" localSheetId="55" hidden="1">{"TAB1",#N/A,TRUE,"GENERAL";"TAB2",#N/A,TRUE,"GENERAL";"TAB3",#N/A,TRUE,"GENERAL";"TAB4",#N/A,TRUE,"GENERAL";"TAB5",#N/A,TRUE,"GENERAL"}</definedName>
    <definedName name="UIUYI" localSheetId="5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U">#REF!</definedName>
    <definedName name="UKUK">#REF!</definedName>
    <definedName name="unid" localSheetId="55">#REF!</definedName>
    <definedName name="unid" localSheetId="54">#REF!</definedName>
    <definedName name="unid">#REF!</definedName>
    <definedName name="Unidades" localSheetId="55">#REF!</definedName>
    <definedName name="Unidades" localSheetId="54">#REF!</definedName>
    <definedName name="Unidades">#REF!</definedName>
    <definedName name="UO" localSheetId="60">'201.3'!ERR</definedName>
    <definedName name="UO" localSheetId="55">'61.9P'!ERR</definedName>
    <definedName name="UO" localSheetId="54">'62P R'!ERR</definedName>
    <definedName name="UO">[0]!ERR</definedName>
    <definedName name="UOUIV" localSheetId="60" hidden="1">{"TAB1",#N/A,TRUE,"GENERAL";"TAB2",#N/A,TRUE,"GENERAL";"TAB3",#N/A,TRUE,"GENERAL";"TAB4",#N/A,TRUE,"GENERAL";"TAB5",#N/A,TRUE,"GENERAL"}</definedName>
    <definedName name="UOUIV" localSheetId="55" hidden="1">{"TAB1",#N/A,TRUE,"GENERAL";"TAB2",#N/A,TRUE,"GENERAL";"TAB3",#N/A,TRUE,"GENERAL";"TAB4",#N/A,TRUE,"GENERAL";"TAB5",#N/A,TRUE,"GENERAL"}</definedName>
    <definedName name="UOUIV" localSheetId="5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60">'201.3'!ERR</definedName>
    <definedName name="uriel" localSheetId="55">'61.9P'!ERR</definedName>
    <definedName name="uriel" localSheetId="54">'62P R'!ERR</definedName>
    <definedName name="uriel">[0]!ERR</definedName>
    <definedName name="uryur" localSheetId="60" hidden="1">{"TAB1",#N/A,TRUE,"GENERAL";"TAB2",#N/A,TRUE,"GENERAL";"TAB3",#N/A,TRUE,"GENERAL";"TAB4",#N/A,TRUE,"GENERAL";"TAB5",#N/A,TRUE,"GENERAL"}</definedName>
    <definedName name="uryur" localSheetId="55" hidden="1">{"TAB1",#N/A,TRUE,"GENERAL";"TAB2",#N/A,TRUE,"GENERAL";"TAB3",#N/A,TRUE,"GENERAL";"TAB4",#N/A,TRUE,"GENERAL";"TAB5",#N/A,TRUE,"GENERAL"}</definedName>
    <definedName name="uryur" localSheetId="5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C">#REF!</definedName>
    <definedName name="ut" localSheetId="55">#REF!</definedName>
    <definedName name="ut" localSheetId="54">#REF!</definedName>
    <definedName name="ut">#REF!</definedName>
    <definedName name="UTILI" localSheetId="55">#REF!</definedName>
    <definedName name="UTILI" localSheetId="54">#REF!</definedName>
    <definedName name="UTILI">#REF!</definedName>
    <definedName name="Utilidad">#REF!</definedName>
    <definedName name="UTILIS">#REF!</definedName>
    <definedName name="uu" localSheetId="55">#REF!</definedName>
    <definedName name="uu" localSheetId="54">#REF!</definedName>
    <definedName name="uu">#REF!</definedName>
    <definedName name="uuu" localSheetId="60" hidden="1">{"TAB1",#N/A,TRUE,"GENERAL";"TAB2",#N/A,TRUE,"GENERAL";"TAB3",#N/A,TRUE,"GENERAL";"TAB4",#N/A,TRUE,"GENERAL";"TAB5",#N/A,TRUE,"GENERAL"}</definedName>
    <definedName name="uuu" localSheetId="55" hidden="1">{"TAB1",#N/A,TRUE,"GENERAL";"TAB2",#N/A,TRUE,"GENERAL";"TAB3",#N/A,TRUE,"GENERAL";"TAB4",#N/A,TRUE,"GENERAL";"TAB5",#N/A,TRUE,"GENERAL"}</definedName>
    <definedName name="uuu" localSheetId="5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60" hidden="1">{"TAB1",#N/A,TRUE,"GENERAL";"TAB2",#N/A,TRUE,"GENERAL";"TAB3",#N/A,TRUE,"GENERAL";"TAB4",#N/A,TRUE,"GENERAL";"TAB5",#N/A,TRUE,"GENERAL"}</definedName>
    <definedName name="uuuuo" localSheetId="55" hidden="1">{"TAB1",#N/A,TRUE,"GENERAL";"TAB2",#N/A,TRUE,"GENERAL";"TAB3",#N/A,TRUE,"GENERAL";"TAB4",#N/A,TRUE,"GENERAL";"TAB5",#N/A,TRUE,"GENERAL"}</definedName>
    <definedName name="uuuuo" localSheetId="5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60" hidden="1">{"via1",#N/A,TRUE,"general";"via2",#N/A,TRUE,"general";"via3",#N/A,TRUE,"general"}</definedName>
    <definedName name="uuuuuj" localSheetId="55" hidden="1">{"via1",#N/A,TRUE,"general";"via2",#N/A,TRUE,"general";"via3",#N/A,TRUE,"general"}</definedName>
    <definedName name="uuuuuj" localSheetId="54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60" hidden="1">{"TAB1",#N/A,TRUE,"GENERAL";"TAB2",#N/A,TRUE,"GENERAL";"TAB3",#N/A,TRUE,"GENERAL";"TAB4",#N/A,TRUE,"GENERAL";"TAB5",#N/A,TRUE,"GENERAL"}</definedName>
    <definedName name="uwkap" localSheetId="55" hidden="1">{"TAB1",#N/A,TRUE,"GENERAL";"TAB2",#N/A,TRUE,"GENERAL";"TAB3",#N/A,TRUE,"GENERAL";"TAB4",#N/A,TRUE,"GENERAL";"TAB5",#N/A,TRUE,"GENERAL"}</definedName>
    <definedName name="uwkap" localSheetId="5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55">#REF!</definedName>
    <definedName name="uxd" localSheetId="54">#REF!</definedName>
    <definedName name="uxd">#REF!</definedName>
    <definedName name="uy" localSheetId="55">#REF!</definedName>
    <definedName name="uy" localSheetId="54">#REF!</definedName>
    <definedName name="uy">#REF!</definedName>
    <definedName name="uyiyiy" localSheetId="60" hidden="1">{"TAB1",#N/A,TRUE,"GENERAL";"TAB2",#N/A,TRUE,"GENERAL";"TAB3",#N/A,TRUE,"GENERAL";"TAB4",#N/A,TRUE,"GENERAL";"TAB5",#N/A,TRUE,"GENERAL"}</definedName>
    <definedName name="uyiyiy" localSheetId="55" hidden="1">{"TAB1",#N/A,TRUE,"GENERAL";"TAB2",#N/A,TRUE,"GENERAL";"TAB3",#N/A,TRUE,"GENERAL";"TAB4",#N/A,TRUE,"GENERAL";"TAB5",#N/A,TRUE,"GENERAL"}</definedName>
    <definedName name="uyiyiy" localSheetId="5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60" hidden="1">{"TAB1",#N/A,TRUE,"GENERAL";"TAB2",#N/A,TRUE,"GENERAL";"TAB3",#N/A,TRUE,"GENERAL";"TAB4",#N/A,TRUE,"GENERAL";"TAB5",#N/A,TRUE,"GENERAL"}</definedName>
    <definedName name="uytu" localSheetId="55" hidden="1">{"TAB1",#N/A,TRUE,"GENERAL";"TAB2",#N/A,TRUE,"GENERAL";"TAB3",#N/A,TRUE,"GENERAL";"TAB4",#N/A,TRUE,"GENERAL";"TAB5",#N/A,TRUE,"GENERAL"}</definedName>
    <definedName name="uytu" localSheetId="5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60" hidden="1">{"via1",#N/A,TRUE,"general";"via2",#N/A,TRUE,"general";"via3",#N/A,TRUE,"general"}</definedName>
    <definedName name="uyur" localSheetId="55" hidden="1">{"via1",#N/A,TRUE,"general";"via2",#N/A,TRUE,"general";"via3",#N/A,TRUE,"general"}</definedName>
    <definedName name="uyur" localSheetId="5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55">#REF!</definedName>
    <definedName name="v" localSheetId="54">#REF!</definedName>
    <definedName name="v">#REF!</definedName>
    <definedName name="VA" localSheetId="55">#REF!</definedName>
    <definedName name="VA" localSheetId="54">#REF!</definedName>
    <definedName name="VA">#REF!</definedName>
    <definedName name="VACON" localSheetId="55">#REF!</definedName>
    <definedName name="VACON" localSheetId="54">#REF!</definedName>
    <definedName name="VACON">#REF!</definedName>
    <definedName name="VALLE">#REF!</definedName>
    <definedName name="VALNG">#REF!</definedName>
    <definedName name="valor1">#REF!</definedName>
    <definedName name="valor2">#REF!</definedName>
    <definedName name="VALOR3">#REF!</definedName>
    <definedName name="valor4">#REF!</definedName>
    <definedName name="VALORES">#REF!</definedName>
    <definedName name="VAML">#REF!</definedName>
    <definedName name="vb">#REF!</definedName>
    <definedName name="vbvbvbvb" localSheetId="60" hidden="1">{"TAB1",#N/A,TRUE,"GENERAL";"TAB2",#N/A,TRUE,"GENERAL";"TAB3",#N/A,TRUE,"GENERAL";"TAB4",#N/A,TRUE,"GENERAL";"TAB5",#N/A,TRUE,"GENERAL"}</definedName>
    <definedName name="vbvbvbvb" localSheetId="55" hidden="1">{"TAB1",#N/A,TRUE,"GENERAL";"TAB2",#N/A,TRUE,"GENERAL";"TAB3",#N/A,TRUE,"GENERAL";"TAB4",#N/A,TRUE,"GENERAL";"TAB5",#N/A,TRUE,"GENERAL"}</definedName>
    <definedName name="vbvbvbvb" localSheetId="5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55">#REF!</definedName>
    <definedName name="vc" localSheetId="54">#REF!</definedName>
    <definedName name="vc">#REF!</definedName>
    <definedName name="vck" localSheetId="55">#REF!</definedName>
    <definedName name="vck" localSheetId="54">#REF!</definedName>
    <definedName name="vck">#REF!</definedName>
    <definedName name="vd" localSheetId="55">#REF!</definedName>
    <definedName name="vd" localSheetId="54">#REF!</definedName>
    <definedName name="vd">#REF!</definedName>
    <definedName name="vdfvuio" localSheetId="60" hidden="1">{"via1",#N/A,TRUE,"general";"via2",#N/A,TRUE,"general";"via3",#N/A,TRUE,"general"}</definedName>
    <definedName name="vdfvuio" localSheetId="55" hidden="1">{"via1",#N/A,TRUE,"general";"via2",#N/A,TRUE,"general";"via3",#N/A,TRUE,"general"}</definedName>
    <definedName name="vdfvuio" localSheetId="5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60" hidden="1">{"via1",#N/A,TRUE,"general";"via2",#N/A,TRUE,"general";"via3",#N/A,TRUE,"general"}</definedName>
    <definedName name="vdsvnj" localSheetId="55" hidden="1">{"via1",#N/A,TRUE,"general";"via2",#N/A,TRUE,"general";"via3",#N/A,TRUE,"general"}</definedName>
    <definedName name="vdsvnj" localSheetId="54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na_de_aluminio" localSheetId="55">#REF!</definedName>
    <definedName name="Ventana_de_aluminio" localSheetId="54">#REF!</definedName>
    <definedName name="Ventana_de_aluminio">#REF!</definedName>
    <definedName name="VENTANAS" localSheetId="55">#REF!</definedName>
    <definedName name="VENTANAS" localSheetId="54">#REF!</definedName>
    <definedName name="VENTANAS">#REF!</definedName>
    <definedName name="ver">#REF!</definedName>
    <definedName name="Version4OK" localSheetId="60" hidden="1">{"Datos de las Curvas",#N/A,TRUE,"TABLA-CALCULOS"}</definedName>
    <definedName name="Version4OK" localSheetId="55" hidden="1">{"Datos de las Curvas",#N/A,TRUE,"TABLA-CALCULOS"}</definedName>
    <definedName name="Version4OK" localSheetId="54" hidden="1">{"Datos de las Curvas",#N/A,TRUE,"TABLA-CALCULOS"}</definedName>
    <definedName name="Version4OK" hidden="1">{"Datos de las Curvas",#N/A,TRUE,"TABLA-CALCULOS"}</definedName>
    <definedName name="vfbgnhyt" localSheetId="60" hidden="1">{"via1",#N/A,TRUE,"general";"via2",#N/A,TRUE,"general";"via3",#N/A,TRUE,"general"}</definedName>
    <definedName name="vfbgnhyt" localSheetId="55" hidden="1">{"via1",#N/A,TRUE,"general";"via2",#N/A,TRUE,"general";"via3",#N/A,TRUE,"general"}</definedName>
    <definedName name="vfbgnhyt" localSheetId="54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55">#REF!</definedName>
    <definedName name="vfn" localSheetId="54">#REF!</definedName>
    <definedName name="vfn">#REF!</definedName>
    <definedName name="vfvdv" localSheetId="60" hidden="1">{"TAB1",#N/A,TRUE,"GENERAL";"TAB2",#N/A,TRUE,"GENERAL";"TAB3",#N/A,TRUE,"GENERAL";"TAB4",#N/A,TRUE,"GENERAL";"TAB5",#N/A,TRUE,"GENERAL"}</definedName>
    <definedName name="vfvdv" localSheetId="55" hidden="1">{"TAB1",#N/A,TRUE,"GENERAL";"TAB2",#N/A,TRUE,"GENERAL";"TAB3",#N/A,TRUE,"GENERAL";"TAB4",#N/A,TRUE,"GENERAL";"TAB5",#N/A,TRUE,"GENERAL"}</definedName>
    <definedName name="vfvdv" localSheetId="5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60" hidden="1">{"TAB1",#N/A,TRUE,"GENERAL";"TAB2",#N/A,TRUE,"GENERAL";"TAB3",#N/A,TRUE,"GENERAL";"TAB4",#N/A,TRUE,"GENERAL";"TAB5",#N/A,TRUE,"GENERAL"}</definedName>
    <definedName name="vfvf" localSheetId="55" hidden="1">{"TAB1",#N/A,TRUE,"GENERAL";"TAB2",#N/A,TRUE,"GENERAL";"TAB3",#N/A,TRUE,"GENERAL";"TAB4",#N/A,TRUE,"GENERAL";"TAB5",#N/A,TRUE,"GENERAL"}</definedName>
    <definedName name="vfvf" localSheetId="5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55">#REF!</definedName>
    <definedName name="vg" localSheetId="54">#REF!</definedName>
    <definedName name="vg">#REF!</definedName>
    <definedName name="VI" localSheetId="55">#REF!</definedName>
    <definedName name="VI" localSheetId="54">#REF!</definedName>
    <definedName name="VI">#REF!</definedName>
    <definedName name="VIA" hidden="1">#REF!</definedName>
    <definedName name="VIAS" localSheetId="55">#REF!</definedName>
    <definedName name="VIAS" localSheetId="54">#REF!</definedName>
    <definedName name="VIAS">#REF!</definedName>
    <definedName name="vk" localSheetId="60" hidden="1">{"via1",#N/A,TRUE,"general";"via2",#N/A,TRUE,"general";"via3",#N/A,TRUE,"general"}</definedName>
    <definedName name="vk" localSheetId="55" hidden="1">{"via1",#N/A,TRUE,"general";"via2",#N/A,TRUE,"general";"via3",#N/A,TRUE,"general"}</definedName>
    <definedName name="vk" localSheetId="54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55">#REF!</definedName>
    <definedName name="vm" localSheetId="54">#REF!</definedName>
    <definedName name="vm">#REF!</definedName>
    <definedName name="vnbvxb" localSheetId="60" hidden="1">{"via1",#N/A,TRUE,"general";"via2",#N/A,TRUE,"general";"via3",#N/A,TRUE,"general"}</definedName>
    <definedName name="vnbvxb" localSheetId="55" hidden="1">{"via1",#N/A,TRUE,"general";"via2",#N/A,TRUE,"general";"via3",#N/A,TRUE,"general"}</definedName>
    <definedName name="vnbvxb" localSheetId="5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60" hidden="1">{"TAB1",#N/A,TRUE,"GENERAL";"TAB2",#N/A,TRUE,"GENERAL";"TAB3",#N/A,TRUE,"GENERAL";"TAB4",#N/A,TRUE,"GENERAL";"TAB5",#N/A,TRUE,"GENERAL"}</definedName>
    <definedName name="VNVBN" localSheetId="55" hidden="1">{"TAB1",#N/A,TRUE,"GENERAL";"TAB2",#N/A,TRUE,"GENERAL";"TAB3",#N/A,TRUE,"GENERAL";"TAB4",#N/A,TRUE,"GENERAL";"TAB5",#N/A,TRUE,"GENERAL"}</definedName>
    <definedName name="VNVBN" localSheetId="5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 localSheetId="55">#REF!</definedName>
    <definedName name="Volco" localSheetId="54">#REF!</definedName>
    <definedName name="Volco">#REF!</definedName>
    <definedName name="VrUtilidad">#REF!</definedName>
    <definedName name="vsdfj" localSheetId="60" hidden="1">{"via1",#N/A,TRUE,"general";"via2",#N/A,TRUE,"general";"via3",#N/A,TRUE,"general"}</definedName>
    <definedName name="vsdfj" localSheetId="55" hidden="1">{"via1",#N/A,TRUE,"general";"via2",#N/A,TRUE,"general";"via3",#N/A,TRUE,"general"}</definedName>
    <definedName name="vsdfj" localSheetId="54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60" hidden="1">{"via1",#N/A,TRUE,"general";"via2",#N/A,TRUE,"general";"via3",#N/A,TRUE,"general"}</definedName>
    <definedName name="vt" localSheetId="55" hidden="1">{"via1",#N/A,TRUE,"general";"via2",#N/A,TRUE,"general";"via3",#N/A,TRUE,"general"}</definedName>
    <definedName name="vt" localSheetId="54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55">#REF!</definedName>
    <definedName name="vv" localSheetId="54">#REF!</definedName>
    <definedName name="vv">#REF!</definedName>
    <definedName name="vvcxv" localSheetId="60" hidden="1">{"TAB1",#N/A,TRUE,"GENERAL";"TAB2",#N/A,TRUE,"GENERAL";"TAB3",#N/A,TRUE,"GENERAL";"TAB4",#N/A,TRUE,"GENERAL";"TAB5",#N/A,TRUE,"GENERAL"}</definedName>
    <definedName name="vvcxv" localSheetId="55" hidden="1">{"TAB1",#N/A,TRUE,"GENERAL";"TAB2",#N/A,TRUE,"GENERAL";"TAB3",#N/A,TRUE,"GENERAL";"TAB4",#N/A,TRUE,"GENERAL";"TAB5",#N/A,TRUE,"GENERAL"}</definedName>
    <definedName name="vvcxv" localSheetId="5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55">#REF!</definedName>
    <definedName name="VVV" localSheetId="54">#REF!</definedName>
    <definedName name="VVV">#REF!</definedName>
    <definedName name="vvvvt" localSheetId="60" hidden="1">{"via1",#N/A,TRUE,"general";"via2",#N/A,TRUE,"general";"via3",#N/A,TRUE,"general"}</definedName>
    <definedName name="vvvvt" localSheetId="55" hidden="1">{"via1",#N/A,TRUE,"general";"via2",#N/A,TRUE,"general";"via3",#N/A,TRUE,"general"}</definedName>
    <definedName name="vvvvt" localSheetId="5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60" hidden="1">{"via1",#N/A,TRUE,"general";"via2",#N/A,TRUE,"general";"via3",#N/A,TRUE,"general"}</definedName>
    <definedName name="vvvvvvf" localSheetId="55" hidden="1">{"via1",#N/A,TRUE,"general";"via2",#N/A,TRUE,"general";"via3",#N/A,TRUE,"general"}</definedName>
    <definedName name="vvvvvvf" localSheetId="5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60" hidden="1">{"TAB1",#N/A,TRUE,"GENERAL";"TAB2",#N/A,TRUE,"GENERAL";"TAB3",#N/A,TRUE,"GENERAL";"TAB4",#N/A,TRUE,"GENERAL";"TAB5",#N/A,TRUE,"GENERAL"}</definedName>
    <definedName name="vy" localSheetId="55" hidden="1">{"TAB1",#N/A,TRUE,"GENERAL";"TAB2",#N/A,TRUE,"GENERAL";"TAB3",#N/A,TRUE,"GENERAL";"TAB4",#N/A,TRUE,"GENERAL";"TAB5",#N/A,TRUE,"GENERAL"}</definedName>
    <definedName name="vy" localSheetId="5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55">#REF!</definedName>
    <definedName name="W" localSheetId="54">#REF!</definedName>
    <definedName name="W">#REF!</definedName>
    <definedName name="w2w2w" localSheetId="60" hidden="1">{"via1",#N/A,TRUE,"general";"via2",#N/A,TRUE,"general";"via3",#N/A,TRUE,"general"}</definedName>
    <definedName name="w2w2w" localSheetId="55" hidden="1">{"via1",#N/A,TRUE,"general";"via2",#N/A,TRUE,"general";"via3",#N/A,TRUE,"general"}</definedName>
    <definedName name="w2w2w" localSheetId="54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60">'201.3'!ERR</definedName>
    <definedName name="WA" localSheetId="55">'61.9P'!ERR</definedName>
    <definedName name="WA" localSheetId="54">'62P R'!ERR</definedName>
    <definedName name="WA">[0]!ERR</definedName>
    <definedName name="wdw" localSheetId="60">#REF!</definedName>
    <definedName name="wdw" localSheetId="62">#REF!</definedName>
    <definedName name="wdw" localSheetId="24">#REF!</definedName>
    <definedName name="wdw" localSheetId="25">#REF!</definedName>
    <definedName name="wdw" localSheetId="55">#REF!</definedName>
    <definedName name="wdw" localSheetId="54">#REF!</definedName>
    <definedName name="wdw" localSheetId="4">#REF!</definedName>
    <definedName name="wdw" localSheetId="0">#REF!</definedName>
    <definedName name="wdw" localSheetId="1">#REF!</definedName>
    <definedName name="wdw">#REF!</definedName>
    <definedName name="wdwd" localSheetId="60">#REF!</definedName>
    <definedName name="wdwd" localSheetId="62">#REF!</definedName>
    <definedName name="wdwd" localSheetId="24">#REF!</definedName>
    <definedName name="wdwd" localSheetId="25">#REF!</definedName>
    <definedName name="wdwd" localSheetId="4">#REF!</definedName>
    <definedName name="wdwd" localSheetId="0">#REF!</definedName>
    <definedName name="wdwd" localSheetId="1">#REF!</definedName>
    <definedName name="wdwd">#REF!</definedName>
    <definedName name="we">#REF!</definedName>
    <definedName name="werew" localSheetId="60" hidden="1">{"TAB1",#N/A,TRUE,"GENERAL";"TAB2",#N/A,TRUE,"GENERAL";"TAB3",#N/A,TRUE,"GENERAL";"TAB4",#N/A,TRUE,"GENERAL";"TAB5",#N/A,TRUE,"GENERAL"}</definedName>
    <definedName name="werew" localSheetId="55" hidden="1">{"TAB1",#N/A,TRUE,"GENERAL";"TAB2",#N/A,TRUE,"GENERAL";"TAB3",#N/A,TRUE,"GENERAL";"TAB4",#N/A,TRUE,"GENERAL";"TAB5",#N/A,TRUE,"GENERAL"}</definedName>
    <definedName name="werew" localSheetId="5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60" hidden="1">{"via1",#N/A,TRUE,"general";"via2",#N/A,TRUE,"general";"via3",#N/A,TRUE,"general"}</definedName>
    <definedName name="WEREWR" localSheetId="55" hidden="1">{"via1",#N/A,TRUE,"general";"via2",#N/A,TRUE,"general";"via3",#N/A,TRUE,"general"}</definedName>
    <definedName name="WEREWR" localSheetId="5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60" hidden="1">{"TAB1",#N/A,TRUE,"GENERAL";"TAB2",#N/A,TRUE,"GENERAL";"TAB3",#N/A,TRUE,"GENERAL";"TAB4",#N/A,TRUE,"GENERAL";"TAB5",#N/A,TRUE,"GENERAL"}</definedName>
    <definedName name="werfdsf" localSheetId="55" hidden="1">{"TAB1",#N/A,TRUE,"GENERAL";"TAB2",#N/A,TRUE,"GENERAL";"TAB3",#N/A,TRUE,"GENERAL";"TAB4",#N/A,TRUE,"GENERAL";"TAB5",#N/A,TRUE,"GENERAL"}</definedName>
    <definedName name="werfdsf" localSheetId="5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60" hidden="1">{"via1",#N/A,TRUE,"general";"via2",#N/A,TRUE,"general";"via3",#N/A,TRUE,"general"}</definedName>
    <definedName name="werh" localSheetId="55" hidden="1">{"via1",#N/A,TRUE,"general";"via2",#N/A,TRUE,"general";"via3",#N/A,TRUE,"general"}</definedName>
    <definedName name="werh" localSheetId="5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60" hidden="1">{"via1",#N/A,TRUE,"general";"via2",#N/A,TRUE,"general";"via3",#N/A,TRUE,"general"}</definedName>
    <definedName name="wersfdfrguyo" localSheetId="55" hidden="1">{"via1",#N/A,TRUE,"general";"via2",#N/A,TRUE,"general";"via3",#N/A,TRUE,"general"}</definedName>
    <definedName name="wersfdfrguyo" localSheetId="5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60" hidden="1">{"via1",#N/A,TRUE,"general";"via2",#N/A,TRUE,"general";"via3",#N/A,TRUE,"general"}</definedName>
    <definedName name="werwr" localSheetId="55" hidden="1">{"via1",#N/A,TRUE,"general";"via2",#N/A,TRUE,"general";"via3",#N/A,TRUE,"general"}</definedName>
    <definedName name="werwr" localSheetId="5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60" hidden="1">{"TAB1",#N/A,TRUE,"GENERAL";"TAB2",#N/A,TRUE,"GENERAL";"TAB3",#N/A,TRUE,"GENERAL";"TAB4",#N/A,TRUE,"GENERAL";"TAB5",#N/A,TRUE,"GENERAL"}</definedName>
    <definedName name="WERWVN" localSheetId="55" hidden="1">{"TAB1",#N/A,TRUE,"GENERAL";"TAB2",#N/A,TRUE,"GENERAL";"TAB3",#N/A,TRUE,"GENERAL";"TAB4",#N/A,TRUE,"GENERAL";"TAB5",#N/A,TRUE,"GENERAL"}</definedName>
    <definedName name="WERWVN" localSheetId="5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60" hidden="1">{"via1",#N/A,TRUE,"general";"via2",#N/A,TRUE,"general";"via3",#N/A,TRUE,"general"}</definedName>
    <definedName name="wetrew" localSheetId="55" hidden="1">{"via1",#N/A,TRUE,"general";"via2",#N/A,TRUE,"general";"via3",#N/A,TRUE,"general"}</definedName>
    <definedName name="wetrew" localSheetId="5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60" hidden="1">{"via1",#N/A,TRUE,"general";"via2",#N/A,TRUE,"general";"via3",#N/A,TRUE,"general"}</definedName>
    <definedName name="wettt" localSheetId="55" hidden="1">{"via1",#N/A,TRUE,"general";"via2",#N/A,TRUE,"general";"via3",#N/A,TRUE,"general"}</definedName>
    <definedName name="wettt" localSheetId="5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60" hidden="1">{"via1",#N/A,TRUE,"general";"via2",#N/A,TRUE,"general";"via3",#N/A,TRUE,"general"}</definedName>
    <definedName name="wetwretd" localSheetId="55" hidden="1">{"via1",#N/A,TRUE,"general";"via2",#N/A,TRUE,"general";"via3",#N/A,TRUE,"general"}</definedName>
    <definedName name="wetwretd" localSheetId="5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60" hidden="1">{"via1",#N/A,TRUE,"general";"via2",#N/A,TRUE,"general";"via3",#N/A,TRUE,"general"}</definedName>
    <definedName name="wew" localSheetId="55" hidden="1">{"via1",#N/A,TRUE,"general";"via2",#N/A,TRUE,"general";"via3",#N/A,TRUE,"general"}</definedName>
    <definedName name="wew" localSheetId="5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60" hidden="1">{"via1",#N/A,TRUE,"general";"via2",#N/A,TRUE,"general";"via3",#N/A,TRUE,"general"}</definedName>
    <definedName name="wffag" localSheetId="55" hidden="1">{"via1",#N/A,TRUE,"general";"via2",#N/A,TRUE,"general";"via3",#N/A,TRUE,"general"}</definedName>
    <definedName name="wffag" localSheetId="54" hidden="1">{"via1",#N/A,TRUE,"general";"via2",#N/A,TRUE,"general";"via3",#N/A,TRUE,"general"}</definedName>
    <definedName name="wffag" hidden="1">{"via1",#N/A,TRUE,"general";"via2",#N/A,TRUE,"general";"via3",#N/A,TRUE,"general"}</definedName>
    <definedName name="wj" localSheetId="55">#REF!</definedName>
    <definedName name="wj" localSheetId="54">#REF!</definedName>
    <definedName name="wj">#REF!</definedName>
    <definedName name="wl" localSheetId="55">#REF!</definedName>
    <definedName name="wl" localSheetId="54">#REF!</definedName>
    <definedName name="wl">#REF!</definedName>
    <definedName name="wqd" localSheetId="55">#REF!</definedName>
    <definedName name="wqd" localSheetId="54">#REF!</definedName>
    <definedName name="wqd">#REF!</definedName>
    <definedName name="WQEEWQ" localSheetId="60" hidden="1">{"TAB1",#N/A,TRUE,"GENERAL";"TAB2",#N/A,TRUE,"GENERAL";"TAB3",#N/A,TRUE,"GENERAL";"TAB4",#N/A,TRUE,"GENERAL";"TAB5",#N/A,TRUE,"GENERAL"}</definedName>
    <definedName name="WQEEWQ" localSheetId="55" hidden="1">{"TAB1",#N/A,TRUE,"GENERAL";"TAB2",#N/A,TRUE,"GENERAL";"TAB3",#N/A,TRUE,"GENERAL";"TAB4",#N/A,TRUE,"GENERAL";"TAB5",#N/A,TRUE,"GENERAL"}</definedName>
    <definedName name="WQEEWQ" localSheetId="5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d" localSheetId="55">#REF!</definedName>
    <definedName name="wqwd" localSheetId="54">#REF!</definedName>
    <definedName name="wqwd">#REF!</definedName>
    <definedName name="wrn.GENERAL." localSheetId="60" hidden="1">{"TAB1",#N/A,TRUE,"GENERAL";"TAB2",#N/A,TRUE,"GENERAL";"TAB3",#N/A,TRUE,"GENERAL";"TAB4",#N/A,TRUE,"GENERAL";"TAB5",#N/A,TRUE,"GENERAL"}</definedName>
    <definedName name="wrn.GENERAL." localSheetId="55" hidden="1">{"TAB1",#N/A,TRUE,"GENERAL";"TAB2",#N/A,TRUE,"GENERAL";"TAB3",#N/A,TRUE,"GENERAL";"TAB4",#N/A,TRUE,"GENERAL";"TAB5",#N/A,TRUE,"GENERAL"}</definedName>
    <definedName name="wrn.GENERAL." localSheetId="5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localSheetId="60" hidden="1">{"Datos de las Curvas",#N/A,TRUE,"TABLA-CALCULOS"}</definedName>
    <definedName name="wrn.Impresion._.Datos._.de._.las._.Curvas." localSheetId="55" hidden="1">{"Datos de las Curvas",#N/A,TRUE,"TABLA-CALCULOS"}</definedName>
    <definedName name="wrn.Impresion._.Datos._.de._.las._.Curvas." localSheetId="54" hidden="1">{"Datos de las Curvas",#N/A,TRUE,"TABLA-CALCULOS"}</definedName>
    <definedName name="wrn.Impresion._.Datos._.de._.las._.Curvas." hidden="1">{"Datos de las Curvas",#N/A,TRUE,"TABLA-CALCULOS"}</definedName>
    <definedName name="wrn.listado." hidden="1">{#N/A,#N/A,FALSE,"PROPON.2001"}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Presupuesto." localSheetId="60" hidden="1">{#N/A,#N/A,TRUE,"Unifilar"}</definedName>
    <definedName name="wrn.Presupuesto." localSheetId="62" hidden="1">{#N/A,#N/A,TRUE,"Unifilar"}</definedName>
    <definedName name="wrn.Presupuesto." localSheetId="24" hidden="1">{#N/A,#N/A,TRUE,"Unifilar"}</definedName>
    <definedName name="wrn.Presupuesto." localSheetId="25" hidden="1">{#N/A,#N/A,TRUE,"Unifilar"}</definedName>
    <definedName name="wrn.Presupuesto." localSheetId="55" hidden="1">{#N/A,#N/A,TRUE,"Unifilar"}</definedName>
    <definedName name="wrn.Presupuesto." localSheetId="54" hidden="1">{#N/A,#N/A,TRUE,"Unifilar"}</definedName>
    <definedName name="wrn.Presupuesto." hidden="1">{#N/A,#N/A,TRUE,"Unifilar"}</definedName>
    <definedName name="wrn.res7" localSheetId="60" hidden="1">{#N/A,#N/A,FALSE,"Hoja1";#N/A,#N/A,FALSE,"Hoja2"}</definedName>
    <definedName name="wrn.res7" localSheetId="62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localSheetId="55" hidden="1">{#N/A,#N/A,FALSE,"Hoja1";#N/A,#N/A,FALSE,"Hoja2"}</definedName>
    <definedName name="wrn.res7" localSheetId="54" hidden="1">{#N/A,#N/A,FALSE,"Hoja1";#N/A,#N/A,FALSE,"Hoja2"}</definedName>
    <definedName name="wrn.res7" hidden="1">{#N/A,#N/A,FALSE,"Hoja1";#N/A,#N/A,FALSE,"Hoja2"}</definedName>
    <definedName name="wrn.Resumen." localSheetId="60" hidden="1">{#N/A,#N/A,FALSE,"Hoja1";#N/A,#N/A,FALSE,"Hoja2"}</definedName>
    <definedName name="wrn.Resumen." localSheetId="62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localSheetId="55" hidden="1">{#N/A,#N/A,FALSE,"Hoja1";#N/A,#N/A,FALSE,"Hoja2"}</definedName>
    <definedName name="wrn.Resumen." localSheetId="54" hidden="1">{#N/A,#N/A,FALSE,"Hoja1";#N/A,#N/A,FALSE,"Hoja2"}</definedName>
    <definedName name="wrn.Resumen." hidden="1">{#N/A,#N/A,FALSE,"Hoja1";#N/A,#N/A,FALSE,"Hoja2"}</definedName>
    <definedName name="wrn.via." localSheetId="60" hidden="1">{"via1",#N/A,TRUE,"general";"via2",#N/A,TRUE,"general";"via3",#N/A,TRUE,"general"}</definedName>
    <definedName name="wrn.via." localSheetId="55" hidden="1">{"via1",#N/A,TRUE,"general";"via2",#N/A,TRUE,"general";"via3",#N/A,TRUE,"general"}</definedName>
    <definedName name="wrn.via." localSheetId="54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localSheetId="60" hidden="1">{#N/A,#N/A,FALSE,"Hoja1";#N/A,#N/A,FALSE,"Hoja2"}</definedName>
    <definedName name="WRNRES8" localSheetId="62" hidden="1">{#N/A,#N/A,FALSE,"Hoja1";#N/A,#N/A,FALSE,"Hoja2"}</definedName>
    <definedName name="WRNRES8" localSheetId="24" hidden="1">{#N/A,#N/A,FALSE,"Hoja1";#N/A,#N/A,FALSE,"Hoja2"}</definedName>
    <definedName name="WRNRES8" localSheetId="25" hidden="1">{#N/A,#N/A,FALSE,"Hoja1";#N/A,#N/A,FALSE,"Hoja2"}</definedName>
    <definedName name="WRNRES8" localSheetId="55" hidden="1">{#N/A,#N/A,FALSE,"Hoja1";#N/A,#N/A,FALSE,"Hoja2"}</definedName>
    <definedName name="WRNRES8" localSheetId="54" hidden="1">{#N/A,#N/A,FALSE,"Hoja1";#N/A,#N/A,FALSE,"Hoja2"}</definedName>
    <definedName name="WRNRES8" hidden="1">{#N/A,#N/A,FALSE,"Hoja1";#N/A,#N/A,FALSE,"Hoja2"}</definedName>
    <definedName name="ws" localSheetId="55">#REF!</definedName>
    <definedName name="ws" localSheetId="54">#REF!</definedName>
    <definedName name="ws">#REF!</definedName>
    <definedName name="WSERWEER" localSheetId="55">#REF!</definedName>
    <definedName name="WSERWEER" localSheetId="54">#REF!</definedName>
    <definedName name="WSERWEER">#REF!</definedName>
    <definedName name="WSNED">#REF!</definedName>
    <definedName name="wsnhed" localSheetId="60" hidden="1">{"via1",#N/A,TRUE,"general";"via2",#N/A,TRUE,"general";"via3",#N/A,TRUE,"general"}</definedName>
    <definedName name="wsnhed" localSheetId="55" hidden="1">{"via1",#N/A,TRUE,"general";"via2",#N/A,TRUE,"general";"via3",#N/A,TRUE,"general"}</definedName>
    <definedName name="wsnhed" localSheetId="5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60" hidden="1">{"via1",#N/A,TRUE,"general";"via2",#N/A,TRUE,"general";"via3",#N/A,TRUE,"general"}</definedName>
    <definedName name="wswswsqa" localSheetId="55" hidden="1">{"via1",#N/A,TRUE,"general";"via2",#N/A,TRUE,"general";"via3",#N/A,TRUE,"general"}</definedName>
    <definedName name="wswswsqa" localSheetId="54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60" hidden="1">{"TAB1",#N/A,TRUE,"GENERAL";"TAB2",#N/A,TRUE,"GENERAL";"TAB3",#N/A,TRUE,"GENERAL";"TAB4",#N/A,TRUE,"GENERAL";"TAB5",#N/A,TRUE,"GENERAL"}</definedName>
    <definedName name="wtt" localSheetId="55" hidden="1">{"TAB1",#N/A,TRUE,"GENERAL";"TAB2",#N/A,TRUE,"GENERAL";"TAB3",#N/A,TRUE,"GENERAL";"TAB4",#N/A,TRUE,"GENERAL";"TAB5",#N/A,TRUE,"GENERAL"}</definedName>
    <definedName name="wtt" localSheetId="5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UDFI373">#REF!</definedName>
    <definedName name="ww" localSheetId="60">#REF!</definedName>
    <definedName name="ww" localSheetId="55">#REF!</definedName>
    <definedName name="ww" localSheetId="54">#REF!</definedName>
    <definedName name="ww">#REF!</definedName>
    <definedName name="wwded3" localSheetId="60" hidden="1">{"via1",#N/A,TRUE,"general";"via2",#N/A,TRUE,"general";"via3",#N/A,TRUE,"general"}</definedName>
    <definedName name="wwded3" localSheetId="55" hidden="1">{"via1",#N/A,TRUE,"general";"via2",#N/A,TRUE,"general";"via3",#N/A,TRUE,"general"}</definedName>
    <definedName name="wwded3" localSheetId="54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60" hidden="1">{"TAB1",#N/A,TRUE,"GENERAL";"TAB2",#N/A,TRUE,"GENERAL";"TAB3",#N/A,TRUE,"GENERAL";"TAB4",#N/A,TRUE,"GENERAL";"TAB5",#N/A,TRUE,"GENERAL"}</definedName>
    <definedName name="wwwwe" localSheetId="55" hidden="1">{"TAB1",#N/A,TRUE,"GENERAL";"TAB2",#N/A,TRUE,"GENERAL";"TAB3",#N/A,TRUE,"GENERAL";"TAB4",#N/A,TRUE,"GENERAL";"TAB5",#N/A,TRUE,"GENERAL"}</definedName>
    <definedName name="wwwwe" localSheetId="5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60" hidden="1">{"via1",#N/A,TRUE,"general";"via2",#N/A,TRUE,"general";"via3",#N/A,TRUE,"general"}</definedName>
    <definedName name="wyty" localSheetId="55" hidden="1">{"via1",#N/A,TRUE,"general";"via2",#N/A,TRUE,"general";"via3",#N/A,TRUE,"general"}</definedName>
    <definedName name="wyty" localSheetId="54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55">#REF!</definedName>
    <definedName name="x" localSheetId="54">#REF!</definedName>
    <definedName name="x">#REF!</definedName>
    <definedName name="xb" localSheetId="55">#REF!</definedName>
    <definedName name="xb" localSheetId="54">#REF!</definedName>
    <definedName name="xb">#REF!</definedName>
    <definedName name="xcbvbs" localSheetId="60" hidden="1">{"TAB1",#N/A,TRUE,"GENERAL";"TAB2",#N/A,TRUE,"GENERAL";"TAB3",#N/A,TRUE,"GENERAL";"TAB4",#N/A,TRUE,"GENERAL";"TAB5",#N/A,TRUE,"GENERAL"}</definedName>
    <definedName name="xcbvbs" localSheetId="55" hidden="1">{"TAB1",#N/A,TRUE,"GENERAL";"TAB2",#N/A,TRUE,"GENERAL";"TAB3",#N/A,TRUE,"GENERAL";"TAB4",#N/A,TRUE,"GENERAL";"TAB5",#N/A,TRUE,"GENERAL"}</definedName>
    <definedName name="xcbvbs" localSheetId="5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 localSheetId="55">#REF!</definedName>
    <definedName name="xo" localSheetId="54">#REF!</definedName>
    <definedName name="xo">#REF!</definedName>
    <definedName name="xsxs" localSheetId="60" hidden="1">{"TAB1",#N/A,TRUE,"GENERAL";"TAB2",#N/A,TRUE,"GENERAL";"TAB3",#N/A,TRUE,"GENERAL";"TAB4",#N/A,TRUE,"GENERAL";"TAB5",#N/A,TRUE,"GENERAL"}</definedName>
    <definedName name="xsxs" localSheetId="55" hidden="1">{"TAB1",#N/A,TRUE,"GENERAL";"TAB2",#N/A,TRUE,"GENERAL";"TAB3",#N/A,TRUE,"GENERAL";"TAB4",#N/A,TRUE,"GENERAL";"TAB5",#N/A,TRUE,"GENERAL"}</definedName>
    <definedName name="xsxs" localSheetId="5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55">#REF!</definedName>
    <definedName name="xx" localSheetId="54">#REF!</definedName>
    <definedName name="xx">#REF!</definedName>
    <definedName name="xxfg" localSheetId="60" hidden="1">{"via1",#N/A,TRUE,"general";"via2",#N/A,TRUE,"general";"via3",#N/A,TRUE,"general"}</definedName>
    <definedName name="xxfg" localSheetId="55" hidden="1">{"via1",#N/A,TRUE,"general";"via2",#N/A,TRUE,"general";"via3",#N/A,TRUE,"general"}</definedName>
    <definedName name="xxfg" localSheetId="54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60" hidden="1">{"via1",#N/A,TRUE,"general";"via2",#N/A,TRUE,"general";"via3",#N/A,TRUE,"general"}</definedName>
    <definedName name="XXX" localSheetId="55" hidden="1">{"via1",#N/A,TRUE,"general";"via2",#N/A,TRUE,"general";"via3",#N/A,TRUE,"general"}</definedName>
    <definedName name="XXX" localSheetId="54" hidden="1">{"via1",#N/A,TRUE,"general";"via2",#N/A,TRUE,"general";"via3",#N/A,TRUE,"general"}</definedName>
    <definedName name="XXX" hidden="1">{"via1",#N/A,TRUE,"general";"via2",#N/A,TRUE,"general";"via3",#N/A,TRUE,"general"}</definedName>
    <definedName name="xxxx">#REF!</definedName>
    <definedName name="xxxxxds" localSheetId="60" hidden="1">{"via1",#N/A,TRUE,"general";"via2",#N/A,TRUE,"general";"via3",#N/A,TRUE,"general"}</definedName>
    <definedName name="xxxxxds" localSheetId="55" hidden="1">{"via1",#N/A,TRUE,"general";"via2",#N/A,TRUE,"general";"via3",#N/A,TRUE,"general"}</definedName>
    <definedName name="xxxxxds" localSheetId="5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55">#REF!</definedName>
    <definedName name="XXXXXXXXXX" localSheetId="54">#REF!</definedName>
    <definedName name="XXXXXXXXXX">#REF!</definedName>
    <definedName name="xxxxxxxxxx29" localSheetId="60" hidden="1">{"via1",#N/A,TRUE,"general";"via2",#N/A,TRUE,"general";"via3",#N/A,TRUE,"general"}</definedName>
    <definedName name="xxxxxxxxxx29" localSheetId="55" hidden="1">{"via1",#N/A,TRUE,"general";"via2",#N/A,TRUE,"general";"via3",#N/A,TRUE,"general"}</definedName>
    <definedName name="xxxxxxxxxx29" localSheetId="5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55">#REF!</definedName>
    <definedName name="XXXXXXXXXXXX" localSheetId="54">#REF!</definedName>
    <definedName name="XXXXXXXXXXXX">#REF!</definedName>
    <definedName name="XZXZV" localSheetId="60" hidden="1">{"via1",#N/A,TRUE,"general";"via2",#N/A,TRUE,"general";"via3",#N/A,TRUE,"general"}</definedName>
    <definedName name="XZXZV" localSheetId="55" hidden="1">{"via1",#N/A,TRUE,"general";"via2",#N/A,TRUE,"general";"via3",#N/A,TRUE,"general"}</definedName>
    <definedName name="XZXZV" localSheetId="54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55">#REF!</definedName>
    <definedName name="y" localSheetId="54">#REF!</definedName>
    <definedName name="y" localSheetId="4">#REF!</definedName>
    <definedName name="y" localSheetId="0">#REF!</definedName>
    <definedName name="y" localSheetId="1">#REF!</definedName>
    <definedName name="y">#REF!</definedName>
    <definedName name="y6y6" localSheetId="60" hidden="1">{"via1",#N/A,TRUE,"general";"via2",#N/A,TRUE,"general";"via3",#N/A,TRUE,"general"}</definedName>
    <definedName name="y6y6" localSheetId="55" hidden="1">{"via1",#N/A,TRUE,"general";"via2",#N/A,TRUE,"general";"via3",#N/A,TRUE,"general"}</definedName>
    <definedName name="y6y6" localSheetId="54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60" hidden="1">{"via1",#N/A,TRUE,"general";"via2",#N/A,TRUE,"general";"via3",#N/A,TRUE,"general"}</definedName>
    <definedName name="yery" localSheetId="55" hidden="1">{"via1",#N/A,TRUE,"general";"via2",#N/A,TRUE,"general";"via3",#N/A,TRUE,"general"}</definedName>
    <definedName name="yery" localSheetId="54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DI">#REF!</definedName>
    <definedName name="yhy" localSheetId="60" hidden="1">{"TAB1",#N/A,TRUE,"GENERAL";"TAB2",#N/A,TRUE,"GENERAL";"TAB3",#N/A,TRUE,"GENERAL";"TAB4",#N/A,TRUE,"GENERAL";"TAB5",#N/A,TRUE,"GENERAL"}</definedName>
    <definedName name="yhy" localSheetId="55" hidden="1">{"TAB1",#N/A,TRUE,"GENERAL";"TAB2",#N/A,TRUE,"GENERAL";"TAB3",#N/A,TRUE,"GENERAL";"TAB4",#N/A,TRUE,"GENERAL";"TAB5",#N/A,TRUE,"GENERAL"}</definedName>
    <definedName name="yhy" localSheetId="5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60" hidden="1">{"TAB1",#N/A,TRUE,"GENERAL";"TAB2",#N/A,TRUE,"GENERAL";"TAB3",#N/A,TRUE,"GENERAL";"TAB4",#N/A,TRUE,"GENERAL";"TAB5",#N/A,TRUE,"GENERAL"}</definedName>
    <definedName name="yjyj" localSheetId="55" hidden="1">{"TAB1",#N/A,TRUE,"GENERAL";"TAB2",#N/A,TRUE,"GENERAL";"TAB3",#N/A,TRUE,"GENERAL";"TAB4",#N/A,TRUE,"GENERAL";"TAB5",#N/A,TRUE,"GENERAL"}</definedName>
    <definedName name="yjyj" localSheetId="5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55">#REF!</definedName>
    <definedName name="yn" localSheetId="54">#REF!</definedName>
    <definedName name="yn">#REF!</definedName>
    <definedName name="yrey" localSheetId="60" hidden="1">{"via1",#N/A,TRUE,"general";"via2",#N/A,TRUE,"general";"via3",#N/A,TRUE,"general"}</definedName>
    <definedName name="yrey" localSheetId="55" hidden="1">{"via1",#N/A,TRUE,"general";"via2",#N/A,TRUE,"general";"via3",#N/A,TRUE,"general"}</definedName>
    <definedName name="yrey" localSheetId="5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60" hidden="1">{"via1",#N/A,TRUE,"general";"via2",#N/A,TRUE,"general";"via3",#N/A,TRUE,"general"}</definedName>
    <definedName name="yry" localSheetId="55" hidden="1">{"via1",#N/A,TRUE,"general";"via2",#N/A,TRUE,"general";"via3",#N/A,TRUE,"general"}</definedName>
    <definedName name="yry" localSheetId="54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60" hidden="1">{"TAB1",#N/A,TRUE,"GENERAL";"TAB2",#N/A,TRUE,"GENERAL";"TAB3",#N/A,TRUE,"GENERAL";"TAB4",#N/A,TRUE,"GENERAL";"TAB5",#N/A,TRUE,"GENERAL"}</definedName>
    <definedName name="ytj" localSheetId="55" hidden="1">{"TAB1",#N/A,TRUE,"GENERAL";"TAB2",#N/A,TRUE,"GENERAL";"TAB3",#N/A,TRUE,"GENERAL";"TAB4",#N/A,TRUE,"GENERAL";"TAB5",#N/A,TRUE,"GENERAL"}</definedName>
    <definedName name="ytj" localSheetId="5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60" hidden="1">{"via1",#N/A,TRUE,"general";"via2",#N/A,TRUE,"general";"via3",#N/A,TRUE,"general"}</definedName>
    <definedName name="ytjt6" localSheetId="55" hidden="1">{"via1",#N/A,TRUE,"general";"via2",#N/A,TRUE,"general";"via3",#N/A,TRUE,"general"}</definedName>
    <definedName name="ytjt6" localSheetId="5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60" hidden="1">{"TAB1",#N/A,TRUE,"GENERAL";"TAB2",#N/A,TRUE,"GENERAL";"TAB3",#N/A,TRUE,"GENERAL";"TAB4",#N/A,TRUE,"GENERAL";"TAB5",#N/A,TRUE,"GENERAL"}</definedName>
    <definedName name="ytrwyr" localSheetId="55" hidden="1">{"TAB1",#N/A,TRUE,"GENERAL";"TAB2",#N/A,TRUE,"GENERAL";"TAB3",#N/A,TRUE,"GENERAL";"TAB4",#N/A,TRUE,"GENERAL";"TAB5",#N/A,TRUE,"GENERAL"}</definedName>
    <definedName name="ytrwyr" localSheetId="5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60" hidden="1">{"via1",#N/A,TRUE,"general";"via2",#N/A,TRUE,"general";"via3",#N/A,TRUE,"general"}</definedName>
    <definedName name="ytry" localSheetId="55" hidden="1">{"via1",#N/A,TRUE,"general";"via2",#N/A,TRUE,"general";"via3",#N/A,TRUE,"general"}</definedName>
    <definedName name="ytry" localSheetId="5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60" hidden="1">{"via1",#N/A,TRUE,"general";"via2",#N/A,TRUE,"general";"via3",#N/A,TRUE,"general"}</definedName>
    <definedName name="ytryrty" localSheetId="55" hidden="1">{"via1",#N/A,TRUE,"general";"via2",#N/A,TRUE,"general";"via3",#N/A,TRUE,"general"}</definedName>
    <definedName name="ytryrty" localSheetId="5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60" hidden="1">{"TAB1",#N/A,TRUE,"GENERAL";"TAB2",#N/A,TRUE,"GENERAL";"TAB3",#N/A,TRUE,"GENERAL";"TAB4",#N/A,TRUE,"GENERAL";"TAB5",#N/A,TRUE,"GENERAL"}</definedName>
    <definedName name="YTRYUYT" localSheetId="55" hidden="1">{"TAB1",#N/A,TRUE,"GENERAL";"TAB2",#N/A,TRUE,"GENERAL";"TAB3",#N/A,TRUE,"GENERAL";"TAB4",#N/A,TRUE,"GENERAL";"TAB5",#N/A,TRUE,"GENERAL"}</definedName>
    <definedName name="YTRYUYT" localSheetId="5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60" hidden="1">{"TAB1",#N/A,TRUE,"GENERAL";"TAB2",#N/A,TRUE,"GENERAL";"TAB3",#N/A,TRUE,"GENERAL";"TAB4",#N/A,TRUE,"GENERAL";"TAB5",#N/A,TRUE,"GENERAL"}</definedName>
    <definedName name="ytudfgd" localSheetId="55" hidden="1">{"TAB1",#N/A,TRUE,"GENERAL";"TAB2",#N/A,TRUE,"GENERAL";"TAB3",#N/A,TRUE,"GENERAL";"TAB4",#N/A,TRUE,"GENERAL";"TAB5",#N/A,TRUE,"GENERAL"}</definedName>
    <definedName name="ytudfgd" localSheetId="5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60" hidden="1">{"TAB1",#N/A,TRUE,"GENERAL";"TAB2",#N/A,TRUE,"GENERAL";"TAB3",#N/A,TRUE,"GENERAL";"TAB4",#N/A,TRUE,"GENERAL";"TAB5",#N/A,TRUE,"GENERAL"}</definedName>
    <definedName name="yturtu7" localSheetId="55" hidden="1">{"TAB1",#N/A,TRUE,"GENERAL";"TAB2",#N/A,TRUE,"GENERAL";"TAB3",#N/A,TRUE,"GENERAL";"TAB4",#N/A,TRUE,"GENERAL";"TAB5",#N/A,TRUE,"GENERAL"}</definedName>
    <definedName name="yturtu7" localSheetId="5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60" hidden="1">{"TAB1",#N/A,TRUE,"GENERAL";"TAB2",#N/A,TRUE,"GENERAL";"TAB3",#N/A,TRUE,"GENERAL";"TAB4",#N/A,TRUE,"GENERAL";"TAB5",#N/A,TRUE,"GENERAL"}</definedName>
    <definedName name="yturu" localSheetId="55" hidden="1">{"TAB1",#N/A,TRUE,"GENERAL";"TAB2",#N/A,TRUE,"GENERAL";"TAB3",#N/A,TRUE,"GENERAL";"TAB4",#N/A,TRUE,"GENERAL";"TAB5",#N/A,TRUE,"GENERAL"}</definedName>
    <definedName name="yturu" localSheetId="5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60" hidden="1">{"via1",#N/A,TRUE,"general";"via2",#N/A,TRUE,"general";"via3",#N/A,TRUE,"general"}</definedName>
    <definedName name="ytuytfgh" localSheetId="55" hidden="1">{"via1",#N/A,TRUE,"general";"via2",#N/A,TRUE,"general";"via3",#N/A,TRUE,"general"}</definedName>
    <definedName name="ytuytfgh" localSheetId="5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60" hidden="1">{"TAB1",#N/A,TRUE,"GENERAL";"TAB2",#N/A,TRUE,"GENERAL";"TAB3",#N/A,TRUE,"GENERAL";"TAB4",#N/A,TRUE,"GENERAL";"TAB5",#N/A,TRUE,"GENERAL"}</definedName>
    <definedName name="yty" localSheetId="55" hidden="1">{"TAB1",#N/A,TRUE,"GENERAL";"TAB2",#N/A,TRUE,"GENERAL";"TAB3",#N/A,TRUE,"GENERAL";"TAB4",#N/A,TRUE,"GENERAL";"TAB5",#N/A,TRUE,"GENERAL"}</definedName>
    <definedName name="yty" localSheetId="5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60" hidden="1">{"via1",#N/A,TRUE,"general";"via2",#N/A,TRUE,"general";"via3",#N/A,TRUE,"general"}</definedName>
    <definedName name="ytyyh" localSheetId="55" hidden="1">{"via1",#N/A,TRUE,"general";"via2",#N/A,TRUE,"general";"via3",#N/A,TRUE,"general"}</definedName>
    <definedName name="ytyyh" localSheetId="5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60" hidden="1">{"TAB1",#N/A,TRUE,"GENERAL";"TAB2",#N/A,TRUE,"GENERAL";"TAB3",#N/A,TRUE,"GENERAL";"TAB4",#N/A,TRUE,"GENERAL";"TAB5",#N/A,TRUE,"GENERAL"}</definedName>
    <definedName name="ytzacdfg" localSheetId="55" hidden="1">{"TAB1",#N/A,TRUE,"GENERAL";"TAB2",#N/A,TRUE,"GENERAL";"TAB3",#N/A,TRUE,"GENERAL";"TAB4",#N/A,TRUE,"GENERAL";"TAB5",#N/A,TRUE,"GENERAL"}</definedName>
    <definedName name="ytzacdfg" localSheetId="5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localSheetId="60" hidden="1">{"TAB1",#N/A,TRUE,"GENERAL";"TAB2",#N/A,TRUE,"GENERAL";"TAB3",#N/A,TRUE,"GENERAL";"TAB4",#N/A,TRUE,"GENERAL";"TAB5",#N/A,TRUE,"GENERAL"}</definedName>
    <definedName name="yudre54" localSheetId="55" hidden="1">{"TAB1",#N/A,TRUE,"GENERAL";"TAB2",#N/A,TRUE,"GENERAL";"TAB3",#N/A,TRUE,"GENERAL";"TAB4",#N/A,TRUE,"GENERAL";"TAB5",#N/A,TRUE,"GENERAL"}</definedName>
    <definedName name="yudre54" localSheetId="5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60" hidden="1">{"TAB1",#N/A,TRUE,"GENERAL";"TAB2",#N/A,TRUE,"GENERAL";"TAB3",#N/A,TRUE,"GENERAL";"TAB4",#N/A,TRUE,"GENERAL";"TAB5",#N/A,TRUE,"GENERAL"}</definedName>
    <definedName name="yuhgh" localSheetId="55" hidden="1">{"TAB1",#N/A,TRUE,"GENERAL";"TAB2",#N/A,TRUE,"GENERAL";"TAB3",#N/A,TRUE,"GENERAL";"TAB4",#N/A,TRUE,"GENERAL";"TAB5",#N/A,TRUE,"GENERAL"}</definedName>
    <definedName name="yuhgh" localSheetId="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55">#REF!</definedName>
    <definedName name="yui" localSheetId="54">#REF!</definedName>
    <definedName name="yui">#REF!</definedName>
    <definedName name="yutu" localSheetId="60" hidden="1">{"via1",#N/A,TRUE,"general";"via2",#N/A,TRUE,"general";"via3",#N/A,TRUE,"general"}</definedName>
    <definedName name="yutu" localSheetId="55" hidden="1">{"via1",#N/A,TRUE,"general";"via2",#N/A,TRUE,"general";"via3",#N/A,TRUE,"general"}</definedName>
    <definedName name="yutu" localSheetId="5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60" hidden="1">{"via1",#N/A,TRUE,"general";"via2",#N/A,TRUE,"general";"via3",#N/A,TRUE,"general"}</definedName>
    <definedName name="yuuiiy" localSheetId="55" hidden="1">{"via1",#N/A,TRUE,"general";"via2",#N/A,TRUE,"general";"via3",#N/A,TRUE,"general"}</definedName>
    <definedName name="yuuiiy" localSheetId="5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60" hidden="1">{"via1",#N/A,TRUE,"general";"via2",#N/A,TRUE,"general";"via3",#N/A,TRUE,"general"}</definedName>
    <definedName name="yuuuuuu" localSheetId="55" hidden="1">{"via1",#N/A,TRUE,"general";"via2",#N/A,TRUE,"general";"via3",#N/A,TRUE,"general"}</definedName>
    <definedName name="yuuuuuu" localSheetId="54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localSheetId="60" hidden="1">{"TAB1",#N/A,TRUE,"GENERAL";"TAB2",#N/A,TRUE,"GENERAL";"TAB3",#N/A,TRUE,"GENERAL";"TAB4",#N/A,TRUE,"GENERAL";"TAB5",#N/A,TRUE,"GENERAL"}</definedName>
    <definedName name="yyy" localSheetId="55" hidden="1">{"TAB1",#N/A,TRUE,"GENERAL";"TAB2",#N/A,TRUE,"GENERAL";"TAB3",#N/A,TRUE,"GENERAL";"TAB4",#N/A,TRUE,"GENERAL";"TAB5",#N/A,TRUE,"GENERAL"}</definedName>
    <definedName name="yyy" localSheetId="5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60" hidden="1">{"TAB1",#N/A,TRUE,"GENERAL";"TAB2",#N/A,TRUE,"GENERAL";"TAB3",#N/A,TRUE,"GENERAL";"TAB4",#N/A,TRUE,"GENERAL";"TAB5",#N/A,TRUE,"GENERAL"}</definedName>
    <definedName name="yyyuh" localSheetId="55" hidden="1">{"TAB1",#N/A,TRUE,"GENERAL";"TAB2",#N/A,TRUE,"GENERAL";"TAB3",#N/A,TRUE,"GENERAL";"TAB4",#N/A,TRUE,"GENERAL";"TAB5",#N/A,TRUE,"GENERAL"}</definedName>
    <definedName name="yyyuh" localSheetId="5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60" hidden="1">{"TAB1",#N/A,TRUE,"GENERAL";"TAB2",#N/A,TRUE,"GENERAL";"TAB3",#N/A,TRUE,"GENERAL";"TAB4",#N/A,TRUE,"GENERAL";"TAB5",#N/A,TRUE,"GENERAL"}</definedName>
    <definedName name="yyyyhhh" localSheetId="55" hidden="1">{"TAB1",#N/A,TRUE,"GENERAL";"TAB2",#N/A,TRUE,"GENERAL";"TAB3",#N/A,TRUE,"GENERAL";"TAB4",#N/A,TRUE,"GENERAL";"TAB5",#N/A,TRUE,"GENERAL"}</definedName>
    <definedName name="yyyyhhh" localSheetId="5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60" hidden="1">{"via1",#N/A,TRUE,"general";"via2",#N/A,TRUE,"general";"via3",#N/A,TRUE,"general"}</definedName>
    <definedName name="yyyyyf" localSheetId="55" hidden="1">{"via1",#N/A,TRUE,"general";"via2",#N/A,TRUE,"general";"via3",#N/A,TRUE,"general"}</definedName>
    <definedName name="yyyyyf" localSheetId="54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55">#REF!</definedName>
    <definedName name="z" localSheetId="54">#REF!</definedName>
    <definedName name="z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c" localSheetId="55">#REF!</definedName>
    <definedName name="zc" localSheetId="54">#REF!</definedName>
    <definedName name="zc">#REF!</definedName>
    <definedName name="zd" localSheetId="55">#REF!</definedName>
    <definedName name="zd" localSheetId="54">#REF!</definedName>
    <definedName name="zd">#REF!</definedName>
    <definedName name="zdervr" localSheetId="60" hidden="1">{"via1",#N/A,TRUE,"general";"via2",#N/A,TRUE,"general";"via3",#N/A,TRUE,"general"}</definedName>
    <definedName name="zdervr" localSheetId="55" hidden="1">{"via1",#N/A,TRUE,"general";"via2",#N/A,TRUE,"general";"via3",#N/A,TRUE,"general"}</definedName>
    <definedName name="zdervr" localSheetId="54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55">#REF!</definedName>
    <definedName name="zdr" localSheetId="54">#REF!</definedName>
    <definedName name="zdr">#REF!</definedName>
    <definedName name="zx" localSheetId="55">#REF!</definedName>
    <definedName name="zx" localSheetId="54">#REF!</definedName>
    <definedName name="zx">#REF!</definedName>
    <definedName name="zxczds" localSheetId="60" hidden="1">{"TAB1",#N/A,TRUE,"GENERAL";"TAB2",#N/A,TRUE,"GENERAL";"TAB3",#N/A,TRUE,"GENERAL";"TAB4",#N/A,TRUE,"GENERAL";"TAB5",#N/A,TRUE,"GENERAL"}</definedName>
    <definedName name="zxczds" localSheetId="55" hidden="1">{"TAB1",#N/A,TRUE,"GENERAL";"TAB2",#N/A,TRUE,"GENERAL";"TAB3",#N/A,TRUE,"GENERAL";"TAB4",#N/A,TRUE,"GENERAL";"TAB5",#N/A,TRUE,"GENERAL"}</definedName>
    <definedName name="zxczds" localSheetId="5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60" hidden="1">{"via1",#N/A,TRUE,"general";"via2",#N/A,TRUE,"general";"via3",#N/A,TRUE,"general"}</definedName>
    <definedName name="zxsdftyu" localSheetId="55" hidden="1">{"via1",#N/A,TRUE,"general";"via2",#N/A,TRUE,"general";"via3",#N/A,TRUE,"general"}</definedName>
    <definedName name="zxsdftyu" localSheetId="5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60" hidden="1">{"via1",#N/A,TRUE,"general";"via2",#N/A,TRUE,"general";"via3",#N/A,TRUE,"general"}</definedName>
    <definedName name="zxvxczv" localSheetId="55" hidden="1">{"via1",#N/A,TRUE,"general";"via2",#N/A,TRUE,"general";"via3",#N/A,TRUE,"general"}</definedName>
    <definedName name="zxvxczv" localSheetId="54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55">#REF!</definedName>
    <definedName name="zz" localSheetId="54">#REF!</definedName>
    <definedName name="zz">#REF!</definedName>
    <definedName name="ZZHHHFDFH">#REF!</definedName>
    <definedName name="ZZZZZZZZZZZ" localSheetId="55">#REF!</definedName>
    <definedName name="ZZZZZZZZZZZ" localSheetId="54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6" i="236" l="1"/>
  <c r="B42" i="79" l="1"/>
  <c r="B42" i="85"/>
  <c r="B43" i="79"/>
  <c r="B43" i="85"/>
  <c r="K42" i="79"/>
  <c r="K42" i="85"/>
  <c r="K43" i="79"/>
  <c r="K43" i="85"/>
  <c r="N40" i="285" l="1"/>
  <c r="I40" i="285"/>
  <c r="N39" i="285"/>
  <c r="I39" i="285"/>
  <c r="N31" i="285"/>
  <c r="N34" i="285" s="1"/>
  <c r="N26" i="285"/>
  <c r="N23" i="285"/>
  <c r="N40" i="275"/>
  <c r="N39" i="275"/>
  <c r="N41" i="275" s="1"/>
  <c r="N16" i="275" s="1"/>
  <c r="N18" i="275" s="1"/>
  <c r="N43" i="275" s="1"/>
  <c r="I39" i="275"/>
  <c r="N34" i="275"/>
  <c r="N31" i="275"/>
  <c r="N23" i="275"/>
  <c r="N26" i="275" s="1"/>
  <c r="N41" i="285" l="1"/>
  <c r="N16" i="285" s="1"/>
  <c r="N18" i="285" s="1"/>
  <c r="N43" i="285" s="1"/>
  <c r="L50" i="275"/>
  <c r="L49" i="275"/>
  <c r="L48" i="275"/>
  <c r="N51" i="275" s="1"/>
  <c r="N53" i="275" s="1"/>
  <c r="I40" i="275"/>
  <c r="L50" i="285" l="1"/>
  <c r="L49" i="285"/>
  <c r="L48" i="285"/>
  <c r="N51" i="285" s="1"/>
  <c r="N53" i="285" s="1"/>
  <c r="B33" i="227" l="1"/>
  <c r="L33" i="227"/>
  <c r="K53" i="226"/>
  <c r="B53" i="226"/>
  <c r="K46" i="225"/>
  <c r="D91" i="253"/>
  <c r="I8" i="262"/>
  <c r="I9" i="262"/>
  <c r="I10" i="262"/>
  <c r="I11" i="262"/>
  <c r="I12" i="262"/>
  <c r="I13" i="262"/>
  <c r="I14" i="262"/>
  <c r="I17" i="262"/>
  <c r="I18" i="262"/>
  <c r="I19" i="262"/>
  <c r="I20" i="262"/>
  <c r="I21" i="262"/>
  <c r="I24" i="262"/>
  <c r="I25" i="262"/>
  <c r="I26" i="262"/>
  <c r="I27" i="262"/>
  <c r="I30" i="262"/>
  <c r="I32" i="262"/>
  <c r="I33" i="262"/>
  <c r="I34" i="262"/>
  <c r="I35" i="262"/>
  <c r="I38" i="262"/>
  <c r="I39" i="262"/>
  <c r="I40" i="262"/>
  <c r="I41" i="262"/>
  <c r="I42" i="262"/>
  <c r="I43" i="262"/>
  <c r="I49" i="262"/>
  <c r="I50" i="262"/>
  <c r="I51" i="262"/>
  <c r="I54" i="262"/>
  <c r="I7" i="262"/>
  <c r="G22" i="204"/>
  <c r="O61" i="262"/>
  <c r="A1" i="262"/>
  <c r="F25" i="256"/>
  <c r="C25" i="249"/>
  <c r="D25" i="249"/>
  <c r="C25" i="255"/>
  <c r="D25" i="255"/>
  <c r="C25" i="254"/>
  <c r="D25" i="254"/>
  <c r="C25" i="253"/>
  <c r="D25" i="253"/>
  <c r="C25" i="252"/>
  <c r="D25" i="252"/>
  <c r="C25" i="251"/>
  <c r="D25" i="251"/>
  <c r="C25" i="250"/>
  <c r="D25" i="250"/>
  <c r="C25" i="248"/>
  <c r="D25" i="248"/>
  <c r="C25" i="247"/>
  <c r="D25" i="247"/>
  <c r="C25" i="246"/>
  <c r="D25" i="246"/>
  <c r="C25" i="245"/>
  <c r="D25" i="245"/>
  <c r="C25" i="174"/>
  <c r="D25" i="174"/>
  <c r="D25" i="173"/>
  <c r="C25" i="173"/>
  <c r="D25" i="172"/>
  <c r="C25" i="172"/>
  <c r="D25" i="171"/>
  <c r="C25" i="171"/>
  <c r="D91" i="192" l="1"/>
  <c r="D92" i="192"/>
  <c r="D93" i="192"/>
  <c r="C91" i="192"/>
  <c r="C92" i="192"/>
  <c r="C93" i="192"/>
  <c r="G90" i="249"/>
  <c r="G91" i="253"/>
  <c r="D90" i="245" l="1"/>
  <c r="C91" i="245"/>
  <c r="D91" i="245"/>
  <c r="F96" i="262" l="1"/>
  <c r="F92" i="192" l="1"/>
  <c r="B51" i="255"/>
  <c r="D51" i="255"/>
  <c r="C51" i="255"/>
  <c r="B51" i="246" l="1"/>
  <c r="D51" i="246"/>
  <c r="C51" i="246"/>
  <c r="B51" i="245"/>
  <c r="D51" i="245"/>
  <c r="C51" i="245"/>
  <c r="B51" i="174"/>
  <c r="D51" i="174"/>
  <c r="C51" i="174"/>
  <c r="B51" i="171"/>
  <c r="D51" i="171"/>
  <c r="C51" i="171"/>
  <c r="E14" i="262" l="1"/>
  <c r="E14" i="192"/>
  <c r="E14" i="256"/>
  <c r="E42" i="262"/>
  <c r="E43" i="262"/>
  <c r="E42" i="192"/>
  <c r="E42" i="256"/>
  <c r="E41" i="192"/>
  <c r="E43" i="256"/>
  <c r="E49" i="262"/>
  <c r="E50" i="262"/>
  <c r="E51" i="262"/>
  <c r="E50" i="256"/>
  <c r="E51" i="256"/>
  <c r="E45" i="192"/>
  <c r="E46" i="192"/>
  <c r="E47" i="192"/>
  <c r="E49" i="256"/>
  <c r="E41" i="262"/>
  <c r="E40" i="192"/>
  <c r="E41" i="256"/>
  <c r="E30" i="262"/>
  <c r="E33" i="262"/>
  <c r="E32" i="192"/>
  <c r="E30" i="192"/>
  <c r="E30" i="256"/>
  <c r="E33" i="256"/>
  <c r="E26" i="262"/>
  <c r="E26" i="192"/>
  <c r="E26" i="256"/>
  <c r="E12" i="262"/>
  <c r="E13" i="262"/>
  <c r="E12" i="192"/>
  <c r="E13" i="192"/>
  <c r="E12" i="256"/>
  <c r="E13" i="256"/>
  <c r="I22" i="262"/>
  <c r="J22" i="262" s="1"/>
  <c r="I46" i="262"/>
  <c r="I58" i="262"/>
  <c r="I62" i="262"/>
  <c r="J62" i="262" s="1"/>
  <c r="I66" i="262"/>
  <c r="I70" i="262"/>
  <c r="I74" i="262"/>
  <c r="I78" i="262"/>
  <c r="I82" i="262"/>
  <c r="I86" i="262"/>
  <c r="J86" i="262" s="1"/>
  <c r="I90" i="262"/>
  <c r="I94" i="262"/>
  <c r="I98" i="262"/>
  <c r="I102" i="262"/>
  <c r="I106" i="262"/>
  <c r="I110" i="262"/>
  <c r="I114" i="262"/>
  <c r="J114" i="262" s="1"/>
  <c r="I118" i="262"/>
  <c r="I122" i="262"/>
  <c r="I126" i="262"/>
  <c r="I81" i="262"/>
  <c r="I97" i="262"/>
  <c r="I109" i="262"/>
  <c r="I125" i="262"/>
  <c r="I15" i="262"/>
  <c r="J15" i="262" s="1"/>
  <c r="I23" i="262"/>
  <c r="J23" i="262" s="1"/>
  <c r="I31" i="262"/>
  <c r="I47" i="262"/>
  <c r="J47" i="262" s="1"/>
  <c r="I55" i="262"/>
  <c r="I59" i="262"/>
  <c r="I63" i="262"/>
  <c r="I67" i="262"/>
  <c r="I71" i="262"/>
  <c r="I75" i="262"/>
  <c r="I79" i="262"/>
  <c r="I83" i="262"/>
  <c r="I87" i="262"/>
  <c r="J87" i="262" s="1"/>
  <c r="I91" i="262"/>
  <c r="I95" i="262"/>
  <c r="I99" i="262"/>
  <c r="I103" i="262"/>
  <c r="J103" i="262" s="1"/>
  <c r="I107" i="262"/>
  <c r="I111" i="262"/>
  <c r="I115" i="262"/>
  <c r="J115" i="262" s="1"/>
  <c r="I119" i="262"/>
  <c r="I123" i="262"/>
  <c r="I45" i="262"/>
  <c r="I53" i="262"/>
  <c r="J53" i="262" s="1"/>
  <c r="I57" i="262"/>
  <c r="J57" i="262" s="1"/>
  <c r="I61" i="262"/>
  <c r="J61" i="262" s="1"/>
  <c r="I69" i="262"/>
  <c r="I77" i="262"/>
  <c r="I89" i="262"/>
  <c r="I101" i="262"/>
  <c r="I117" i="262"/>
  <c r="I121" i="262"/>
  <c r="I16" i="262"/>
  <c r="J16" i="262" s="1"/>
  <c r="I28" i="262"/>
  <c r="J28" i="262" s="1"/>
  <c r="I36" i="262"/>
  <c r="J36" i="262" s="1"/>
  <c r="I44" i="262"/>
  <c r="I48" i="262"/>
  <c r="J48" i="262" s="1"/>
  <c r="I52" i="262"/>
  <c r="J52" i="262" s="1"/>
  <c r="I56" i="262"/>
  <c r="J56" i="262" s="1"/>
  <c r="I60" i="262"/>
  <c r="I64" i="262"/>
  <c r="I68" i="262"/>
  <c r="I72" i="262"/>
  <c r="I76" i="262"/>
  <c r="I80" i="262"/>
  <c r="I84" i="262"/>
  <c r="I88" i="262"/>
  <c r="I92" i="262"/>
  <c r="I96" i="262"/>
  <c r="J96" i="262" s="1"/>
  <c r="I100" i="262"/>
  <c r="I104" i="262"/>
  <c r="J104" i="262" s="1"/>
  <c r="I108" i="262"/>
  <c r="I112" i="262"/>
  <c r="I116" i="262"/>
  <c r="I120" i="262"/>
  <c r="I124" i="262"/>
  <c r="J124" i="262" s="1"/>
  <c r="I29" i="262"/>
  <c r="J29" i="262" s="1"/>
  <c r="I37" i="262"/>
  <c r="J37" i="262" s="1"/>
  <c r="I65" i="262"/>
  <c r="I73" i="262"/>
  <c r="I85" i="262"/>
  <c r="I93" i="262"/>
  <c r="I105" i="262"/>
  <c r="J105" i="262" s="1"/>
  <c r="I113" i="262"/>
  <c r="C20" i="204"/>
  <c r="E23" i="204"/>
  <c r="G23" i="204" s="1"/>
  <c r="F97" i="262" l="1"/>
  <c r="J97" i="262" s="1"/>
  <c r="F95" i="262"/>
  <c r="J95" i="262" s="1"/>
  <c r="F91" i="192" l="1"/>
  <c r="F93" i="192"/>
  <c r="A1" i="249"/>
  <c r="A1" i="255"/>
  <c r="A1" i="254"/>
  <c r="A1" i="253"/>
  <c r="A1" i="252"/>
  <c r="A1" i="251"/>
  <c r="A1" i="250"/>
  <c r="A1" i="248"/>
  <c r="A1" i="247"/>
  <c r="A1" i="246"/>
  <c r="A1" i="245"/>
  <c r="B51" i="192"/>
  <c r="D51" i="192"/>
  <c r="C51" i="192"/>
  <c r="B51" i="249" l="1"/>
  <c r="D51" i="249"/>
  <c r="C51" i="249"/>
  <c r="B51" i="253"/>
  <c r="D51" i="253"/>
  <c r="C51" i="253"/>
  <c r="B51" i="251"/>
  <c r="D51" i="251"/>
  <c r="C51" i="251"/>
  <c r="C51" i="250" l="1"/>
  <c r="D51" i="247"/>
  <c r="C51" i="247"/>
  <c r="B51" i="250"/>
  <c r="D51" i="250"/>
  <c r="B51" i="173"/>
  <c r="D51" i="173"/>
  <c r="C51" i="173" l="1"/>
  <c r="B51" i="172"/>
  <c r="D51" i="172"/>
  <c r="C51" i="172"/>
  <c r="E16" i="262" l="1"/>
  <c r="G16" i="262" s="1"/>
  <c r="E48" i="262"/>
  <c r="G48" i="262" s="1"/>
  <c r="E53" i="262"/>
  <c r="G53" i="262" s="1"/>
  <c r="E37" i="262"/>
  <c r="G37" i="262" s="1"/>
  <c r="E22" i="262"/>
  <c r="E31" i="262"/>
  <c r="E28" i="262"/>
  <c r="E52" i="262"/>
  <c r="E57" i="262"/>
  <c r="G57" i="262" s="1"/>
  <c r="E117" i="262"/>
  <c r="E45" i="262"/>
  <c r="E86" i="262"/>
  <c r="E114" i="262"/>
  <c r="E46" i="262"/>
  <c r="E47" i="262"/>
  <c r="E115" i="262"/>
  <c r="G115" i="262" s="1"/>
  <c r="E95" i="262"/>
  <c r="G95" i="262" s="1"/>
  <c r="E36" i="262"/>
  <c r="E56" i="262"/>
  <c r="E104" i="262"/>
  <c r="G104" i="262" s="1"/>
  <c r="E61" i="262"/>
  <c r="E97" i="262"/>
  <c r="G97" i="262" s="1"/>
  <c r="E125" i="262"/>
  <c r="E94" i="262"/>
  <c r="E15" i="262"/>
  <c r="E87" i="262"/>
  <c r="G87" i="262" s="1"/>
  <c r="E103" i="262"/>
  <c r="E44" i="262"/>
  <c r="E124" i="262"/>
  <c r="E105" i="262"/>
  <c r="G105" i="262" s="1"/>
  <c r="E29" i="262"/>
  <c r="G29" i="262" s="1"/>
  <c r="E62" i="262"/>
  <c r="G62" i="262" s="1"/>
  <c r="E126" i="262"/>
  <c r="E23" i="262"/>
  <c r="G23" i="262" s="1"/>
  <c r="E22" i="256"/>
  <c r="E91" i="192"/>
  <c r="G91" i="192" s="1"/>
  <c r="E23" i="256"/>
  <c r="E48" i="256"/>
  <c r="E115" i="256"/>
  <c r="E121" i="192"/>
  <c r="E36" i="192"/>
  <c r="E57" i="192"/>
  <c r="E45" i="256"/>
  <c r="E35" i="192"/>
  <c r="E16" i="256"/>
  <c r="E57" i="256"/>
  <c r="E29" i="192"/>
  <c r="E90" i="192"/>
  <c r="E111" i="192"/>
  <c r="E31" i="256"/>
  <c r="E114" i="256"/>
  <c r="E22" i="192"/>
  <c r="E28" i="256"/>
  <c r="E52" i="256"/>
  <c r="E103" i="256"/>
  <c r="E15" i="192"/>
  <c r="E44" i="192"/>
  <c r="E62" i="256"/>
  <c r="E94" i="256"/>
  <c r="E29" i="256"/>
  <c r="E61" i="256"/>
  <c r="E49" i="192"/>
  <c r="E83" i="192"/>
  <c r="G83" i="192" s="1"/>
  <c r="E119" i="192"/>
  <c r="E47" i="256"/>
  <c r="E43" i="192"/>
  <c r="E36" i="256"/>
  <c r="E56" i="256"/>
  <c r="E123" i="256"/>
  <c r="E23" i="192"/>
  <c r="E48" i="192"/>
  <c r="E100" i="192"/>
  <c r="E124" i="256"/>
  <c r="E105" i="256"/>
  <c r="E110" i="192"/>
  <c r="E37" i="256"/>
  <c r="E55" i="256"/>
  <c r="E87" i="256"/>
  <c r="E15" i="256"/>
  <c r="E44" i="256"/>
  <c r="E92" i="192"/>
  <c r="G92" i="192" s="1"/>
  <c r="E28" i="192"/>
  <c r="E53" i="192"/>
  <c r="E120" i="192"/>
  <c r="E104" i="256"/>
  <c r="E93" i="192"/>
  <c r="G93" i="192" s="1"/>
  <c r="E101" i="192"/>
  <c r="E46" i="256"/>
  <c r="E86" i="256"/>
  <c r="E53" i="256"/>
  <c r="E16" i="192"/>
  <c r="E58" i="192"/>
  <c r="E82" i="192"/>
  <c r="G82" i="192" s="1"/>
  <c r="E52" i="192"/>
  <c r="E99" i="192"/>
  <c r="E125" i="256"/>
  <c r="Q20" i="256" l="1"/>
  <c r="U16" i="256"/>
  <c r="U17" i="256" s="1"/>
  <c r="U10" i="256"/>
  <c r="U11" i="256" s="1"/>
  <c r="U12" i="256" s="1"/>
  <c r="U13" i="256" s="1"/>
  <c r="A1" i="256"/>
  <c r="G82" i="248"/>
  <c r="D118" i="255"/>
  <c r="C118" i="255"/>
  <c r="D117" i="255"/>
  <c r="C117" i="255"/>
  <c r="D116" i="255"/>
  <c r="C116" i="255"/>
  <c r="D115" i="255"/>
  <c r="C115" i="255"/>
  <c r="D114" i="255"/>
  <c r="C114" i="255"/>
  <c r="D113" i="255"/>
  <c r="C113" i="255"/>
  <c r="D112" i="255"/>
  <c r="C112" i="255"/>
  <c r="D111" i="255"/>
  <c r="C111" i="255"/>
  <c r="D110" i="255"/>
  <c r="C110" i="255"/>
  <c r="D109" i="255"/>
  <c r="C109" i="255"/>
  <c r="D108" i="255"/>
  <c r="C108" i="255"/>
  <c r="D107" i="255"/>
  <c r="C107" i="255"/>
  <c r="D106" i="255"/>
  <c r="C106" i="255"/>
  <c r="D105" i="255"/>
  <c r="C105" i="255"/>
  <c r="D104" i="255"/>
  <c r="C104" i="255"/>
  <c r="D103" i="255"/>
  <c r="C103" i="255"/>
  <c r="D102" i="255"/>
  <c r="C102" i="255"/>
  <c r="D101" i="255"/>
  <c r="C101" i="255"/>
  <c r="D100" i="255"/>
  <c r="C100" i="255"/>
  <c r="D99" i="255"/>
  <c r="C99" i="255"/>
  <c r="D98" i="255"/>
  <c r="C98" i="255"/>
  <c r="D97" i="255"/>
  <c r="C97" i="255"/>
  <c r="D96" i="255"/>
  <c r="C96" i="255"/>
  <c r="D95" i="255"/>
  <c r="C95" i="255"/>
  <c r="D94" i="255"/>
  <c r="C94" i="255"/>
  <c r="D93" i="255"/>
  <c r="C93" i="255"/>
  <c r="D92" i="255"/>
  <c r="C92" i="255"/>
  <c r="D91" i="255"/>
  <c r="C91" i="255"/>
  <c r="D90" i="255"/>
  <c r="C90" i="255"/>
  <c r="D89" i="255"/>
  <c r="C89" i="255"/>
  <c r="D88" i="255"/>
  <c r="C88" i="255"/>
  <c r="D87" i="255"/>
  <c r="C87" i="255"/>
  <c r="D86" i="255"/>
  <c r="C86" i="255"/>
  <c r="D85" i="255"/>
  <c r="C85" i="255"/>
  <c r="D84" i="255"/>
  <c r="C84" i="255"/>
  <c r="D83" i="255"/>
  <c r="C83" i="255"/>
  <c r="D82" i="255"/>
  <c r="C82" i="255"/>
  <c r="D81" i="255"/>
  <c r="C81" i="255"/>
  <c r="D80" i="255"/>
  <c r="C80" i="255"/>
  <c r="D79" i="255"/>
  <c r="C79" i="255"/>
  <c r="D78" i="255"/>
  <c r="C78" i="255"/>
  <c r="D77" i="255"/>
  <c r="C77" i="255"/>
  <c r="D76" i="255"/>
  <c r="C76" i="255"/>
  <c r="D75" i="255"/>
  <c r="C75" i="255"/>
  <c r="D74" i="255"/>
  <c r="C74" i="255"/>
  <c r="D73" i="255"/>
  <c r="C73" i="255"/>
  <c r="D72" i="255"/>
  <c r="C72" i="255"/>
  <c r="D71" i="255"/>
  <c r="C71" i="255"/>
  <c r="D70" i="255"/>
  <c r="C70" i="255"/>
  <c r="D69" i="255"/>
  <c r="C69" i="255"/>
  <c r="D68" i="255"/>
  <c r="C68" i="255"/>
  <c r="D67" i="255"/>
  <c r="C67" i="255"/>
  <c r="D66" i="255"/>
  <c r="C66" i="255"/>
  <c r="D65" i="255"/>
  <c r="C65" i="255"/>
  <c r="D64" i="255"/>
  <c r="C64" i="255"/>
  <c r="D63" i="255"/>
  <c r="C63" i="255"/>
  <c r="D62" i="255"/>
  <c r="C62" i="255"/>
  <c r="D61" i="255"/>
  <c r="C61" i="255"/>
  <c r="D60" i="255"/>
  <c r="C60" i="255"/>
  <c r="D59" i="255"/>
  <c r="C59" i="255"/>
  <c r="D58" i="255"/>
  <c r="C58" i="255"/>
  <c r="D56" i="255"/>
  <c r="C56" i="255"/>
  <c r="D55" i="255"/>
  <c r="C55" i="255"/>
  <c r="D54" i="255"/>
  <c r="C54" i="255"/>
  <c r="D53" i="255"/>
  <c r="C53" i="255"/>
  <c r="D52" i="255"/>
  <c r="C52" i="255"/>
  <c r="D50" i="255"/>
  <c r="C50" i="255"/>
  <c r="D49" i="255"/>
  <c r="C49" i="255"/>
  <c r="D48" i="255"/>
  <c r="C48" i="255"/>
  <c r="D47" i="255"/>
  <c r="C47" i="255"/>
  <c r="D46" i="255"/>
  <c r="C46" i="255"/>
  <c r="D45" i="255"/>
  <c r="C45" i="255"/>
  <c r="D44" i="255"/>
  <c r="C44" i="255"/>
  <c r="D43" i="255"/>
  <c r="C43" i="255"/>
  <c r="D42" i="255"/>
  <c r="C42" i="255"/>
  <c r="D41" i="255"/>
  <c r="C41" i="255"/>
  <c r="D40" i="255"/>
  <c r="C40" i="255"/>
  <c r="D39" i="255"/>
  <c r="C39" i="255"/>
  <c r="D38" i="255"/>
  <c r="C38" i="255"/>
  <c r="D37" i="255"/>
  <c r="C37" i="255"/>
  <c r="D36" i="255"/>
  <c r="C36" i="255"/>
  <c r="D35" i="255"/>
  <c r="C35" i="255"/>
  <c r="D34" i="255"/>
  <c r="C34" i="255"/>
  <c r="D33" i="255"/>
  <c r="C33" i="255"/>
  <c r="D32" i="255"/>
  <c r="C32" i="255"/>
  <c r="D31" i="255"/>
  <c r="C31" i="255"/>
  <c r="D30" i="255"/>
  <c r="C30" i="255"/>
  <c r="D29" i="255"/>
  <c r="C29" i="255"/>
  <c r="D28" i="255"/>
  <c r="C28" i="255"/>
  <c r="D27" i="255"/>
  <c r="C27" i="255"/>
  <c r="D26" i="255"/>
  <c r="C26" i="255"/>
  <c r="D24" i="255"/>
  <c r="C24" i="255"/>
  <c r="D23" i="255"/>
  <c r="C23" i="255"/>
  <c r="D22" i="255"/>
  <c r="C22" i="255"/>
  <c r="D21" i="255"/>
  <c r="C21" i="255"/>
  <c r="D20" i="255"/>
  <c r="C20" i="255"/>
  <c r="D19" i="255"/>
  <c r="C19" i="255"/>
  <c r="D18" i="255"/>
  <c r="C18" i="255"/>
  <c r="D17" i="255"/>
  <c r="C17" i="255"/>
  <c r="D16" i="255"/>
  <c r="C16" i="255"/>
  <c r="D15" i="255"/>
  <c r="C15" i="255"/>
  <c r="D14" i="255"/>
  <c r="C14" i="255"/>
  <c r="D13" i="255"/>
  <c r="C13" i="255"/>
  <c r="D12" i="255"/>
  <c r="C12" i="255"/>
  <c r="D11" i="255"/>
  <c r="C11" i="255"/>
  <c r="D10" i="255"/>
  <c r="C10" i="255"/>
  <c r="D9" i="255"/>
  <c r="C9" i="255"/>
  <c r="D8" i="255"/>
  <c r="C8" i="255"/>
  <c r="D7" i="255"/>
  <c r="C7" i="255"/>
  <c r="G125" i="254"/>
  <c r="D117" i="254"/>
  <c r="C117" i="254"/>
  <c r="D116" i="254"/>
  <c r="C116" i="254"/>
  <c r="D115" i="254"/>
  <c r="C115" i="254"/>
  <c r="D114" i="254"/>
  <c r="C114" i="254"/>
  <c r="D113" i="254"/>
  <c r="C113" i="254"/>
  <c r="D112" i="254"/>
  <c r="C112" i="254"/>
  <c r="D111" i="254"/>
  <c r="C111" i="254"/>
  <c r="D110" i="254"/>
  <c r="C110" i="254"/>
  <c r="D109" i="254"/>
  <c r="C109" i="254"/>
  <c r="D108" i="254"/>
  <c r="C108" i="254"/>
  <c r="D107" i="254"/>
  <c r="C107" i="254"/>
  <c r="D106" i="254"/>
  <c r="C106" i="254"/>
  <c r="D105" i="254"/>
  <c r="C105" i="254"/>
  <c r="D104" i="254"/>
  <c r="C104" i="254"/>
  <c r="D103" i="254"/>
  <c r="C103" i="254"/>
  <c r="D102" i="254"/>
  <c r="C102" i="254"/>
  <c r="D101" i="254"/>
  <c r="C101" i="254"/>
  <c r="D100" i="254"/>
  <c r="C100" i="254"/>
  <c r="D99" i="254"/>
  <c r="C99" i="254"/>
  <c r="D98" i="254"/>
  <c r="C98" i="254"/>
  <c r="D97" i="254"/>
  <c r="C97" i="254"/>
  <c r="D96" i="254"/>
  <c r="C96" i="254"/>
  <c r="D95" i="254"/>
  <c r="C95" i="254"/>
  <c r="D94" i="254"/>
  <c r="C94" i="254"/>
  <c r="D93" i="254"/>
  <c r="C93" i="254"/>
  <c r="D92" i="254"/>
  <c r="C92" i="254"/>
  <c r="D91" i="254"/>
  <c r="C91" i="254"/>
  <c r="D90" i="254"/>
  <c r="C90" i="254"/>
  <c r="D89" i="254"/>
  <c r="C89" i="254"/>
  <c r="D88" i="254"/>
  <c r="C88" i="254"/>
  <c r="D87" i="254"/>
  <c r="C87" i="254"/>
  <c r="D86" i="254"/>
  <c r="C86" i="254"/>
  <c r="D85" i="254"/>
  <c r="C85" i="254"/>
  <c r="D84" i="254"/>
  <c r="C84" i="254"/>
  <c r="D83" i="254"/>
  <c r="C83" i="254"/>
  <c r="D82" i="254"/>
  <c r="C82" i="254"/>
  <c r="D81" i="254"/>
  <c r="C81" i="254"/>
  <c r="D80" i="254"/>
  <c r="C80" i="254"/>
  <c r="D79" i="254"/>
  <c r="C79" i="254"/>
  <c r="D78" i="254"/>
  <c r="C78" i="254"/>
  <c r="D77" i="254"/>
  <c r="C77" i="254"/>
  <c r="D76" i="254"/>
  <c r="C76" i="254"/>
  <c r="D75" i="254"/>
  <c r="C75" i="254"/>
  <c r="D74" i="254"/>
  <c r="C74" i="254"/>
  <c r="D73" i="254"/>
  <c r="C73" i="254"/>
  <c r="D72" i="254"/>
  <c r="C72" i="254"/>
  <c r="D71" i="254"/>
  <c r="C71" i="254"/>
  <c r="D70" i="254"/>
  <c r="C70" i="254"/>
  <c r="D69" i="254"/>
  <c r="C69" i="254"/>
  <c r="D68" i="254"/>
  <c r="C68" i="254"/>
  <c r="D67" i="254"/>
  <c r="C67" i="254"/>
  <c r="D66" i="254"/>
  <c r="C66" i="254"/>
  <c r="D65" i="254"/>
  <c r="C65" i="254"/>
  <c r="D64" i="254"/>
  <c r="C64" i="254"/>
  <c r="D63" i="254"/>
  <c r="C63" i="254"/>
  <c r="D62" i="254"/>
  <c r="C62" i="254"/>
  <c r="D61" i="254"/>
  <c r="C61" i="254"/>
  <c r="D60" i="254"/>
  <c r="C60" i="254"/>
  <c r="D59" i="254"/>
  <c r="C59" i="254"/>
  <c r="D58" i="254"/>
  <c r="C58" i="254"/>
  <c r="D57" i="254"/>
  <c r="C57" i="254"/>
  <c r="D56" i="254"/>
  <c r="C56" i="254"/>
  <c r="D55" i="254"/>
  <c r="C55" i="254"/>
  <c r="D54" i="254"/>
  <c r="C54" i="254"/>
  <c r="D53" i="254"/>
  <c r="C53" i="254"/>
  <c r="D52" i="254"/>
  <c r="C52" i="254"/>
  <c r="D51" i="254"/>
  <c r="C51" i="254"/>
  <c r="D50" i="254"/>
  <c r="C50" i="254"/>
  <c r="D49" i="254"/>
  <c r="C49" i="254"/>
  <c r="D48" i="254"/>
  <c r="C48" i="254"/>
  <c r="D47" i="254"/>
  <c r="C47" i="254"/>
  <c r="D46" i="254"/>
  <c r="C46" i="254"/>
  <c r="D45" i="254"/>
  <c r="C45" i="254"/>
  <c r="D44" i="254"/>
  <c r="C44" i="254"/>
  <c r="D43" i="254"/>
  <c r="C43" i="254"/>
  <c r="D42" i="254"/>
  <c r="C42" i="254"/>
  <c r="D41" i="254"/>
  <c r="C41" i="254"/>
  <c r="D40" i="254"/>
  <c r="C40" i="254"/>
  <c r="D39" i="254"/>
  <c r="C39" i="254"/>
  <c r="D38" i="254"/>
  <c r="C38" i="254"/>
  <c r="D37" i="254"/>
  <c r="C37" i="254"/>
  <c r="D36" i="254"/>
  <c r="C36" i="254"/>
  <c r="D35" i="254"/>
  <c r="C35" i="254"/>
  <c r="D34" i="254"/>
  <c r="C34" i="254"/>
  <c r="D33" i="254"/>
  <c r="C33" i="254"/>
  <c r="D32" i="254"/>
  <c r="C32" i="254"/>
  <c r="D31" i="254"/>
  <c r="C31" i="254"/>
  <c r="D30" i="254"/>
  <c r="C30" i="254"/>
  <c r="D29" i="254"/>
  <c r="C29" i="254"/>
  <c r="D28" i="254"/>
  <c r="C28" i="254"/>
  <c r="D27" i="254"/>
  <c r="C27" i="254"/>
  <c r="D26" i="254"/>
  <c r="C26" i="254"/>
  <c r="D24" i="254"/>
  <c r="C24" i="254"/>
  <c r="D23" i="254"/>
  <c r="C23" i="254"/>
  <c r="D22" i="254"/>
  <c r="C22" i="254"/>
  <c r="D21" i="254"/>
  <c r="C21" i="254"/>
  <c r="D20" i="254"/>
  <c r="C20" i="254"/>
  <c r="D19" i="254"/>
  <c r="C19" i="254"/>
  <c r="D18" i="254"/>
  <c r="C18" i="254"/>
  <c r="D17" i="254"/>
  <c r="C17" i="254"/>
  <c r="D16" i="254"/>
  <c r="C16" i="254"/>
  <c r="D15" i="254"/>
  <c r="C15" i="254"/>
  <c r="D14" i="254"/>
  <c r="C14" i="254"/>
  <c r="D13" i="254"/>
  <c r="C13" i="254"/>
  <c r="D12" i="254"/>
  <c r="C12" i="254"/>
  <c r="D11" i="254"/>
  <c r="C11" i="254"/>
  <c r="D10" i="254"/>
  <c r="C10" i="254"/>
  <c r="D9" i="254"/>
  <c r="C9" i="254"/>
  <c r="D8" i="254"/>
  <c r="C8" i="254"/>
  <c r="D7" i="254"/>
  <c r="C7" i="254"/>
  <c r="G127" i="253"/>
  <c r="D119" i="253"/>
  <c r="C119" i="253"/>
  <c r="D118" i="253"/>
  <c r="C118" i="253"/>
  <c r="D117" i="253"/>
  <c r="C117" i="253"/>
  <c r="D116" i="253"/>
  <c r="C116" i="253"/>
  <c r="D115" i="253"/>
  <c r="C115" i="253"/>
  <c r="D114" i="253"/>
  <c r="C114" i="253"/>
  <c r="D113" i="253"/>
  <c r="C113" i="253"/>
  <c r="D112" i="253"/>
  <c r="C112" i="253"/>
  <c r="D111" i="253"/>
  <c r="C111" i="253"/>
  <c r="D110" i="253"/>
  <c r="C110" i="253"/>
  <c r="D109" i="253"/>
  <c r="C109" i="253"/>
  <c r="D108" i="253"/>
  <c r="C108" i="253"/>
  <c r="D107" i="253"/>
  <c r="C107" i="253"/>
  <c r="D106" i="253"/>
  <c r="C106" i="253"/>
  <c r="D105" i="253"/>
  <c r="C105" i="253"/>
  <c r="D104" i="253"/>
  <c r="C104" i="253"/>
  <c r="D103" i="253"/>
  <c r="C103" i="253"/>
  <c r="D102" i="253"/>
  <c r="C102" i="253"/>
  <c r="D101" i="253"/>
  <c r="C101" i="253"/>
  <c r="D100" i="253"/>
  <c r="C100" i="253"/>
  <c r="D99" i="253"/>
  <c r="C99" i="253"/>
  <c r="D98" i="253"/>
  <c r="C98" i="253"/>
  <c r="D97" i="253"/>
  <c r="C97" i="253"/>
  <c r="D96" i="253"/>
  <c r="C96" i="253"/>
  <c r="D95" i="253"/>
  <c r="C95" i="253"/>
  <c r="D94" i="253"/>
  <c r="C94" i="253"/>
  <c r="D93" i="253"/>
  <c r="C93" i="253"/>
  <c r="D92" i="253"/>
  <c r="C92" i="253"/>
  <c r="D90" i="253"/>
  <c r="C90" i="253"/>
  <c r="D89" i="253"/>
  <c r="C89" i="253"/>
  <c r="D88" i="253"/>
  <c r="C88" i="253"/>
  <c r="D87" i="253"/>
  <c r="C87" i="253"/>
  <c r="D86" i="253"/>
  <c r="C86" i="253"/>
  <c r="D85" i="253"/>
  <c r="C85" i="253"/>
  <c r="D84" i="253"/>
  <c r="C84" i="253"/>
  <c r="D83" i="253"/>
  <c r="C83" i="253"/>
  <c r="D82" i="253"/>
  <c r="C82" i="253"/>
  <c r="D81" i="253"/>
  <c r="C81" i="253"/>
  <c r="D80" i="253"/>
  <c r="C80" i="253"/>
  <c r="D79" i="253"/>
  <c r="C79" i="253"/>
  <c r="D78" i="253"/>
  <c r="C78" i="253"/>
  <c r="D77" i="253"/>
  <c r="C77" i="253"/>
  <c r="D76" i="253"/>
  <c r="C76" i="253"/>
  <c r="D75" i="253"/>
  <c r="C75" i="253"/>
  <c r="D74" i="253"/>
  <c r="C74" i="253"/>
  <c r="D73" i="253"/>
  <c r="C73" i="253"/>
  <c r="D72" i="253"/>
  <c r="C72" i="253"/>
  <c r="D71" i="253"/>
  <c r="C71" i="253"/>
  <c r="D70" i="253"/>
  <c r="C70" i="253"/>
  <c r="D69" i="253"/>
  <c r="C69" i="253"/>
  <c r="D68" i="253"/>
  <c r="C68" i="253"/>
  <c r="D67" i="253"/>
  <c r="C67" i="253"/>
  <c r="D66" i="253"/>
  <c r="C66" i="253"/>
  <c r="D65" i="253"/>
  <c r="C65" i="253"/>
  <c r="D64" i="253"/>
  <c r="C64" i="253"/>
  <c r="D63" i="253"/>
  <c r="C63" i="253"/>
  <c r="D62" i="253"/>
  <c r="C62" i="253"/>
  <c r="D61" i="253"/>
  <c r="C61" i="253"/>
  <c r="D60" i="253"/>
  <c r="C60" i="253"/>
  <c r="D59" i="253"/>
  <c r="C59" i="253"/>
  <c r="D58" i="253"/>
  <c r="C58" i="253"/>
  <c r="D56" i="253"/>
  <c r="C56" i="253"/>
  <c r="D55" i="253"/>
  <c r="C55" i="253"/>
  <c r="D54" i="253"/>
  <c r="C54" i="253"/>
  <c r="D53" i="253"/>
  <c r="C53" i="253"/>
  <c r="D52" i="253"/>
  <c r="C52" i="253"/>
  <c r="D50" i="253"/>
  <c r="C50" i="253"/>
  <c r="D49" i="253"/>
  <c r="C49" i="253"/>
  <c r="D48" i="253"/>
  <c r="C48" i="253"/>
  <c r="D47" i="253"/>
  <c r="C47" i="253"/>
  <c r="D46" i="253"/>
  <c r="C46" i="253"/>
  <c r="D45" i="253"/>
  <c r="C45" i="253"/>
  <c r="D44" i="253"/>
  <c r="C44" i="253"/>
  <c r="D43" i="253"/>
  <c r="C43" i="253"/>
  <c r="D42" i="253"/>
  <c r="C42" i="253"/>
  <c r="D41" i="253"/>
  <c r="C41" i="253"/>
  <c r="D40" i="253"/>
  <c r="C40" i="253"/>
  <c r="D39" i="253"/>
  <c r="C39" i="253"/>
  <c r="D38" i="253"/>
  <c r="C38" i="253"/>
  <c r="D37" i="253"/>
  <c r="C37" i="253"/>
  <c r="D36" i="253"/>
  <c r="C36" i="253"/>
  <c r="D35" i="253"/>
  <c r="C35" i="253"/>
  <c r="D34" i="253"/>
  <c r="C34" i="253"/>
  <c r="D33" i="253"/>
  <c r="C33" i="253"/>
  <c r="D32" i="253"/>
  <c r="C32" i="253"/>
  <c r="D31" i="253"/>
  <c r="C31" i="253"/>
  <c r="D30" i="253"/>
  <c r="C30" i="253"/>
  <c r="D29" i="253"/>
  <c r="C29" i="253"/>
  <c r="D28" i="253"/>
  <c r="C28" i="253"/>
  <c r="D27" i="253"/>
  <c r="C27" i="253"/>
  <c r="D26" i="253"/>
  <c r="C26" i="253"/>
  <c r="D24" i="253"/>
  <c r="C24" i="253"/>
  <c r="D23" i="253"/>
  <c r="C23" i="253"/>
  <c r="D21" i="253"/>
  <c r="C21" i="253"/>
  <c r="D20" i="253"/>
  <c r="C20" i="253"/>
  <c r="D19" i="253"/>
  <c r="C19" i="253"/>
  <c r="D18" i="253"/>
  <c r="C18" i="253"/>
  <c r="D17" i="253"/>
  <c r="C17" i="253"/>
  <c r="D16" i="253"/>
  <c r="C16" i="253"/>
  <c r="D15" i="253"/>
  <c r="C15" i="253"/>
  <c r="D14" i="253"/>
  <c r="C14" i="253"/>
  <c r="D13" i="253"/>
  <c r="C13" i="253"/>
  <c r="D12" i="253"/>
  <c r="C12" i="253"/>
  <c r="D11" i="253"/>
  <c r="C11" i="253"/>
  <c r="D10" i="253"/>
  <c r="C10" i="253"/>
  <c r="D9" i="253"/>
  <c r="C9" i="253"/>
  <c r="D8" i="253"/>
  <c r="C8" i="253"/>
  <c r="D7" i="253"/>
  <c r="C7" i="253"/>
  <c r="G125" i="252"/>
  <c r="D117" i="252"/>
  <c r="C117" i="252"/>
  <c r="D116" i="252"/>
  <c r="C116" i="252"/>
  <c r="D115" i="252"/>
  <c r="C115" i="252"/>
  <c r="D114" i="252"/>
  <c r="C114" i="252"/>
  <c r="D113" i="252"/>
  <c r="C113" i="252"/>
  <c r="D112" i="252"/>
  <c r="C112" i="252"/>
  <c r="D111" i="252"/>
  <c r="C111" i="252"/>
  <c r="D110" i="252"/>
  <c r="C110" i="252"/>
  <c r="D109" i="252"/>
  <c r="C109" i="252"/>
  <c r="D108" i="252"/>
  <c r="C108" i="252"/>
  <c r="D107" i="252"/>
  <c r="C107" i="252"/>
  <c r="D106" i="252"/>
  <c r="C106" i="252"/>
  <c r="D105" i="252"/>
  <c r="C105" i="252"/>
  <c r="D104" i="252"/>
  <c r="C104" i="252"/>
  <c r="D103" i="252"/>
  <c r="C103" i="252"/>
  <c r="D102" i="252"/>
  <c r="C102" i="252"/>
  <c r="D101" i="252"/>
  <c r="C101" i="252"/>
  <c r="D100" i="252"/>
  <c r="C100" i="252"/>
  <c r="D99" i="252"/>
  <c r="C99" i="252"/>
  <c r="D98" i="252"/>
  <c r="C98" i="252"/>
  <c r="D97" i="252"/>
  <c r="C97" i="252"/>
  <c r="D96" i="252"/>
  <c r="C96" i="252"/>
  <c r="D95" i="252"/>
  <c r="C95" i="252"/>
  <c r="D94" i="252"/>
  <c r="C94" i="252"/>
  <c r="D93" i="252"/>
  <c r="C93" i="252"/>
  <c r="D92" i="252"/>
  <c r="C92" i="252"/>
  <c r="D91" i="252"/>
  <c r="C91" i="252"/>
  <c r="D90" i="252"/>
  <c r="C90" i="252"/>
  <c r="D89" i="252"/>
  <c r="C89" i="252"/>
  <c r="D88" i="252"/>
  <c r="C88" i="252"/>
  <c r="D87" i="252"/>
  <c r="C87" i="252"/>
  <c r="D86" i="252"/>
  <c r="C86" i="252"/>
  <c r="D85" i="252"/>
  <c r="C85" i="252"/>
  <c r="D84" i="252"/>
  <c r="C84" i="252"/>
  <c r="D83" i="252"/>
  <c r="C83" i="252"/>
  <c r="D82" i="252"/>
  <c r="C82" i="252"/>
  <c r="D81" i="252"/>
  <c r="C81" i="252"/>
  <c r="D80" i="252"/>
  <c r="C80" i="252"/>
  <c r="D79" i="252"/>
  <c r="C79" i="252"/>
  <c r="D78" i="252"/>
  <c r="C78" i="252"/>
  <c r="D77" i="252"/>
  <c r="C77" i="252"/>
  <c r="D76" i="252"/>
  <c r="C76" i="252"/>
  <c r="D75" i="252"/>
  <c r="C75" i="252"/>
  <c r="D74" i="252"/>
  <c r="C74" i="252"/>
  <c r="D73" i="252"/>
  <c r="C73" i="252"/>
  <c r="D72" i="252"/>
  <c r="C72" i="252"/>
  <c r="D71" i="252"/>
  <c r="C71" i="252"/>
  <c r="D70" i="252"/>
  <c r="C70" i="252"/>
  <c r="D69" i="252"/>
  <c r="C69" i="252"/>
  <c r="D68" i="252"/>
  <c r="C68" i="252"/>
  <c r="D67" i="252"/>
  <c r="C67" i="252"/>
  <c r="D66" i="252"/>
  <c r="C66" i="252"/>
  <c r="D65" i="252"/>
  <c r="C65" i="252"/>
  <c r="D64" i="252"/>
  <c r="C64" i="252"/>
  <c r="D63" i="252"/>
  <c r="C63" i="252"/>
  <c r="D62" i="252"/>
  <c r="C62" i="252"/>
  <c r="D61" i="252"/>
  <c r="C61" i="252"/>
  <c r="D60" i="252"/>
  <c r="C60" i="252"/>
  <c r="D59" i="252"/>
  <c r="C59" i="252"/>
  <c r="D58" i="252"/>
  <c r="C58" i="252"/>
  <c r="D57" i="252"/>
  <c r="C57" i="252"/>
  <c r="D56" i="252"/>
  <c r="C56" i="252"/>
  <c r="D55" i="252"/>
  <c r="C55" i="252"/>
  <c r="D54" i="252"/>
  <c r="C54" i="252"/>
  <c r="D53" i="252"/>
  <c r="C53" i="252"/>
  <c r="D52" i="252"/>
  <c r="C52" i="252"/>
  <c r="D51" i="252"/>
  <c r="C51" i="252"/>
  <c r="D50" i="252"/>
  <c r="C50" i="252"/>
  <c r="D49" i="252"/>
  <c r="C49" i="252"/>
  <c r="D48" i="252"/>
  <c r="C48" i="252"/>
  <c r="D47" i="252"/>
  <c r="C47" i="252"/>
  <c r="D46" i="252"/>
  <c r="C46" i="252"/>
  <c r="D45" i="252"/>
  <c r="C45" i="252"/>
  <c r="D44" i="252"/>
  <c r="C44" i="252"/>
  <c r="D43" i="252"/>
  <c r="C43" i="252"/>
  <c r="D42" i="252"/>
  <c r="C42" i="252"/>
  <c r="D41" i="252"/>
  <c r="C41" i="252"/>
  <c r="D40" i="252"/>
  <c r="C40" i="252"/>
  <c r="D39" i="252"/>
  <c r="C39" i="252"/>
  <c r="D38" i="252"/>
  <c r="C38" i="252"/>
  <c r="D37" i="252"/>
  <c r="C37" i="252"/>
  <c r="D36" i="252"/>
  <c r="C36" i="252"/>
  <c r="D35" i="252"/>
  <c r="C35" i="252"/>
  <c r="D34" i="252"/>
  <c r="C34" i="252"/>
  <c r="D33" i="252"/>
  <c r="C33" i="252"/>
  <c r="D32" i="252"/>
  <c r="C32" i="252"/>
  <c r="D31" i="252"/>
  <c r="C31" i="252"/>
  <c r="D30" i="252"/>
  <c r="C30" i="252"/>
  <c r="D29" i="252"/>
  <c r="C29" i="252"/>
  <c r="D28" i="252"/>
  <c r="C28" i="252"/>
  <c r="D27" i="252"/>
  <c r="C27" i="252"/>
  <c r="D26" i="252"/>
  <c r="C26" i="252"/>
  <c r="D24" i="252"/>
  <c r="C24" i="252"/>
  <c r="D23" i="252"/>
  <c r="C23" i="252"/>
  <c r="D22" i="252"/>
  <c r="C22" i="252"/>
  <c r="D21" i="252"/>
  <c r="C21" i="252"/>
  <c r="D20" i="252"/>
  <c r="C20" i="252"/>
  <c r="D19" i="252"/>
  <c r="C19" i="252"/>
  <c r="D18" i="252"/>
  <c r="C18" i="252"/>
  <c r="D17" i="252"/>
  <c r="C17" i="252"/>
  <c r="D16" i="252"/>
  <c r="C16" i="252"/>
  <c r="D15" i="252"/>
  <c r="C15" i="252"/>
  <c r="D14" i="252"/>
  <c r="C14" i="252"/>
  <c r="D13" i="252"/>
  <c r="C13" i="252"/>
  <c r="D12" i="252"/>
  <c r="C12" i="252"/>
  <c r="D11" i="252"/>
  <c r="C11" i="252"/>
  <c r="D10" i="252"/>
  <c r="C10" i="252"/>
  <c r="D9" i="252"/>
  <c r="C9" i="252"/>
  <c r="D8" i="252"/>
  <c r="C8" i="252"/>
  <c r="D7" i="252"/>
  <c r="C7" i="252"/>
  <c r="D118" i="251"/>
  <c r="C118" i="251"/>
  <c r="D117" i="251"/>
  <c r="C117" i="251"/>
  <c r="D116" i="251"/>
  <c r="C116" i="251"/>
  <c r="D115" i="251"/>
  <c r="C115" i="251"/>
  <c r="D114" i="251"/>
  <c r="C114" i="251"/>
  <c r="D113" i="251"/>
  <c r="C113" i="251"/>
  <c r="D112" i="251"/>
  <c r="C112" i="251"/>
  <c r="D111" i="251"/>
  <c r="C111" i="251"/>
  <c r="D110" i="251"/>
  <c r="C110" i="251"/>
  <c r="D109" i="251"/>
  <c r="C109" i="251"/>
  <c r="D108" i="251"/>
  <c r="C108" i="251"/>
  <c r="D107" i="251"/>
  <c r="C107" i="251"/>
  <c r="D106" i="251"/>
  <c r="C106" i="251"/>
  <c r="D105" i="251"/>
  <c r="C105" i="251"/>
  <c r="D104" i="251"/>
  <c r="C104" i="251"/>
  <c r="D103" i="251"/>
  <c r="C103" i="251"/>
  <c r="D102" i="251"/>
  <c r="C102" i="251"/>
  <c r="D101" i="251"/>
  <c r="C101" i="251"/>
  <c r="D100" i="251"/>
  <c r="C100" i="251"/>
  <c r="D99" i="251"/>
  <c r="C99" i="251"/>
  <c r="C98" i="251"/>
  <c r="C97" i="251"/>
  <c r="D96" i="251"/>
  <c r="C96" i="251"/>
  <c r="D95" i="251"/>
  <c r="C95" i="251"/>
  <c r="D94" i="251"/>
  <c r="C94" i="251"/>
  <c r="D93" i="251"/>
  <c r="C93" i="251"/>
  <c r="D92" i="251"/>
  <c r="C92" i="251"/>
  <c r="D91" i="251"/>
  <c r="C91" i="251"/>
  <c r="D90" i="251"/>
  <c r="C90" i="251"/>
  <c r="D89" i="251"/>
  <c r="C89" i="251"/>
  <c r="D88" i="251"/>
  <c r="C88" i="251"/>
  <c r="D87" i="251"/>
  <c r="C87" i="251"/>
  <c r="D86" i="251"/>
  <c r="C86" i="251"/>
  <c r="D85" i="251"/>
  <c r="C85" i="251"/>
  <c r="D84" i="251"/>
  <c r="C84" i="251"/>
  <c r="C83" i="251"/>
  <c r="D82" i="251"/>
  <c r="C82" i="251"/>
  <c r="D81" i="251"/>
  <c r="C81" i="251"/>
  <c r="D80" i="251"/>
  <c r="C80" i="251"/>
  <c r="D79" i="251"/>
  <c r="C79" i="251"/>
  <c r="D78" i="251"/>
  <c r="C78" i="251"/>
  <c r="D77" i="251"/>
  <c r="C77" i="251"/>
  <c r="D76" i="251"/>
  <c r="C76" i="251"/>
  <c r="D75" i="251"/>
  <c r="C75" i="251"/>
  <c r="D74" i="251"/>
  <c r="C74" i="251"/>
  <c r="D73" i="251"/>
  <c r="C73" i="251"/>
  <c r="D72" i="251"/>
  <c r="C72" i="251"/>
  <c r="D71" i="251"/>
  <c r="C71" i="251"/>
  <c r="D70" i="251"/>
  <c r="C70" i="251"/>
  <c r="D69" i="251"/>
  <c r="C69" i="251"/>
  <c r="D68" i="251"/>
  <c r="C68" i="251"/>
  <c r="D67" i="251"/>
  <c r="C67" i="251"/>
  <c r="D66" i="251"/>
  <c r="C66" i="251"/>
  <c r="D65" i="251"/>
  <c r="C65" i="251"/>
  <c r="D64" i="251"/>
  <c r="C64" i="251"/>
  <c r="D63" i="251"/>
  <c r="C63" i="251"/>
  <c r="D62" i="251"/>
  <c r="C62" i="251"/>
  <c r="D61" i="251"/>
  <c r="C61" i="251"/>
  <c r="D60" i="251"/>
  <c r="C60" i="251"/>
  <c r="D59" i="251"/>
  <c r="C59" i="251"/>
  <c r="D58" i="251"/>
  <c r="C58" i="251"/>
  <c r="D56" i="251"/>
  <c r="C56" i="251"/>
  <c r="D55" i="251"/>
  <c r="C55" i="251"/>
  <c r="D54" i="251"/>
  <c r="C54" i="251"/>
  <c r="D53" i="251"/>
  <c r="C53" i="251"/>
  <c r="D52" i="251"/>
  <c r="C52" i="251"/>
  <c r="D50" i="251"/>
  <c r="C50" i="251"/>
  <c r="D49" i="251"/>
  <c r="C49" i="251"/>
  <c r="D48" i="251"/>
  <c r="C48" i="251"/>
  <c r="D47" i="251"/>
  <c r="C47" i="251"/>
  <c r="D46" i="251"/>
  <c r="C46" i="251"/>
  <c r="D45" i="251"/>
  <c r="C45" i="251"/>
  <c r="D44" i="251"/>
  <c r="C44" i="251"/>
  <c r="D43" i="251"/>
  <c r="C43" i="251"/>
  <c r="D42" i="251"/>
  <c r="C42" i="251"/>
  <c r="D41" i="251"/>
  <c r="C41" i="251"/>
  <c r="D40" i="251"/>
  <c r="C40" i="251"/>
  <c r="D39" i="251"/>
  <c r="C39" i="251"/>
  <c r="D38" i="251"/>
  <c r="C38" i="251"/>
  <c r="D37" i="251"/>
  <c r="C37" i="251"/>
  <c r="D36" i="251"/>
  <c r="C36" i="251"/>
  <c r="D35" i="251"/>
  <c r="C35" i="251"/>
  <c r="D34" i="251"/>
  <c r="C34" i="251"/>
  <c r="D33" i="251"/>
  <c r="C33" i="251"/>
  <c r="D32" i="251"/>
  <c r="C32" i="251"/>
  <c r="D31" i="251"/>
  <c r="C31" i="251"/>
  <c r="D30" i="251"/>
  <c r="C30" i="251"/>
  <c r="D29" i="251"/>
  <c r="C29" i="251"/>
  <c r="D28" i="251"/>
  <c r="C28" i="251"/>
  <c r="D27" i="251"/>
  <c r="C27" i="251"/>
  <c r="D26" i="251"/>
  <c r="C26" i="251"/>
  <c r="D24" i="251"/>
  <c r="C24" i="251"/>
  <c r="D23" i="251"/>
  <c r="C23" i="251"/>
  <c r="D22" i="251"/>
  <c r="C22" i="251"/>
  <c r="D21" i="251"/>
  <c r="C21" i="251"/>
  <c r="D20" i="251"/>
  <c r="C20" i="251"/>
  <c r="D19" i="251"/>
  <c r="C19" i="251"/>
  <c r="D18" i="251"/>
  <c r="C18" i="251"/>
  <c r="D17" i="251"/>
  <c r="C17" i="251"/>
  <c r="D16" i="251"/>
  <c r="C16" i="251"/>
  <c r="D15" i="251"/>
  <c r="C15" i="251"/>
  <c r="D14" i="251"/>
  <c r="C14" i="251"/>
  <c r="D13" i="251"/>
  <c r="C13" i="251"/>
  <c r="D12" i="251"/>
  <c r="C12" i="251"/>
  <c r="D11" i="251"/>
  <c r="C11" i="251"/>
  <c r="D10" i="251"/>
  <c r="C10" i="251"/>
  <c r="D9" i="251"/>
  <c r="C9" i="251"/>
  <c r="D8" i="251"/>
  <c r="C8" i="251"/>
  <c r="D7" i="251"/>
  <c r="C7" i="251"/>
  <c r="G126" i="250"/>
  <c r="D118" i="250"/>
  <c r="C118" i="250"/>
  <c r="D117" i="250"/>
  <c r="C117" i="250"/>
  <c r="D116" i="250"/>
  <c r="C116" i="250"/>
  <c r="D115" i="250"/>
  <c r="C115" i="250"/>
  <c r="D114" i="250"/>
  <c r="C114" i="250"/>
  <c r="D113" i="250"/>
  <c r="C113" i="250"/>
  <c r="D112" i="250"/>
  <c r="C112" i="250"/>
  <c r="D111" i="250"/>
  <c r="C111" i="250"/>
  <c r="D110" i="250"/>
  <c r="C110" i="250"/>
  <c r="D109" i="250"/>
  <c r="C109" i="250"/>
  <c r="D108" i="250"/>
  <c r="C108" i="250"/>
  <c r="D107" i="250"/>
  <c r="C107" i="250"/>
  <c r="D106" i="250"/>
  <c r="C106" i="250"/>
  <c r="D105" i="250"/>
  <c r="C105" i="250"/>
  <c r="D104" i="250"/>
  <c r="C104" i="250"/>
  <c r="D103" i="250"/>
  <c r="C103" i="250"/>
  <c r="D102" i="250"/>
  <c r="C102" i="250"/>
  <c r="D101" i="250"/>
  <c r="C101" i="250"/>
  <c r="D100" i="250"/>
  <c r="C100" i="250"/>
  <c r="D99" i="250"/>
  <c r="C99" i="250"/>
  <c r="D98" i="250"/>
  <c r="C98" i="250"/>
  <c r="D97" i="250"/>
  <c r="C97" i="250"/>
  <c r="D96" i="250"/>
  <c r="C96" i="250"/>
  <c r="D95" i="250"/>
  <c r="C95" i="250"/>
  <c r="D94" i="250"/>
  <c r="C94" i="250"/>
  <c r="D93" i="250"/>
  <c r="C93" i="250"/>
  <c r="D92" i="250"/>
  <c r="C92" i="250"/>
  <c r="D91" i="250"/>
  <c r="C91" i="250"/>
  <c r="D90" i="250"/>
  <c r="C90" i="250"/>
  <c r="D89" i="250"/>
  <c r="C89" i="250"/>
  <c r="D88" i="250"/>
  <c r="C88" i="250"/>
  <c r="D87" i="250"/>
  <c r="C87" i="250"/>
  <c r="D86" i="250"/>
  <c r="C86" i="250"/>
  <c r="D85" i="250"/>
  <c r="C85" i="250"/>
  <c r="D84" i="250"/>
  <c r="C84" i="250"/>
  <c r="D83" i="250"/>
  <c r="C83" i="250"/>
  <c r="D82" i="250"/>
  <c r="C82" i="250"/>
  <c r="D81" i="250"/>
  <c r="C81" i="250"/>
  <c r="D80" i="250"/>
  <c r="C80" i="250"/>
  <c r="D79" i="250"/>
  <c r="C79" i="250"/>
  <c r="D78" i="250"/>
  <c r="C78" i="250"/>
  <c r="D77" i="250"/>
  <c r="C77" i="250"/>
  <c r="D76" i="250"/>
  <c r="C76" i="250"/>
  <c r="D75" i="250"/>
  <c r="C75" i="250"/>
  <c r="D74" i="250"/>
  <c r="C74" i="250"/>
  <c r="D73" i="250"/>
  <c r="C73" i="250"/>
  <c r="D72" i="250"/>
  <c r="C72" i="250"/>
  <c r="D71" i="250"/>
  <c r="C71" i="250"/>
  <c r="D70" i="250"/>
  <c r="C70" i="250"/>
  <c r="D69" i="250"/>
  <c r="C69" i="250"/>
  <c r="D68" i="250"/>
  <c r="C68" i="250"/>
  <c r="D67" i="250"/>
  <c r="C67" i="250"/>
  <c r="D66" i="250"/>
  <c r="C66" i="250"/>
  <c r="D65" i="250"/>
  <c r="C65" i="250"/>
  <c r="D64" i="250"/>
  <c r="C64" i="250"/>
  <c r="D63" i="250"/>
  <c r="C63" i="250"/>
  <c r="D62" i="250"/>
  <c r="C62" i="250"/>
  <c r="D61" i="250"/>
  <c r="C61" i="250"/>
  <c r="D60" i="250"/>
  <c r="C60" i="250"/>
  <c r="D59" i="250"/>
  <c r="C59" i="250"/>
  <c r="D58" i="250"/>
  <c r="C58" i="250"/>
  <c r="D56" i="250"/>
  <c r="C56" i="250"/>
  <c r="D55" i="250"/>
  <c r="C55" i="250"/>
  <c r="D54" i="250"/>
  <c r="C54" i="250"/>
  <c r="D53" i="250"/>
  <c r="C53" i="250"/>
  <c r="D52" i="250"/>
  <c r="C52" i="250"/>
  <c r="D50" i="250"/>
  <c r="C50" i="250"/>
  <c r="D49" i="250"/>
  <c r="C49" i="250"/>
  <c r="D48" i="250"/>
  <c r="C48" i="250"/>
  <c r="D47" i="250"/>
  <c r="C47" i="250"/>
  <c r="D46" i="250"/>
  <c r="C46" i="250"/>
  <c r="D45" i="250"/>
  <c r="C45" i="250"/>
  <c r="D44" i="250"/>
  <c r="C44" i="250"/>
  <c r="D43" i="250"/>
  <c r="C43" i="250"/>
  <c r="D42" i="250"/>
  <c r="C42" i="250"/>
  <c r="D41" i="250"/>
  <c r="C41" i="250"/>
  <c r="D40" i="250"/>
  <c r="C40" i="250"/>
  <c r="D39" i="250"/>
  <c r="C39" i="250"/>
  <c r="D38" i="250"/>
  <c r="C38" i="250"/>
  <c r="D37" i="250"/>
  <c r="C37" i="250"/>
  <c r="D36" i="250"/>
  <c r="C36" i="250"/>
  <c r="D35" i="250"/>
  <c r="C35" i="250"/>
  <c r="D34" i="250"/>
  <c r="C34" i="250"/>
  <c r="D33" i="250"/>
  <c r="C33" i="250"/>
  <c r="D32" i="250"/>
  <c r="C32" i="250"/>
  <c r="D31" i="250"/>
  <c r="C31" i="250"/>
  <c r="D30" i="250"/>
  <c r="C30" i="250"/>
  <c r="D29" i="250"/>
  <c r="C29" i="250"/>
  <c r="D28" i="250"/>
  <c r="C28" i="250"/>
  <c r="D27" i="250"/>
  <c r="C27" i="250"/>
  <c r="D26" i="250"/>
  <c r="C26" i="250"/>
  <c r="D24" i="250"/>
  <c r="C24" i="250"/>
  <c r="D23" i="250"/>
  <c r="C23" i="250"/>
  <c r="D22" i="250"/>
  <c r="C22" i="250"/>
  <c r="D21" i="250"/>
  <c r="C21" i="250"/>
  <c r="D20" i="250"/>
  <c r="C20" i="250"/>
  <c r="D19" i="250"/>
  <c r="C19" i="250"/>
  <c r="D18" i="250"/>
  <c r="C18" i="250"/>
  <c r="D17" i="250"/>
  <c r="C17" i="250"/>
  <c r="D16" i="250"/>
  <c r="C16" i="250"/>
  <c r="D15" i="250"/>
  <c r="C15" i="250"/>
  <c r="D14" i="250"/>
  <c r="C14" i="250"/>
  <c r="D13" i="250"/>
  <c r="C13" i="250"/>
  <c r="D12" i="250"/>
  <c r="C12" i="250"/>
  <c r="D11" i="250"/>
  <c r="C11" i="250"/>
  <c r="D10" i="250"/>
  <c r="C10" i="250"/>
  <c r="D9" i="250"/>
  <c r="C9" i="250"/>
  <c r="D8" i="250"/>
  <c r="C8" i="250"/>
  <c r="D7" i="250"/>
  <c r="C7" i="250"/>
  <c r="G127" i="249"/>
  <c r="D119" i="249"/>
  <c r="C119" i="249"/>
  <c r="D118" i="249"/>
  <c r="C118" i="249"/>
  <c r="D117" i="249"/>
  <c r="C117" i="249"/>
  <c r="D116" i="249"/>
  <c r="C116" i="249"/>
  <c r="D115" i="249"/>
  <c r="C115" i="249"/>
  <c r="D114" i="249"/>
  <c r="C114" i="249"/>
  <c r="D113" i="249"/>
  <c r="C113" i="249"/>
  <c r="D112" i="249"/>
  <c r="C112" i="249"/>
  <c r="D111" i="249"/>
  <c r="C111" i="249"/>
  <c r="D110" i="249"/>
  <c r="C110" i="249"/>
  <c r="D109" i="249"/>
  <c r="C109" i="249"/>
  <c r="D108" i="249"/>
  <c r="C108" i="249"/>
  <c r="D107" i="249"/>
  <c r="C107" i="249"/>
  <c r="D106" i="249"/>
  <c r="C106" i="249"/>
  <c r="D105" i="249"/>
  <c r="C105" i="249"/>
  <c r="D104" i="249"/>
  <c r="C104" i="249"/>
  <c r="D103" i="249"/>
  <c r="C103" i="249"/>
  <c r="D102" i="249"/>
  <c r="C102" i="249"/>
  <c r="D101" i="249"/>
  <c r="C101" i="249"/>
  <c r="D100" i="249"/>
  <c r="C100" i="249"/>
  <c r="D99" i="249"/>
  <c r="C99" i="249"/>
  <c r="D98" i="249"/>
  <c r="C98" i="249"/>
  <c r="D97" i="249"/>
  <c r="C97" i="249"/>
  <c r="D96" i="249"/>
  <c r="C96" i="249"/>
  <c r="D95" i="249"/>
  <c r="C95" i="249"/>
  <c r="D94" i="249"/>
  <c r="C94" i="249"/>
  <c r="D93" i="249"/>
  <c r="C93" i="249"/>
  <c r="D92" i="249"/>
  <c r="C92" i="249"/>
  <c r="D91" i="249"/>
  <c r="C91" i="249"/>
  <c r="D89" i="249"/>
  <c r="C89" i="249"/>
  <c r="D88" i="249"/>
  <c r="C88" i="249"/>
  <c r="D87" i="249"/>
  <c r="C87" i="249"/>
  <c r="D86" i="249"/>
  <c r="C86" i="249"/>
  <c r="D85" i="249"/>
  <c r="C85" i="249"/>
  <c r="D84" i="249"/>
  <c r="C84" i="249"/>
  <c r="D83" i="249"/>
  <c r="C83" i="249"/>
  <c r="D82" i="249"/>
  <c r="C82" i="249"/>
  <c r="D81" i="249"/>
  <c r="C81" i="249"/>
  <c r="D80" i="249"/>
  <c r="C80" i="249"/>
  <c r="D79" i="249"/>
  <c r="C79" i="249"/>
  <c r="D78" i="249"/>
  <c r="C78" i="249"/>
  <c r="D77" i="249"/>
  <c r="C77" i="249"/>
  <c r="D76" i="249"/>
  <c r="C76" i="249"/>
  <c r="D75" i="249"/>
  <c r="C75" i="249"/>
  <c r="D74" i="249"/>
  <c r="C74" i="249"/>
  <c r="D73" i="249"/>
  <c r="C73" i="249"/>
  <c r="D72" i="249"/>
  <c r="C72" i="249"/>
  <c r="D71" i="249"/>
  <c r="C71" i="249"/>
  <c r="D70" i="249"/>
  <c r="C70" i="249"/>
  <c r="D69" i="249"/>
  <c r="C69" i="249"/>
  <c r="D68" i="249"/>
  <c r="C68" i="249"/>
  <c r="D67" i="249"/>
  <c r="C67" i="249"/>
  <c r="D66" i="249"/>
  <c r="C66" i="249"/>
  <c r="D65" i="249"/>
  <c r="C65" i="249"/>
  <c r="D64" i="249"/>
  <c r="C64" i="249"/>
  <c r="D63" i="249"/>
  <c r="C63" i="249"/>
  <c r="D62" i="249"/>
  <c r="C62" i="249"/>
  <c r="D61" i="249"/>
  <c r="C61" i="249"/>
  <c r="D60" i="249"/>
  <c r="C60" i="249"/>
  <c r="D59" i="249"/>
  <c r="C59" i="249"/>
  <c r="D58" i="249"/>
  <c r="C58" i="249"/>
  <c r="D56" i="249"/>
  <c r="C56" i="249"/>
  <c r="D55" i="249"/>
  <c r="C55" i="249"/>
  <c r="D54" i="249"/>
  <c r="C54" i="249"/>
  <c r="D53" i="249"/>
  <c r="C53" i="249"/>
  <c r="D52" i="249"/>
  <c r="C52" i="249"/>
  <c r="D50" i="249"/>
  <c r="C50" i="249"/>
  <c r="D49" i="249"/>
  <c r="C49" i="249"/>
  <c r="D48" i="249"/>
  <c r="C48" i="249"/>
  <c r="D47" i="249"/>
  <c r="C47" i="249"/>
  <c r="D46" i="249"/>
  <c r="C46" i="249"/>
  <c r="D45" i="249"/>
  <c r="C45" i="249"/>
  <c r="D44" i="249"/>
  <c r="C44" i="249"/>
  <c r="D43" i="249"/>
  <c r="C43" i="249"/>
  <c r="D42" i="249"/>
  <c r="C42" i="249"/>
  <c r="D41" i="249"/>
  <c r="C41" i="249"/>
  <c r="D40" i="249"/>
  <c r="C40" i="249"/>
  <c r="D39" i="249"/>
  <c r="C39" i="249"/>
  <c r="D38" i="249"/>
  <c r="C38" i="249"/>
  <c r="D37" i="249"/>
  <c r="C37" i="249"/>
  <c r="D36" i="249"/>
  <c r="C36" i="249"/>
  <c r="D35" i="249"/>
  <c r="C35" i="249"/>
  <c r="D34" i="249"/>
  <c r="C34" i="249"/>
  <c r="D33" i="249"/>
  <c r="C33" i="249"/>
  <c r="D32" i="249"/>
  <c r="C32" i="249"/>
  <c r="D31" i="249"/>
  <c r="C31" i="249"/>
  <c r="D30" i="249"/>
  <c r="C30" i="249"/>
  <c r="D29" i="249"/>
  <c r="C29" i="249"/>
  <c r="D28" i="249"/>
  <c r="C28" i="249"/>
  <c r="D27" i="249"/>
  <c r="C27" i="249"/>
  <c r="D26" i="249"/>
  <c r="C26" i="249"/>
  <c r="D24" i="249"/>
  <c r="C24" i="249"/>
  <c r="D23" i="249"/>
  <c r="C23" i="249"/>
  <c r="D22" i="249"/>
  <c r="C22" i="249"/>
  <c r="D21" i="249"/>
  <c r="C21" i="249"/>
  <c r="D20" i="249"/>
  <c r="C20" i="249"/>
  <c r="D19" i="249"/>
  <c r="C19" i="249"/>
  <c r="D18" i="249"/>
  <c r="C18" i="249"/>
  <c r="D17" i="249"/>
  <c r="C17" i="249"/>
  <c r="D16" i="249"/>
  <c r="C16" i="249"/>
  <c r="D15" i="249"/>
  <c r="C15" i="249"/>
  <c r="D14" i="249"/>
  <c r="C14" i="249"/>
  <c r="D13" i="249"/>
  <c r="C13" i="249"/>
  <c r="D12" i="249"/>
  <c r="C12" i="249"/>
  <c r="D11" i="249"/>
  <c r="C11" i="249"/>
  <c r="D10" i="249"/>
  <c r="C10" i="249"/>
  <c r="D9" i="249"/>
  <c r="C9" i="249"/>
  <c r="D8" i="249"/>
  <c r="C8" i="249"/>
  <c r="D7" i="249"/>
  <c r="C7" i="249"/>
  <c r="G125" i="248"/>
  <c r="D117" i="248"/>
  <c r="C117" i="248"/>
  <c r="D116" i="248"/>
  <c r="C116" i="248"/>
  <c r="D115" i="248"/>
  <c r="C115" i="248"/>
  <c r="D114" i="248"/>
  <c r="C114" i="248"/>
  <c r="D113" i="248"/>
  <c r="C113" i="248"/>
  <c r="D112" i="248"/>
  <c r="C112" i="248"/>
  <c r="D111" i="248"/>
  <c r="C111" i="248"/>
  <c r="D110" i="248"/>
  <c r="C110" i="248"/>
  <c r="D109" i="248"/>
  <c r="C109" i="248"/>
  <c r="D108" i="248"/>
  <c r="C108" i="248"/>
  <c r="D107" i="248"/>
  <c r="C107" i="248"/>
  <c r="D106" i="248"/>
  <c r="C106" i="248"/>
  <c r="D105" i="248"/>
  <c r="C105" i="248"/>
  <c r="D104" i="248"/>
  <c r="C104" i="248"/>
  <c r="D103" i="248"/>
  <c r="C103" i="248"/>
  <c r="D102" i="248"/>
  <c r="C102" i="248"/>
  <c r="D101" i="248"/>
  <c r="C101" i="248"/>
  <c r="D100" i="248"/>
  <c r="C100" i="248"/>
  <c r="D99" i="248"/>
  <c r="C99" i="248"/>
  <c r="D98" i="248"/>
  <c r="C98" i="248"/>
  <c r="D97" i="248"/>
  <c r="C97" i="248"/>
  <c r="D96" i="248"/>
  <c r="C96" i="248"/>
  <c r="D95" i="248"/>
  <c r="C95" i="248"/>
  <c r="D94" i="248"/>
  <c r="C94" i="248"/>
  <c r="D93" i="248"/>
  <c r="C93" i="248"/>
  <c r="D92" i="248"/>
  <c r="C92" i="248"/>
  <c r="D91" i="248"/>
  <c r="C91" i="248"/>
  <c r="D90" i="248"/>
  <c r="C90" i="248"/>
  <c r="D89" i="248"/>
  <c r="C89" i="248"/>
  <c r="D88" i="248"/>
  <c r="C88" i="248"/>
  <c r="D87" i="248"/>
  <c r="C87" i="248"/>
  <c r="D86" i="248"/>
  <c r="C86" i="248"/>
  <c r="D85" i="248"/>
  <c r="C85" i="248"/>
  <c r="D84" i="248"/>
  <c r="C84" i="248"/>
  <c r="D83" i="248"/>
  <c r="C83" i="248"/>
  <c r="D82" i="248"/>
  <c r="C82" i="248"/>
  <c r="D81" i="248"/>
  <c r="C81" i="248"/>
  <c r="D80" i="248"/>
  <c r="C80" i="248"/>
  <c r="D79" i="248"/>
  <c r="C79" i="248"/>
  <c r="D78" i="248"/>
  <c r="C78" i="248"/>
  <c r="D77" i="248"/>
  <c r="C77" i="248"/>
  <c r="D76" i="248"/>
  <c r="C76" i="248"/>
  <c r="D75" i="248"/>
  <c r="C75" i="248"/>
  <c r="D74" i="248"/>
  <c r="C74" i="248"/>
  <c r="D73" i="248"/>
  <c r="C73" i="248"/>
  <c r="D72" i="248"/>
  <c r="C72" i="248"/>
  <c r="D71" i="248"/>
  <c r="C71" i="248"/>
  <c r="D70" i="248"/>
  <c r="C70" i="248"/>
  <c r="D69" i="248"/>
  <c r="C69" i="248"/>
  <c r="D68" i="248"/>
  <c r="C68" i="248"/>
  <c r="D67" i="248"/>
  <c r="C67" i="248"/>
  <c r="D66" i="248"/>
  <c r="C66" i="248"/>
  <c r="D65" i="248"/>
  <c r="C65" i="248"/>
  <c r="D64" i="248"/>
  <c r="C64" i="248"/>
  <c r="D63" i="248"/>
  <c r="C63" i="248"/>
  <c r="D62" i="248"/>
  <c r="C62" i="248"/>
  <c r="D61" i="248"/>
  <c r="C61" i="248"/>
  <c r="D60" i="248"/>
  <c r="C60" i="248"/>
  <c r="D59" i="248"/>
  <c r="C59" i="248"/>
  <c r="D58" i="248"/>
  <c r="C58" i="248"/>
  <c r="D57" i="248"/>
  <c r="C57" i="248"/>
  <c r="D55" i="248"/>
  <c r="C55" i="248"/>
  <c r="D54" i="248"/>
  <c r="C54" i="248"/>
  <c r="D53" i="248"/>
  <c r="C53" i="248"/>
  <c r="F52" i="248"/>
  <c r="D52" i="248"/>
  <c r="C52" i="248"/>
  <c r="F51" i="248"/>
  <c r="D51" i="248"/>
  <c r="C51" i="248"/>
  <c r="D50" i="248"/>
  <c r="C50" i="248"/>
  <c r="D49" i="248"/>
  <c r="C49" i="248"/>
  <c r="D48" i="248"/>
  <c r="C48" i="248"/>
  <c r="D47" i="248"/>
  <c r="C47" i="248"/>
  <c r="D46" i="248"/>
  <c r="C46" i="248"/>
  <c r="D45" i="248"/>
  <c r="C45" i="248"/>
  <c r="D44" i="248"/>
  <c r="C44" i="248"/>
  <c r="D43" i="248"/>
  <c r="C43" i="248"/>
  <c r="D42" i="248"/>
  <c r="C42" i="248"/>
  <c r="D41" i="248"/>
  <c r="C41" i="248"/>
  <c r="D40" i="248"/>
  <c r="C40" i="248"/>
  <c r="D39" i="248"/>
  <c r="C39" i="248"/>
  <c r="D38" i="248"/>
  <c r="C38" i="248"/>
  <c r="D37" i="248"/>
  <c r="C37" i="248"/>
  <c r="D36" i="248"/>
  <c r="C36" i="248"/>
  <c r="D35" i="248"/>
  <c r="C35" i="248"/>
  <c r="D34" i="248"/>
  <c r="C34" i="248"/>
  <c r="D33" i="248"/>
  <c r="C33" i="248"/>
  <c r="D32" i="248"/>
  <c r="C32" i="248"/>
  <c r="D31" i="248"/>
  <c r="C31" i="248"/>
  <c r="D30" i="248"/>
  <c r="C30" i="248"/>
  <c r="D29" i="248"/>
  <c r="C29" i="248"/>
  <c r="D28" i="248"/>
  <c r="C28" i="248"/>
  <c r="D27" i="248"/>
  <c r="C27" i="248"/>
  <c r="D26" i="248"/>
  <c r="C26" i="248"/>
  <c r="D24" i="248"/>
  <c r="C24" i="248"/>
  <c r="D23" i="248"/>
  <c r="C23" i="248"/>
  <c r="D22" i="248"/>
  <c r="C22" i="248"/>
  <c r="D21" i="248"/>
  <c r="C21" i="248"/>
  <c r="D20" i="248"/>
  <c r="C20" i="248"/>
  <c r="D19" i="248"/>
  <c r="C19" i="248"/>
  <c r="D18" i="248"/>
  <c r="C18" i="248"/>
  <c r="D17" i="248"/>
  <c r="C17" i="248"/>
  <c r="D16" i="248"/>
  <c r="C16" i="248"/>
  <c r="D15" i="248"/>
  <c r="C15" i="248"/>
  <c r="D14" i="248"/>
  <c r="C14" i="248"/>
  <c r="D13" i="248"/>
  <c r="C13" i="248"/>
  <c r="D12" i="248"/>
  <c r="C12" i="248"/>
  <c r="D11" i="248"/>
  <c r="C11" i="248"/>
  <c r="D10" i="248"/>
  <c r="C10" i="248"/>
  <c r="D9" i="248"/>
  <c r="C9" i="248"/>
  <c r="D8" i="248"/>
  <c r="C8" i="248"/>
  <c r="D7" i="248"/>
  <c r="C7" i="248"/>
  <c r="G126" i="247"/>
  <c r="D118" i="247"/>
  <c r="C118" i="247"/>
  <c r="D117" i="247"/>
  <c r="C117" i="247"/>
  <c r="D116" i="247"/>
  <c r="C116" i="247"/>
  <c r="D115" i="247"/>
  <c r="C115" i="247"/>
  <c r="D114" i="247"/>
  <c r="C114" i="247"/>
  <c r="D113" i="247"/>
  <c r="C113" i="247"/>
  <c r="D112" i="247"/>
  <c r="C112" i="247"/>
  <c r="D111" i="247"/>
  <c r="C111" i="247"/>
  <c r="D110" i="247"/>
  <c r="C110" i="247"/>
  <c r="D109" i="247"/>
  <c r="C109" i="247"/>
  <c r="D108" i="247"/>
  <c r="C108" i="247"/>
  <c r="D107" i="247"/>
  <c r="C107" i="247"/>
  <c r="D106" i="247"/>
  <c r="C106" i="247"/>
  <c r="D105" i="247"/>
  <c r="C105" i="247"/>
  <c r="D104" i="247"/>
  <c r="C104" i="247"/>
  <c r="D103" i="247"/>
  <c r="C103" i="247"/>
  <c r="D102" i="247"/>
  <c r="C102" i="247"/>
  <c r="D101" i="247"/>
  <c r="C101" i="247"/>
  <c r="D100" i="247"/>
  <c r="C100" i="247"/>
  <c r="D99" i="247"/>
  <c r="C99" i="247"/>
  <c r="D98" i="247"/>
  <c r="C98" i="247"/>
  <c r="D97" i="247"/>
  <c r="C97" i="247"/>
  <c r="D96" i="247"/>
  <c r="C96" i="247"/>
  <c r="D95" i="247"/>
  <c r="C95" i="247"/>
  <c r="D94" i="247"/>
  <c r="C94" i="247"/>
  <c r="D93" i="247"/>
  <c r="C93" i="247"/>
  <c r="D92" i="247"/>
  <c r="C92" i="247"/>
  <c r="D91" i="247"/>
  <c r="C91" i="247"/>
  <c r="D90" i="247"/>
  <c r="C90" i="247"/>
  <c r="D89" i="247"/>
  <c r="C89" i="247"/>
  <c r="D88" i="247"/>
  <c r="C88" i="247"/>
  <c r="D87" i="247"/>
  <c r="C87" i="247"/>
  <c r="D86" i="247"/>
  <c r="C86" i="247"/>
  <c r="D85" i="247"/>
  <c r="C85" i="247"/>
  <c r="D84" i="247"/>
  <c r="C84" i="247"/>
  <c r="D83" i="247"/>
  <c r="C83" i="247"/>
  <c r="D82" i="247"/>
  <c r="C82" i="247"/>
  <c r="D81" i="247"/>
  <c r="C81" i="247"/>
  <c r="D80" i="247"/>
  <c r="C80" i="247"/>
  <c r="D79" i="247"/>
  <c r="C79" i="247"/>
  <c r="D78" i="247"/>
  <c r="C78" i="247"/>
  <c r="D77" i="247"/>
  <c r="C77" i="247"/>
  <c r="D76" i="247"/>
  <c r="C76" i="247"/>
  <c r="D75" i="247"/>
  <c r="C75" i="247"/>
  <c r="D74" i="247"/>
  <c r="C74" i="247"/>
  <c r="D73" i="247"/>
  <c r="C73" i="247"/>
  <c r="D72" i="247"/>
  <c r="C72" i="247"/>
  <c r="D71" i="247"/>
  <c r="C71" i="247"/>
  <c r="D70" i="247"/>
  <c r="C70" i="247"/>
  <c r="D69" i="247"/>
  <c r="C69" i="247"/>
  <c r="D68" i="247"/>
  <c r="C68" i="247"/>
  <c r="D67" i="247"/>
  <c r="C67" i="247"/>
  <c r="D66" i="247"/>
  <c r="C66" i="247"/>
  <c r="D65" i="247"/>
  <c r="C65" i="247"/>
  <c r="D64" i="247"/>
  <c r="C64" i="247"/>
  <c r="D63" i="247"/>
  <c r="C63" i="247"/>
  <c r="D62" i="247"/>
  <c r="C62" i="247"/>
  <c r="D61" i="247"/>
  <c r="C61" i="247"/>
  <c r="D60" i="247"/>
  <c r="C60" i="247"/>
  <c r="D59" i="247"/>
  <c r="C59" i="247"/>
  <c r="D58" i="247"/>
  <c r="C58" i="247"/>
  <c r="D56" i="247"/>
  <c r="C56" i="247"/>
  <c r="D55" i="247"/>
  <c r="C55" i="247"/>
  <c r="D54" i="247"/>
  <c r="C54" i="247"/>
  <c r="D53" i="247"/>
  <c r="C53" i="247"/>
  <c r="D52" i="247"/>
  <c r="C52" i="247"/>
  <c r="D50" i="247"/>
  <c r="C50" i="247"/>
  <c r="D49" i="247"/>
  <c r="C49" i="247"/>
  <c r="D48" i="247"/>
  <c r="C48" i="247"/>
  <c r="D47" i="247"/>
  <c r="C47" i="247"/>
  <c r="D46" i="247"/>
  <c r="C46" i="247"/>
  <c r="D45" i="247"/>
  <c r="C45" i="247"/>
  <c r="D44" i="247"/>
  <c r="C44" i="247"/>
  <c r="D43" i="247"/>
  <c r="C43" i="247"/>
  <c r="D42" i="247"/>
  <c r="C42" i="247"/>
  <c r="D41" i="247"/>
  <c r="C41" i="247"/>
  <c r="D40" i="247"/>
  <c r="C40" i="247"/>
  <c r="D39" i="247"/>
  <c r="C39" i="247"/>
  <c r="D38" i="247"/>
  <c r="C38" i="247"/>
  <c r="D37" i="247"/>
  <c r="C37" i="247"/>
  <c r="D36" i="247"/>
  <c r="C36" i="247"/>
  <c r="D35" i="247"/>
  <c r="C35" i="247"/>
  <c r="D34" i="247"/>
  <c r="C34" i="247"/>
  <c r="D33" i="247"/>
  <c r="C33" i="247"/>
  <c r="D32" i="247"/>
  <c r="C32" i="247"/>
  <c r="D31" i="247"/>
  <c r="C31" i="247"/>
  <c r="D30" i="247"/>
  <c r="C30" i="247"/>
  <c r="D29" i="247"/>
  <c r="C29" i="247"/>
  <c r="D28" i="247"/>
  <c r="C28" i="247"/>
  <c r="D27" i="247"/>
  <c r="C27" i="247"/>
  <c r="D26" i="247"/>
  <c r="C26" i="247"/>
  <c r="D24" i="247"/>
  <c r="C24" i="247"/>
  <c r="D23" i="247"/>
  <c r="C23" i="247"/>
  <c r="D22" i="247"/>
  <c r="C22" i="247"/>
  <c r="D21" i="247"/>
  <c r="C21" i="247"/>
  <c r="D20" i="247"/>
  <c r="C20" i="247"/>
  <c r="D19" i="247"/>
  <c r="C19" i="247"/>
  <c r="D18" i="247"/>
  <c r="C18" i="247"/>
  <c r="D17" i="247"/>
  <c r="C17" i="247"/>
  <c r="D16" i="247"/>
  <c r="C16" i="247"/>
  <c r="D15" i="247"/>
  <c r="C15" i="247"/>
  <c r="D14" i="247"/>
  <c r="C14" i="247"/>
  <c r="D13" i="247"/>
  <c r="C13" i="247"/>
  <c r="D12" i="247"/>
  <c r="C12" i="247"/>
  <c r="D11" i="247"/>
  <c r="C11" i="247"/>
  <c r="D10" i="247"/>
  <c r="C10" i="247"/>
  <c r="D9" i="247"/>
  <c r="C9" i="247"/>
  <c r="D8" i="247"/>
  <c r="C8" i="247"/>
  <c r="D7" i="247"/>
  <c r="C7" i="247"/>
  <c r="G126" i="246"/>
  <c r="D118" i="246"/>
  <c r="C118" i="246"/>
  <c r="D117" i="246"/>
  <c r="C117" i="246"/>
  <c r="D116" i="246"/>
  <c r="C116" i="246"/>
  <c r="D115" i="246"/>
  <c r="C115" i="246"/>
  <c r="D114" i="246"/>
  <c r="C114" i="246"/>
  <c r="D113" i="246"/>
  <c r="C113" i="246"/>
  <c r="D112" i="246"/>
  <c r="C112" i="246"/>
  <c r="D111" i="246"/>
  <c r="C111" i="246"/>
  <c r="D110" i="246"/>
  <c r="C110" i="246"/>
  <c r="D109" i="246"/>
  <c r="C109" i="246"/>
  <c r="C108" i="246"/>
  <c r="D107" i="246"/>
  <c r="C107" i="246"/>
  <c r="D106" i="246"/>
  <c r="C106" i="246"/>
  <c r="D105" i="246"/>
  <c r="C105" i="246"/>
  <c r="D104" i="246"/>
  <c r="C104" i="246"/>
  <c r="D103" i="246"/>
  <c r="C103" i="246"/>
  <c r="D102" i="246"/>
  <c r="C102" i="246"/>
  <c r="D101" i="246"/>
  <c r="C101" i="246"/>
  <c r="D100" i="246"/>
  <c r="C100" i="246"/>
  <c r="D99" i="246"/>
  <c r="C99" i="246"/>
  <c r="C98" i="246"/>
  <c r="C97" i="246"/>
  <c r="D96" i="246"/>
  <c r="C96" i="246"/>
  <c r="D95" i="246"/>
  <c r="C95" i="246"/>
  <c r="D94" i="246"/>
  <c r="C94" i="246"/>
  <c r="D93" i="246"/>
  <c r="C93" i="246"/>
  <c r="D92" i="246"/>
  <c r="C92" i="246"/>
  <c r="D91" i="246"/>
  <c r="C91" i="246"/>
  <c r="D90" i="246"/>
  <c r="C90" i="246"/>
  <c r="D89" i="246"/>
  <c r="C89" i="246"/>
  <c r="D88" i="246"/>
  <c r="C88" i="246"/>
  <c r="D87" i="246"/>
  <c r="C87" i="246"/>
  <c r="D86" i="246"/>
  <c r="C86" i="246"/>
  <c r="D85" i="246"/>
  <c r="C85" i="246"/>
  <c r="D84" i="246"/>
  <c r="C84" i="246"/>
  <c r="C83" i="246"/>
  <c r="D82" i="246"/>
  <c r="C82" i="246"/>
  <c r="D81" i="246"/>
  <c r="C81" i="246"/>
  <c r="D80" i="246"/>
  <c r="C80" i="246"/>
  <c r="D79" i="246"/>
  <c r="C79" i="246"/>
  <c r="D78" i="246"/>
  <c r="C78" i="246"/>
  <c r="D77" i="246"/>
  <c r="C77" i="246"/>
  <c r="D76" i="246"/>
  <c r="C76" i="246"/>
  <c r="D75" i="246"/>
  <c r="C75" i="246"/>
  <c r="D74" i="246"/>
  <c r="C74" i="246"/>
  <c r="D73" i="246"/>
  <c r="C73" i="246"/>
  <c r="D72" i="246"/>
  <c r="C72" i="246"/>
  <c r="D71" i="246"/>
  <c r="C71" i="246"/>
  <c r="D70" i="246"/>
  <c r="C70" i="246"/>
  <c r="D69" i="246"/>
  <c r="C69" i="246"/>
  <c r="D68" i="246"/>
  <c r="C68" i="246"/>
  <c r="D67" i="246"/>
  <c r="C67" i="246"/>
  <c r="D66" i="246"/>
  <c r="C66" i="246"/>
  <c r="D65" i="246"/>
  <c r="C65" i="246"/>
  <c r="D64" i="246"/>
  <c r="C64" i="246"/>
  <c r="D63" i="246"/>
  <c r="C63" i="246"/>
  <c r="D62" i="246"/>
  <c r="C62" i="246"/>
  <c r="D61" i="246"/>
  <c r="C61" i="246"/>
  <c r="D60" i="246"/>
  <c r="C60" i="246"/>
  <c r="D59" i="246"/>
  <c r="C59" i="246"/>
  <c r="C58" i="246"/>
  <c r="D56" i="246"/>
  <c r="C56" i="246"/>
  <c r="D55" i="246"/>
  <c r="C55" i="246"/>
  <c r="D54" i="246"/>
  <c r="C54" i="246"/>
  <c r="D53" i="246"/>
  <c r="C53" i="246"/>
  <c r="D52" i="246"/>
  <c r="C52" i="246"/>
  <c r="D50" i="246"/>
  <c r="C50" i="246"/>
  <c r="D49" i="246"/>
  <c r="C49" i="246"/>
  <c r="D48" i="246"/>
  <c r="C48" i="246"/>
  <c r="D47" i="246"/>
  <c r="C47" i="246"/>
  <c r="D46" i="246"/>
  <c r="C46" i="246"/>
  <c r="D45" i="246"/>
  <c r="C45" i="246"/>
  <c r="D44" i="246"/>
  <c r="C44" i="246"/>
  <c r="D43" i="246"/>
  <c r="C43" i="246"/>
  <c r="D42" i="246"/>
  <c r="C42" i="246"/>
  <c r="D41" i="246"/>
  <c r="C41" i="246"/>
  <c r="D40" i="246"/>
  <c r="C40" i="246"/>
  <c r="D39" i="246"/>
  <c r="C39" i="246"/>
  <c r="D38" i="246"/>
  <c r="C38" i="246"/>
  <c r="D37" i="246"/>
  <c r="C37" i="246"/>
  <c r="D36" i="246"/>
  <c r="C36" i="246"/>
  <c r="D35" i="246"/>
  <c r="C35" i="246"/>
  <c r="D34" i="246"/>
  <c r="C34" i="246"/>
  <c r="D33" i="246"/>
  <c r="C33" i="246"/>
  <c r="D32" i="246"/>
  <c r="C32" i="246"/>
  <c r="D31" i="246"/>
  <c r="C31" i="246"/>
  <c r="D30" i="246"/>
  <c r="C30" i="246"/>
  <c r="D29" i="246"/>
  <c r="C29" i="246"/>
  <c r="D28" i="246"/>
  <c r="C28" i="246"/>
  <c r="D27" i="246"/>
  <c r="C27" i="246"/>
  <c r="D26" i="246"/>
  <c r="C26" i="246"/>
  <c r="D24" i="246"/>
  <c r="C24" i="246"/>
  <c r="D23" i="246"/>
  <c r="C23" i="246"/>
  <c r="D22" i="246"/>
  <c r="C22" i="246"/>
  <c r="D21" i="246"/>
  <c r="C21" i="246"/>
  <c r="D20" i="246"/>
  <c r="C20" i="246"/>
  <c r="D19" i="246"/>
  <c r="C19" i="246"/>
  <c r="D18" i="246"/>
  <c r="C18" i="246"/>
  <c r="D17" i="246"/>
  <c r="C17" i="246"/>
  <c r="D16" i="246"/>
  <c r="C16" i="246"/>
  <c r="D15" i="246"/>
  <c r="C15" i="246"/>
  <c r="D14" i="246"/>
  <c r="C14" i="246"/>
  <c r="D13" i="246"/>
  <c r="C13" i="246"/>
  <c r="D12" i="246"/>
  <c r="C12" i="246"/>
  <c r="D11" i="246"/>
  <c r="C11" i="246"/>
  <c r="D10" i="246"/>
  <c r="C10" i="246"/>
  <c r="D9" i="246"/>
  <c r="C9" i="246"/>
  <c r="D8" i="246"/>
  <c r="C8" i="246"/>
  <c r="D7" i="246"/>
  <c r="C7" i="246"/>
  <c r="G126" i="245"/>
  <c r="D118" i="245"/>
  <c r="C118" i="245"/>
  <c r="D117" i="245"/>
  <c r="C117" i="245"/>
  <c r="D116" i="245"/>
  <c r="C116" i="245"/>
  <c r="D115" i="245"/>
  <c r="C115" i="245"/>
  <c r="D114" i="245"/>
  <c r="C114" i="245"/>
  <c r="D113" i="245"/>
  <c r="C113" i="245"/>
  <c r="D112" i="245"/>
  <c r="C112" i="245"/>
  <c r="D111" i="245"/>
  <c r="C111" i="245"/>
  <c r="D110" i="245"/>
  <c r="C110" i="245"/>
  <c r="D109" i="245"/>
  <c r="C109" i="245"/>
  <c r="C108" i="245"/>
  <c r="D107" i="245"/>
  <c r="C107" i="245"/>
  <c r="D106" i="245"/>
  <c r="C106" i="245"/>
  <c r="D105" i="245"/>
  <c r="C105" i="245"/>
  <c r="D104" i="245"/>
  <c r="C104" i="245"/>
  <c r="D103" i="245"/>
  <c r="C103" i="245"/>
  <c r="D102" i="245"/>
  <c r="C102" i="245"/>
  <c r="D101" i="245"/>
  <c r="C101" i="245"/>
  <c r="D100" i="245"/>
  <c r="C100" i="245"/>
  <c r="D99" i="245"/>
  <c r="C99" i="245"/>
  <c r="C98" i="245"/>
  <c r="C97" i="245"/>
  <c r="D96" i="245"/>
  <c r="C96" i="245"/>
  <c r="D95" i="245"/>
  <c r="C95" i="245"/>
  <c r="D94" i="245"/>
  <c r="C94" i="245"/>
  <c r="D93" i="245"/>
  <c r="C93" i="245"/>
  <c r="D92" i="245"/>
  <c r="C92" i="245"/>
  <c r="D89" i="245"/>
  <c r="C89" i="245"/>
  <c r="D88" i="245"/>
  <c r="C88" i="245"/>
  <c r="D87" i="245"/>
  <c r="C87" i="245"/>
  <c r="D86" i="245"/>
  <c r="C86" i="245"/>
  <c r="D85" i="245"/>
  <c r="C85" i="245"/>
  <c r="D84" i="245"/>
  <c r="C84" i="245"/>
  <c r="C83" i="245"/>
  <c r="D82" i="245"/>
  <c r="C82" i="245"/>
  <c r="D81" i="245"/>
  <c r="C81" i="245"/>
  <c r="D80" i="245"/>
  <c r="C80" i="245"/>
  <c r="D79" i="245"/>
  <c r="C79" i="245"/>
  <c r="D78" i="245"/>
  <c r="C78" i="245"/>
  <c r="D77" i="245"/>
  <c r="C77" i="245"/>
  <c r="D76" i="245"/>
  <c r="C76" i="245"/>
  <c r="D75" i="245"/>
  <c r="C75" i="245"/>
  <c r="D74" i="245"/>
  <c r="C74" i="245"/>
  <c r="D73" i="245"/>
  <c r="C73" i="245"/>
  <c r="D72" i="245"/>
  <c r="C72" i="245"/>
  <c r="D71" i="245"/>
  <c r="C71" i="245"/>
  <c r="D70" i="245"/>
  <c r="C70" i="245"/>
  <c r="D69" i="245"/>
  <c r="C69" i="245"/>
  <c r="D68" i="245"/>
  <c r="C68" i="245"/>
  <c r="D67" i="245"/>
  <c r="C67" i="245"/>
  <c r="D66" i="245"/>
  <c r="C66" i="245"/>
  <c r="D65" i="245"/>
  <c r="C65" i="245"/>
  <c r="D64" i="245"/>
  <c r="C64" i="245"/>
  <c r="D63" i="245"/>
  <c r="C63" i="245"/>
  <c r="D62" i="245"/>
  <c r="C62" i="245"/>
  <c r="D61" i="245"/>
  <c r="C61" i="245"/>
  <c r="D60" i="245"/>
  <c r="C60" i="245"/>
  <c r="D59" i="245"/>
  <c r="C59" i="245"/>
  <c r="C58" i="245"/>
  <c r="D56" i="245"/>
  <c r="C56" i="245"/>
  <c r="D55" i="245"/>
  <c r="C55" i="245"/>
  <c r="D54" i="245"/>
  <c r="C54" i="245"/>
  <c r="D53" i="245"/>
  <c r="C53" i="245"/>
  <c r="D52" i="245"/>
  <c r="C52" i="245"/>
  <c r="D50" i="245"/>
  <c r="C50" i="245"/>
  <c r="D49" i="245"/>
  <c r="C49" i="245"/>
  <c r="D48" i="245"/>
  <c r="C48" i="245"/>
  <c r="D47" i="245"/>
  <c r="C47" i="245"/>
  <c r="D46" i="245"/>
  <c r="C46" i="245"/>
  <c r="D45" i="245"/>
  <c r="C45" i="245"/>
  <c r="D44" i="245"/>
  <c r="C44" i="245"/>
  <c r="D43" i="245"/>
  <c r="C43" i="245"/>
  <c r="D42" i="245"/>
  <c r="C42" i="245"/>
  <c r="D41" i="245"/>
  <c r="C41" i="245"/>
  <c r="D40" i="245"/>
  <c r="C40" i="245"/>
  <c r="D39" i="245"/>
  <c r="C39" i="245"/>
  <c r="D38" i="245"/>
  <c r="C38" i="245"/>
  <c r="D37" i="245"/>
  <c r="C37" i="245"/>
  <c r="D36" i="245"/>
  <c r="C36" i="245"/>
  <c r="D35" i="245"/>
  <c r="C35" i="245"/>
  <c r="D34" i="245"/>
  <c r="C34" i="245"/>
  <c r="D33" i="245"/>
  <c r="C33" i="245"/>
  <c r="D32" i="245"/>
  <c r="C32" i="245"/>
  <c r="D31" i="245"/>
  <c r="C31" i="245"/>
  <c r="D30" i="245"/>
  <c r="C30" i="245"/>
  <c r="D29" i="245"/>
  <c r="C29" i="245"/>
  <c r="D28" i="245"/>
  <c r="C28" i="245"/>
  <c r="D27" i="245"/>
  <c r="C27" i="245"/>
  <c r="D26" i="245"/>
  <c r="C26" i="245"/>
  <c r="D24" i="245"/>
  <c r="C24" i="245"/>
  <c r="D23" i="245"/>
  <c r="C23" i="245"/>
  <c r="D22" i="245"/>
  <c r="C22" i="245"/>
  <c r="D21" i="245"/>
  <c r="C21" i="245"/>
  <c r="D20" i="245"/>
  <c r="C20" i="245"/>
  <c r="D19" i="245"/>
  <c r="C19" i="245"/>
  <c r="D18" i="245"/>
  <c r="C18" i="245"/>
  <c r="D17" i="245"/>
  <c r="C17" i="245"/>
  <c r="D16" i="245"/>
  <c r="C16" i="245"/>
  <c r="D15" i="245"/>
  <c r="C15" i="245"/>
  <c r="D14" i="245"/>
  <c r="C14" i="245"/>
  <c r="D13" i="245"/>
  <c r="C13" i="245"/>
  <c r="D12" i="245"/>
  <c r="C12" i="245"/>
  <c r="D11" i="245"/>
  <c r="C11" i="245"/>
  <c r="D10" i="245"/>
  <c r="C10" i="245"/>
  <c r="D9" i="245"/>
  <c r="C9" i="245"/>
  <c r="D8" i="245"/>
  <c r="C8" i="245"/>
  <c r="D7" i="245"/>
  <c r="C7" i="245"/>
  <c r="L24" i="244"/>
  <c r="N24" i="244" s="1"/>
  <c r="J24" i="244"/>
  <c r="L23" i="244"/>
  <c r="N23" i="244" s="1"/>
  <c r="J23" i="244"/>
  <c r="B24" i="244"/>
  <c r="B23" i="244"/>
  <c r="K14" i="244"/>
  <c r="N14" i="244" s="1"/>
  <c r="B14" i="244"/>
  <c r="L39" i="244"/>
  <c r="K39" i="244"/>
  <c r="I39" i="244" s="1"/>
  <c r="B39" i="244"/>
  <c r="K38" i="244"/>
  <c r="N38" i="244" s="1"/>
  <c r="B38" i="244"/>
  <c r="N30" i="244"/>
  <c r="N33" i="244" s="1"/>
  <c r="K13" i="244"/>
  <c r="N13" i="244" s="1"/>
  <c r="B13" i="244"/>
  <c r="N8" i="244"/>
  <c r="N7" i="244"/>
  <c r="M7" i="244"/>
  <c r="C7" i="244"/>
  <c r="C6" i="244"/>
  <c r="B4" i="244"/>
  <c r="N39" i="244" l="1"/>
  <c r="N40" i="244" s="1"/>
  <c r="N16" i="244" s="1"/>
  <c r="N18" i="244" s="1"/>
  <c r="I38" i="244"/>
  <c r="N25" i="244"/>
  <c r="N42" i="244" l="1"/>
  <c r="F25" i="249" l="1"/>
  <c r="G25" i="249" s="1"/>
  <c r="F25" i="262"/>
  <c r="J25" i="262" s="1"/>
  <c r="F25" i="255"/>
  <c r="G25" i="255" s="1"/>
  <c r="F25" i="245"/>
  <c r="G25" i="245" s="1"/>
  <c r="F25" i="252"/>
  <c r="F25" i="172"/>
  <c r="G25" i="172" s="1"/>
  <c r="F25" i="248"/>
  <c r="F25" i="250"/>
  <c r="G25" i="250" s="1"/>
  <c r="F25" i="173"/>
  <c r="G25" i="173" s="1"/>
  <c r="F25" i="254"/>
  <c r="F25" i="246"/>
  <c r="G25" i="246" s="1"/>
  <c r="F25" i="251"/>
  <c r="G25" i="251" s="1"/>
  <c r="F25" i="171"/>
  <c r="G25" i="171" s="1"/>
  <c r="F25" i="174"/>
  <c r="G25" i="174" s="1"/>
  <c r="F25" i="247"/>
  <c r="G25" i="247" s="1"/>
  <c r="F25" i="253"/>
  <c r="G25" i="253" s="1"/>
  <c r="F117" i="262"/>
  <c r="L47" i="244"/>
  <c r="L49" i="244"/>
  <c r="L48" i="244"/>
  <c r="N50" i="244" l="1"/>
  <c r="N52" i="244" s="1"/>
  <c r="J117" i="262"/>
  <c r="G117" i="262"/>
  <c r="B24" i="223"/>
  <c r="J24" i="223"/>
  <c r="L24" i="223"/>
  <c r="N24" i="223" s="1"/>
  <c r="B24" i="224"/>
  <c r="J24" i="224"/>
  <c r="L24" i="224"/>
  <c r="N24" i="224" s="1"/>
  <c r="K50" i="92" l="1"/>
  <c r="B50" i="92"/>
  <c r="B27" i="221"/>
  <c r="N8" i="221"/>
  <c r="N7" i="221"/>
  <c r="M7" i="221"/>
  <c r="C7" i="221"/>
  <c r="L27" i="90"/>
  <c r="J27" i="90"/>
  <c r="B27" i="90"/>
  <c r="M7" i="90"/>
  <c r="N8" i="90"/>
  <c r="N7" i="90"/>
  <c r="C7" i="90"/>
  <c r="K50" i="221"/>
  <c r="B50" i="221"/>
  <c r="K50" i="90"/>
  <c r="B50" i="90"/>
  <c r="F55" i="262" l="1"/>
  <c r="F55" i="256"/>
  <c r="G55" i="256" s="1"/>
  <c r="K42" i="223"/>
  <c r="N42" i="223" s="1"/>
  <c r="B42" i="223"/>
  <c r="K47" i="222"/>
  <c r="B47" i="222"/>
  <c r="K47" i="23"/>
  <c r="B47" i="23"/>
  <c r="G128" i="192"/>
  <c r="G68" i="220"/>
  <c r="F68" i="220" s="1"/>
  <c r="F45" i="220"/>
  <c r="G45" i="220" s="1"/>
  <c r="G36" i="220"/>
  <c r="F36" i="220" s="1"/>
  <c r="G35" i="220"/>
  <c r="F35" i="220" s="1"/>
  <c r="G34" i="220"/>
  <c r="F34" i="220" s="1"/>
  <c r="G33" i="220"/>
  <c r="F33" i="220" s="1"/>
  <c r="G32" i="220"/>
  <c r="F32" i="220" s="1"/>
  <c r="G31" i="220"/>
  <c r="F31" i="220" s="1"/>
  <c r="G30" i="220"/>
  <c r="F30" i="220" s="1"/>
  <c r="G29" i="220"/>
  <c r="F29" i="220" s="1"/>
  <c r="G28" i="220"/>
  <c r="F28" i="220" s="1"/>
  <c r="G27" i="220"/>
  <c r="G25" i="220"/>
  <c r="F25" i="220"/>
  <c r="G24" i="220"/>
  <c r="F24" i="220" s="1"/>
  <c r="G23" i="220"/>
  <c r="F23" i="220" s="1"/>
  <c r="G22" i="220"/>
  <c r="F22" i="220" s="1"/>
  <c r="G21" i="220"/>
  <c r="F21" i="220" s="1"/>
  <c r="G20" i="220"/>
  <c r="F20" i="220" s="1"/>
  <c r="G19" i="220"/>
  <c r="F19" i="220" s="1"/>
  <c r="G17" i="220"/>
  <c r="F17" i="220" s="1"/>
  <c r="G16" i="220"/>
  <c r="F16" i="220" s="1"/>
  <c r="G15" i="220"/>
  <c r="C139" i="236"/>
  <c r="D140" i="236" s="1"/>
  <c r="C129" i="236"/>
  <c r="C122" i="236"/>
  <c r="D123" i="236" s="1"/>
  <c r="C91" i="236"/>
  <c r="D92" i="236" s="1"/>
  <c r="C84" i="236"/>
  <c r="D85" i="236" s="1"/>
  <c r="C77" i="236"/>
  <c r="D78" i="236" s="1"/>
  <c r="C50" i="236"/>
  <c r="D51" i="236" s="1"/>
  <c r="C41" i="236"/>
  <c r="D42" i="236" s="1"/>
  <c r="C24" i="236"/>
  <c r="G127" i="192" l="1"/>
  <c r="F51" i="255"/>
  <c r="G51" i="255" s="1"/>
  <c r="F51" i="246"/>
  <c r="G51" i="246" s="1"/>
  <c r="F51" i="245"/>
  <c r="G51" i="245" s="1"/>
  <c r="F51" i="174"/>
  <c r="G51" i="174" s="1"/>
  <c r="F51" i="171"/>
  <c r="G51" i="171" s="1"/>
  <c r="F51" i="192"/>
  <c r="F51" i="249"/>
  <c r="G51" i="249" s="1"/>
  <c r="F51" i="253"/>
  <c r="G51" i="253" s="1"/>
  <c r="F51" i="251"/>
  <c r="G51" i="251" s="1"/>
  <c r="F51" i="250"/>
  <c r="G51" i="250" s="1"/>
  <c r="F51" i="247"/>
  <c r="G51" i="247" s="1"/>
  <c r="F51" i="173"/>
  <c r="G51" i="173" s="1"/>
  <c r="F51" i="172"/>
  <c r="G51" i="172" s="1"/>
  <c r="J55" i="262"/>
  <c r="F27" i="220"/>
  <c r="G37" i="220"/>
  <c r="F15" i="220"/>
  <c r="F37" i="220" s="1"/>
  <c r="C94" i="236"/>
  <c r="C95" i="236" s="1"/>
  <c r="D95" i="236" s="1"/>
  <c r="D25" i="236"/>
  <c r="D130" i="236"/>
  <c r="C142" i="236"/>
  <c r="C143" i="236" s="1"/>
  <c r="D143" i="236" s="1"/>
  <c r="C61" i="220" l="1"/>
  <c r="G61" i="220" s="1"/>
  <c r="F61" i="220" s="1"/>
  <c r="C66" i="220"/>
  <c r="G66" i="220" s="1"/>
  <c r="F66" i="220" s="1"/>
  <c r="C67" i="220"/>
  <c r="G67" i="220" s="1"/>
  <c r="F67" i="220" s="1"/>
  <c r="C70" i="220"/>
  <c r="G70" i="220" s="1"/>
  <c r="F70" i="220" s="1"/>
  <c r="C69" i="220"/>
  <c r="G69" i="220" s="1"/>
  <c r="F69" i="220" s="1"/>
  <c r="C65" i="220"/>
  <c r="G65" i="220" s="1"/>
  <c r="F65" i="220" s="1"/>
  <c r="C64" i="220"/>
  <c r="G64" i="220" s="1"/>
  <c r="F64" i="220" s="1"/>
  <c r="D144" i="236"/>
  <c r="C63" i="220"/>
  <c r="G63" i="220" s="1"/>
  <c r="F63" i="220" s="1"/>
  <c r="C51" i="220"/>
  <c r="G51" i="220" s="1"/>
  <c r="F51" i="220" s="1"/>
  <c r="C55" i="220"/>
  <c r="G55" i="220" s="1"/>
  <c r="F55" i="220" s="1"/>
  <c r="C59" i="220"/>
  <c r="G59" i="220" s="1"/>
  <c r="F59" i="220" s="1"/>
  <c r="C52" i="220"/>
  <c r="G52" i="220" s="1"/>
  <c r="F52" i="220" s="1"/>
  <c r="C56" i="220"/>
  <c r="G56" i="220" s="1"/>
  <c r="F56" i="220" s="1"/>
  <c r="C60" i="220"/>
  <c r="G60" i="220" s="1"/>
  <c r="F60" i="220" s="1"/>
  <c r="C49" i="220"/>
  <c r="G49" i="220" s="1"/>
  <c r="F49" i="220" s="1"/>
  <c r="C53" i="220"/>
  <c r="G53" i="220" s="1"/>
  <c r="F53" i="220" s="1"/>
  <c r="C57" i="220"/>
  <c r="G57" i="220" s="1"/>
  <c r="F57" i="220" s="1"/>
  <c r="C62" i="220"/>
  <c r="G62" i="220" s="1"/>
  <c r="F62" i="220" s="1"/>
  <c r="C50" i="220"/>
  <c r="G50" i="220" s="1"/>
  <c r="F50" i="220" s="1"/>
  <c r="C54" i="220"/>
  <c r="G54" i="220" s="1"/>
  <c r="F54" i="220" s="1"/>
  <c r="C48" i="220"/>
  <c r="G48" i="220" s="1"/>
  <c r="F48" i="220" s="1"/>
  <c r="C53" i="236"/>
  <c r="C54" i="236" s="1"/>
  <c r="C96" i="236"/>
  <c r="C144" i="236"/>
  <c r="F71" i="220" l="1"/>
  <c r="F72" i="220" s="1"/>
  <c r="G71" i="220"/>
  <c r="G72" i="220" s="1"/>
  <c r="G75" i="220" s="1"/>
  <c r="D54" i="236"/>
  <c r="D55" i="236" s="1"/>
  <c r="C55" i="236"/>
  <c r="L25" i="232" l="1"/>
  <c r="N25" i="232" s="1"/>
  <c r="N29" i="232" s="1"/>
  <c r="L28" i="229"/>
  <c r="J27" i="229"/>
  <c r="B27" i="229"/>
  <c r="L27" i="229"/>
  <c r="K17" i="229"/>
  <c r="N17" i="229" s="1"/>
  <c r="B17" i="229"/>
  <c r="K14" i="229"/>
  <c r="K15" i="229"/>
  <c r="J30" i="226"/>
  <c r="K18" i="226"/>
  <c r="B18" i="226"/>
  <c r="K17" i="226"/>
  <c r="B17" i="226"/>
  <c r="K15" i="226"/>
  <c r="B15" i="226"/>
  <c r="K16" i="226"/>
  <c r="K14" i="226"/>
  <c r="B14" i="226"/>
  <c r="L25" i="234"/>
  <c r="N25" i="234" s="1"/>
  <c r="N29" i="234" s="1"/>
  <c r="J25" i="234"/>
  <c r="B25" i="234"/>
  <c r="C7" i="234"/>
  <c r="N8" i="234"/>
  <c r="N7" i="234"/>
  <c r="M7" i="234"/>
  <c r="K47" i="234"/>
  <c r="I47" i="234" s="1"/>
  <c r="B47" i="234"/>
  <c r="K46" i="234"/>
  <c r="N46" i="234" s="1"/>
  <c r="B46" i="234"/>
  <c r="N40" i="234"/>
  <c r="C6" i="234"/>
  <c r="B4" i="234"/>
  <c r="K47" i="233"/>
  <c r="N47" i="233" s="1"/>
  <c r="B47" i="233"/>
  <c r="B46" i="233"/>
  <c r="L25" i="233"/>
  <c r="N25" i="233" s="1"/>
  <c r="N29" i="233" s="1"/>
  <c r="J25" i="233"/>
  <c r="B25" i="233"/>
  <c r="N8" i="233"/>
  <c r="N7" i="233"/>
  <c r="M7" i="233"/>
  <c r="C7" i="233"/>
  <c r="K46" i="233"/>
  <c r="N46" i="233" s="1"/>
  <c r="N40" i="233"/>
  <c r="C6" i="233"/>
  <c r="B4" i="233"/>
  <c r="K46" i="232"/>
  <c r="N46" i="232" s="1"/>
  <c r="B46" i="232"/>
  <c r="J25" i="232"/>
  <c r="B25" i="232"/>
  <c r="N8" i="232"/>
  <c r="N7" i="232"/>
  <c r="M7" i="232"/>
  <c r="C7" i="232"/>
  <c r="C6" i="232"/>
  <c r="C7" i="231"/>
  <c r="C6" i="231"/>
  <c r="N40" i="232"/>
  <c r="B4" i="232"/>
  <c r="I46" i="233" l="1"/>
  <c r="L30" i="226"/>
  <c r="L30" i="227"/>
  <c r="N47" i="234"/>
  <c r="N50" i="234" s="1"/>
  <c r="N18" i="234" s="1"/>
  <c r="N20" i="234" s="1"/>
  <c r="N52" i="234" s="1"/>
  <c r="I46" i="232"/>
  <c r="I46" i="234"/>
  <c r="I47" i="233"/>
  <c r="N50" i="233"/>
  <c r="N18" i="233" s="1"/>
  <c r="N20" i="233" s="1"/>
  <c r="N52" i="233" s="1"/>
  <c r="N50" i="232"/>
  <c r="N18" i="232" s="1"/>
  <c r="N20" i="232" s="1"/>
  <c r="N52" i="232" s="1"/>
  <c r="L58" i="234" l="1"/>
  <c r="L59" i="234"/>
  <c r="L57" i="234"/>
  <c r="L59" i="233"/>
  <c r="L58" i="233"/>
  <c r="L57" i="233"/>
  <c r="L59" i="232"/>
  <c r="L58" i="232"/>
  <c r="L57" i="232"/>
  <c r="N60" i="234" l="1"/>
  <c r="N62" i="234" s="1"/>
  <c r="N60" i="233"/>
  <c r="N62" i="233" s="1"/>
  <c r="N60" i="232"/>
  <c r="N62" i="232" s="1"/>
  <c r="K46" i="231" l="1"/>
  <c r="I46" i="231" s="1"/>
  <c r="B46" i="231"/>
  <c r="L25" i="231"/>
  <c r="N25" i="231" s="1"/>
  <c r="N29" i="231" s="1"/>
  <c r="J25" i="231"/>
  <c r="B25" i="231"/>
  <c r="N8" i="231"/>
  <c r="N7" i="231"/>
  <c r="M7" i="231"/>
  <c r="K45" i="231"/>
  <c r="N45" i="231" s="1"/>
  <c r="B45" i="231"/>
  <c r="N40" i="231"/>
  <c r="B4" i="231"/>
  <c r="K47" i="230"/>
  <c r="I47" i="230" s="1"/>
  <c r="B47" i="230"/>
  <c r="L26" i="230"/>
  <c r="N26" i="230" s="1"/>
  <c r="L29" i="230"/>
  <c r="L28" i="230"/>
  <c r="N28" i="230" s="1"/>
  <c r="L27" i="230"/>
  <c r="N27" i="230" s="1"/>
  <c r="L25" i="230"/>
  <c r="N25" i="230" s="1"/>
  <c r="L24" i="230"/>
  <c r="N24" i="230" s="1"/>
  <c r="J29" i="230"/>
  <c r="J28" i="230"/>
  <c r="J27" i="230"/>
  <c r="J26" i="230"/>
  <c r="J25" i="230"/>
  <c r="J24" i="230"/>
  <c r="B29" i="230"/>
  <c r="B28" i="230"/>
  <c r="B27" i="230"/>
  <c r="B26" i="230"/>
  <c r="B25" i="230"/>
  <c r="B24" i="230"/>
  <c r="K15" i="230"/>
  <c r="N15" i="230" s="1"/>
  <c r="B15" i="230"/>
  <c r="N8" i="230"/>
  <c r="N7" i="230"/>
  <c r="M7" i="230"/>
  <c r="C7" i="230"/>
  <c r="K49" i="230"/>
  <c r="I49" i="230" s="1"/>
  <c r="B49" i="230"/>
  <c r="K48" i="230"/>
  <c r="N48" i="230" s="1"/>
  <c r="B48" i="230"/>
  <c r="N41" i="230"/>
  <c r="N29" i="230"/>
  <c r="K14" i="230"/>
  <c r="N14" i="230" s="1"/>
  <c r="B14" i="230"/>
  <c r="C6" i="230"/>
  <c r="B4" i="230"/>
  <c r="K52" i="229"/>
  <c r="N52" i="229" s="1"/>
  <c r="K51" i="229"/>
  <c r="I51" i="229" s="1"/>
  <c r="K50" i="229"/>
  <c r="N50" i="229" s="1"/>
  <c r="B52" i="229"/>
  <c r="B51" i="229"/>
  <c r="B50" i="229"/>
  <c r="K39" i="229"/>
  <c r="L39" i="229"/>
  <c r="M39" i="229"/>
  <c r="H39" i="229"/>
  <c r="B39" i="229"/>
  <c r="L31" i="229"/>
  <c r="N31" i="229" s="1"/>
  <c r="L30" i="229"/>
  <c r="N30" i="229" s="1"/>
  <c r="L29" i="229"/>
  <c r="N29" i="229" s="1"/>
  <c r="N28" i="229"/>
  <c r="N27" i="229"/>
  <c r="J31" i="229"/>
  <c r="J30" i="229"/>
  <c r="J29" i="229"/>
  <c r="J28" i="229"/>
  <c r="B32" i="229"/>
  <c r="B31" i="229"/>
  <c r="B30" i="229"/>
  <c r="B29" i="229"/>
  <c r="B28" i="229"/>
  <c r="K18" i="229"/>
  <c r="N18" i="229" s="1"/>
  <c r="K16" i="229"/>
  <c r="N16" i="229" s="1"/>
  <c r="N15" i="229"/>
  <c r="N14" i="229"/>
  <c r="B16" i="229"/>
  <c r="B18" i="229"/>
  <c r="B15" i="229"/>
  <c r="B14" i="229"/>
  <c r="N8" i="229"/>
  <c r="N7" i="229"/>
  <c r="M7" i="229"/>
  <c r="C7" i="229"/>
  <c r="N8" i="228"/>
  <c r="N7" i="228"/>
  <c r="M7" i="228"/>
  <c r="C7" i="228"/>
  <c r="L32" i="229"/>
  <c r="N32" i="229" s="1"/>
  <c r="J32" i="229"/>
  <c r="C6" i="229"/>
  <c r="B4" i="229"/>
  <c r="K15" i="228"/>
  <c r="N15" i="228" s="1"/>
  <c r="B15" i="228"/>
  <c r="L29" i="228"/>
  <c r="N29" i="228" s="1"/>
  <c r="J29" i="228"/>
  <c r="L34" i="228"/>
  <c r="N34" i="228" s="1"/>
  <c r="L33" i="228"/>
  <c r="N33" i="228" s="1"/>
  <c r="L32" i="228"/>
  <c r="N32" i="228" s="1"/>
  <c r="J34" i="228"/>
  <c r="J33" i="228"/>
  <c r="J32" i="228"/>
  <c r="B34" i="228"/>
  <c r="B33" i="228"/>
  <c r="B32" i="228"/>
  <c r="K55" i="228"/>
  <c r="I55" i="228" s="1"/>
  <c r="B55" i="228"/>
  <c r="K54" i="228"/>
  <c r="N54" i="228" s="1"/>
  <c r="B54" i="228"/>
  <c r="K53" i="228"/>
  <c r="I53" i="228" s="1"/>
  <c r="B53" i="228"/>
  <c r="K52" i="228"/>
  <c r="N52" i="228" s="1"/>
  <c r="B52" i="228"/>
  <c r="N46" i="228"/>
  <c r="L31" i="228"/>
  <c r="N31" i="228" s="1"/>
  <c r="J31" i="228"/>
  <c r="B31" i="228"/>
  <c r="L30" i="228"/>
  <c r="N30" i="228" s="1"/>
  <c r="J30" i="228"/>
  <c r="B30" i="228"/>
  <c r="B29" i="228"/>
  <c r="L28" i="228"/>
  <c r="N28" i="228" s="1"/>
  <c r="J28" i="228"/>
  <c r="B28" i="228"/>
  <c r="L27" i="228"/>
  <c r="N27" i="228" s="1"/>
  <c r="J27" i="228"/>
  <c r="B27" i="228"/>
  <c r="K18" i="228"/>
  <c r="N18" i="228" s="1"/>
  <c r="B18" i="228"/>
  <c r="K17" i="228"/>
  <c r="N17" i="228" s="1"/>
  <c r="B17" i="228"/>
  <c r="K16" i="228"/>
  <c r="N16" i="228" s="1"/>
  <c r="B16" i="228"/>
  <c r="K14" i="228"/>
  <c r="N14" i="228" s="1"/>
  <c r="B14" i="228"/>
  <c r="C6" i="228"/>
  <c r="B4" i="228"/>
  <c r="N8" i="227"/>
  <c r="N7" i="227"/>
  <c r="M7" i="227"/>
  <c r="C7" i="227"/>
  <c r="K40" i="227"/>
  <c r="L40" i="227"/>
  <c r="H40" i="227"/>
  <c r="B40" i="227"/>
  <c r="K54" i="227"/>
  <c r="I54" i="227" s="1"/>
  <c r="B54" i="227"/>
  <c r="K53" i="227"/>
  <c r="N53" i="227" s="1"/>
  <c r="B53" i="227"/>
  <c r="K52" i="227"/>
  <c r="I52" i="227" s="1"/>
  <c r="B52" i="227"/>
  <c r="K51" i="227"/>
  <c r="N51" i="227" s="1"/>
  <c r="B51" i="227"/>
  <c r="N33" i="227"/>
  <c r="J33" i="227"/>
  <c r="L32" i="227"/>
  <c r="N32" i="227" s="1"/>
  <c r="J32" i="227"/>
  <c r="B32" i="227"/>
  <c r="L31" i="227"/>
  <c r="N31" i="227" s="1"/>
  <c r="J31" i="227"/>
  <c r="B31" i="227"/>
  <c r="N30" i="227"/>
  <c r="J30" i="227"/>
  <c r="B30" i="227"/>
  <c r="L29" i="227"/>
  <c r="N29" i="227" s="1"/>
  <c r="J29" i="227"/>
  <c r="B29" i="227"/>
  <c r="L28" i="227"/>
  <c r="N28" i="227" s="1"/>
  <c r="J28" i="227"/>
  <c r="B28" i="227"/>
  <c r="K19" i="227"/>
  <c r="N19" i="227" s="1"/>
  <c r="B19" i="227"/>
  <c r="K18" i="227"/>
  <c r="N18" i="227" s="1"/>
  <c r="B18" i="227"/>
  <c r="K17" i="227"/>
  <c r="N17" i="227" s="1"/>
  <c r="B17" i="227"/>
  <c r="K16" i="227"/>
  <c r="N16" i="227" s="1"/>
  <c r="B16" i="227"/>
  <c r="K15" i="227"/>
  <c r="N15" i="227" s="1"/>
  <c r="B15" i="227"/>
  <c r="K14" i="227"/>
  <c r="N14" i="227" s="1"/>
  <c r="B14" i="227"/>
  <c r="C6" i="227"/>
  <c r="B4" i="227"/>
  <c r="N8" i="226"/>
  <c r="N7" i="226"/>
  <c r="M7" i="226"/>
  <c r="C7" i="226"/>
  <c r="K54" i="226"/>
  <c r="I54" i="226" s="1"/>
  <c r="N53" i="226"/>
  <c r="K52" i="226"/>
  <c r="I52" i="226" s="1"/>
  <c r="K51" i="226"/>
  <c r="I51" i="226" s="1"/>
  <c r="B54" i="226"/>
  <c r="B52" i="226"/>
  <c r="B51" i="226"/>
  <c r="L33" i="226"/>
  <c r="N33" i="226" s="1"/>
  <c r="L32" i="226"/>
  <c r="N32" i="226" s="1"/>
  <c r="L31" i="226"/>
  <c r="N31" i="226" s="1"/>
  <c r="N30" i="226"/>
  <c r="L29" i="226"/>
  <c r="N29" i="226" s="1"/>
  <c r="L28" i="226"/>
  <c r="N28" i="226" s="1"/>
  <c r="J33" i="226"/>
  <c r="J32" i="226"/>
  <c r="J31" i="226"/>
  <c r="J29" i="226"/>
  <c r="J28" i="226"/>
  <c r="B32" i="226"/>
  <c r="B33" i="226"/>
  <c r="B31" i="226"/>
  <c r="B30" i="226"/>
  <c r="B29" i="226"/>
  <c r="B28" i="226"/>
  <c r="N18" i="226"/>
  <c r="N17" i="226"/>
  <c r="N16" i="226"/>
  <c r="N15" i="226"/>
  <c r="B16" i="226"/>
  <c r="N45" i="226"/>
  <c r="C6" i="226"/>
  <c r="B4" i="226"/>
  <c r="N40" i="227" l="1"/>
  <c r="N45" i="227" s="1"/>
  <c r="N52" i="227"/>
  <c r="I54" i="228"/>
  <c r="N39" i="229"/>
  <c r="N44" i="229" s="1"/>
  <c r="N54" i="227"/>
  <c r="I45" i="231"/>
  <c r="N46" i="231"/>
  <c r="N50" i="231" s="1"/>
  <c r="N18" i="231" s="1"/>
  <c r="N20" i="231" s="1"/>
  <c r="N52" i="231" s="1"/>
  <c r="N31" i="230"/>
  <c r="N47" i="230"/>
  <c r="N49" i="230"/>
  <c r="I48" i="230"/>
  <c r="I50" i="229"/>
  <c r="N34" i="229"/>
  <c r="N51" i="229"/>
  <c r="N53" i="229" s="1"/>
  <c r="N20" i="229" s="1"/>
  <c r="N22" i="229" s="1"/>
  <c r="I52" i="229"/>
  <c r="I52" i="228"/>
  <c r="N36" i="228"/>
  <c r="N53" i="228"/>
  <c r="N55" i="228"/>
  <c r="N35" i="227"/>
  <c r="N55" i="227"/>
  <c r="N21" i="227" s="1"/>
  <c r="N23" i="227" s="1"/>
  <c r="I51" i="227"/>
  <c r="I53" i="227"/>
  <c r="N52" i="226"/>
  <c r="N14" i="226"/>
  <c r="N51" i="226"/>
  <c r="N54" i="226"/>
  <c r="N35" i="226"/>
  <c r="I53" i="226"/>
  <c r="M7" i="225"/>
  <c r="N7" i="225"/>
  <c r="N8" i="225"/>
  <c r="C7" i="225"/>
  <c r="I46" i="225"/>
  <c r="B46" i="225"/>
  <c r="K45" i="225"/>
  <c r="B45" i="225"/>
  <c r="K44" i="225"/>
  <c r="N44" i="225" s="1"/>
  <c r="B44" i="225"/>
  <c r="B26" i="225"/>
  <c r="J26" i="225"/>
  <c r="L26" i="225"/>
  <c r="N26" i="225" s="1"/>
  <c r="L25" i="225"/>
  <c r="N25" i="225" s="1"/>
  <c r="J25" i="225"/>
  <c r="B25" i="225"/>
  <c r="L24" i="225"/>
  <c r="N24" i="225" s="1"/>
  <c r="J24" i="225"/>
  <c r="B24" i="225"/>
  <c r="L14" i="225"/>
  <c r="K15" i="225"/>
  <c r="N15" i="225" s="1"/>
  <c r="K14" i="225"/>
  <c r="B15" i="225"/>
  <c r="B14" i="225"/>
  <c r="N38" i="225"/>
  <c r="C6" i="225"/>
  <c r="B4" i="225"/>
  <c r="L44" i="224"/>
  <c r="K15" i="224"/>
  <c r="N15" i="224" s="1"/>
  <c r="K14" i="224"/>
  <c r="N14" i="224" s="1"/>
  <c r="B15" i="224"/>
  <c r="B14" i="224"/>
  <c r="N7" i="224"/>
  <c r="M7" i="224"/>
  <c r="C7" i="224"/>
  <c r="K44" i="224"/>
  <c r="I44" i="224" s="1"/>
  <c r="B44" i="224"/>
  <c r="K43" i="224"/>
  <c r="N43" i="224" s="1"/>
  <c r="B43" i="224"/>
  <c r="N37" i="224"/>
  <c r="N27" i="224"/>
  <c r="C6" i="224"/>
  <c r="B4" i="224"/>
  <c r="N27" i="223"/>
  <c r="K15" i="223"/>
  <c r="N15" i="223" s="1"/>
  <c r="K14" i="223"/>
  <c r="N14" i="223" s="1"/>
  <c r="B15" i="223"/>
  <c r="B14" i="223"/>
  <c r="N7" i="223"/>
  <c r="N8" i="223"/>
  <c r="M7" i="223"/>
  <c r="C7" i="223"/>
  <c r="C6" i="223"/>
  <c r="N8" i="222"/>
  <c r="N7" i="222"/>
  <c r="M7" i="222"/>
  <c r="C6" i="222"/>
  <c r="C7" i="222"/>
  <c r="K43" i="223"/>
  <c r="I43" i="223" s="1"/>
  <c r="B43" i="223"/>
  <c r="I42" i="223"/>
  <c r="N37" i="223"/>
  <c r="B4" i="223"/>
  <c r="L29" i="222"/>
  <c r="N29" i="222" s="1"/>
  <c r="J29" i="222"/>
  <c r="B29" i="222"/>
  <c r="K49" i="222"/>
  <c r="B49" i="222"/>
  <c r="K48" i="222"/>
  <c r="N48" i="222" s="1"/>
  <c r="B48" i="222"/>
  <c r="I47" i="222"/>
  <c r="N42" i="222"/>
  <c r="L30" i="222"/>
  <c r="N30" i="222" s="1"/>
  <c r="J30" i="222"/>
  <c r="B30" i="222"/>
  <c r="K15" i="222"/>
  <c r="N15" i="222" s="1"/>
  <c r="B15" i="222"/>
  <c r="K14" i="222"/>
  <c r="N14" i="222" s="1"/>
  <c r="B14" i="222"/>
  <c r="K13" i="222"/>
  <c r="N13" i="222" s="1"/>
  <c r="B13" i="222"/>
  <c r="B4" i="222"/>
  <c r="N8" i="224"/>
  <c r="N44" i="224" l="1"/>
  <c r="N14" i="225"/>
  <c r="I49" i="222"/>
  <c r="N49" i="222"/>
  <c r="N32" i="222"/>
  <c r="N43" i="223"/>
  <c r="N45" i="223" s="1"/>
  <c r="N17" i="223" s="1"/>
  <c r="N19" i="223" s="1"/>
  <c r="N47" i="223" s="1"/>
  <c r="N47" i="222"/>
  <c r="N46" i="225"/>
  <c r="L59" i="231"/>
  <c r="L58" i="231"/>
  <c r="L57" i="231"/>
  <c r="N50" i="230"/>
  <c r="N17" i="230" s="1"/>
  <c r="N19" i="230" s="1"/>
  <c r="N52" i="230" s="1"/>
  <c r="N55" i="229"/>
  <c r="N56" i="228"/>
  <c r="N20" i="228" s="1"/>
  <c r="N22" i="228" s="1"/>
  <c r="N58" i="228" s="1"/>
  <c r="N57" i="227"/>
  <c r="N55" i="226"/>
  <c r="N21" i="226" s="1"/>
  <c r="N23" i="226" s="1"/>
  <c r="N57" i="226" s="1"/>
  <c r="N28" i="225"/>
  <c r="N45" i="225"/>
  <c r="I45" i="225"/>
  <c r="I44" i="225"/>
  <c r="N46" i="224"/>
  <c r="N17" i="224" s="1"/>
  <c r="N19" i="224" s="1"/>
  <c r="N48" i="224" s="1"/>
  <c r="I43" i="224"/>
  <c r="I48" i="222"/>
  <c r="N51" i="222" l="1"/>
  <c r="N22" i="222" s="1"/>
  <c r="N24" i="222" s="1"/>
  <c r="N53" i="222" s="1"/>
  <c r="L60" i="222" s="1"/>
  <c r="N47" i="225"/>
  <c r="N17" i="225" s="1"/>
  <c r="N19" i="225" s="1"/>
  <c r="N49" i="225" s="1"/>
  <c r="L54" i="224"/>
  <c r="L52" i="223"/>
  <c r="L63" i="227"/>
  <c r="L58" i="230"/>
  <c r="L64" i="228"/>
  <c r="L60" i="229"/>
  <c r="N60" i="231"/>
  <c r="N62" i="231" s="1"/>
  <c r="L57" i="230"/>
  <c r="L59" i="230"/>
  <c r="L61" i="229"/>
  <c r="L62" i="229"/>
  <c r="L65" i="228"/>
  <c r="L63" i="228"/>
  <c r="L64" i="227"/>
  <c r="L62" i="227"/>
  <c r="L64" i="226"/>
  <c r="L63" i="226"/>
  <c r="L62" i="226"/>
  <c r="L55" i="224"/>
  <c r="L53" i="224"/>
  <c r="L53" i="223"/>
  <c r="L54" i="223"/>
  <c r="L58" i="222" l="1"/>
  <c r="L59" i="222"/>
  <c r="L56" i="225"/>
  <c r="N65" i="227"/>
  <c r="N67" i="227" s="1"/>
  <c r="N60" i="230"/>
  <c r="N62" i="230" s="1"/>
  <c r="N63" i="229"/>
  <c r="N65" i="229" s="1"/>
  <c r="N66" i="228"/>
  <c r="N68" i="228" s="1"/>
  <c r="N65" i="226"/>
  <c r="N67" i="226" s="1"/>
  <c r="L54" i="225"/>
  <c r="L55" i="225"/>
  <c r="N56" i="224"/>
  <c r="N58" i="224" s="1"/>
  <c r="N55" i="223"/>
  <c r="N57" i="223" s="1"/>
  <c r="N61" i="222" l="1"/>
  <c r="N63" i="222" s="1"/>
  <c r="N57" i="225"/>
  <c r="N59" i="225" s="1"/>
  <c r="L24" i="98" l="1"/>
  <c r="N24" i="98" s="1"/>
  <c r="J24" i="98"/>
  <c r="B24" i="98"/>
  <c r="K39" i="98"/>
  <c r="I39" i="98" s="1"/>
  <c r="B39" i="98"/>
  <c r="L16" i="90"/>
  <c r="L16" i="92"/>
  <c r="L50" i="221"/>
  <c r="K15" i="221"/>
  <c r="L16" i="221"/>
  <c r="K16" i="221"/>
  <c r="B16" i="221"/>
  <c r="N39" i="98" l="1"/>
  <c r="B30" i="23"/>
  <c r="J30" i="23"/>
  <c r="L30" i="23"/>
  <c r="N30" i="23" s="1"/>
  <c r="B42" i="22"/>
  <c r="K42" i="22"/>
  <c r="N50" i="221" l="1"/>
  <c r="I50" i="221"/>
  <c r="K49" i="221"/>
  <c r="N49" i="221" s="1"/>
  <c r="B49" i="221"/>
  <c r="N44" i="221"/>
  <c r="L30" i="221"/>
  <c r="N30" i="221" s="1"/>
  <c r="J30" i="221"/>
  <c r="B30" i="221"/>
  <c r="L29" i="221"/>
  <c r="N29" i="221" s="1"/>
  <c r="J29" i="221"/>
  <c r="B29" i="221"/>
  <c r="L28" i="221"/>
  <c r="N28" i="221" s="1"/>
  <c r="J28" i="221"/>
  <c r="B28" i="221"/>
  <c r="K18" i="221"/>
  <c r="N18" i="221" s="1"/>
  <c r="B18" i="221"/>
  <c r="K17" i="221"/>
  <c r="N17" i="221" s="1"/>
  <c r="B17" i="221"/>
  <c r="N16" i="221"/>
  <c r="N15" i="221"/>
  <c r="B15" i="221"/>
  <c r="K14" i="221"/>
  <c r="N14" i="221" s="1"/>
  <c r="B14" i="221"/>
  <c r="K13" i="221"/>
  <c r="N13" i="221" s="1"/>
  <c r="B13" i="221"/>
  <c r="C6" i="221"/>
  <c r="B4" i="221"/>
  <c r="I49" i="221" l="1"/>
  <c r="N54" i="221"/>
  <c r="N20" i="221" s="1"/>
  <c r="N22" i="221" s="1"/>
  <c r="L27" i="221"/>
  <c r="N27" i="221" l="1"/>
  <c r="N33" i="221" s="1"/>
  <c r="N56" i="221" s="1"/>
  <c r="F31" i="262" l="1"/>
  <c r="F31" i="256"/>
  <c r="G31" i="256" s="1"/>
  <c r="L62" i="221"/>
  <c r="L61" i="221"/>
  <c r="L63" i="221"/>
  <c r="J31" i="262" l="1"/>
  <c r="G31" i="262"/>
  <c r="N64" i="221"/>
  <c r="N66" i="221" s="1"/>
  <c r="A1" i="174"/>
  <c r="A1" i="173"/>
  <c r="A1" i="172"/>
  <c r="A1" i="171"/>
  <c r="G126" i="174"/>
  <c r="D118" i="174"/>
  <c r="C118" i="174"/>
  <c r="D117" i="174"/>
  <c r="C117" i="174"/>
  <c r="D116" i="174"/>
  <c r="C116" i="174"/>
  <c r="D115" i="174"/>
  <c r="C115" i="174"/>
  <c r="D114" i="174"/>
  <c r="C114" i="174"/>
  <c r="D113" i="174"/>
  <c r="C113" i="174"/>
  <c r="D112" i="174"/>
  <c r="C112" i="174"/>
  <c r="D111" i="174"/>
  <c r="C111" i="174"/>
  <c r="D110" i="174"/>
  <c r="C110" i="174"/>
  <c r="D109" i="174"/>
  <c r="C109" i="174"/>
  <c r="D108" i="174"/>
  <c r="C108" i="174"/>
  <c r="D107" i="174"/>
  <c r="C107" i="174"/>
  <c r="D106" i="174"/>
  <c r="C106" i="174"/>
  <c r="D105" i="174"/>
  <c r="C105" i="174"/>
  <c r="D104" i="174"/>
  <c r="C104" i="174"/>
  <c r="D103" i="174"/>
  <c r="C103" i="174"/>
  <c r="D102" i="174"/>
  <c r="C102" i="174"/>
  <c r="D101" i="174"/>
  <c r="C101" i="174"/>
  <c r="D100" i="174"/>
  <c r="C100" i="174"/>
  <c r="D99" i="174"/>
  <c r="C99" i="174"/>
  <c r="D98" i="174"/>
  <c r="C98" i="174"/>
  <c r="D97" i="174"/>
  <c r="C97" i="174"/>
  <c r="D96" i="174"/>
  <c r="C96" i="174"/>
  <c r="D95" i="174"/>
  <c r="C95" i="174"/>
  <c r="D94" i="174"/>
  <c r="C94" i="174"/>
  <c r="D93" i="174"/>
  <c r="C93" i="174"/>
  <c r="D92" i="174"/>
  <c r="C92" i="174"/>
  <c r="D91" i="174"/>
  <c r="C91" i="174"/>
  <c r="D90" i="174"/>
  <c r="C90" i="174"/>
  <c r="D89" i="174"/>
  <c r="C89" i="174"/>
  <c r="D88" i="174"/>
  <c r="C88" i="174"/>
  <c r="D87" i="174"/>
  <c r="C87" i="174"/>
  <c r="D86" i="174"/>
  <c r="C86" i="174"/>
  <c r="D85" i="174"/>
  <c r="C85" i="174"/>
  <c r="D84" i="174"/>
  <c r="C84" i="174"/>
  <c r="C83" i="174"/>
  <c r="D82" i="174"/>
  <c r="C82" i="174"/>
  <c r="D81" i="174"/>
  <c r="C81" i="174"/>
  <c r="D80" i="174"/>
  <c r="C80" i="174"/>
  <c r="D79" i="174"/>
  <c r="C79" i="174"/>
  <c r="D78" i="174"/>
  <c r="C78" i="174"/>
  <c r="D77" i="174"/>
  <c r="C77" i="174"/>
  <c r="D76" i="174"/>
  <c r="C76" i="174"/>
  <c r="D75" i="174"/>
  <c r="C75" i="174"/>
  <c r="D74" i="174"/>
  <c r="C74" i="174"/>
  <c r="D73" i="174"/>
  <c r="C73" i="174"/>
  <c r="D72" i="174"/>
  <c r="C72" i="174"/>
  <c r="D71" i="174"/>
  <c r="C71" i="174"/>
  <c r="D70" i="174"/>
  <c r="C70" i="174"/>
  <c r="D69" i="174"/>
  <c r="C69" i="174"/>
  <c r="D68" i="174"/>
  <c r="C68" i="174"/>
  <c r="D67" i="174"/>
  <c r="C67" i="174"/>
  <c r="D66" i="174"/>
  <c r="C66" i="174"/>
  <c r="D65" i="174"/>
  <c r="C65" i="174"/>
  <c r="D64" i="174"/>
  <c r="C64" i="174"/>
  <c r="D63" i="174"/>
  <c r="C63" i="174"/>
  <c r="D62" i="174"/>
  <c r="C62" i="174"/>
  <c r="D61" i="174"/>
  <c r="C61" i="174"/>
  <c r="D60" i="174"/>
  <c r="C60" i="174"/>
  <c r="D59" i="174"/>
  <c r="C59" i="174"/>
  <c r="C58" i="174"/>
  <c r="D56" i="174"/>
  <c r="C56" i="174"/>
  <c r="D55" i="174"/>
  <c r="C55" i="174"/>
  <c r="D54" i="174"/>
  <c r="C54" i="174"/>
  <c r="D53" i="174"/>
  <c r="C53" i="174"/>
  <c r="D52" i="174"/>
  <c r="C52" i="174"/>
  <c r="D50" i="174"/>
  <c r="C50" i="174"/>
  <c r="D49" i="174"/>
  <c r="C49" i="174"/>
  <c r="D48" i="174"/>
  <c r="C48" i="174"/>
  <c r="D47" i="174"/>
  <c r="C47" i="174"/>
  <c r="D46" i="174"/>
  <c r="C46" i="174"/>
  <c r="D45" i="174"/>
  <c r="C45" i="174"/>
  <c r="D44" i="174"/>
  <c r="C44" i="174"/>
  <c r="D43" i="174"/>
  <c r="C43" i="174"/>
  <c r="D42" i="174"/>
  <c r="C42" i="174"/>
  <c r="D41" i="174"/>
  <c r="C41" i="174"/>
  <c r="D40" i="174"/>
  <c r="C40" i="174"/>
  <c r="D39" i="174"/>
  <c r="C39" i="174"/>
  <c r="D38" i="174"/>
  <c r="C38" i="174"/>
  <c r="D37" i="174"/>
  <c r="C37" i="174"/>
  <c r="D36" i="174"/>
  <c r="C36" i="174"/>
  <c r="D35" i="174"/>
  <c r="C35" i="174"/>
  <c r="D34" i="174"/>
  <c r="C34" i="174"/>
  <c r="D33" i="174"/>
  <c r="C33" i="174"/>
  <c r="D32" i="174"/>
  <c r="C32" i="174"/>
  <c r="D31" i="174"/>
  <c r="C31" i="174"/>
  <c r="D30" i="174"/>
  <c r="C30" i="174"/>
  <c r="D29" i="174"/>
  <c r="C29" i="174"/>
  <c r="D28" i="174"/>
  <c r="C28" i="174"/>
  <c r="D27" i="174"/>
  <c r="C27" i="174"/>
  <c r="D26" i="174"/>
  <c r="C26" i="174"/>
  <c r="D24" i="174"/>
  <c r="C24" i="174"/>
  <c r="D23" i="174"/>
  <c r="C23" i="174"/>
  <c r="D22" i="174"/>
  <c r="C22" i="174"/>
  <c r="D21" i="174"/>
  <c r="C21" i="174"/>
  <c r="D20" i="174"/>
  <c r="C20" i="174"/>
  <c r="D19" i="174"/>
  <c r="C19" i="174"/>
  <c r="D18" i="174"/>
  <c r="C18" i="174"/>
  <c r="D17" i="174"/>
  <c r="C17" i="174"/>
  <c r="D16" i="174"/>
  <c r="C16" i="174"/>
  <c r="D15" i="174"/>
  <c r="C15" i="174"/>
  <c r="D14" i="174"/>
  <c r="C14" i="174"/>
  <c r="D13" i="174"/>
  <c r="C13" i="174"/>
  <c r="D12" i="174"/>
  <c r="C12" i="174"/>
  <c r="D11" i="174"/>
  <c r="C11" i="174"/>
  <c r="D10" i="174"/>
  <c r="C10" i="174"/>
  <c r="D9" i="174"/>
  <c r="C9" i="174"/>
  <c r="D8" i="174"/>
  <c r="C8" i="174"/>
  <c r="D7" i="174"/>
  <c r="C7" i="174"/>
  <c r="G126" i="173"/>
  <c r="D118" i="173"/>
  <c r="C118" i="173"/>
  <c r="D117" i="173"/>
  <c r="C117" i="173"/>
  <c r="D116" i="173"/>
  <c r="C116" i="173"/>
  <c r="D115" i="173"/>
  <c r="C115" i="173"/>
  <c r="D114" i="173"/>
  <c r="C114" i="173"/>
  <c r="D113" i="173"/>
  <c r="C113" i="173"/>
  <c r="D112" i="173"/>
  <c r="C112" i="173"/>
  <c r="D111" i="173"/>
  <c r="C111" i="173"/>
  <c r="D110" i="173"/>
  <c r="C110" i="173"/>
  <c r="D109" i="173"/>
  <c r="C109" i="173"/>
  <c r="C108" i="173"/>
  <c r="D107" i="173"/>
  <c r="C107" i="173"/>
  <c r="D106" i="173"/>
  <c r="C106" i="173"/>
  <c r="D105" i="173"/>
  <c r="C105" i="173"/>
  <c r="D104" i="173"/>
  <c r="C104" i="173"/>
  <c r="D103" i="173"/>
  <c r="C103" i="173"/>
  <c r="D102" i="173"/>
  <c r="C102" i="173"/>
  <c r="D101" i="173"/>
  <c r="C101" i="173"/>
  <c r="D100" i="173"/>
  <c r="C100" i="173"/>
  <c r="D99" i="173"/>
  <c r="C99" i="173"/>
  <c r="C97" i="173"/>
  <c r="D96" i="173"/>
  <c r="C96" i="173"/>
  <c r="D95" i="173"/>
  <c r="C95" i="173"/>
  <c r="D94" i="173"/>
  <c r="C94" i="173"/>
  <c r="D93" i="173"/>
  <c r="C93" i="173"/>
  <c r="D92" i="173"/>
  <c r="C92" i="173"/>
  <c r="D91" i="173"/>
  <c r="C91" i="173"/>
  <c r="D90" i="173"/>
  <c r="C90" i="173"/>
  <c r="D89" i="173"/>
  <c r="C89" i="173"/>
  <c r="D88" i="173"/>
  <c r="C88" i="173"/>
  <c r="D87" i="173"/>
  <c r="C87" i="173"/>
  <c r="D86" i="173"/>
  <c r="C86" i="173"/>
  <c r="D85" i="173"/>
  <c r="C85" i="173"/>
  <c r="D84" i="173"/>
  <c r="C84" i="173"/>
  <c r="C83" i="173"/>
  <c r="D82" i="173"/>
  <c r="C82" i="173"/>
  <c r="D81" i="173"/>
  <c r="C81" i="173"/>
  <c r="D80" i="173"/>
  <c r="C80" i="173"/>
  <c r="D79" i="173"/>
  <c r="C79" i="173"/>
  <c r="D78" i="173"/>
  <c r="C78" i="173"/>
  <c r="D77" i="173"/>
  <c r="C77" i="173"/>
  <c r="D76" i="173"/>
  <c r="C76" i="173"/>
  <c r="D75" i="173"/>
  <c r="C75" i="173"/>
  <c r="D74" i="173"/>
  <c r="C74" i="173"/>
  <c r="D73" i="173"/>
  <c r="C73" i="173"/>
  <c r="D72" i="173"/>
  <c r="C72" i="173"/>
  <c r="D71" i="173"/>
  <c r="C71" i="173"/>
  <c r="D70" i="173"/>
  <c r="C70" i="173"/>
  <c r="D69" i="173"/>
  <c r="C69" i="173"/>
  <c r="D68" i="173"/>
  <c r="C68" i="173"/>
  <c r="D67" i="173"/>
  <c r="C67" i="173"/>
  <c r="D66" i="173"/>
  <c r="C66" i="173"/>
  <c r="D65" i="173"/>
  <c r="C65" i="173"/>
  <c r="D64" i="173"/>
  <c r="C64" i="173"/>
  <c r="D63" i="173"/>
  <c r="C63" i="173"/>
  <c r="D62" i="173"/>
  <c r="C62" i="173"/>
  <c r="D61" i="173"/>
  <c r="C61" i="173"/>
  <c r="D60" i="173"/>
  <c r="C60" i="173"/>
  <c r="D59" i="173"/>
  <c r="C59" i="173"/>
  <c r="C58" i="173"/>
  <c r="D56" i="173"/>
  <c r="C56" i="173"/>
  <c r="D55" i="173"/>
  <c r="C55" i="173"/>
  <c r="D54" i="173"/>
  <c r="C54" i="173"/>
  <c r="F53" i="173"/>
  <c r="D53" i="173"/>
  <c r="C53" i="173"/>
  <c r="D52" i="173"/>
  <c r="C52" i="173"/>
  <c r="D50" i="173"/>
  <c r="C50" i="173"/>
  <c r="D49" i="173"/>
  <c r="C49" i="173"/>
  <c r="D48" i="173"/>
  <c r="C48" i="173"/>
  <c r="D47" i="173"/>
  <c r="C47" i="173"/>
  <c r="D46" i="173"/>
  <c r="C46" i="173"/>
  <c r="D45" i="173"/>
  <c r="C45" i="173"/>
  <c r="D44" i="173"/>
  <c r="C44" i="173"/>
  <c r="D43" i="173"/>
  <c r="C43" i="173"/>
  <c r="D42" i="173"/>
  <c r="C42" i="173"/>
  <c r="D41" i="173"/>
  <c r="C41" i="173"/>
  <c r="D40" i="173"/>
  <c r="C40" i="173"/>
  <c r="D39" i="173"/>
  <c r="C39" i="173"/>
  <c r="D38" i="173"/>
  <c r="C38" i="173"/>
  <c r="D37" i="173"/>
  <c r="C37" i="173"/>
  <c r="D36" i="173"/>
  <c r="C36" i="173"/>
  <c r="D35" i="173"/>
  <c r="C35" i="173"/>
  <c r="D34" i="173"/>
  <c r="C34" i="173"/>
  <c r="D33" i="173"/>
  <c r="C33" i="173"/>
  <c r="D32" i="173"/>
  <c r="C32" i="173"/>
  <c r="D31" i="173"/>
  <c r="C31" i="173"/>
  <c r="D30" i="173"/>
  <c r="C30" i="173"/>
  <c r="D29" i="173"/>
  <c r="C29" i="173"/>
  <c r="D28" i="173"/>
  <c r="C28" i="173"/>
  <c r="D27" i="173"/>
  <c r="C27" i="173"/>
  <c r="D26" i="173"/>
  <c r="C26" i="173"/>
  <c r="D24" i="173"/>
  <c r="C24" i="173"/>
  <c r="D23" i="173"/>
  <c r="C23" i="173"/>
  <c r="D22" i="173"/>
  <c r="C22" i="173"/>
  <c r="D21" i="173"/>
  <c r="C21" i="173"/>
  <c r="D20" i="173"/>
  <c r="C20" i="173"/>
  <c r="D19" i="173"/>
  <c r="C19" i="173"/>
  <c r="D18" i="173"/>
  <c r="C18" i="173"/>
  <c r="D17" i="173"/>
  <c r="C17" i="173"/>
  <c r="D16" i="173"/>
  <c r="C16" i="173"/>
  <c r="D15" i="173"/>
  <c r="C15" i="173"/>
  <c r="D14" i="173"/>
  <c r="C14" i="173"/>
  <c r="D13" i="173"/>
  <c r="C13" i="173"/>
  <c r="D12" i="173"/>
  <c r="C12" i="173"/>
  <c r="D11" i="173"/>
  <c r="C11" i="173"/>
  <c r="D10" i="173"/>
  <c r="C10" i="173"/>
  <c r="D9" i="173"/>
  <c r="C9" i="173"/>
  <c r="D8" i="173"/>
  <c r="C8" i="173"/>
  <c r="D7" i="173"/>
  <c r="C7" i="173"/>
  <c r="G126" i="172"/>
  <c r="D118" i="172"/>
  <c r="C118" i="172"/>
  <c r="D117" i="172"/>
  <c r="C117" i="172"/>
  <c r="D116" i="172"/>
  <c r="C116" i="172"/>
  <c r="D115" i="172"/>
  <c r="C115" i="172"/>
  <c r="D114" i="172"/>
  <c r="C114" i="172"/>
  <c r="D113" i="172"/>
  <c r="C113" i="172"/>
  <c r="D112" i="172"/>
  <c r="C112" i="172"/>
  <c r="D111" i="172"/>
  <c r="C111" i="172"/>
  <c r="D110" i="172"/>
  <c r="C110" i="172"/>
  <c r="D109" i="172"/>
  <c r="C109" i="172"/>
  <c r="C108" i="172"/>
  <c r="D107" i="172"/>
  <c r="C107" i="172"/>
  <c r="D106" i="172"/>
  <c r="C106" i="172"/>
  <c r="D105" i="172"/>
  <c r="C105" i="172"/>
  <c r="D104" i="172"/>
  <c r="C104" i="172"/>
  <c r="D103" i="172"/>
  <c r="C103" i="172"/>
  <c r="D102" i="172"/>
  <c r="C102" i="172"/>
  <c r="D101" i="172"/>
  <c r="C101" i="172"/>
  <c r="D100" i="172"/>
  <c r="C100" i="172"/>
  <c r="D99" i="172"/>
  <c r="C99" i="172"/>
  <c r="C98" i="172"/>
  <c r="C97" i="172"/>
  <c r="D96" i="172"/>
  <c r="C96" i="172"/>
  <c r="D95" i="172"/>
  <c r="C95" i="172"/>
  <c r="D94" i="172"/>
  <c r="C94" i="172"/>
  <c r="D93" i="172"/>
  <c r="C93" i="172"/>
  <c r="D92" i="172"/>
  <c r="C92" i="172"/>
  <c r="D91" i="172"/>
  <c r="C91" i="172"/>
  <c r="D90" i="172"/>
  <c r="C90" i="172"/>
  <c r="D89" i="172"/>
  <c r="C89" i="172"/>
  <c r="D88" i="172"/>
  <c r="C88" i="172"/>
  <c r="D87" i="172"/>
  <c r="C87" i="172"/>
  <c r="D86" i="172"/>
  <c r="C86" i="172"/>
  <c r="D85" i="172"/>
  <c r="C85" i="172"/>
  <c r="D84" i="172"/>
  <c r="C84" i="172"/>
  <c r="C83" i="172"/>
  <c r="D82" i="172"/>
  <c r="C82" i="172"/>
  <c r="D81" i="172"/>
  <c r="C81" i="172"/>
  <c r="D80" i="172"/>
  <c r="C80" i="172"/>
  <c r="D79" i="172"/>
  <c r="C79" i="172"/>
  <c r="D78" i="172"/>
  <c r="C78" i="172"/>
  <c r="D77" i="172"/>
  <c r="C77" i="172"/>
  <c r="D76" i="172"/>
  <c r="C76" i="172"/>
  <c r="D75" i="172"/>
  <c r="C75" i="172"/>
  <c r="D74" i="172"/>
  <c r="C74" i="172"/>
  <c r="D73" i="172"/>
  <c r="C73" i="172"/>
  <c r="D72" i="172"/>
  <c r="C72" i="172"/>
  <c r="D71" i="172"/>
  <c r="C71" i="172"/>
  <c r="D70" i="172"/>
  <c r="C70" i="172"/>
  <c r="D69" i="172"/>
  <c r="C69" i="172"/>
  <c r="D68" i="172"/>
  <c r="C68" i="172"/>
  <c r="D67" i="172"/>
  <c r="C67" i="172"/>
  <c r="D66" i="172"/>
  <c r="C66" i="172"/>
  <c r="D65" i="172"/>
  <c r="C65" i="172"/>
  <c r="D64" i="172"/>
  <c r="C64" i="172"/>
  <c r="D63" i="172"/>
  <c r="C63" i="172"/>
  <c r="D62" i="172"/>
  <c r="C62" i="172"/>
  <c r="D61" i="172"/>
  <c r="C61" i="172"/>
  <c r="D60" i="172"/>
  <c r="C60" i="172"/>
  <c r="D59" i="172"/>
  <c r="C59" i="172"/>
  <c r="C58" i="172"/>
  <c r="D56" i="172"/>
  <c r="C56" i="172"/>
  <c r="D55" i="172"/>
  <c r="C55" i="172"/>
  <c r="D54" i="172"/>
  <c r="C54" i="172"/>
  <c r="D53" i="172"/>
  <c r="C53" i="172"/>
  <c r="D52" i="172"/>
  <c r="C52" i="172"/>
  <c r="D50" i="172"/>
  <c r="C50" i="172"/>
  <c r="D49" i="172"/>
  <c r="C49" i="172"/>
  <c r="D48" i="172"/>
  <c r="C48" i="172"/>
  <c r="D47" i="172"/>
  <c r="C47" i="172"/>
  <c r="D46" i="172"/>
  <c r="C46" i="172"/>
  <c r="D45" i="172"/>
  <c r="C45" i="172"/>
  <c r="D44" i="172"/>
  <c r="C44" i="172"/>
  <c r="D43" i="172"/>
  <c r="C43" i="172"/>
  <c r="D42" i="172"/>
  <c r="C42" i="172"/>
  <c r="D41" i="172"/>
  <c r="C41" i="172"/>
  <c r="D40" i="172"/>
  <c r="C40" i="172"/>
  <c r="D39" i="172"/>
  <c r="C39" i="172"/>
  <c r="D38" i="172"/>
  <c r="C38" i="172"/>
  <c r="D37" i="172"/>
  <c r="C37" i="172"/>
  <c r="D36" i="172"/>
  <c r="C36" i="172"/>
  <c r="D35" i="172"/>
  <c r="C35" i="172"/>
  <c r="D34" i="172"/>
  <c r="C34" i="172"/>
  <c r="D33" i="172"/>
  <c r="C33" i="172"/>
  <c r="D32" i="172"/>
  <c r="C32" i="172"/>
  <c r="D31" i="172"/>
  <c r="C31" i="172"/>
  <c r="D30" i="172"/>
  <c r="C30" i="172"/>
  <c r="D29" i="172"/>
  <c r="C29" i="172"/>
  <c r="D28" i="172"/>
  <c r="C28" i="172"/>
  <c r="D27" i="172"/>
  <c r="C27" i="172"/>
  <c r="D26" i="172"/>
  <c r="C26" i="172"/>
  <c r="D24" i="172"/>
  <c r="C24" i="172"/>
  <c r="D23" i="172"/>
  <c r="C23" i="172"/>
  <c r="D22" i="172"/>
  <c r="C22" i="172"/>
  <c r="D21" i="172"/>
  <c r="C21" i="172"/>
  <c r="D20" i="172"/>
  <c r="C20" i="172"/>
  <c r="D19" i="172"/>
  <c r="C19" i="172"/>
  <c r="D18" i="172"/>
  <c r="C18" i="172"/>
  <c r="D17" i="172"/>
  <c r="C17" i="172"/>
  <c r="D16" i="172"/>
  <c r="C16" i="172"/>
  <c r="D15" i="172"/>
  <c r="C15" i="172"/>
  <c r="D14" i="172"/>
  <c r="C14" i="172"/>
  <c r="D13" i="172"/>
  <c r="C13" i="172"/>
  <c r="D12" i="172"/>
  <c r="C12" i="172"/>
  <c r="D11" i="172"/>
  <c r="C11" i="172"/>
  <c r="D10" i="172"/>
  <c r="C10" i="172"/>
  <c r="D9" i="172"/>
  <c r="C9" i="172"/>
  <c r="D8" i="172"/>
  <c r="C8" i="172"/>
  <c r="D7" i="172"/>
  <c r="C7" i="172"/>
  <c r="G126" i="171"/>
  <c r="D118" i="171"/>
  <c r="C118" i="171"/>
  <c r="D117" i="171"/>
  <c r="C117" i="171"/>
  <c r="D116" i="171"/>
  <c r="C116" i="171"/>
  <c r="D115" i="171"/>
  <c r="C115" i="171"/>
  <c r="D114" i="171"/>
  <c r="C114" i="171"/>
  <c r="D113" i="171"/>
  <c r="C113" i="171"/>
  <c r="D112" i="171"/>
  <c r="C112" i="171"/>
  <c r="D111" i="171"/>
  <c r="C111" i="171"/>
  <c r="D110" i="171"/>
  <c r="C110" i="171"/>
  <c r="D109" i="171"/>
  <c r="C109" i="171"/>
  <c r="C108" i="171"/>
  <c r="D107" i="171"/>
  <c r="C107" i="171"/>
  <c r="D106" i="171"/>
  <c r="C106" i="171"/>
  <c r="D105" i="171"/>
  <c r="C105" i="171"/>
  <c r="D104" i="171"/>
  <c r="C104" i="171"/>
  <c r="D103" i="171"/>
  <c r="C103" i="171"/>
  <c r="D102" i="171"/>
  <c r="C102" i="171"/>
  <c r="D101" i="171"/>
  <c r="C101" i="171"/>
  <c r="D100" i="171"/>
  <c r="C100" i="171"/>
  <c r="D99" i="171"/>
  <c r="C99" i="171"/>
  <c r="C98" i="171"/>
  <c r="C97" i="171"/>
  <c r="D96" i="171"/>
  <c r="C96" i="171"/>
  <c r="D95" i="171"/>
  <c r="C95" i="171"/>
  <c r="D94" i="171"/>
  <c r="C94" i="171"/>
  <c r="D93" i="171"/>
  <c r="C93" i="171"/>
  <c r="D92" i="171"/>
  <c r="C92" i="171"/>
  <c r="D91" i="171"/>
  <c r="C91" i="171"/>
  <c r="D90" i="171"/>
  <c r="C90" i="171"/>
  <c r="D89" i="171"/>
  <c r="C89" i="171"/>
  <c r="D88" i="171"/>
  <c r="C88" i="171"/>
  <c r="D87" i="171"/>
  <c r="C87" i="171"/>
  <c r="D86" i="171"/>
  <c r="C86" i="171"/>
  <c r="D85" i="171"/>
  <c r="C85" i="171"/>
  <c r="D84" i="171"/>
  <c r="C84" i="171"/>
  <c r="C83" i="171"/>
  <c r="D82" i="171"/>
  <c r="C82" i="171"/>
  <c r="D81" i="171"/>
  <c r="C81" i="171"/>
  <c r="D80" i="171"/>
  <c r="C80" i="171"/>
  <c r="D79" i="171"/>
  <c r="C79" i="171"/>
  <c r="D78" i="171"/>
  <c r="C78" i="171"/>
  <c r="D77" i="171"/>
  <c r="C77" i="171"/>
  <c r="D76" i="171"/>
  <c r="C76" i="171"/>
  <c r="D75" i="171"/>
  <c r="C75" i="171"/>
  <c r="D74" i="171"/>
  <c r="C74" i="171"/>
  <c r="D73" i="171"/>
  <c r="C73" i="171"/>
  <c r="D72" i="171"/>
  <c r="C72" i="171"/>
  <c r="D71" i="171"/>
  <c r="C71" i="171"/>
  <c r="D70" i="171"/>
  <c r="C70" i="171"/>
  <c r="D69" i="171"/>
  <c r="C69" i="171"/>
  <c r="D68" i="171"/>
  <c r="C68" i="171"/>
  <c r="D67" i="171"/>
  <c r="C67" i="171"/>
  <c r="D66" i="171"/>
  <c r="C66" i="171"/>
  <c r="D65" i="171"/>
  <c r="C65" i="171"/>
  <c r="D64" i="171"/>
  <c r="C64" i="171"/>
  <c r="D63" i="171"/>
  <c r="C63" i="171"/>
  <c r="D62" i="171"/>
  <c r="C62" i="171"/>
  <c r="D61" i="171"/>
  <c r="C61" i="171"/>
  <c r="D60" i="171"/>
  <c r="C60" i="171"/>
  <c r="D59" i="171"/>
  <c r="C59" i="171"/>
  <c r="C58" i="171"/>
  <c r="D56" i="171"/>
  <c r="C56" i="171"/>
  <c r="D55" i="171"/>
  <c r="C55" i="171"/>
  <c r="D54" i="171"/>
  <c r="C54" i="171"/>
  <c r="D53" i="171"/>
  <c r="C53" i="171"/>
  <c r="D52" i="171"/>
  <c r="C52" i="171"/>
  <c r="D50" i="171"/>
  <c r="C50" i="171"/>
  <c r="D49" i="171"/>
  <c r="C49" i="171"/>
  <c r="D48" i="171"/>
  <c r="C48" i="171"/>
  <c r="D47" i="171"/>
  <c r="C47" i="171"/>
  <c r="D46" i="171"/>
  <c r="C46" i="171"/>
  <c r="D45" i="171"/>
  <c r="C45" i="171"/>
  <c r="D44" i="171"/>
  <c r="C44" i="171"/>
  <c r="D43" i="171"/>
  <c r="C43" i="171"/>
  <c r="D42" i="171"/>
  <c r="C42" i="171"/>
  <c r="D41" i="171"/>
  <c r="C41" i="171"/>
  <c r="D40" i="171"/>
  <c r="C40" i="171"/>
  <c r="D39" i="171"/>
  <c r="C39" i="171"/>
  <c r="D38" i="171"/>
  <c r="C38" i="171"/>
  <c r="D37" i="171"/>
  <c r="C37" i="171"/>
  <c r="D36" i="171"/>
  <c r="C36" i="171"/>
  <c r="D35" i="171"/>
  <c r="C35" i="171"/>
  <c r="D34" i="171"/>
  <c r="C34" i="171"/>
  <c r="D33" i="171"/>
  <c r="C33" i="171"/>
  <c r="D32" i="171"/>
  <c r="C32" i="171"/>
  <c r="D31" i="171"/>
  <c r="C31" i="171"/>
  <c r="D30" i="171"/>
  <c r="C30" i="171"/>
  <c r="D29" i="171"/>
  <c r="C29" i="171"/>
  <c r="D28" i="171"/>
  <c r="C28" i="171"/>
  <c r="D27" i="171"/>
  <c r="C27" i="171"/>
  <c r="D26" i="171"/>
  <c r="C26" i="171"/>
  <c r="D24" i="171"/>
  <c r="C24" i="171"/>
  <c r="D23" i="171"/>
  <c r="C23" i="171"/>
  <c r="D22" i="171"/>
  <c r="C22" i="171"/>
  <c r="D21" i="171"/>
  <c r="C21" i="171"/>
  <c r="D20" i="171"/>
  <c r="C20" i="171"/>
  <c r="D19" i="171"/>
  <c r="C19" i="171"/>
  <c r="D18" i="171"/>
  <c r="C18" i="171"/>
  <c r="D17" i="171"/>
  <c r="C17" i="171"/>
  <c r="D16" i="171"/>
  <c r="C16" i="171"/>
  <c r="D15" i="171"/>
  <c r="C15" i="171"/>
  <c r="D14" i="171"/>
  <c r="C14" i="171"/>
  <c r="D13" i="171"/>
  <c r="C13" i="171"/>
  <c r="D12" i="171"/>
  <c r="C12" i="171"/>
  <c r="D11" i="171"/>
  <c r="C11" i="171"/>
  <c r="D10" i="171"/>
  <c r="C10" i="171"/>
  <c r="D9" i="171"/>
  <c r="C9" i="171"/>
  <c r="D8" i="171"/>
  <c r="C8" i="171"/>
  <c r="D7" i="171"/>
  <c r="C7" i="171"/>
  <c r="B4" i="135"/>
  <c r="B4" i="133"/>
  <c r="B4" i="217"/>
  <c r="B4" i="216"/>
  <c r="B4" i="215"/>
  <c r="N8" i="206"/>
  <c r="N7" i="206"/>
  <c r="M7" i="206"/>
  <c r="B4" i="206"/>
  <c r="B4" i="117"/>
  <c r="N8" i="115"/>
  <c r="N7" i="115"/>
  <c r="M7" i="115"/>
  <c r="N7" i="116"/>
  <c r="N8" i="116"/>
  <c r="M7" i="116"/>
  <c r="B4" i="116"/>
  <c r="B4" i="115"/>
  <c r="B4" i="110"/>
  <c r="B4" i="107"/>
  <c r="B4" i="114"/>
  <c r="B4" i="205"/>
  <c r="B4" i="113"/>
  <c r="B4" i="111"/>
  <c r="B4" i="102"/>
  <c r="B4" i="98"/>
  <c r="B4" i="23"/>
  <c r="B4" i="22"/>
  <c r="B4" i="96"/>
  <c r="B4" i="92"/>
  <c r="B4" i="90"/>
  <c r="B4" i="20"/>
  <c r="B4" i="86"/>
  <c r="B4" i="79"/>
  <c r="B4" i="85"/>
  <c r="A1" i="192"/>
  <c r="C22" i="192"/>
  <c r="D22" i="192"/>
  <c r="D8" i="192"/>
  <c r="D9" i="192"/>
  <c r="D10" i="192"/>
  <c r="D11" i="192"/>
  <c r="D12" i="192"/>
  <c r="D13" i="192"/>
  <c r="D14" i="192"/>
  <c r="D15" i="192"/>
  <c r="D16" i="192"/>
  <c r="D17" i="192"/>
  <c r="D18" i="192"/>
  <c r="D19" i="192"/>
  <c r="D20" i="192"/>
  <c r="D21" i="192"/>
  <c r="D23" i="192"/>
  <c r="D24" i="192"/>
  <c r="D26" i="192"/>
  <c r="D27" i="192"/>
  <c r="D28" i="192"/>
  <c r="D29" i="192"/>
  <c r="D30" i="192"/>
  <c r="D31" i="192"/>
  <c r="D32" i="192"/>
  <c r="D33" i="192"/>
  <c r="D34" i="192"/>
  <c r="D35" i="192"/>
  <c r="D36" i="192"/>
  <c r="D37" i="192"/>
  <c r="D38" i="192"/>
  <c r="D39" i="192"/>
  <c r="D40" i="192"/>
  <c r="D41" i="192"/>
  <c r="D42" i="192"/>
  <c r="D43" i="192"/>
  <c r="D44" i="192"/>
  <c r="D45" i="192"/>
  <c r="D46" i="192"/>
  <c r="D47" i="192"/>
  <c r="D48" i="192"/>
  <c r="D49" i="192"/>
  <c r="D50" i="192"/>
  <c r="D52" i="192"/>
  <c r="D53" i="192"/>
  <c r="D54" i="192"/>
  <c r="D55" i="192"/>
  <c r="D56" i="192"/>
  <c r="D58" i="192"/>
  <c r="D59" i="192"/>
  <c r="D60" i="192"/>
  <c r="D61" i="192"/>
  <c r="D62" i="192"/>
  <c r="D63" i="192"/>
  <c r="D64" i="192"/>
  <c r="D65" i="192"/>
  <c r="D66" i="192"/>
  <c r="D67" i="192"/>
  <c r="D68" i="192"/>
  <c r="D69" i="192"/>
  <c r="D70" i="192"/>
  <c r="D71" i="192"/>
  <c r="D72" i="192"/>
  <c r="D73" i="192"/>
  <c r="D74" i="192"/>
  <c r="D75" i="192"/>
  <c r="D76" i="192"/>
  <c r="D77" i="192"/>
  <c r="D78" i="192"/>
  <c r="D79" i="192"/>
  <c r="D80" i="192"/>
  <c r="D81" i="192"/>
  <c r="D82" i="192"/>
  <c r="D83" i="192"/>
  <c r="D84" i="192"/>
  <c r="D85" i="192"/>
  <c r="D86" i="192"/>
  <c r="D87" i="192"/>
  <c r="D88" i="192"/>
  <c r="D89" i="192"/>
  <c r="D90" i="192"/>
  <c r="D94" i="192"/>
  <c r="D95" i="192"/>
  <c r="D96" i="192"/>
  <c r="D97" i="192"/>
  <c r="D98" i="192"/>
  <c r="D99" i="192"/>
  <c r="D100" i="192"/>
  <c r="D101" i="192"/>
  <c r="D102" i="192"/>
  <c r="D103" i="192"/>
  <c r="D104" i="192"/>
  <c r="D105" i="192"/>
  <c r="D106" i="192"/>
  <c r="D107" i="192"/>
  <c r="D108" i="192"/>
  <c r="D109" i="192"/>
  <c r="D110" i="192"/>
  <c r="D111" i="192"/>
  <c r="D112" i="192"/>
  <c r="D113" i="192"/>
  <c r="D114" i="192"/>
  <c r="D115" i="192"/>
  <c r="D116" i="192"/>
  <c r="D117" i="192"/>
  <c r="D118" i="192"/>
  <c r="D119" i="192"/>
  <c r="D120" i="192"/>
  <c r="D121" i="192"/>
  <c r="C8" i="192"/>
  <c r="C9" i="192"/>
  <c r="C10" i="192"/>
  <c r="C11" i="192"/>
  <c r="C12" i="192"/>
  <c r="C13" i="192"/>
  <c r="C14" i="192"/>
  <c r="C15" i="192"/>
  <c r="C16" i="192"/>
  <c r="C17" i="192"/>
  <c r="C18" i="192"/>
  <c r="C19" i="192"/>
  <c r="C20" i="192"/>
  <c r="C21" i="192"/>
  <c r="C23" i="192"/>
  <c r="C24" i="192"/>
  <c r="C26" i="192"/>
  <c r="C27" i="192"/>
  <c r="C28" i="192"/>
  <c r="C29" i="192"/>
  <c r="C30" i="192"/>
  <c r="C31" i="192"/>
  <c r="C32" i="192"/>
  <c r="C33" i="192"/>
  <c r="C34" i="192"/>
  <c r="C35" i="192"/>
  <c r="C36" i="192"/>
  <c r="C37" i="192"/>
  <c r="C38" i="192"/>
  <c r="C39" i="192"/>
  <c r="C40" i="192"/>
  <c r="C41" i="192"/>
  <c r="C42" i="192"/>
  <c r="C43" i="192"/>
  <c r="C44" i="192"/>
  <c r="C45" i="192"/>
  <c r="C46" i="192"/>
  <c r="C47" i="192"/>
  <c r="C48" i="192"/>
  <c r="C49" i="192"/>
  <c r="C50" i="192"/>
  <c r="C52" i="192"/>
  <c r="C53" i="192"/>
  <c r="C54" i="192"/>
  <c r="C55" i="192"/>
  <c r="C56" i="192"/>
  <c r="C58" i="192"/>
  <c r="C59" i="192"/>
  <c r="C60" i="192"/>
  <c r="C61" i="192"/>
  <c r="C62" i="192"/>
  <c r="C63" i="192"/>
  <c r="C64" i="192"/>
  <c r="C65" i="192"/>
  <c r="C66" i="192"/>
  <c r="C67" i="192"/>
  <c r="C68" i="192"/>
  <c r="C69" i="192"/>
  <c r="C70" i="192"/>
  <c r="C71" i="192"/>
  <c r="C72" i="192"/>
  <c r="C73" i="192"/>
  <c r="C74" i="192"/>
  <c r="C75" i="192"/>
  <c r="C76" i="192"/>
  <c r="C77" i="192"/>
  <c r="C78" i="192"/>
  <c r="C79" i="192"/>
  <c r="C80" i="192"/>
  <c r="C81" i="192"/>
  <c r="C82" i="192"/>
  <c r="C83" i="192"/>
  <c r="C84" i="192"/>
  <c r="C85" i="192"/>
  <c r="C86" i="192"/>
  <c r="C87" i="192"/>
  <c r="C88" i="192"/>
  <c r="C89" i="192"/>
  <c r="C90" i="192"/>
  <c r="C94" i="192"/>
  <c r="C95" i="192"/>
  <c r="C96" i="192"/>
  <c r="C97" i="192"/>
  <c r="C98" i="192"/>
  <c r="C99" i="192"/>
  <c r="C100" i="192"/>
  <c r="C101" i="192"/>
  <c r="C102" i="192"/>
  <c r="C103" i="192"/>
  <c r="C104" i="192"/>
  <c r="C105" i="192"/>
  <c r="C106" i="192"/>
  <c r="C107" i="192"/>
  <c r="C108" i="192"/>
  <c r="C109" i="192"/>
  <c r="C110" i="192"/>
  <c r="C111" i="192"/>
  <c r="C112" i="192"/>
  <c r="C113" i="192"/>
  <c r="C114" i="192"/>
  <c r="C115" i="192"/>
  <c r="C116" i="192"/>
  <c r="C117" i="192"/>
  <c r="C118" i="192"/>
  <c r="C119" i="192"/>
  <c r="C120" i="192"/>
  <c r="C121" i="192"/>
  <c r="K43" i="86"/>
  <c r="K42" i="86"/>
  <c r="B42" i="86"/>
  <c r="B43" i="86"/>
  <c r="B12" i="85"/>
  <c r="Q13" i="217" l="1"/>
  <c r="P39" i="215"/>
  <c r="R15" i="215"/>
  <c r="R13" i="215"/>
  <c r="T39" i="215"/>
  <c r="R39" i="215"/>
  <c r="L23" i="217"/>
  <c r="N23" i="217" s="1"/>
  <c r="N26" i="217" s="1"/>
  <c r="J23" i="217"/>
  <c r="B23" i="217"/>
  <c r="L23" i="216"/>
  <c r="N23" i="216" s="1"/>
  <c r="N26" i="216" s="1"/>
  <c r="J23" i="216"/>
  <c r="B23" i="216"/>
  <c r="L40" i="217"/>
  <c r="K40" i="217"/>
  <c r="B40" i="217"/>
  <c r="K39" i="217"/>
  <c r="N39" i="217" s="1"/>
  <c r="B39" i="217"/>
  <c r="N31" i="217"/>
  <c r="N34" i="217" s="1"/>
  <c r="L15" i="217"/>
  <c r="K15" i="217"/>
  <c r="I15" i="217"/>
  <c r="B15" i="217"/>
  <c r="L14" i="217"/>
  <c r="I14" i="217"/>
  <c r="B14" i="217"/>
  <c r="K13" i="217"/>
  <c r="N13" i="217" s="1"/>
  <c r="I13" i="217"/>
  <c r="B13" i="217"/>
  <c r="L40" i="216"/>
  <c r="K40" i="216"/>
  <c r="I40" i="216" s="1"/>
  <c r="B40" i="216"/>
  <c r="K39" i="216"/>
  <c r="N39" i="216" s="1"/>
  <c r="B39" i="216"/>
  <c r="N31" i="216"/>
  <c r="N34" i="216" s="1"/>
  <c r="L15" i="216"/>
  <c r="K15" i="216"/>
  <c r="I15" i="216"/>
  <c r="B15" i="216"/>
  <c r="L14" i="216"/>
  <c r="K14" i="216"/>
  <c r="I14" i="216"/>
  <c r="B14" i="216"/>
  <c r="I13" i="216"/>
  <c r="B13" i="216"/>
  <c r="L40" i="215"/>
  <c r="K39" i="215"/>
  <c r="I39" i="215" s="1"/>
  <c r="B39" i="215"/>
  <c r="J23" i="215"/>
  <c r="B23" i="215"/>
  <c r="L15" i="215"/>
  <c r="L14" i="215"/>
  <c r="K15" i="215"/>
  <c r="K14" i="215"/>
  <c r="I15" i="215"/>
  <c r="I14" i="215"/>
  <c r="B15" i="215"/>
  <c r="B14" i="215"/>
  <c r="K14" i="217"/>
  <c r="K13" i="216"/>
  <c r="N13" i="216" s="1"/>
  <c r="L23" i="215"/>
  <c r="N23" i="215" s="1"/>
  <c r="N8" i="217"/>
  <c r="N7" i="217"/>
  <c r="M7" i="217"/>
  <c r="N8" i="216"/>
  <c r="N7" i="216"/>
  <c r="M7" i="216"/>
  <c r="N8" i="215"/>
  <c r="N7" i="215"/>
  <c r="M7" i="215"/>
  <c r="C7" i="217"/>
  <c r="C7" i="216"/>
  <c r="C7" i="215"/>
  <c r="C6" i="217"/>
  <c r="C6" i="215"/>
  <c r="C6" i="216"/>
  <c r="K40" i="215"/>
  <c r="I40" i="215" s="1"/>
  <c r="B40" i="215"/>
  <c r="N31" i="215"/>
  <c r="N34" i="215" s="1"/>
  <c r="I13" i="215"/>
  <c r="B13" i="215"/>
  <c r="J13" i="205"/>
  <c r="B13" i="205"/>
  <c r="J13" i="113"/>
  <c r="B13" i="113"/>
  <c r="I39" i="216" l="1"/>
  <c r="N40" i="217"/>
  <c r="N41" i="217" s="1"/>
  <c r="N16" i="217" s="1"/>
  <c r="N15" i="217"/>
  <c r="N15" i="215"/>
  <c r="I40" i="217"/>
  <c r="N40" i="216"/>
  <c r="N41" i="216" s="1"/>
  <c r="N16" i="216" s="1"/>
  <c r="N14" i="217"/>
  <c r="N14" i="216"/>
  <c r="N14" i="215"/>
  <c r="N15" i="216"/>
  <c r="I39" i="217"/>
  <c r="N39" i="215"/>
  <c r="N26" i="215"/>
  <c r="N40" i="215"/>
  <c r="J24" i="135"/>
  <c r="B24" i="135"/>
  <c r="N18" i="217" l="1"/>
  <c r="N43" i="217" s="1"/>
  <c r="N18" i="216"/>
  <c r="N43" i="216" s="1"/>
  <c r="L49" i="216" s="1"/>
  <c r="N41" i="215"/>
  <c r="N16" i="215" s="1"/>
  <c r="AJ103" i="214"/>
  <c r="D101" i="214"/>
  <c r="C101" i="214"/>
  <c r="B101" i="214"/>
  <c r="D100" i="214"/>
  <c r="C100" i="214"/>
  <c r="B100" i="214"/>
  <c r="D98" i="214"/>
  <c r="C98" i="214"/>
  <c r="B98" i="214"/>
  <c r="D97" i="214"/>
  <c r="C97" i="214"/>
  <c r="B97" i="214"/>
  <c r="D96" i="214"/>
  <c r="C96" i="214"/>
  <c r="B96" i="214"/>
  <c r="D95" i="214"/>
  <c r="C95" i="214"/>
  <c r="B95" i="214"/>
  <c r="D94" i="214"/>
  <c r="C94" i="214"/>
  <c r="B94" i="214"/>
  <c r="D93" i="214"/>
  <c r="C93" i="214"/>
  <c r="B93" i="214"/>
  <c r="D92" i="214"/>
  <c r="C92" i="214"/>
  <c r="B92" i="214"/>
  <c r="D91" i="214"/>
  <c r="D90" i="214"/>
  <c r="D89" i="214"/>
  <c r="C89" i="214"/>
  <c r="B89" i="214"/>
  <c r="D88" i="214"/>
  <c r="C88" i="214"/>
  <c r="B88" i="214"/>
  <c r="D87" i="214"/>
  <c r="C87" i="214"/>
  <c r="B87" i="214"/>
  <c r="D86" i="214"/>
  <c r="C86" i="214"/>
  <c r="B86" i="214"/>
  <c r="D85" i="214"/>
  <c r="C85" i="214"/>
  <c r="B85" i="214"/>
  <c r="D84" i="214"/>
  <c r="C84" i="214"/>
  <c r="B84" i="214"/>
  <c r="D83" i="214"/>
  <c r="C83" i="214"/>
  <c r="B83" i="214"/>
  <c r="D82" i="214"/>
  <c r="C82" i="214"/>
  <c r="B82" i="214"/>
  <c r="D81" i="214"/>
  <c r="D80" i="214"/>
  <c r="D79" i="214"/>
  <c r="D78" i="214"/>
  <c r="C78" i="214"/>
  <c r="B78" i="214"/>
  <c r="D77" i="214"/>
  <c r="C77" i="214"/>
  <c r="B77" i="214"/>
  <c r="D76" i="214"/>
  <c r="C76" i="214"/>
  <c r="B76" i="214"/>
  <c r="D75" i="214"/>
  <c r="C75" i="214"/>
  <c r="B75" i="214"/>
  <c r="D74" i="214"/>
  <c r="C74" i="214"/>
  <c r="B74" i="214"/>
  <c r="D73" i="214"/>
  <c r="C73" i="214"/>
  <c r="B73" i="214"/>
  <c r="D72" i="214"/>
  <c r="C72" i="214"/>
  <c r="B72" i="214"/>
  <c r="D71" i="214"/>
  <c r="D70" i="214"/>
  <c r="D69" i="214"/>
  <c r="C69" i="214"/>
  <c r="B69" i="214"/>
  <c r="D68" i="214"/>
  <c r="C68" i="214"/>
  <c r="B68" i="214"/>
  <c r="D67" i="214"/>
  <c r="C67" i="214"/>
  <c r="B67" i="214"/>
  <c r="D66" i="214"/>
  <c r="C66" i="214"/>
  <c r="B66" i="214"/>
  <c r="D65" i="214"/>
  <c r="C65" i="214"/>
  <c r="B65" i="214"/>
  <c r="D64" i="214"/>
  <c r="C64" i="214"/>
  <c r="B64" i="214"/>
  <c r="D63" i="214"/>
  <c r="C63" i="214"/>
  <c r="B63" i="214"/>
  <c r="D62" i="214"/>
  <c r="C62" i="214"/>
  <c r="B62" i="214"/>
  <c r="D61" i="214"/>
  <c r="C61" i="214"/>
  <c r="B61" i="214"/>
  <c r="D60" i="214"/>
  <c r="C60" i="214"/>
  <c r="B60" i="214"/>
  <c r="D59" i="214"/>
  <c r="C59" i="214"/>
  <c r="B59" i="214"/>
  <c r="D58" i="214"/>
  <c r="C58" i="214"/>
  <c r="B58" i="214"/>
  <c r="D57" i="214"/>
  <c r="C57" i="214"/>
  <c r="B57" i="214"/>
  <c r="D56" i="214"/>
  <c r="C56" i="214"/>
  <c r="B56" i="214"/>
  <c r="D55" i="214"/>
  <c r="C55" i="214"/>
  <c r="B55" i="214"/>
  <c r="D54" i="214"/>
  <c r="C54" i="214"/>
  <c r="B54" i="214"/>
  <c r="D53" i="214"/>
  <c r="C53" i="214"/>
  <c r="B53" i="214"/>
  <c r="D52" i="214"/>
  <c r="C52" i="214"/>
  <c r="B52" i="214"/>
  <c r="D51" i="214"/>
  <c r="C51" i="214"/>
  <c r="B51" i="214"/>
  <c r="D50" i="214"/>
  <c r="D49" i="214"/>
  <c r="D48" i="214"/>
  <c r="C48" i="214"/>
  <c r="B48" i="214"/>
  <c r="D47" i="214"/>
  <c r="C47" i="214"/>
  <c r="B47" i="214"/>
  <c r="D46" i="214"/>
  <c r="C46" i="214"/>
  <c r="B46" i="214"/>
  <c r="D45" i="214"/>
  <c r="D44" i="214"/>
  <c r="D43" i="214"/>
  <c r="C43" i="214"/>
  <c r="B43" i="214"/>
  <c r="D42" i="214"/>
  <c r="D41" i="214"/>
  <c r="D40" i="214"/>
  <c r="C40" i="214"/>
  <c r="B40" i="214"/>
  <c r="D39" i="214"/>
  <c r="D38" i="214"/>
  <c r="D37" i="214"/>
  <c r="C37" i="214"/>
  <c r="B37" i="214"/>
  <c r="D36" i="214"/>
  <c r="C36" i="214"/>
  <c r="B36" i="214"/>
  <c r="D35" i="214"/>
  <c r="C35" i="214"/>
  <c r="B35" i="214"/>
  <c r="D34" i="214"/>
  <c r="D33" i="214"/>
  <c r="D32" i="214"/>
  <c r="C32" i="214"/>
  <c r="B32" i="214"/>
  <c r="D31" i="214"/>
  <c r="C31" i="214"/>
  <c r="B31" i="214"/>
  <c r="D30" i="214"/>
  <c r="C30" i="214"/>
  <c r="B30" i="214"/>
  <c r="D29" i="214"/>
  <c r="C29" i="214"/>
  <c r="B29" i="214"/>
  <c r="D28" i="214"/>
  <c r="D27" i="214"/>
  <c r="D26" i="214"/>
  <c r="C26" i="214"/>
  <c r="B26" i="214"/>
  <c r="D25" i="214"/>
  <c r="C25" i="214"/>
  <c r="B25" i="214"/>
  <c r="D24" i="214"/>
  <c r="C24" i="214"/>
  <c r="B24" i="214"/>
  <c r="D23" i="214"/>
  <c r="C23" i="214"/>
  <c r="B23" i="214"/>
  <c r="D22" i="214"/>
  <c r="C22" i="214"/>
  <c r="D21" i="214"/>
  <c r="D20" i="214"/>
  <c r="C20" i="214"/>
  <c r="B20" i="214"/>
  <c r="D19" i="214"/>
  <c r="C19" i="214"/>
  <c r="B19" i="214"/>
  <c r="D18" i="214"/>
  <c r="C18" i="214"/>
  <c r="B18" i="214"/>
  <c r="D17" i="214"/>
  <c r="C17" i="214"/>
  <c r="B17" i="214"/>
  <c r="D16" i="214"/>
  <c r="D15" i="214"/>
  <c r="D14" i="214"/>
  <c r="C14" i="214"/>
  <c r="B14" i="214"/>
  <c r="D13" i="214"/>
  <c r="C13" i="214"/>
  <c r="B13" i="214"/>
  <c r="D12" i="214"/>
  <c r="C12" i="214"/>
  <c r="B12" i="214"/>
  <c r="D11" i="214"/>
  <c r="C11" i="214"/>
  <c r="B11" i="214"/>
  <c r="D10" i="214"/>
  <c r="C10" i="214"/>
  <c r="B10" i="214"/>
  <c r="D9" i="214"/>
  <c r="C9" i="214"/>
  <c r="B9" i="214"/>
  <c r="D8" i="214"/>
  <c r="C8" i="214"/>
  <c r="B8" i="214"/>
  <c r="D7" i="214"/>
  <c r="C7" i="214"/>
  <c r="B7" i="214"/>
  <c r="L48" i="216" l="1"/>
  <c r="L48" i="217"/>
  <c r="L49" i="217"/>
  <c r="L50" i="217"/>
  <c r="F100" i="256"/>
  <c r="F100" i="262"/>
  <c r="J100" i="262" s="1"/>
  <c r="F93" i="245"/>
  <c r="G93" i="245" s="1"/>
  <c r="F94" i="249"/>
  <c r="G94" i="249" s="1"/>
  <c r="F93" i="255"/>
  <c r="G93" i="255" s="1"/>
  <c r="F93" i="250"/>
  <c r="G93" i="250" s="1"/>
  <c r="F94" i="253"/>
  <c r="G94" i="253" s="1"/>
  <c r="F93" i="171"/>
  <c r="G93" i="171" s="1"/>
  <c r="F92" i="254"/>
  <c r="G92" i="254" s="1"/>
  <c r="F93" i="172"/>
  <c r="G93" i="172" s="1"/>
  <c r="F93" i="251"/>
  <c r="G93" i="251" s="1"/>
  <c r="F92" i="248"/>
  <c r="G92" i="248" s="1"/>
  <c r="F93" i="174"/>
  <c r="G93" i="174" s="1"/>
  <c r="F93" i="246"/>
  <c r="G93" i="246" s="1"/>
  <c r="F92" i="252"/>
  <c r="G92" i="252" s="1"/>
  <c r="F96" i="192"/>
  <c r="F93" i="247"/>
  <c r="G93" i="247" s="1"/>
  <c r="F93" i="173"/>
  <c r="G93" i="173" s="1"/>
  <c r="L50" i="216"/>
  <c r="F92" i="171"/>
  <c r="G92" i="171" s="1"/>
  <c r="F99" i="262"/>
  <c r="F99" i="256"/>
  <c r="N51" i="217" l="1"/>
  <c r="N53" i="217" s="1"/>
  <c r="N51" i="216"/>
  <c r="N53" i="216" s="1"/>
  <c r="F92" i="250"/>
  <c r="G92" i="250" s="1"/>
  <c r="F95" i="192"/>
  <c r="F92" i="174"/>
  <c r="G92" i="174" s="1"/>
  <c r="F92" i="251"/>
  <c r="G92" i="251" s="1"/>
  <c r="F92" i="247"/>
  <c r="G92" i="247" s="1"/>
  <c r="F91" i="248"/>
  <c r="G91" i="248" s="1"/>
  <c r="F92" i="246"/>
  <c r="G92" i="246" s="1"/>
  <c r="F92" i="245"/>
  <c r="G92" i="245" s="1"/>
  <c r="F91" i="252"/>
  <c r="G91" i="252" s="1"/>
  <c r="F91" i="254"/>
  <c r="G91" i="254" s="1"/>
  <c r="F93" i="253"/>
  <c r="G93" i="253" s="1"/>
  <c r="F93" i="249"/>
  <c r="G93" i="249" s="1"/>
  <c r="F92" i="255"/>
  <c r="G92" i="255" s="1"/>
  <c r="F92" i="173"/>
  <c r="G92" i="173" s="1"/>
  <c r="F92" i="172"/>
  <c r="G92" i="172" s="1"/>
  <c r="J99" i="262"/>
  <c r="F46" i="256" l="1"/>
  <c r="G46" i="256" s="1"/>
  <c r="F45" i="262"/>
  <c r="F45" i="256"/>
  <c r="G45" i="256" s="1"/>
  <c r="F44" i="262"/>
  <c r="F44" i="256"/>
  <c r="G44" i="256" s="1"/>
  <c r="F46" i="262" l="1"/>
  <c r="G46" i="262" s="1"/>
  <c r="G45" i="262"/>
  <c r="J45" i="262"/>
  <c r="J44" i="262"/>
  <c r="G44" i="262"/>
  <c r="J46" i="262" l="1"/>
  <c r="M7" i="110"/>
  <c r="N7" i="110"/>
  <c r="N8" i="110"/>
  <c r="N8" i="107"/>
  <c r="N7" i="107"/>
  <c r="M7" i="107"/>
  <c r="M7" i="114"/>
  <c r="N7" i="114"/>
  <c r="N8" i="114" l="1"/>
  <c r="B42" i="107"/>
  <c r="K42" i="107"/>
  <c r="N42" i="107" s="1"/>
  <c r="K42" i="114"/>
  <c r="N42" i="114" s="1"/>
  <c r="B42" i="114"/>
  <c r="K41" i="205"/>
  <c r="N41" i="205" s="1"/>
  <c r="B41" i="205"/>
  <c r="K41" i="113"/>
  <c r="N41" i="113" s="1"/>
  <c r="B41" i="113"/>
  <c r="L42" i="102"/>
  <c r="B41" i="111"/>
  <c r="K41" i="111"/>
  <c r="N41" i="111" s="1"/>
  <c r="N8" i="113" l="1"/>
  <c r="N7" i="113"/>
  <c r="M7" i="113"/>
  <c r="N7" i="111"/>
  <c r="M7" i="111"/>
  <c r="N8" i="111"/>
  <c r="Q31" i="86" l="1"/>
  <c r="D101" i="211" l="1"/>
  <c r="C101" i="211"/>
  <c r="B101" i="211"/>
  <c r="D100" i="211"/>
  <c r="C100" i="211"/>
  <c r="B100" i="211"/>
  <c r="D98" i="211"/>
  <c r="C98" i="211"/>
  <c r="B98" i="211"/>
  <c r="D97" i="211"/>
  <c r="C97" i="211"/>
  <c r="B97" i="211"/>
  <c r="D96" i="211"/>
  <c r="C96" i="211"/>
  <c r="B96" i="211"/>
  <c r="D95" i="211"/>
  <c r="C95" i="211"/>
  <c r="B95" i="211"/>
  <c r="D94" i="211"/>
  <c r="C94" i="211"/>
  <c r="B94" i="211"/>
  <c r="D93" i="211"/>
  <c r="C93" i="211"/>
  <c r="B93" i="211"/>
  <c r="D92" i="211"/>
  <c r="C92" i="211"/>
  <c r="B92" i="211"/>
  <c r="D91" i="211"/>
  <c r="B91" i="211"/>
  <c r="D90" i="211"/>
  <c r="B90" i="211"/>
  <c r="D89" i="211"/>
  <c r="C89" i="211"/>
  <c r="B89" i="211"/>
  <c r="D88" i="211"/>
  <c r="C88" i="211"/>
  <c r="B88" i="211"/>
  <c r="D87" i="211"/>
  <c r="C87" i="211"/>
  <c r="B87" i="211"/>
  <c r="D86" i="211"/>
  <c r="C86" i="211"/>
  <c r="B86" i="211"/>
  <c r="D85" i="211"/>
  <c r="C85" i="211"/>
  <c r="B85" i="211"/>
  <c r="D84" i="211"/>
  <c r="C84" i="211"/>
  <c r="B84" i="211"/>
  <c r="D83" i="211"/>
  <c r="C83" i="211"/>
  <c r="B83" i="211"/>
  <c r="D82" i="211"/>
  <c r="C82" i="211"/>
  <c r="B82" i="211"/>
  <c r="D81" i="211"/>
  <c r="B81" i="211"/>
  <c r="D80" i="211"/>
  <c r="B80" i="211"/>
  <c r="D79" i="211"/>
  <c r="B79" i="211"/>
  <c r="D78" i="211"/>
  <c r="C78" i="211"/>
  <c r="B78" i="211"/>
  <c r="D77" i="211"/>
  <c r="C77" i="211"/>
  <c r="B77" i="211"/>
  <c r="D76" i="211"/>
  <c r="C76" i="211"/>
  <c r="B76" i="211"/>
  <c r="D75" i="211"/>
  <c r="C75" i="211"/>
  <c r="B75" i="211"/>
  <c r="D74" i="211"/>
  <c r="C74" i="211"/>
  <c r="B74" i="211"/>
  <c r="D73" i="211"/>
  <c r="C73" i="211"/>
  <c r="B73" i="211"/>
  <c r="D72" i="211"/>
  <c r="C72" i="211"/>
  <c r="B72" i="211"/>
  <c r="D71" i="211"/>
  <c r="B71" i="211"/>
  <c r="D70" i="211"/>
  <c r="B70" i="211"/>
  <c r="D69" i="211"/>
  <c r="C69" i="211"/>
  <c r="B69" i="211"/>
  <c r="D68" i="211"/>
  <c r="C68" i="211"/>
  <c r="B68" i="211"/>
  <c r="D67" i="211"/>
  <c r="C67" i="211"/>
  <c r="B67" i="211"/>
  <c r="D66" i="211"/>
  <c r="C66" i="211"/>
  <c r="B66" i="211"/>
  <c r="D65" i="211"/>
  <c r="C65" i="211"/>
  <c r="B65" i="211"/>
  <c r="D64" i="211"/>
  <c r="C64" i="211"/>
  <c r="B64" i="211"/>
  <c r="D63" i="211"/>
  <c r="C63" i="211"/>
  <c r="B63" i="211"/>
  <c r="D62" i="211"/>
  <c r="C62" i="211"/>
  <c r="B62" i="211"/>
  <c r="D61" i="211"/>
  <c r="C61" i="211"/>
  <c r="B61" i="211"/>
  <c r="D60" i="211"/>
  <c r="C60" i="211"/>
  <c r="B60" i="211"/>
  <c r="D59" i="211"/>
  <c r="C59" i="211"/>
  <c r="B59" i="211"/>
  <c r="D58" i="211"/>
  <c r="C58" i="211"/>
  <c r="B58" i="211"/>
  <c r="D57" i="211"/>
  <c r="C57" i="211"/>
  <c r="B57" i="211"/>
  <c r="D56" i="211"/>
  <c r="C56" i="211"/>
  <c r="B56" i="211"/>
  <c r="D55" i="211"/>
  <c r="C55" i="211"/>
  <c r="B55" i="211"/>
  <c r="D54" i="211"/>
  <c r="C54" i="211"/>
  <c r="B54" i="211"/>
  <c r="D53" i="211"/>
  <c r="C53" i="211"/>
  <c r="B53" i="211"/>
  <c r="D52" i="211"/>
  <c r="C52" i="211"/>
  <c r="B52" i="211"/>
  <c r="D51" i="211"/>
  <c r="C51" i="211"/>
  <c r="B51" i="211"/>
  <c r="D50" i="211"/>
  <c r="B50" i="211"/>
  <c r="D49" i="211"/>
  <c r="B49" i="211"/>
  <c r="D48" i="211"/>
  <c r="C48" i="211"/>
  <c r="B48" i="211"/>
  <c r="D47" i="211"/>
  <c r="C47" i="211"/>
  <c r="B47" i="211"/>
  <c r="D46" i="211"/>
  <c r="C46" i="211"/>
  <c r="B46" i="211"/>
  <c r="D45" i="211"/>
  <c r="B45" i="211"/>
  <c r="D44" i="211"/>
  <c r="B44" i="211"/>
  <c r="D43" i="211"/>
  <c r="C43" i="211"/>
  <c r="B43" i="211"/>
  <c r="D42" i="211"/>
  <c r="B42" i="211"/>
  <c r="D41" i="211"/>
  <c r="B41" i="211"/>
  <c r="D40" i="211"/>
  <c r="C40" i="211"/>
  <c r="B40" i="211"/>
  <c r="D39" i="211"/>
  <c r="B39" i="211"/>
  <c r="D38" i="211"/>
  <c r="B38" i="211"/>
  <c r="D37" i="211"/>
  <c r="C37" i="211"/>
  <c r="B37" i="211"/>
  <c r="D36" i="211"/>
  <c r="C36" i="211"/>
  <c r="B36" i="211"/>
  <c r="D35" i="211"/>
  <c r="C35" i="211"/>
  <c r="B35" i="211"/>
  <c r="D34" i="211"/>
  <c r="B34" i="211"/>
  <c r="D33" i="211"/>
  <c r="B33" i="211"/>
  <c r="D32" i="211"/>
  <c r="C32" i="211"/>
  <c r="B32" i="211"/>
  <c r="D31" i="211"/>
  <c r="C31" i="211"/>
  <c r="B31" i="211"/>
  <c r="D30" i="211"/>
  <c r="C30" i="211"/>
  <c r="B30" i="211"/>
  <c r="D29" i="211"/>
  <c r="C29" i="211"/>
  <c r="B29" i="211"/>
  <c r="D28" i="211"/>
  <c r="B28" i="211"/>
  <c r="D27" i="211"/>
  <c r="B27" i="211"/>
  <c r="D26" i="211"/>
  <c r="C26" i="211"/>
  <c r="B26" i="211"/>
  <c r="D25" i="211"/>
  <c r="C25" i="211"/>
  <c r="B25" i="211"/>
  <c r="D24" i="211"/>
  <c r="C24" i="211"/>
  <c r="B24" i="211"/>
  <c r="D23" i="211"/>
  <c r="C23" i="211"/>
  <c r="B23" i="211"/>
  <c r="D22" i="211"/>
  <c r="B22" i="211"/>
  <c r="D21" i="211"/>
  <c r="C21" i="211"/>
  <c r="B21" i="211"/>
  <c r="D20" i="211"/>
  <c r="C20" i="211"/>
  <c r="B20" i="211"/>
  <c r="D19" i="211"/>
  <c r="C19" i="211"/>
  <c r="B19" i="211"/>
  <c r="D18" i="211"/>
  <c r="C18" i="211"/>
  <c r="B18" i="211"/>
  <c r="D17" i="211"/>
  <c r="C17" i="211"/>
  <c r="B17" i="211"/>
  <c r="D16" i="211"/>
  <c r="B16" i="211"/>
  <c r="D15" i="211"/>
  <c r="B15" i="211"/>
  <c r="D14" i="211"/>
  <c r="C14" i="211"/>
  <c r="B14" i="211"/>
  <c r="D13" i="211"/>
  <c r="C13" i="211"/>
  <c r="B13" i="211"/>
  <c r="D12" i="211"/>
  <c r="C12" i="211"/>
  <c r="B12" i="211"/>
  <c r="D11" i="211"/>
  <c r="C11" i="211"/>
  <c r="B11" i="211"/>
  <c r="D10" i="211"/>
  <c r="C10" i="211"/>
  <c r="B10" i="211"/>
  <c r="D9" i="211"/>
  <c r="C9" i="211"/>
  <c r="B9" i="211"/>
  <c r="D8" i="211"/>
  <c r="C8" i="211"/>
  <c r="B8" i="211"/>
  <c r="D7" i="211"/>
  <c r="C7" i="211"/>
  <c r="B7" i="211"/>
  <c r="F20" i="262" l="1"/>
  <c r="F20" i="252"/>
  <c r="G20" i="252" s="1"/>
  <c r="F20" i="256"/>
  <c r="F20" i="255"/>
  <c r="G20" i="255" s="1"/>
  <c r="F20" i="254"/>
  <c r="G20" i="254" s="1"/>
  <c r="F20" i="251"/>
  <c r="G20" i="251" s="1"/>
  <c r="F20" i="249"/>
  <c r="G20" i="249" s="1"/>
  <c r="F20" i="248"/>
  <c r="G20" i="248" s="1"/>
  <c r="F20" i="245"/>
  <c r="G20" i="245" s="1"/>
  <c r="F20" i="253"/>
  <c r="G20" i="253" s="1"/>
  <c r="F20" i="250"/>
  <c r="G20" i="250" s="1"/>
  <c r="F20" i="247"/>
  <c r="G20" i="247" s="1"/>
  <c r="F20" i="246"/>
  <c r="G20" i="246" s="1"/>
  <c r="F20" i="211"/>
  <c r="F20" i="172"/>
  <c r="G20" i="172" s="1"/>
  <c r="F20" i="174"/>
  <c r="G20" i="174" s="1"/>
  <c r="F20" i="173"/>
  <c r="G20" i="173" s="1"/>
  <c r="F20" i="171"/>
  <c r="G20" i="171" s="1"/>
  <c r="F20" i="214"/>
  <c r="F20" i="192"/>
  <c r="K12" i="85"/>
  <c r="J20" i="262" l="1"/>
  <c r="K13" i="205"/>
  <c r="K13" i="113"/>
  <c r="J23" i="206" l="1"/>
  <c r="B23" i="206"/>
  <c r="C7" i="206"/>
  <c r="L43" i="206"/>
  <c r="K43" i="206"/>
  <c r="I43" i="206" s="1"/>
  <c r="B43" i="206"/>
  <c r="K42" i="206"/>
  <c r="N42" i="206" s="1"/>
  <c r="B42" i="206"/>
  <c r="N37" i="206"/>
  <c r="J26" i="206"/>
  <c r="B26" i="206"/>
  <c r="J25" i="206"/>
  <c r="B25" i="206"/>
  <c r="J24" i="206"/>
  <c r="B24" i="206"/>
  <c r="C6" i="206"/>
  <c r="B23" i="117"/>
  <c r="J23" i="205"/>
  <c r="B23" i="205"/>
  <c r="C7" i="205"/>
  <c r="N8" i="205"/>
  <c r="N7" i="205"/>
  <c r="M7" i="205"/>
  <c r="L42" i="205"/>
  <c r="K42" i="205"/>
  <c r="I42" i="205" s="1"/>
  <c r="B42" i="205"/>
  <c r="I41" i="205"/>
  <c r="N36" i="205"/>
  <c r="N13" i="205"/>
  <c r="C6" i="205"/>
  <c r="N42" i="205" l="1"/>
  <c r="N44" i="205" s="1"/>
  <c r="N16" i="205" s="1"/>
  <c r="N18" i="205" s="1"/>
  <c r="N43" i="206"/>
  <c r="I42" i="206"/>
  <c r="D7" i="192"/>
  <c r="C7" i="192"/>
  <c r="N45" i="206" l="1"/>
  <c r="N16" i="206" s="1"/>
  <c r="N18" i="206" s="1"/>
  <c r="AH20" i="214" l="1"/>
  <c r="AH40" i="214"/>
  <c r="AH78" i="214"/>
  <c r="AH21" i="214"/>
  <c r="AH41" i="214"/>
  <c r="AH79" i="214"/>
  <c r="AH32" i="214"/>
  <c r="AH69" i="214"/>
  <c r="AH33" i="214"/>
  <c r="AH70" i="214"/>
  <c r="AH37" i="214"/>
  <c r="AH80" i="214"/>
  <c r="AH48" i="214"/>
  <c r="AH14" i="214"/>
  <c r="AH49" i="214"/>
  <c r="AH26" i="214"/>
  <c r="AH90" i="214"/>
  <c r="AH98" i="214"/>
  <c r="AH15" i="214"/>
  <c r="AH89" i="214"/>
  <c r="AH27" i="214"/>
  <c r="AH43" i="214"/>
  <c r="AH44" i="214"/>
  <c r="AH38" i="214"/>
  <c r="AH100" i="214"/>
  <c r="AH17" i="214"/>
  <c r="AH93" i="214"/>
  <c r="AH19" i="214"/>
  <c r="AH31" i="214"/>
  <c r="AH55" i="214"/>
  <c r="AH58" i="214"/>
  <c r="AH59" i="214"/>
  <c r="AH61" i="214"/>
  <c r="AH53" i="214"/>
  <c r="AH66" i="214"/>
  <c r="AH67" i="214"/>
  <c r="AH68" i="214"/>
  <c r="AH45" i="214"/>
  <c r="AH11" i="214"/>
  <c r="AH54" i="214"/>
  <c r="AH56" i="214"/>
  <c r="AH57" i="214"/>
  <c r="AH97" i="214"/>
  <c r="AH60" i="214"/>
  <c r="AH63" i="214"/>
  <c r="AH28" i="214"/>
  <c r="AH23" i="214"/>
  <c r="AH47" i="214"/>
  <c r="AH96" i="214"/>
  <c r="AH64" i="214"/>
  <c r="AH65" i="214"/>
  <c r="X20" i="214"/>
  <c r="X40" i="214"/>
  <c r="X78" i="214"/>
  <c r="X21" i="214"/>
  <c r="X41" i="214"/>
  <c r="X79" i="214"/>
  <c r="X14" i="214"/>
  <c r="X43" i="214"/>
  <c r="X90" i="214"/>
  <c r="X15" i="214"/>
  <c r="X44" i="214"/>
  <c r="X98" i="214"/>
  <c r="X26" i="214"/>
  <c r="X48" i="214"/>
  <c r="X49" i="214"/>
  <c r="X32" i="214"/>
  <c r="X69" i="214"/>
  <c r="X27" i="214"/>
  <c r="X89" i="214"/>
  <c r="X70" i="214"/>
  <c r="X80" i="214"/>
  <c r="X38" i="214"/>
  <c r="X37" i="214"/>
  <c r="X33" i="214"/>
  <c r="X45" i="214"/>
  <c r="X56" i="214"/>
  <c r="X68" i="214"/>
  <c r="X29" i="214"/>
  <c r="X23" i="214"/>
  <c r="X47" i="214"/>
  <c r="X96" i="214"/>
  <c r="X31" i="214"/>
  <c r="X100" i="214"/>
  <c r="X57" i="214"/>
  <c r="X63" i="214"/>
  <c r="X12" i="214"/>
  <c r="X59" i="214"/>
  <c r="X58" i="214"/>
  <c r="X65" i="214"/>
  <c r="X64" i="214"/>
  <c r="X67" i="214"/>
  <c r="X19" i="214"/>
  <c r="X66" i="214"/>
  <c r="X60" i="214"/>
  <c r="X97" i="214"/>
  <c r="AG20" i="214"/>
  <c r="AG40" i="214"/>
  <c r="AG78" i="214"/>
  <c r="AG21" i="214"/>
  <c r="AG41" i="214"/>
  <c r="AG79" i="214"/>
  <c r="AG26" i="214"/>
  <c r="AG48" i="214"/>
  <c r="AG27" i="214"/>
  <c r="AG49" i="214"/>
  <c r="AG32" i="214"/>
  <c r="AG69" i="214"/>
  <c r="AG37" i="214"/>
  <c r="AG98" i="214"/>
  <c r="AG38" i="214"/>
  <c r="AG43" i="214"/>
  <c r="AG44" i="214"/>
  <c r="AG70" i="214"/>
  <c r="AG15" i="214"/>
  <c r="AG33" i="214"/>
  <c r="AG90" i="214"/>
  <c r="AG80" i="214"/>
  <c r="AG89" i="214"/>
  <c r="AG14" i="214"/>
  <c r="AG12" i="214"/>
  <c r="AG28" i="214"/>
  <c r="AG19" i="214"/>
  <c r="AG31" i="214"/>
  <c r="AG97" i="214"/>
  <c r="AG59" i="214"/>
  <c r="AG64" i="214"/>
  <c r="AG100" i="214"/>
  <c r="AG46" i="214"/>
  <c r="AG25" i="214"/>
  <c r="AG56" i="214"/>
  <c r="AG62" i="214"/>
  <c r="AG96" i="214"/>
  <c r="AG67" i="214"/>
  <c r="AG68" i="214"/>
  <c r="AG17" i="214"/>
  <c r="AG55" i="214"/>
  <c r="AG23" i="214"/>
  <c r="AG66" i="214"/>
  <c r="AG60" i="214"/>
  <c r="AG54" i="214"/>
  <c r="AG58" i="214"/>
  <c r="AG63" i="214"/>
  <c r="AI20" i="214"/>
  <c r="AI40" i="214"/>
  <c r="AI78" i="214"/>
  <c r="AI21" i="214"/>
  <c r="AI41" i="214"/>
  <c r="AI79" i="214"/>
  <c r="AI37" i="214"/>
  <c r="AI80" i="214"/>
  <c r="AI38" i="214"/>
  <c r="AI89" i="214"/>
  <c r="AI14" i="214"/>
  <c r="AI43" i="214"/>
  <c r="AI90" i="214"/>
  <c r="AI27" i="214"/>
  <c r="AI98" i="214"/>
  <c r="AI32" i="214"/>
  <c r="AI48" i="214"/>
  <c r="AI33" i="214"/>
  <c r="AI44" i="214"/>
  <c r="AI26" i="214"/>
  <c r="AI49" i="214"/>
  <c r="AI69" i="214"/>
  <c r="AI70" i="214"/>
  <c r="AI15" i="214"/>
  <c r="AI18" i="214"/>
  <c r="AI19" i="214"/>
  <c r="AI88" i="214"/>
  <c r="AI100" i="214"/>
  <c r="AI94" i="214"/>
  <c r="AI29" i="214"/>
  <c r="AI95" i="214"/>
  <c r="AI54" i="214"/>
  <c r="AI61" i="214"/>
  <c r="AI96" i="214"/>
  <c r="AI59" i="214"/>
  <c r="AI65" i="214"/>
  <c r="AI11" i="214"/>
  <c r="AI67" i="214"/>
  <c r="AI53" i="214"/>
  <c r="AI56" i="214"/>
  <c r="AI46" i="214"/>
  <c r="AI62" i="214"/>
  <c r="AI64" i="214"/>
  <c r="AI23" i="214"/>
  <c r="AI25" i="214"/>
  <c r="AI57" i="214"/>
  <c r="Z20" i="214"/>
  <c r="Z40" i="214"/>
  <c r="Z78" i="214"/>
  <c r="Z21" i="214"/>
  <c r="Z41" i="214"/>
  <c r="Z79" i="214"/>
  <c r="Z32" i="214"/>
  <c r="Z69" i="214"/>
  <c r="Z33" i="214"/>
  <c r="Z70" i="214"/>
  <c r="Z37" i="214"/>
  <c r="Z80" i="214"/>
  <c r="Z43" i="214"/>
  <c r="Z14" i="214"/>
  <c r="Z44" i="214"/>
  <c r="Z49" i="214"/>
  <c r="Z89" i="214"/>
  <c r="Z48" i="214"/>
  <c r="Z15" i="214"/>
  <c r="Z90" i="214"/>
  <c r="Z98" i="214"/>
  <c r="Z26" i="214"/>
  <c r="Z27" i="214"/>
  <c r="Z38" i="214"/>
  <c r="Z45" i="214"/>
  <c r="Z31" i="214"/>
  <c r="Z88" i="214"/>
  <c r="Z55" i="214"/>
  <c r="Z59" i="214"/>
  <c r="Z61" i="214"/>
  <c r="Z100" i="214"/>
  <c r="Z56" i="214"/>
  <c r="Z65" i="214"/>
  <c r="Z67" i="214"/>
  <c r="Z23" i="214"/>
  <c r="Z97" i="214"/>
  <c r="Z19" i="214"/>
  <c r="Z53" i="214"/>
  <c r="Z93" i="214"/>
  <c r="Z28" i="214"/>
  <c r="Z60" i="214"/>
  <c r="Z12" i="214"/>
  <c r="Z62" i="214"/>
  <c r="Z63" i="214"/>
  <c r="Z57" i="214"/>
  <c r="Z54" i="214"/>
  <c r="Z64" i="214"/>
  <c r="Z68" i="214"/>
  <c r="Z95" i="214"/>
  <c r="Z11" i="214"/>
  <c r="AA20" i="214"/>
  <c r="AA40" i="214"/>
  <c r="AA78" i="214"/>
  <c r="AA21" i="214"/>
  <c r="AA41" i="214"/>
  <c r="AA79" i="214"/>
  <c r="AA37" i="214"/>
  <c r="AA80" i="214"/>
  <c r="AA38" i="214"/>
  <c r="AA89" i="214"/>
  <c r="AA14" i="214"/>
  <c r="AA43" i="214"/>
  <c r="AA90" i="214"/>
  <c r="AA15" i="214"/>
  <c r="AA69" i="214"/>
  <c r="AA33" i="214"/>
  <c r="AA26" i="214"/>
  <c r="AA70" i="214"/>
  <c r="AA27" i="214"/>
  <c r="AA98" i="214"/>
  <c r="AA32" i="214"/>
  <c r="AA49" i="214"/>
  <c r="AA44" i="214"/>
  <c r="AA48" i="214"/>
  <c r="AA46" i="214"/>
  <c r="AA12" i="214"/>
  <c r="AA23" i="214"/>
  <c r="AA53" i="214"/>
  <c r="AA19" i="214"/>
  <c r="AA11" i="214"/>
  <c r="AA56" i="214"/>
  <c r="AA28" i="214"/>
  <c r="AA58" i="214"/>
  <c r="AA67" i="214"/>
  <c r="AA13" i="214"/>
  <c r="AA66" i="214"/>
  <c r="AA64" i="214"/>
  <c r="AA61" i="214"/>
  <c r="AA59" i="214"/>
  <c r="AA97" i="214"/>
  <c r="AA94" i="214"/>
  <c r="AA60" i="214"/>
  <c r="AA17" i="214"/>
  <c r="AA55" i="214"/>
  <c r="AA100" i="214"/>
  <c r="AA25" i="214"/>
  <c r="AA63" i="214"/>
  <c r="AA31" i="214"/>
  <c r="AA68" i="214"/>
  <c r="AA95" i="214"/>
  <c r="AB20" i="214"/>
  <c r="AB40" i="214"/>
  <c r="AB78" i="214"/>
  <c r="AB21" i="214"/>
  <c r="AB41" i="214"/>
  <c r="AB79" i="214"/>
  <c r="AB14" i="214"/>
  <c r="AB43" i="214"/>
  <c r="AB90" i="214"/>
  <c r="AB15" i="214"/>
  <c r="AB44" i="214"/>
  <c r="AB98" i="214"/>
  <c r="AB26" i="214"/>
  <c r="AB48" i="214"/>
  <c r="AB33" i="214"/>
  <c r="AB37" i="214"/>
  <c r="AB49" i="214"/>
  <c r="AB69" i="214"/>
  <c r="AB38" i="214"/>
  <c r="AB80" i="214"/>
  <c r="AB89" i="214"/>
  <c r="AB70" i="214"/>
  <c r="AB27" i="214"/>
  <c r="AB32" i="214"/>
  <c r="AB17" i="214"/>
  <c r="AB28" i="214"/>
  <c r="AB54" i="214"/>
  <c r="AB65" i="214"/>
  <c r="AB45" i="214"/>
  <c r="AB19" i="214"/>
  <c r="AB31" i="214"/>
  <c r="AB62" i="214"/>
  <c r="AB94" i="214"/>
  <c r="AB60" i="214"/>
  <c r="AB12" i="214"/>
  <c r="AB63" i="214"/>
  <c r="AB66" i="214"/>
  <c r="AB88" i="214"/>
  <c r="AB47" i="214"/>
  <c r="AB64" i="214"/>
  <c r="AB68" i="214"/>
  <c r="AB56" i="214"/>
  <c r="AB57" i="214"/>
  <c r="AB58" i="214"/>
  <c r="AB100" i="214"/>
  <c r="AB67" i="214"/>
  <c r="AB55" i="214"/>
  <c r="AB59" i="214"/>
  <c r="AB97" i="214"/>
  <c r="AB23" i="214"/>
  <c r="AB96" i="214"/>
  <c r="Y20" i="214"/>
  <c r="Y40" i="214"/>
  <c r="Y78" i="214"/>
  <c r="Y21" i="214"/>
  <c r="Y41" i="214"/>
  <c r="Y79" i="214"/>
  <c r="Y26" i="214"/>
  <c r="Y48" i="214"/>
  <c r="Y27" i="214"/>
  <c r="Y49" i="214"/>
  <c r="Y32" i="214"/>
  <c r="Y69" i="214"/>
  <c r="Y15" i="214"/>
  <c r="Y89" i="214"/>
  <c r="Y33" i="214"/>
  <c r="Y90" i="214"/>
  <c r="Y37" i="214"/>
  <c r="Y98" i="214"/>
  <c r="Y38" i="214"/>
  <c r="Y43" i="214"/>
  <c r="Y44" i="214"/>
  <c r="Y14" i="214"/>
  <c r="Y70" i="214"/>
  <c r="Y80" i="214"/>
  <c r="Y64" i="214"/>
  <c r="Y100" i="214"/>
  <c r="Y12" i="214"/>
  <c r="Y23" i="214"/>
  <c r="Y95" i="214"/>
  <c r="Y96" i="214"/>
  <c r="Y19" i="214"/>
  <c r="Y68" i="214"/>
  <c r="Y31" i="214"/>
  <c r="Y46" i="214"/>
  <c r="Y67" i="214"/>
  <c r="Y56" i="214"/>
  <c r="Y60" i="214"/>
  <c r="Y25" i="214"/>
  <c r="Y88" i="214"/>
  <c r="Y29" i="214"/>
  <c r="AC20" i="214"/>
  <c r="AC40" i="214"/>
  <c r="AC78" i="214"/>
  <c r="AC21" i="214"/>
  <c r="AC41" i="214"/>
  <c r="AC79" i="214"/>
  <c r="AC26" i="214"/>
  <c r="AC48" i="214"/>
  <c r="AC27" i="214"/>
  <c r="AC49" i="214"/>
  <c r="AC32" i="214"/>
  <c r="AC69" i="214"/>
  <c r="AC44" i="214"/>
  <c r="AC33" i="214"/>
  <c r="AC70" i="214"/>
  <c r="AC15" i="214"/>
  <c r="AC14" i="214"/>
  <c r="AC80" i="214"/>
  <c r="AC89" i="214"/>
  <c r="AC90" i="214"/>
  <c r="AC43" i="214"/>
  <c r="AC37" i="214"/>
  <c r="AC38" i="214"/>
  <c r="AC98" i="214"/>
  <c r="AC96" i="214"/>
  <c r="AC17" i="214"/>
  <c r="AC28" i="214"/>
  <c r="AC25" i="214"/>
  <c r="AC60" i="214"/>
  <c r="AC67" i="214"/>
  <c r="AC97" i="214"/>
  <c r="AC18" i="214"/>
  <c r="AC13" i="214"/>
  <c r="AC47" i="214"/>
  <c r="AC63" i="214"/>
  <c r="AC45" i="214"/>
  <c r="AC55" i="214"/>
  <c r="AC23" i="214"/>
  <c r="AC64" i="214"/>
  <c r="AC100" i="214"/>
  <c r="AC12" i="214"/>
  <c r="AC58" i="214"/>
  <c r="AC57" i="214"/>
  <c r="AC19" i="214"/>
  <c r="AC46" i="214"/>
  <c r="AC59" i="214"/>
  <c r="AC31" i="214"/>
  <c r="AC56" i="214"/>
  <c r="AC65" i="214"/>
  <c r="AC66" i="214"/>
  <c r="AC68" i="214"/>
  <c r="AD20" i="214"/>
  <c r="AD40" i="214"/>
  <c r="AD78" i="214"/>
  <c r="AD21" i="214"/>
  <c r="AD41" i="214"/>
  <c r="AD79" i="214"/>
  <c r="AD32" i="214"/>
  <c r="AD69" i="214"/>
  <c r="AD33" i="214"/>
  <c r="AD70" i="214"/>
  <c r="AD37" i="214"/>
  <c r="AD80" i="214"/>
  <c r="AD26" i="214"/>
  <c r="AD90" i="214"/>
  <c r="AD27" i="214"/>
  <c r="AD98" i="214"/>
  <c r="AD44" i="214"/>
  <c r="AD38" i="214"/>
  <c r="AD43" i="214"/>
  <c r="AD89" i="214"/>
  <c r="AD15" i="214"/>
  <c r="AD48" i="214"/>
  <c r="AD14" i="214"/>
  <c r="AD49" i="214"/>
  <c r="AD67" i="214"/>
  <c r="AD97" i="214"/>
  <c r="AD96" i="214"/>
  <c r="AD57" i="214"/>
  <c r="AD60" i="214"/>
  <c r="AD56" i="214"/>
  <c r="AD31" i="214"/>
  <c r="AD46" i="214"/>
  <c r="AD47" i="214"/>
  <c r="AD58" i="214"/>
  <c r="AD68" i="214"/>
  <c r="AD17" i="214"/>
  <c r="AD100" i="214"/>
  <c r="AD23" i="214"/>
  <c r="AD12" i="214"/>
  <c r="AD64" i="214"/>
  <c r="AD88" i="214"/>
  <c r="AD65" i="214"/>
  <c r="AD19" i="214"/>
  <c r="AD28" i="214"/>
  <c r="AD54" i="214"/>
  <c r="AD59" i="214"/>
  <c r="AD66" i="214"/>
  <c r="AE20" i="214"/>
  <c r="AE40" i="214"/>
  <c r="AE78" i="214"/>
  <c r="AE21" i="214"/>
  <c r="AE41" i="214"/>
  <c r="AE79" i="214"/>
  <c r="AE37" i="214"/>
  <c r="AE80" i="214"/>
  <c r="AE38" i="214"/>
  <c r="AE89" i="214"/>
  <c r="AE14" i="214"/>
  <c r="AE43" i="214"/>
  <c r="AE90" i="214"/>
  <c r="AE44" i="214"/>
  <c r="AE48" i="214"/>
  <c r="AE69" i="214"/>
  <c r="AE26" i="214"/>
  <c r="AE49" i="214"/>
  <c r="AE15" i="214"/>
  <c r="AE70" i="214"/>
  <c r="AE27" i="214"/>
  <c r="AE32" i="214"/>
  <c r="AE98" i="214"/>
  <c r="AE33" i="214"/>
  <c r="AE18" i="214"/>
  <c r="AE11" i="214"/>
  <c r="AE81" i="214"/>
  <c r="AE54" i="214"/>
  <c r="AE19" i="214"/>
  <c r="AE82" i="214"/>
  <c r="AE23" i="214"/>
  <c r="AE46" i="214"/>
  <c r="AE94" i="214"/>
  <c r="AE84" i="214"/>
  <c r="AE52" i="214"/>
  <c r="AE63" i="214"/>
  <c r="AE96" i="214"/>
  <c r="AE97" i="214"/>
  <c r="AE51" i="214"/>
  <c r="AE64" i="214"/>
  <c r="AE66" i="214"/>
  <c r="AE59" i="214"/>
  <c r="AE53" i="214"/>
  <c r="AE60" i="214"/>
  <c r="AE100" i="214"/>
  <c r="AE62" i="214"/>
  <c r="AE55" i="214"/>
  <c r="AE61" i="214"/>
  <c r="AE83" i="214"/>
  <c r="AE65" i="214"/>
  <c r="AE28" i="214"/>
  <c r="AE50" i="214"/>
  <c r="AE86" i="214"/>
  <c r="AE56" i="214"/>
  <c r="AE57" i="214"/>
  <c r="AE58" i="214"/>
  <c r="AE85" i="214"/>
  <c r="AE67" i="214"/>
  <c r="AE68" i="214"/>
  <c r="AE87" i="214"/>
  <c r="AE17" i="214"/>
  <c r="W20" i="214"/>
  <c r="W40" i="214"/>
  <c r="W78" i="214"/>
  <c r="W21" i="214"/>
  <c r="W41" i="214"/>
  <c r="W79" i="214"/>
  <c r="W37" i="214"/>
  <c r="W80" i="214"/>
  <c r="W38" i="214"/>
  <c r="W89" i="214"/>
  <c r="W14" i="214"/>
  <c r="W43" i="214"/>
  <c r="W90" i="214"/>
  <c r="W32" i="214"/>
  <c r="W48" i="214"/>
  <c r="W33" i="214"/>
  <c r="W44" i="214"/>
  <c r="W49" i="214"/>
  <c r="W15" i="214"/>
  <c r="W69" i="214"/>
  <c r="W70" i="214"/>
  <c r="W98" i="214"/>
  <c r="W26" i="214"/>
  <c r="W27" i="214"/>
  <c r="W65" i="214"/>
  <c r="W94" i="214"/>
  <c r="W31" i="214"/>
  <c r="W46" i="214"/>
  <c r="W88" i="214"/>
  <c r="W58" i="214"/>
  <c r="W19" i="214"/>
  <c r="W17" i="214"/>
  <c r="W54" i="214"/>
  <c r="W59" i="214"/>
  <c r="W60" i="214"/>
  <c r="W66" i="214"/>
  <c r="W97" i="214"/>
  <c r="W29" i="214"/>
  <c r="W96" i="214"/>
  <c r="W55" i="214"/>
  <c r="W68" i="214"/>
  <c r="W100" i="214"/>
  <c r="W12" i="214"/>
  <c r="W64" i="214"/>
  <c r="W25" i="214"/>
  <c r="W67" i="214"/>
  <c r="W62" i="214"/>
  <c r="W63" i="214"/>
  <c r="W56" i="214"/>
  <c r="W57" i="214"/>
  <c r="W23" i="214"/>
  <c r="AF20" i="214"/>
  <c r="AF40" i="214"/>
  <c r="AF78" i="214"/>
  <c r="AF21" i="214"/>
  <c r="AF41" i="214"/>
  <c r="AF79" i="214"/>
  <c r="AF14" i="214"/>
  <c r="AF43" i="214"/>
  <c r="AF90" i="214"/>
  <c r="AF15" i="214"/>
  <c r="AF44" i="214"/>
  <c r="AF98" i="214"/>
  <c r="AF26" i="214"/>
  <c r="AF48" i="214"/>
  <c r="AF70" i="214"/>
  <c r="AF37" i="214"/>
  <c r="AF27" i="214"/>
  <c r="AF80" i="214"/>
  <c r="AF33" i="214"/>
  <c r="AF32" i="214"/>
  <c r="AF89" i="214"/>
  <c r="AF69" i="214"/>
  <c r="AF38" i="214"/>
  <c r="AF49" i="214"/>
  <c r="AF31" i="214"/>
  <c r="AF97" i="214"/>
  <c r="AF28" i="214"/>
  <c r="AF46" i="214"/>
  <c r="AF58" i="214"/>
  <c r="AF60" i="214"/>
  <c r="AF100" i="214"/>
  <c r="AF17" i="214"/>
  <c r="AF19" i="214"/>
  <c r="AF23" i="214"/>
  <c r="AF68" i="214"/>
  <c r="AF66" i="214"/>
  <c r="AF95" i="214"/>
  <c r="AF59" i="214"/>
  <c r="AF54" i="214"/>
  <c r="AF25" i="214"/>
  <c r="AF56" i="214"/>
  <c r="AF62" i="214"/>
  <c r="AF63" i="214"/>
  <c r="AF55" i="214"/>
  <c r="AF64" i="214"/>
  <c r="AF67" i="214"/>
  <c r="AF12" i="214"/>
  <c r="U20" i="214" l="1"/>
  <c r="U40" i="214"/>
  <c r="U78" i="214"/>
  <c r="U21" i="214"/>
  <c r="U41" i="214"/>
  <c r="U79" i="214"/>
  <c r="U26" i="214"/>
  <c r="U48" i="214"/>
  <c r="U27" i="214"/>
  <c r="U49" i="214"/>
  <c r="U32" i="214"/>
  <c r="U69" i="214"/>
  <c r="U38" i="214"/>
  <c r="U43" i="214"/>
  <c r="U70" i="214"/>
  <c r="U14" i="214"/>
  <c r="U44" i="214"/>
  <c r="U80" i="214"/>
  <c r="U33" i="214"/>
  <c r="U89" i="214"/>
  <c r="U98" i="214"/>
  <c r="U15" i="214"/>
  <c r="U37" i="214"/>
  <c r="U90" i="214"/>
  <c r="U100" i="214"/>
  <c r="U47" i="214"/>
  <c r="U96" i="214"/>
  <c r="U97" i="214"/>
  <c r="U67" i="214"/>
  <c r="U23" i="214"/>
  <c r="U19" i="214"/>
  <c r="U57" i="214"/>
  <c r="U64" i="214"/>
  <c r="U66" i="214"/>
  <c r="U17" i="214"/>
  <c r="U28" i="214"/>
  <c r="U68" i="214"/>
  <c r="U12" i="214"/>
  <c r="U56" i="214"/>
  <c r="U62" i="214"/>
  <c r="U46" i="214"/>
  <c r="U65" i="214"/>
  <c r="U59" i="214"/>
  <c r="U94" i="214"/>
  <c r="U88" i="214"/>
  <c r="U53" i="214"/>
  <c r="U58" i="214"/>
  <c r="U60" i="214"/>
  <c r="U31" i="214"/>
  <c r="U61" i="214"/>
  <c r="U54" i="214"/>
  <c r="T20" i="214"/>
  <c r="T40" i="214"/>
  <c r="T78" i="214"/>
  <c r="T21" i="214"/>
  <c r="T41" i="214"/>
  <c r="T79" i="214"/>
  <c r="T14" i="214"/>
  <c r="T43" i="214"/>
  <c r="T90" i="214"/>
  <c r="T15" i="214"/>
  <c r="T44" i="214"/>
  <c r="T98" i="214"/>
  <c r="T26" i="214"/>
  <c r="T27" i="214"/>
  <c r="T70" i="214"/>
  <c r="T38" i="214"/>
  <c r="T32" i="214"/>
  <c r="T80" i="214"/>
  <c r="T33" i="214"/>
  <c r="T89" i="214"/>
  <c r="T37" i="214"/>
  <c r="T48" i="214"/>
  <c r="T49" i="214"/>
  <c r="T69" i="214"/>
  <c r="T64" i="214"/>
  <c r="T96" i="214"/>
  <c r="T97" i="214"/>
  <c r="T100" i="214"/>
  <c r="T23" i="214"/>
  <c r="T60" i="214"/>
  <c r="T11" i="214"/>
  <c r="T46" i="214"/>
  <c r="T47" i="214"/>
  <c r="T68" i="214"/>
  <c r="T57" i="214"/>
  <c r="T58" i="214"/>
  <c r="T56" i="214"/>
  <c r="T25" i="214"/>
  <c r="T61" i="214"/>
  <c r="T17" i="214"/>
  <c r="T65" i="214"/>
  <c r="T28" i="214"/>
  <c r="T19" i="214"/>
  <c r="T66" i="214"/>
  <c r="T67" i="214"/>
  <c r="T31" i="214"/>
  <c r="T53" i="214"/>
  <c r="T59" i="214"/>
  <c r="O15" i="214"/>
  <c r="O38" i="214"/>
  <c r="O70" i="214"/>
  <c r="O20" i="214"/>
  <c r="O40" i="214"/>
  <c r="O78" i="214"/>
  <c r="O33" i="214"/>
  <c r="O79" i="214"/>
  <c r="O37" i="214"/>
  <c r="O80" i="214"/>
  <c r="O43" i="214"/>
  <c r="O44" i="214"/>
  <c r="O49" i="214"/>
  <c r="O14" i="214"/>
  <c r="O48" i="214"/>
  <c r="O21" i="214"/>
  <c r="O26" i="214"/>
  <c r="O41" i="214"/>
  <c r="O27" i="214"/>
  <c r="O89" i="214"/>
  <c r="O98" i="214"/>
  <c r="O32" i="214"/>
  <c r="O69" i="214"/>
  <c r="O90" i="214"/>
  <c r="O55" i="214"/>
  <c r="O100" i="214"/>
  <c r="O66" i="214"/>
  <c r="O85" i="214"/>
  <c r="O47" i="214"/>
  <c r="O95" i="214"/>
  <c r="O19" i="214"/>
  <c r="O62" i="214"/>
  <c r="O97" i="214"/>
  <c r="O84" i="214"/>
  <c r="O28" i="214"/>
  <c r="O45" i="214"/>
  <c r="O35" i="214"/>
  <c r="O53" i="214"/>
  <c r="O67" i="214"/>
  <c r="O73" i="214"/>
  <c r="O61" i="214"/>
  <c r="O64" i="214"/>
  <c r="O56" i="214"/>
  <c r="O52" i="214"/>
  <c r="O51" i="214"/>
  <c r="O60" i="214"/>
  <c r="O71" i="214"/>
  <c r="O63" i="214"/>
  <c r="O74" i="214"/>
  <c r="O39" i="214"/>
  <c r="O58" i="214"/>
  <c r="O10" i="214"/>
  <c r="O65" i="214"/>
  <c r="O68" i="214"/>
  <c r="O18" i="214"/>
  <c r="O72" i="214"/>
  <c r="O57" i="214"/>
  <c r="O23" i="214"/>
  <c r="O54" i="214"/>
  <c r="O75" i="214"/>
  <c r="O46" i="214"/>
  <c r="O12" i="214"/>
  <c r="O82" i="214"/>
  <c r="O92" i="214"/>
  <c r="O93" i="214"/>
  <c r="O59" i="214"/>
  <c r="O77" i="214"/>
  <c r="L15" i="214"/>
  <c r="L38" i="214"/>
  <c r="L70" i="214"/>
  <c r="L20" i="214"/>
  <c r="L40" i="214"/>
  <c r="L78" i="214"/>
  <c r="L41" i="214"/>
  <c r="L89" i="214"/>
  <c r="L14" i="214"/>
  <c r="L43" i="214"/>
  <c r="L90" i="214"/>
  <c r="L37" i="214"/>
  <c r="L21" i="214"/>
  <c r="L44" i="214"/>
  <c r="L49" i="214"/>
  <c r="L48" i="214"/>
  <c r="L69" i="214"/>
  <c r="L79" i="214"/>
  <c r="L33" i="214"/>
  <c r="L80" i="214"/>
  <c r="L98" i="214"/>
  <c r="L26" i="214"/>
  <c r="L27" i="214"/>
  <c r="L32" i="214"/>
  <c r="L46" i="214"/>
  <c r="L53" i="214"/>
  <c r="L66" i="214"/>
  <c r="L19" i="214"/>
  <c r="L65" i="214"/>
  <c r="L96" i="214"/>
  <c r="L61" i="214"/>
  <c r="L100" i="214"/>
  <c r="L67" i="214"/>
  <c r="L58" i="214"/>
  <c r="L28" i="214"/>
  <c r="L57" i="214"/>
  <c r="L23" i="214"/>
  <c r="L54" i="214"/>
  <c r="L31" i="214"/>
  <c r="L12" i="214"/>
  <c r="L95" i="214"/>
  <c r="L59" i="214"/>
  <c r="L25" i="214"/>
  <c r="L63" i="214"/>
  <c r="L62" i="214"/>
  <c r="L55" i="214"/>
  <c r="Q20" i="214"/>
  <c r="Q40" i="214"/>
  <c r="Q78" i="214"/>
  <c r="Q21" i="214"/>
  <c r="Q41" i="214"/>
  <c r="Q79" i="214"/>
  <c r="Q26" i="214"/>
  <c r="Q48" i="214"/>
  <c r="Q27" i="214"/>
  <c r="Q49" i="214"/>
  <c r="Q15" i="214"/>
  <c r="Q70" i="214"/>
  <c r="Q98" i="214"/>
  <c r="Q32" i="214"/>
  <c r="Q80" i="214"/>
  <c r="Q90" i="214"/>
  <c r="Q38" i="214"/>
  <c r="Q33" i="214"/>
  <c r="Q89" i="214"/>
  <c r="Q37" i="214"/>
  <c r="Q44" i="214"/>
  <c r="Q69" i="214"/>
  <c r="Q43" i="214"/>
  <c r="Q14" i="214"/>
  <c r="Q17" i="214"/>
  <c r="Q23" i="214"/>
  <c r="Q31" i="214"/>
  <c r="Q100" i="214"/>
  <c r="Q67" i="214"/>
  <c r="Q61" i="214"/>
  <c r="Q64" i="214"/>
  <c r="Q57" i="214"/>
  <c r="Q59" i="214"/>
  <c r="Q28" i="214"/>
  <c r="Q56" i="214"/>
  <c r="Q97" i="214"/>
  <c r="Q96" i="214"/>
  <c r="Q62" i="214"/>
  <c r="Q88" i="214"/>
  <c r="Q46" i="214"/>
  <c r="Q65" i="214"/>
  <c r="Q68" i="214"/>
  <c r="Q94" i="214"/>
  <c r="Q58" i="214"/>
  <c r="Q12" i="214"/>
  <c r="Q19" i="214"/>
  <c r="Q66" i="214"/>
  <c r="Q54" i="214"/>
  <c r="Q60" i="214"/>
  <c r="Q53" i="214"/>
  <c r="S20" i="214"/>
  <c r="S40" i="214"/>
  <c r="S78" i="214"/>
  <c r="S21" i="214"/>
  <c r="S41" i="214"/>
  <c r="S79" i="214"/>
  <c r="S37" i="214"/>
  <c r="S80" i="214"/>
  <c r="S38" i="214"/>
  <c r="S89" i="214"/>
  <c r="S33" i="214"/>
  <c r="S98" i="214"/>
  <c r="S14" i="214"/>
  <c r="S43" i="214"/>
  <c r="S48" i="214"/>
  <c r="S15" i="214"/>
  <c r="S49" i="214"/>
  <c r="S44" i="214"/>
  <c r="S90" i="214"/>
  <c r="S27" i="214"/>
  <c r="S69" i="214"/>
  <c r="S26" i="214"/>
  <c r="S32" i="214"/>
  <c r="S70" i="214"/>
  <c r="S12" i="214"/>
  <c r="S96" i="214"/>
  <c r="S97" i="214"/>
  <c r="S46" i="214"/>
  <c r="S56" i="214"/>
  <c r="S67" i="214"/>
  <c r="S53" i="214"/>
  <c r="S65" i="214"/>
  <c r="S57" i="214"/>
  <c r="S19" i="214"/>
  <c r="S31" i="214"/>
  <c r="S100" i="214"/>
  <c r="S63" i="214"/>
  <c r="S64" i="214"/>
  <c r="S93" i="214"/>
  <c r="S58" i="214"/>
  <c r="S59" i="214"/>
  <c r="S60" i="214"/>
  <c r="S55" i="214"/>
  <c r="S23" i="214"/>
  <c r="S61" i="214"/>
  <c r="S66" i="214"/>
  <c r="S68" i="214"/>
  <c r="S28" i="214"/>
  <c r="V20" i="214"/>
  <c r="V40" i="214"/>
  <c r="V78" i="214"/>
  <c r="V21" i="214"/>
  <c r="V41" i="214"/>
  <c r="V79" i="214"/>
  <c r="V32" i="214"/>
  <c r="V69" i="214"/>
  <c r="V33" i="214"/>
  <c r="V70" i="214"/>
  <c r="V37" i="214"/>
  <c r="V80" i="214"/>
  <c r="V14" i="214"/>
  <c r="V49" i="214"/>
  <c r="V38" i="214"/>
  <c r="V15" i="214"/>
  <c r="V89" i="214"/>
  <c r="V27" i="214"/>
  <c r="V26" i="214"/>
  <c r="V90" i="214"/>
  <c r="V98" i="214"/>
  <c r="V44" i="214"/>
  <c r="V48" i="214"/>
  <c r="V43" i="214"/>
  <c r="V58" i="214"/>
  <c r="V19" i="214"/>
  <c r="V29" i="214"/>
  <c r="V66" i="214"/>
  <c r="V17" i="214"/>
  <c r="V23" i="214"/>
  <c r="V47" i="214"/>
  <c r="V100" i="214"/>
  <c r="V97" i="214"/>
  <c r="V12" i="214"/>
  <c r="V61" i="214"/>
  <c r="V31" i="214"/>
  <c r="V53" i="214"/>
  <c r="V62" i="214"/>
  <c r="V67" i="214"/>
  <c r="V68" i="214"/>
  <c r="V56" i="214"/>
  <c r="V18" i="214"/>
  <c r="V46" i="214"/>
  <c r="V51" i="214"/>
  <c r="V59" i="214"/>
  <c r="V94" i="214"/>
  <c r="V88" i="214"/>
  <c r="V54" i="214"/>
  <c r="V64" i="214"/>
  <c r="V60" i="214"/>
  <c r="V65" i="214"/>
  <c r="V57" i="214"/>
  <c r="V96" i="214"/>
  <c r="M15" i="214"/>
  <c r="M38" i="214"/>
  <c r="M70" i="214"/>
  <c r="M20" i="214"/>
  <c r="M40" i="214"/>
  <c r="M78" i="214"/>
  <c r="M21" i="214"/>
  <c r="M44" i="214"/>
  <c r="M98" i="214"/>
  <c r="M26" i="214"/>
  <c r="M48" i="214"/>
  <c r="M32" i="214"/>
  <c r="M80" i="214"/>
  <c r="M33" i="214"/>
  <c r="M89" i="214"/>
  <c r="M41" i="214"/>
  <c r="M37" i="214"/>
  <c r="M90" i="214"/>
  <c r="M43" i="214"/>
  <c r="M49" i="214"/>
  <c r="M14" i="214"/>
  <c r="M69" i="214"/>
  <c r="M79" i="214"/>
  <c r="M27" i="214"/>
  <c r="M55" i="214"/>
  <c r="M84" i="214"/>
  <c r="M75" i="214"/>
  <c r="M10" i="214"/>
  <c r="M60" i="214"/>
  <c r="M31" i="214"/>
  <c r="M97" i="214"/>
  <c r="M18" i="214"/>
  <c r="M56" i="214"/>
  <c r="M71" i="214"/>
  <c r="M23" i="214"/>
  <c r="M45" i="214"/>
  <c r="M68" i="214"/>
  <c r="M67" i="214"/>
  <c r="M66" i="214"/>
  <c r="M47" i="214"/>
  <c r="M64" i="214"/>
  <c r="M100" i="214"/>
  <c r="M52" i="214"/>
  <c r="M57" i="214"/>
  <c r="M19" i="214"/>
  <c r="M59" i="214"/>
  <c r="M74" i="214"/>
  <c r="M85" i="214"/>
  <c r="M12" i="214"/>
  <c r="M35" i="214"/>
  <c r="M73" i="214"/>
  <c r="M65" i="214"/>
  <c r="M77" i="214"/>
  <c r="M51" i="214"/>
  <c r="M62" i="214"/>
  <c r="M58" i="214"/>
  <c r="M92" i="214"/>
  <c r="M61" i="214"/>
  <c r="M54" i="214"/>
  <c r="M93" i="214"/>
  <c r="M96" i="214"/>
  <c r="M63" i="214"/>
  <c r="M29" i="214"/>
  <c r="M94" i="214"/>
  <c r="M53" i="214"/>
  <c r="M72" i="214"/>
  <c r="M82" i="214"/>
  <c r="M46" i="214"/>
  <c r="M17" i="214"/>
  <c r="P20" i="214"/>
  <c r="P40" i="214"/>
  <c r="P70" i="214"/>
  <c r="P21" i="214"/>
  <c r="P41" i="214"/>
  <c r="P78" i="214"/>
  <c r="P14" i="214"/>
  <c r="P89" i="214"/>
  <c r="P15" i="214"/>
  <c r="P43" i="214"/>
  <c r="P90" i="214"/>
  <c r="P33" i="214"/>
  <c r="P80" i="214"/>
  <c r="P44" i="214"/>
  <c r="P37" i="214"/>
  <c r="P98" i="214"/>
  <c r="P38" i="214"/>
  <c r="P48" i="214"/>
  <c r="P32" i="214"/>
  <c r="P69" i="214"/>
  <c r="P26" i="214"/>
  <c r="P27" i="214"/>
  <c r="P49" i="214"/>
  <c r="P79" i="214"/>
  <c r="P66" i="214"/>
  <c r="P94" i="214"/>
  <c r="P19" i="214"/>
  <c r="P61" i="214"/>
  <c r="P82" i="214"/>
  <c r="P96" i="214"/>
  <c r="P57" i="214"/>
  <c r="P84" i="214"/>
  <c r="P53" i="214"/>
  <c r="P72" i="214"/>
  <c r="P71" i="214"/>
  <c r="P35" i="214"/>
  <c r="P58" i="214"/>
  <c r="P18" i="214"/>
  <c r="P29" i="214"/>
  <c r="P45" i="214"/>
  <c r="P10" i="214"/>
  <c r="P97" i="214"/>
  <c r="P54" i="214"/>
  <c r="P85" i="214"/>
  <c r="P51" i="214"/>
  <c r="P60" i="214"/>
  <c r="P12" i="214"/>
  <c r="P46" i="214"/>
  <c r="P73" i="214"/>
  <c r="P17" i="214"/>
  <c r="P47" i="214"/>
  <c r="P65" i="214"/>
  <c r="P31" i="214"/>
  <c r="P100" i="214"/>
  <c r="P77" i="214"/>
  <c r="P92" i="214"/>
  <c r="P75" i="214"/>
  <c r="P55" i="214"/>
  <c r="P64" i="214"/>
  <c r="P93" i="214"/>
  <c r="P63" i="214"/>
  <c r="P68" i="214"/>
  <c r="P23" i="214"/>
  <c r="P74" i="214"/>
  <c r="P62" i="214"/>
  <c r="P56" i="214"/>
  <c r="P52" i="214"/>
  <c r="P67" i="214"/>
  <c r="P59" i="214"/>
  <c r="N15" i="214"/>
  <c r="N38" i="214"/>
  <c r="N70" i="214"/>
  <c r="N20" i="214"/>
  <c r="N40" i="214"/>
  <c r="N78" i="214"/>
  <c r="N27" i="214"/>
  <c r="N49" i="214"/>
  <c r="N32" i="214"/>
  <c r="N69" i="214"/>
  <c r="N14" i="214"/>
  <c r="N48" i="214"/>
  <c r="N33" i="214"/>
  <c r="N21" i="214"/>
  <c r="N79" i="214"/>
  <c r="N26" i="214"/>
  <c r="N80" i="214"/>
  <c r="N89" i="214"/>
  <c r="N37" i="214"/>
  <c r="N41" i="214"/>
  <c r="N44" i="214"/>
  <c r="N90" i="214"/>
  <c r="N43" i="214"/>
  <c r="N98" i="214"/>
  <c r="N12" i="214"/>
  <c r="N55" i="214"/>
  <c r="N54" i="214"/>
  <c r="N92" i="214"/>
  <c r="N73" i="214"/>
  <c r="N45" i="214"/>
  <c r="N51" i="214"/>
  <c r="N52" i="214"/>
  <c r="N60" i="214"/>
  <c r="N84" i="214"/>
  <c r="N35" i="214"/>
  <c r="N61" i="214"/>
  <c r="N96" i="214"/>
  <c r="N62" i="214"/>
  <c r="N72" i="214"/>
  <c r="N19" i="214"/>
  <c r="N75" i="214"/>
  <c r="N31" i="214"/>
  <c r="N64" i="214"/>
  <c r="N71" i="214"/>
  <c r="N23" i="214"/>
  <c r="N47" i="214"/>
  <c r="N66" i="214"/>
  <c r="N53" i="214"/>
  <c r="N85" i="214"/>
  <c r="N100" i="214"/>
  <c r="N46" i="214"/>
  <c r="N97" i="214"/>
  <c r="N29" i="214"/>
  <c r="N93" i="214"/>
  <c r="N88" i="214"/>
  <c r="N59" i="214"/>
  <c r="N58" i="214"/>
  <c r="N18" i="214"/>
  <c r="N10" i="214"/>
  <c r="N63" i="214"/>
  <c r="N68" i="214"/>
  <c r="N94" i="214"/>
  <c r="N77" i="214"/>
  <c r="N82" i="214"/>
  <c r="N65" i="214"/>
  <c r="N56" i="214"/>
  <c r="N74" i="214"/>
  <c r="N57" i="214"/>
  <c r="N67" i="214"/>
  <c r="R20" i="214"/>
  <c r="R40" i="214"/>
  <c r="R78" i="214"/>
  <c r="R21" i="214"/>
  <c r="R41" i="214"/>
  <c r="R79" i="214"/>
  <c r="R32" i="214"/>
  <c r="R69" i="214"/>
  <c r="R33" i="214"/>
  <c r="R70" i="214"/>
  <c r="R44" i="214"/>
  <c r="R80" i="214"/>
  <c r="R27" i="214"/>
  <c r="R14" i="214"/>
  <c r="R48" i="214"/>
  <c r="R15" i="214"/>
  <c r="R49" i="214"/>
  <c r="R26" i="214"/>
  <c r="R89" i="214"/>
  <c r="R37" i="214"/>
  <c r="R43" i="214"/>
  <c r="R98" i="214"/>
  <c r="R38" i="214"/>
  <c r="R90" i="214"/>
  <c r="R88" i="214"/>
  <c r="R39" i="214"/>
  <c r="R53" i="214"/>
  <c r="R19" i="214"/>
  <c r="R81" i="214"/>
  <c r="R83" i="214"/>
  <c r="R68" i="214"/>
  <c r="R82" i="214"/>
  <c r="R100" i="214"/>
  <c r="R97" i="214"/>
  <c r="R62" i="214"/>
  <c r="R17" i="214"/>
  <c r="R96" i="214"/>
  <c r="R58" i="214"/>
  <c r="R84" i="214"/>
  <c r="R59" i="214"/>
  <c r="R60" i="214"/>
  <c r="R65" i="214"/>
  <c r="R54" i="214"/>
  <c r="R66" i="214"/>
  <c r="R94" i="214"/>
  <c r="R87" i="214"/>
  <c r="R55" i="214"/>
  <c r="R93" i="214"/>
  <c r="R28" i="214"/>
  <c r="R56" i="214"/>
  <c r="R16" i="214"/>
  <c r="R52" i="214"/>
  <c r="R61" i="214"/>
  <c r="R67" i="214"/>
  <c r="R86" i="214"/>
  <c r="R11" i="214"/>
  <c r="R63" i="214"/>
  <c r="R46" i="214"/>
  <c r="R47" i="214"/>
  <c r="R50" i="214"/>
  <c r="R57" i="214"/>
  <c r="R85" i="214"/>
  <c r="R64" i="214"/>
  <c r="R51" i="214"/>
  <c r="R95" i="214"/>
  <c r="R23" i="214"/>
  <c r="K37" i="214" l="1"/>
  <c r="I37" i="214" s="1"/>
  <c r="K33" i="214"/>
  <c r="I33" i="214" s="1"/>
  <c r="J33" i="214" s="1"/>
  <c r="K70" i="214"/>
  <c r="I70" i="214" s="1"/>
  <c r="J70" i="214" s="1"/>
  <c r="K41" i="214"/>
  <c r="I41" i="214" s="1"/>
  <c r="J41" i="214" s="1"/>
  <c r="K32" i="214"/>
  <c r="I32" i="214" s="1"/>
  <c r="K78" i="214"/>
  <c r="I78" i="214" s="1"/>
  <c r="K40" i="214"/>
  <c r="I40" i="214" s="1"/>
  <c r="K15" i="214"/>
  <c r="I15" i="214" s="1"/>
  <c r="J15" i="214" s="1"/>
  <c r="E98" i="214"/>
  <c r="K14" i="214"/>
  <c r="I14" i="214" s="1"/>
  <c r="K48" i="214"/>
  <c r="I48" i="214" s="1"/>
  <c r="K38" i="214"/>
  <c r="I38" i="214" s="1"/>
  <c r="J38" i="214" s="1"/>
  <c r="K26" i="214"/>
  <c r="I26" i="214" s="1"/>
  <c r="K69" i="214"/>
  <c r="I69" i="214" s="1"/>
  <c r="K49" i="214"/>
  <c r="I49" i="214" s="1"/>
  <c r="J49" i="214" s="1"/>
  <c r="K79" i="214"/>
  <c r="I79" i="214" s="1"/>
  <c r="J79" i="214" s="1"/>
  <c r="K43" i="214"/>
  <c r="I43" i="214" s="1"/>
  <c r="K21" i="214"/>
  <c r="I21" i="214" s="1"/>
  <c r="J21" i="214" s="1"/>
  <c r="K44" i="214"/>
  <c r="I44" i="214" s="1"/>
  <c r="J44" i="214" s="1"/>
  <c r="K80" i="214"/>
  <c r="I80" i="214" s="1"/>
  <c r="J80" i="214" s="1"/>
  <c r="E72" i="214"/>
  <c r="K89" i="214"/>
  <c r="I89" i="214" s="1"/>
  <c r="K98" i="214"/>
  <c r="I98" i="214" s="1"/>
  <c r="K90" i="214"/>
  <c r="I90" i="214" s="1"/>
  <c r="J90" i="214" s="1"/>
  <c r="K27" i="214"/>
  <c r="I27" i="214" s="1"/>
  <c r="J27" i="214" s="1"/>
  <c r="K20" i="214"/>
  <c r="I20" i="214" s="1"/>
  <c r="E77" i="214"/>
  <c r="E36" i="214"/>
  <c r="E13" i="214"/>
  <c r="E76" i="214"/>
  <c r="E88" i="214"/>
  <c r="E100" i="214"/>
  <c r="K63" i="214"/>
  <c r="K23" i="214"/>
  <c r="I23" i="214" s="1"/>
  <c r="K47" i="214"/>
  <c r="E51" i="214"/>
  <c r="K53" i="214"/>
  <c r="E47" i="214"/>
  <c r="K65" i="214"/>
  <c r="E30" i="214"/>
  <c r="E101" i="214"/>
  <c r="E11" i="214"/>
  <c r="K11" i="214"/>
  <c r="E82" i="214"/>
  <c r="E94" i="214"/>
  <c r="E23" i="214"/>
  <c r="E55" i="214"/>
  <c r="E12" i="214"/>
  <c r="E31" i="214"/>
  <c r="E18" i="214"/>
  <c r="E46" i="214"/>
  <c r="E40" i="214"/>
  <c r="E89" i="214"/>
  <c r="E54" i="214"/>
  <c r="E57" i="214"/>
  <c r="E67" i="214"/>
  <c r="E29" i="214"/>
  <c r="E97" i="214"/>
  <c r="K17" i="214"/>
  <c r="E37" i="214"/>
  <c r="E92" i="214"/>
  <c r="E14" i="214"/>
  <c r="E7" i="214"/>
  <c r="K46" i="214"/>
  <c r="E83" i="214"/>
  <c r="E73" i="214"/>
  <c r="K64" i="214"/>
  <c r="E85" i="214"/>
  <c r="E68" i="214"/>
  <c r="K100" i="214"/>
  <c r="I100" i="214" s="1"/>
  <c r="J100" i="214" s="1"/>
  <c r="E9" i="214"/>
  <c r="E63" i="214"/>
  <c r="E65" i="214"/>
  <c r="E75" i="214"/>
  <c r="E96" i="214"/>
  <c r="E93" i="214"/>
  <c r="E17" i="214"/>
  <c r="K29" i="214"/>
  <c r="E25" i="214"/>
  <c r="K54" i="214"/>
  <c r="K55" i="214"/>
  <c r="K56" i="214"/>
  <c r="E66" i="214"/>
  <c r="K94" i="214"/>
  <c r="E64" i="214"/>
  <c r="E32" i="214"/>
  <c r="E10" i="214"/>
  <c r="E19" i="214"/>
  <c r="K19" i="214"/>
  <c r="I19" i="214" s="1"/>
  <c r="E43" i="214"/>
  <c r="E86" i="214"/>
  <c r="E53" i="214"/>
  <c r="E62" i="214"/>
  <c r="K68" i="214"/>
  <c r="E8" i="214"/>
  <c r="E87" i="214"/>
  <c r="K95" i="214"/>
  <c r="K57" i="214"/>
  <c r="K58" i="214"/>
  <c r="E60" i="214"/>
  <c r="E74" i="214"/>
  <c r="E69" i="214"/>
  <c r="K61" i="214"/>
  <c r="E35" i="214"/>
  <c r="E78" i="214"/>
  <c r="E56" i="214"/>
  <c r="K96" i="214"/>
  <c r="E24" i="214"/>
  <c r="K66" i="214"/>
  <c r="K42" i="214"/>
  <c r="E48" i="214"/>
  <c r="K62" i="214"/>
  <c r="E95" i="214"/>
  <c r="E84" i="214"/>
  <c r="E26" i="214"/>
  <c r="E52" i="214"/>
  <c r="E58" i="214"/>
  <c r="E61" i="214"/>
  <c r="E20" i="214"/>
  <c r="G20" i="214" s="1"/>
  <c r="E59" i="214"/>
  <c r="E98" i="211"/>
  <c r="E84" i="211"/>
  <c r="E77" i="211"/>
  <c r="E67" i="211"/>
  <c r="E31" i="211"/>
  <c r="E20" i="211"/>
  <c r="G20" i="211" s="1"/>
  <c r="E89" i="211"/>
  <c r="E63" i="211"/>
  <c r="E37" i="211"/>
  <c r="E26" i="211"/>
  <c r="E73" i="211"/>
  <c r="E59" i="211"/>
  <c r="E49" i="211"/>
  <c r="E99" i="211"/>
  <c r="E94" i="211"/>
  <c r="E100" i="211"/>
  <c r="E14" i="211"/>
  <c r="E85" i="211"/>
  <c r="E51" i="211"/>
  <c r="E88" i="211"/>
  <c r="E33" i="211"/>
  <c r="E60" i="211"/>
  <c r="E64" i="211"/>
  <c r="E78" i="211"/>
  <c r="E95" i="211"/>
  <c r="E18" i="211"/>
  <c r="E21" i="211"/>
  <c r="E17" i="211"/>
  <c r="E55" i="211"/>
  <c r="E101" i="211"/>
  <c r="E50" i="211"/>
  <c r="E62" i="211"/>
  <c r="E66" i="211"/>
  <c r="E93" i="211"/>
  <c r="E29" i="211"/>
  <c r="E91" i="211"/>
  <c r="E44" i="211"/>
  <c r="E72" i="211"/>
  <c r="E97" i="211"/>
  <c r="E56" i="211"/>
  <c r="E74" i="211"/>
  <c r="E83" i="211"/>
  <c r="E13" i="211"/>
  <c r="E24" i="211"/>
  <c r="E40" i="211"/>
  <c r="E8" i="211"/>
  <c r="E22" i="211"/>
  <c r="E76" i="211"/>
  <c r="E52" i="211"/>
  <c r="E58" i="211"/>
  <c r="E19" i="211"/>
  <c r="E90" i="211"/>
  <c r="E28" i="211"/>
  <c r="E35" i="211"/>
  <c r="E45" i="211"/>
  <c r="E10" i="211"/>
  <c r="E15" i="211"/>
  <c r="E11" i="211"/>
  <c r="E54" i="211"/>
  <c r="E86" i="211"/>
  <c r="E27" i="211"/>
  <c r="E9" i="211"/>
  <c r="E39" i="211"/>
  <c r="E47" i="211"/>
  <c r="E65" i="211"/>
  <c r="E34" i="211"/>
  <c r="E32" i="211"/>
  <c r="E23" i="211"/>
  <c r="E69" i="211"/>
  <c r="E25" i="211"/>
  <c r="E30" i="211"/>
  <c r="E53" i="211"/>
  <c r="E57" i="211"/>
  <c r="E61" i="211"/>
  <c r="E82" i="211"/>
  <c r="E42" i="211"/>
  <c r="E43" i="211"/>
  <c r="E7" i="211"/>
  <c r="E79" i="211"/>
  <c r="E36" i="211"/>
  <c r="E38" i="211"/>
  <c r="E68" i="211"/>
  <c r="E81" i="211"/>
  <c r="E71" i="211"/>
  <c r="E92" i="211"/>
  <c r="E80" i="211"/>
  <c r="E46" i="211"/>
  <c r="E16" i="211"/>
  <c r="E12" i="211"/>
  <c r="E48" i="211"/>
  <c r="E41" i="211"/>
  <c r="E70" i="211"/>
  <c r="E87" i="211"/>
  <c r="E75" i="211"/>
  <c r="E96" i="211"/>
  <c r="J19" i="214" l="1"/>
  <c r="F42" i="262" l="1"/>
  <c r="F41" i="254"/>
  <c r="G41" i="254" s="1"/>
  <c r="F41" i="250"/>
  <c r="G41" i="250" s="1"/>
  <c r="F41" i="248"/>
  <c r="G41" i="248" s="1"/>
  <c r="F41" i="251"/>
  <c r="G41" i="251" s="1"/>
  <c r="F41" i="246"/>
  <c r="G41" i="246" s="1"/>
  <c r="F42" i="256"/>
  <c r="G42" i="256" s="1"/>
  <c r="F41" i="252"/>
  <c r="G41" i="252" s="1"/>
  <c r="F41" i="255"/>
  <c r="G41" i="255" s="1"/>
  <c r="F41" i="253"/>
  <c r="G41" i="253" s="1"/>
  <c r="F41" i="249"/>
  <c r="G41" i="249" s="1"/>
  <c r="F41" i="247"/>
  <c r="G41" i="247" s="1"/>
  <c r="F41" i="245"/>
  <c r="G41" i="245" s="1"/>
  <c r="F41" i="262"/>
  <c r="F40" i="251"/>
  <c r="G40" i="251" s="1"/>
  <c r="F40" i="246"/>
  <c r="G40" i="246" s="1"/>
  <c r="F40" i="252"/>
  <c r="G40" i="252" s="1"/>
  <c r="F40" i="255"/>
  <c r="G40" i="255" s="1"/>
  <c r="F40" i="253"/>
  <c r="G40" i="253" s="1"/>
  <c r="F40" i="249"/>
  <c r="G40" i="249" s="1"/>
  <c r="F40" i="247"/>
  <c r="G40" i="247" s="1"/>
  <c r="F41" i="256"/>
  <c r="G41" i="256" s="1"/>
  <c r="F40" i="254"/>
  <c r="G40" i="254" s="1"/>
  <c r="F40" i="250"/>
  <c r="G40" i="250" s="1"/>
  <c r="F40" i="248"/>
  <c r="G40" i="248" s="1"/>
  <c r="F40" i="245"/>
  <c r="G40" i="245" s="1"/>
  <c r="F43" i="262"/>
  <c r="F42" i="255"/>
  <c r="G42" i="255" s="1"/>
  <c r="F42" i="253"/>
  <c r="G42" i="253" s="1"/>
  <c r="F42" i="249"/>
  <c r="G42" i="249" s="1"/>
  <c r="F42" i="247"/>
  <c r="G42" i="247" s="1"/>
  <c r="F42" i="245"/>
  <c r="G42" i="245" s="1"/>
  <c r="F43" i="256"/>
  <c r="G43" i="256" s="1"/>
  <c r="F42" i="254"/>
  <c r="G42" i="254" s="1"/>
  <c r="F42" i="250"/>
  <c r="G42" i="250" s="1"/>
  <c r="F42" i="248"/>
  <c r="G42" i="248" s="1"/>
  <c r="F42" i="246"/>
  <c r="G42" i="246" s="1"/>
  <c r="F42" i="251"/>
  <c r="G42" i="251" s="1"/>
  <c r="F42" i="252"/>
  <c r="G42" i="252" s="1"/>
  <c r="F42" i="173"/>
  <c r="G42" i="173" s="1"/>
  <c r="F42" i="171"/>
  <c r="G42" i="171" s="1"/>
  <c r="F42" i="174"/>
  <c r="G42" i="174" s="1"/>
  <c r="F42" i="172"/>
  <c r="G42" i="172" s="1"/>
  <c r="F40" i="172"/>
  <c r="G40" i="172" s="1"/>
  <c r="F40" i="173"/>
  <c r="G40" i="173" s="1"/>
  <c r="F40" i="174"/>
  <c r="G40" i="174" s="1"/>
  <c r="F40" i="171"/>
  <c r="G40" i="171" s="1"/>
  <c r="F41" i="174"/>
  <c r="G41" i="174" s="1"/>
  <c r="F41" i="171"/>
  <c r="G41" i="171" s="1"/>
  <c r="F41" i="172"/>
  <c r="G41" i="172" s="1"/>
  <c r="F41" i="173"/>
  <c r="G41" i="173" s="1"/>
  <c r="F41" i="192"/>
  <c r="G41" i="192" s="1"/>
  <c r="F40" i="192"/>
  <c r="G40" i="192" s="1"/>
  <c r="F42" i="192"/>
  <c r="G42" i="192" s="1"/>
  <c r="J41" i="262" l="1"/>
  <c r="G41" i="262"/>
  <c r="G43" i="262"/>
  <c r="J43" i="262"/>
  <c r="J42" i="262"/>
  <c r="G42" i="262"/>
  <c r="N8" i="98" l="1"/>
  <c r="N7" i="98"/>
  <c r="M7" i="98"/>
  <c r="C7" i="98"/>
  <c r="N7" i="96"/>
  <c r="N8" i="96"/>
  <c r="M7" i="96"/>
  <c r="N7" i="92"/>
  <c r="N8" i="92"/>
  <c r="M7" i="92"/>
  <c r="N8" i="86"/>
  <c r="N7" i="86"/>
  <c r="M7" i="86"/>
  <c r="N7" i="79"/>
  <c r="N8" i="79"/>
  <c r="M7" i="79"/>
  <c r="N8" i="85"/>
  <c r="N7" i="85"/>
  <c r="M7" i="85"/>
  <c r="C6" i="133"/>
  <c r="C6" i="117"/>
  <c r="C6" i="116"/>
  <c r="C6" i="115"/>
  <c r="C6" i="110"/>
  <c r="C6" i="107"/>
  <c r="C6" i="114"/>
  <c r="C6" i="113"/>
  <c r="C6" i="111"/>
  <c r="C6" i="102"/>
  <c r="C6" i="98"/>
  <c r="C6" i="96"/>
  <c r="C6" i="92"/>
  <c r="C6" i="90"/>
  <c r="L23" i="135"/>
  <c r="J23" i="135"/>
  <c r="B23" i="135"/>
  <c r="F126" i="262" l="1"/>
  <c r="F125" i="256"/>
  <c r="G125" i="256" s="1"/>
  <c r="F125" i="262"/>
  <c r="F124" i="256"/>
  <c r="G124" i="256" s="1"/>
  <c r="J125" i="262" l="1"/>
  <c r="G125" i="262"/>
  <c r="J126" i="262"/>
  <c r="G126" i="262"/>
  <c r="F117" i="251"/>
  <c r="G117" i="251" s="1"/>
  <c r="F117" i="245"/>
  <c r="G117" i="245" s="1"/>
  <c r="F116" i="248"/>
  <c r="G116" i="248" s="1"/>
  <c r="F116" i="254"/>
  <c r="G116" i="254" s="1"/>
  <c r="F118" i="249"/>
  <c r="G118" i="249" s="1"/>
  <c r="F117" i="255"/>
  <c r="G117" i="255" s="1"/>
  <c r="F117" i="250"/>
  <c r="G117" i="250" s="1"/>
  <c r="F117" i="246"/>
  <c r="G117" i="246" s="1"/>
  <c r="F118" i="253"/>
  <c r="G118" i="253" s="1"/>
  <c r="F116" i="252"/>
  <c r="G116" i="252" s="1"/>
  <c r="F117" i="247"/>
  <c r="G117" i="247" s="1"/>
  <c r="F118" i="255"/>
  <c r="G118" i="255" s="1"/>
  <c r="F117" i="254"/>
  <c r="G117" i="254" s="1"/>
  <c r="F119" i="253"/>
  <c r="G119" i="253" s="1"/>
  <c r="F118" i="250"/>
  <c r="G118" i="250" s="1"/>
  <c r="F119" i="249"/>
  <c r="G119" i="249" s="1"/>
  <c r="F117" i="248"/>
  <c r="G117" i="248" s="1"/>
  <c r="F117" i="252"/>
  <c r="G117" i="252" s="1"/>
  <c r="F118" i="247"/>
  <c r="G118" i="247" s="1"/>
  <c r="F118" i="246"/>
  <c r="G118" i="246" s="1"/>
  <c r="F118" i="251"/>
  <c r="G118" i="251" s="1"/>
  <c r="F118" i="245"/>
  <c r="G118" i="245" s="1"/>
  <c r="F117" i="172"/>
  <c r="G117" i="172" s="1"/>
  <c r="F117" i="174"/>
  <c r="G117" i="174" s="1"/>
  <c r="F117" i="171"/>
  <c r="F117" i="173"/>
  <c r="G117" i="173" s="1"/>
  <c r="F120" i="192"/>
  <c r="F118" i="171"/>
  <c r="F118" i="172"/>
  <c r="G118" i="172" s="1"/>
  <c r="F118" i="174"/>
  <c r="G118" i="174" s="1"/>
  <c r="F121" i="192"/>
  <c r="F118" i="173"/>
  <c r="G118" i="173" s="1"/>
  <c r="F100" i="214"/>
  <c r="G100" i="214" s="1"/>
  <c r="F100" i="211"/>
  <c r="G100" i="211" s="1"/>
  <c r="F101" i="214"/>
  <c r="F101" i="211"/>
  <c r="AI99" i="214"/>
  <c r="AC99" i="214"/>
  <c r="AA99" i="214"/>
  <c r="W99" i="214"/>
  <c r="S99" i="214"/>
  <c r="P99" i="214"/>
  <c r="K99" i="214"/>
  <c r="AD99" i="214"/>
  <c r="U99" i="214"/>
  <c r="R99" i="214"/>
  <c r="AE99" i="214"/>
  <c r="AB99" i="214"/>
  <c r="AH99" i="214"/>
  <c r="V99" i="214"/>
  <c r="O99" i="214"/>
  <c r="L99" i="214"/>
  <c r="AF99" i="214"/>
  <c r="X99" i="214"/>
  <c r="Q99" i="214"/>
  <c r="Y99" i="214"/>
  <c r="AG99" i="214"/>
  <c r="Z99" i="214"/>
  <c r="M99" i="214"/>
  <c r="N99" i="214"/>
  <c r="T99" i="214"/>
  <c r="I99" i="214" l="1"/>
  <c r="J99" i="214" s="1"/>
  <c r="J13" i="135" l="1"/>
  <c r="B13" i="135"/>
  <c r="B39" i="135"/>
  <c r="K13" i="215" l="1"/>
  <c r="N13" i="215" s="1"/>
  <c r="N18" i="215" s="1"/>
  <c r="N43" i="215" s="1"/>
  <c r="K13" i="135"/>
  <c r="F98" i="262" l="1"/>
  <c r="F91" i="173"/>
  <c r="G91" i="173" s="1"/>
  <c r="F51" i="262"/>
  <c r="I37" i="255"/>
  <c r="I37" i="252"/>
  <c r="AQ38" i="251"/>
  <c r="I37" i="250"/>
  <c r="I37" i="249"/>
  <c r="I37" i="245"/>
  <c r="I37" i="246"/>
  <c r="F51" i="256"/>
  <c r="G51" i="256" s="1"/>
  <c r="I37" i="254"/>
  <c r="I37" i="253"/>
  <c r="I37" i="248"/>
  <c r="I37" i="247"/>
  <c r="F98" i="256"/>
  <c r="I37" i="172"/>
  <c r="M37" i="174"/>
  <c r="I37" i="171"/>
  <c r="L49" i="215"/>
  <c r="L48" i="215"/>
  <c r="L50" i="215"/>
  <c r="F40" i="214"/>
  <c r="G40" i="214" s="1"/>
  <c r="G41" i="214" s="1"/>
  <c r="J40" i="214" s="1"/>
  <c r="F40" i="211"/>
  <c r="G40" i="211" s="1"/>
  <c r="G41" i="211" s="1"/>
  <c r="I37" i="192"/>
  <c r="F91" i="174" l="1"/>
  <c r="G91" i="174" s="1"/>
  <c r="F91" i="172"/>
  <c r="G91" i="172" s="1"/>
  <c r="F94" i="192"/>
  <c r="F91" i="245"/>
  <c r="G91" i="245" s="1"/>
  <c r="F91" i="171"/>
  <c r="G91" i="171" s="1"/>
  <c r="J98" i="262"/>
  <c r="J51" i="262"/>
  <c r="G51" i="262"/>
  <c r="F47" i="246"/>
  <c r="G47" i="246" s="1"/>
  <c r="F47" i="254"/>
  <c r="G47" i="254" s="1"/>
  <c r="F47" i="252"/>
  <c r="G47" i="252" s="1"/>
  <c r="F47" i="249"/>
  <c r="G47" i="249" s="1"/>
  <c r="F47" i="245"/>
  <c r="G47" i="245" s="1"/>
  <c r="F47" i="250"/>
  <c r="G47" i="250" s="1"/>
  <c r="F47" i="255"/>
  <c r="G47" i="255" s="1"/>
  <c r="F47" i="251"/>
  <c r="G47" i="251" s="1"/>
  <c r="F47" i="248"/>
  <c r="G47" i="248" s="1"/>
  <c r="F47" i="247"/>
  <c r="G47" i="247" s="1"/>
  <c r="F47" i="253"/>
  <c r="G47" i="253" s="1"/>
  <c r="F91" i="247"/>
  <c r="G91" i="247" s="1"/>
  <c r="F91" i="246"/>
  <c r="G91" i="246" s="1"/>
  <c r="F92" i="249"/>
  <c r="G92" i="249" s="1"/>
  <c r="F90" i="252"/>
  <c r="G90" i="252" s="1"/>
  <c r="F91" i="250"/>
  <c r="G91" i="250" s="1"/>
  <c r="F90" i="248"/>
  <c r="G90" i="248" s="1"/>
  <c r="F91" i="255"/>
  <c r="G91" i="255" s="1"/>
  <c r="F90" i="254"/>
  <c r="G90" i="254" s="1"/>
  <c r="F92" i="253"/>
  <c r="F91" i="251"/>
  <c r="G91" i="251" s="1"/>
  <c r="F47" i="174"/>
  <c r="G47" i="174" s="1"/>
  <c r="F47" i="192"/>
  <c r="G47" i="192" s="1"/>
  <c r="F47" i="171"/>
  <c r="G47" i="171" s="1"/>
  <c r="F47" i="173"/>
  <c r="G47" i="173" s="1"/>
  <c r="F47" i="172"/>
  <c r="G47" i="172" s="1"/>
  <c r="K97" i="214"/>
  <c r="L97" i="214"/>
  <c r="AI97" i="214"/>
  <c r="N51" i="215"/>
  <c r="N53" i="215" s="1"/>
  <c r="M39" i="214"/>
  <c r="P39" i="214"/>
  <c r="N39" i="214"/>
  <c r="W39" i="214"/>
  <c r="AI39" i="214"/>
  <c r="S39" i="214"/>
  <c r="Z39" i="214"/>
  <c r="AE39" i="214"/>
  <c r="T39" i="214"/>
  <c r="AA39" i="214"/>
  <c r="AF39" i="214"/>
  <c r="U39" i="214"/>
  <c r="AB39" i="214"/>
  <c r="AG39" i="214"/>
  <c r="Y39" i="214"/>
  <c r="L39" i="214"/>
  <c r="X39" i="214"/>
  <c r="K39" i="214"/>
  <c r="Q39" i="214"/>
  <c r="AC39" i="214"/>
  <c r="AH39" i="214"/>
  <c r="V39" i="214"/>
  <c r="AD39" i="214"/>
  <c r="Z96" i="214"/>
  <c r="AA96" i="214"/>
  <c r="AF96" i="214"/>
  <c r="O96" i="214"/>
  <c r="G92" i="253" l="1"/>
  <c r="I97" i="214"/>
  <c r="I39" i="214"/>
  <c r="J39" i="214" s="1"/>
  <c r="I96" i="214"/>
  <c r="K40" i="135"/>
  <c r="I40" i="135" s="1"/>
  <c r="B40" i="135"/>
  <c r="K39" i="135"/>
  <c r="M7" i="135"/>
  <c r="N7" i="135"/>
  <c r="N8" i="135"/>
  <c r="C7" i="135"/>
  <c r="L24" i="135" l="1"/>
  <c r="N24" i="135" s="1"/>
  <c r="N40" i="135"/>
  <c r="I39" i="135"/>
  <c r="N31" i="135"/>
  <c r="N34" i="135" s="1"/>
  <c r="N23" i="135"/>
  <c r="N13" i="135"/>
  <c r="C6" i="135"/>
  <c r="F123" i="262" l="1"/>
  <c r="F122" i="256"/>
  <c r="F122" i="262"/>
  <c r="F121" i="256"/>
  <c r="F97" i="214"/>
  <c r="G97" i="214" s="1"/>
  <c r="J96" i="214" s="1"/>
  <c r="F97" i="211"/>
  <c r="G97" i="211" s="1"/>
  <c r="Y97" i="214"/>
  <c r="F98" i="211"/>
  <c r="G98" i="211" s="1"/>
  <c r="F98" i="214"/>
  <c r="G98" i="214" s="1"/>
  <c r="J97" i="214" s="1"/>
  <c r="N39" i="135"/>
  <c r="N26" i="135"/>
  <c r="J27" i="133"/>
  <c r="B27" i="133"/>
  <c r="L27" i="133"/>
  <c r="N27" i="133" s="1"/>
  <c r="Q26" i="133"/>
  <c r="Q24" i="133"/>
  <c r="R24" i="133"/>
  <c r="L26" i="133"/>
  <c r="N26" i="133" s="1"/>
  <c r="J26" i="133"/>
  <c r="J25" i="133"/>
  <c r="J24" i="133"/>
  <c r="B26" i="133"/>
  <c r="B25" i="133"/>
  <c r="B24" i="133"/>
  <c r="M7" i="133"/>
  <c r="N7" i="133"/>
  <c r="N8" i="133"/>
  <c r="C7" i="133"/>
  <c r="L44" i="133"/>
  <c r="K44" i="133"/>
  <c r="I44" i="133" s="1"/>
  <c r="B44" i="133"/>
  <c r="K43" i="133"/>
  <c r="I43" i="133" s="1"/>
  <c r="B43" i="133"/>
  <c r="N38" i="133"/>
  <c r="L23" i="133"/>
  <c r="N23" i="133" s="1"/>
  <c r="J23" i="133"/>
  <c r="B23" i="133"/>
  <c r="L23" i="206"/>
  <c r="N23" i="206" s="1"/>
  <c r="N13" i="113"/>
  <c r="J122" i="262" l="1"/>
  <c r="J123" i="262"/>
  <c r="F115" i="255"/>
  <c r="G115" i="255" s="1"/>
  <c r="F114" i="254"/>
  <c r="G114" i="254" s="1"/>
  <c r="F116" i="253"/>
  <c r="G116" i="253" s="1"/>
  <c r="F115" i="250"/>
  <c r="G115" i="250" s="1"/>
  <c r="F116" i="249"/>
  <c r="G116" i="249" s="1"/>
  <c r="F114" i="248"/>
  <c r="G114" i="248" s="1"/>
  <c r="F114" i="252"/>
  <c r="G114" i="252" s="1"/>
  <c r="F115" i="247"/>
  <c r="G115" i="247" s="1"/>
  <c r="F115" i="246"/>
  <c r="G115" i="246" s="1"/>
  <c r="F115" i="245"/>
  <c r="G115" i="245" s="1"/>
  <c r="F115" i="251"/>
  <c r="G115" i="251" s="1"/>
  <c r="F114" i="255"/>
  <c r="G114" i="255" s="1"/>
  <c r="F114" i="251"/>
  <c r="G114" i="251" s="1"/>
  <c r="F114" i="245"/>
  <c r="G114" i="245" s="1"/>
  <c r="F113" i="254"/>
  <c r="G113" i="254" s="1"/>
  <c r="F115" i="249"/>
  <c r="G115" i="249" s="1"/>
  <c r="F114" i="250"/>
  <c r="G114" i="250" s="1"/>
  <c r="F114" i="246"/>
  <c r="G114" i="246" s="1"/>
  <c r="F113" i="248"/>
  <c r="G113" i="248" s="1"/>
  <c r="F115" i="253"/>
  <c r="G115" i="253" s="1"/>
  <c r="F113" i="252"/>
  <c r="G113" i="252" s="1"/>
  <c r="F114" i="247"/>
  <c r="G114" i="247" s="1"/>
  <c r="F115" i="171"/>
  <c r="G115" i="171" s="1"/>
  <c r="F115" i="172"/>
  <c r="G115" i="172" s="1"/>
  <c r="F115" i="174"/>
  <c r="G115" i="174" s="1"/>
  <c r="F115" i="173"/>
  <c r="G115" i="173" s="1"/>
  <c r="F118" i="192"/>
  <c r="F114" i="172"/>
  <c r="G114" i="172" s="1"/>
  <c r="F114" i="174"/>
  <c r="G114" i="174" s="1"/>
  <c r="F114" i="171"/>
  <c r="G114" i="171" s="1"/>
  <c r="F114" i="173"/>
  <c r="G114" i="173" s="1"/>
  <c r="F117" i="192"/>
  <c r="N44" i="133"/>
  <c r="L25" i="133"/>
  <c r="N25" i="133" s="1"/>
  <c r="L24" i="133"/>
  <c r="N24" i="133" s="1"/>
  <c r="N41" i="135"/>
  <c r="N16" i="135" s="1"/>
  <c r="N18" i="135" s="1"/>
  <c r="N43" i="135" s="1"/>
  <c r="N43" i="133"/>
  <c r="F120" i="262" l="1"/>
  <c r="F119" i="256"/>
  <c r="F121" i="262"/>
  <c r="F120" i="256"/>
  <c r="F64" i="262"/>
  <c r="F64" i="256"/>
  <c r="F52" i="211"/>
  <c r="G52" i="211" s="1"/>
  <c r="F52" i="214"/>
  <c r="G52" i="214" s="1"/>
  <c r="F95" i="211"/>
  <c r="G95" i="211" s="1"/>
  <c r="F95" i="214"/>
  <c r="G95" i="214" s="1"/>
  <c r="F96" i="211"/>
  <c r="G96" i="211" s="1"/>
  <c r="F96" i="214"/>
  <c r="G96" i="214" s="1"/>
  <c r="V82" i="214"/>
  <c r="N29" i="133"/>
  <c r="N46" i="133"/>
  <c r="N16" i="133" s="1"/>
  <c r="N18" i="133" s="1"/>
  <c r="AD94" i="214"/>
  <c r="Y94" i="214"/>
  <c r="X94" i="214"/>
  <c r="AC94" i="214"/>
  <c r="AE95" i="214"/>
  <c r="V95" i="214"/>
  <c r="AF94" i="214"/>
  <c r="AG94" i="214"/>
  <c r="T94" i="214"/>
  <c r="S94" i="214"/>
  <c r="Y82" i="214"/>
  <c r="X82" i="214"/>
  <c r="W82" i="214"/>
  <c r="Z82" i="214"/>
  <c r="AB82" i="214"/>
  <c r="AI82" i="214"/>
  <c r="AH82" i="214"/>
  <c r="AG82" i="214"/>
  <c r="AF82" i="214"/>
  <c r="AD82" i="214"/>
  <c r="AC82" i="214"/>
  <c r="AA82" i="214"/>
  <c r="L82" i="214"/>
  <c r="U82" i="214"/>
  <c r="T82" i="214"/>
  <c r="S82" i="214"/>
  <c r="Q82" i="214"/>
  <c r="K82" i="214"/>
  <c r="AI51" i="214"/>
  <c r="AH51" i="214"/>
  <c r="AG51" i="214"/>
  <c r="AF51" i="214"/>
  <c r="AD51" i="214"/>
  <c r="AC51" i="214"/>
  <c r="Y51" i="214"/>
  <c r="X51" i="214"/>
  <c r="W51" i="214"/>
  <c r="Z51" i="214"/>
  <c r="AB51" i="214"/>
  <c r="AA51" i="214"/>
  <c r="L51" i="214"/>
  <c r="Q51" i="214"/>
  <c r="U51" i="214"/>
  <c r="T51" i="214"/>
  <c r="S51" i="214"/>
  <c r="K51" i="214"/>
  <c r="AD95" i="214"/>
  <c r="AC95" i="214"/>
  <c r="X95" i="214"/>
  <c r="W95" i="214"/>
  <c r="AB95" i="214"/>
  <c r="AH95" i="214"/>
  <c r="AG95" i="214"/>
  <c r="U95" i="214"/>
  <c r="T95" i="214"/>
  <c r="S95" i="214"/>
  <c r="Q95" i="214"/>
  <c r="P95" i="214"/>
  <c r="L50" i="135"/>
  <c r="L48" i="135"/>
  <c r="L49" i="135"/>
  <c r="F99" i="248" l="1"/>
  <c r="G99" i="248" s="1"/>
  <c r="F107" i="256"/>
  <c r="F83" i="214"/>
  <c r="G83" i="214" s="1"/>
  <c r="F107" i="262"/>
  <c r="J107" i="262" s="1"/>
  <c r="F83" i="211"/>
  <c r="G83" i="211" s="1"/>
  <c r="F87" i="214"/>
  <c r="G87" i="214" s="1"/>
  <c r="F111" i="262"/>
  <c r="F111" i="256"/>
  <c r="F86" i="214"/>
  <c r="G86" i="214" s="1"/>
  <c r="F110" i="262"/>
  <c r="F110" i="256"/>
  <c r="J121" i="262"/>
  <c r="F85" i="214"/>
  <c r="G85" i="214" s="1"/>
  <c r="F109" i="262"/>
  <c r="F109" i="256"/>
  <c r="F119" i="262"/>
  <c r="F118" i="256"/>
  <c r="F82" i="214"/>
  <c r="G82" i="214" s="1"/>
  <c r="F106" i="262"/>
  <c r="F106" i="256"/>
  <c r="F88" i="214"/>
  <c r="G88" i="214" s="1"/>
  <c r="F112" i="262"/>
  <c r="F112" i="256"/>
  <c r="J64" i="262"/>
  <c r="J120" i="262"/>
  <c r="F114" i="253"/>
  <c r="G114" i="253" s="1"/>
  <c r="F112" i="252"/>
  <c r="G112" i="252" s="1"/>
  <c r="F113" i="247"/>
  <c r="G113" i="247" s="1"/>
  <c r="F113" i="246"/>
  <c r="G113" i="246" s="1"/>
  <c r="F112" i="254"/>
  <c r="G112" i="254" s="1"/>
  <c r="F113" i="250"/>
  <c r="G113" i="250" s="1"/>
  <c r="F114" i="249"/>
  <c r="G114" i="249" s="1"/>
  <c r="F112" i="248"/>
  <c r="G112" i="248" s="1"/>
  <c r="F113" i="251"/>
  <c r="G113" i="251" s="1"/>
  <c r="F113" i="245"/>
  <c r="G113" i="245" s="1"/>
  <c r="F113" i="255"/>
  <c r="G113" i="255" s="1"/>
  <c r="F112" i="255"/>
  <c r="G112" i="255" s="1"/>
  <c r="F113" i="253"/>
  <c r="G113" i="253" s="1"/>
  <c r="F112" i="251"/>
  <c r="G112" i="251" s="1"/>
  <c r="F111" i="248"/>
  <c r="G111" i="248" s="1"/>
  <c r="F111" i="254"/>
  <c r="G111" i="254" s="1"/>
  <c r="F113" i="249"/>
  <c r="G113" i="249" s="1"/>
  <c r="F112" i="247"/>
  <c r="G112" i="247" s="1"/>
  <c r="F112" i="250"/>
  <c r="G112" i="250" s="1"/>
  <c r="F112" i="246"/>
  <c r="G112" i="246" s="1"/>
  <c r="F112" i="245"/>
  <c r="G112" i="245" s="1"/>
  <c r="F111" i="252"/>
  <c r="G111" i="252" s="1"/>
  <c r="F101" i="253"/>
  <c r="G101" i="253" s="1"/>
  <c r="F100" i="255"/>
  <c r="G100" i="255" s="1"/>
  <c r="F99" i="254"/>
  <c r="G99" i="254" s="1"/>
  <c r="F100" i="250"/>
  <c r="G100" i="250" s="1"/>
  <c r="F101" i="249"/>
  <c r="G101" i="249" s="1"/>
  <c r="F100" i="246"/>
  <c r="G100" i="246" s="1"/>
  <c r="F59" i="248"/>
  <c r="G59" i="248" s="1"/>
  <c r="F60" i="246"/>
  <c r="G60" i="246" s="1"/>
  <c r="F60" i="250"/>
  <c r="G60" i="250" s="1"/>
  <c r="F59" i="254"/>
  <c r="G59" i="254" s="1"/>
  <c r="F59" i="252"/>
  <c r="G59" i="252" s="1"/>
  <c r="F60" i="251"/>
  <c r="G60" i="251" s="1"/>
  <c r="F60" i="247"/>
  <c r="G60" i="247" s="1"/>
  <c r="F60" i="245"/>
  <c r="G60" i="245" s="1"/>
  <c r="F60" i="255"/>
  <c r="G60" i="255" s="1"/>
  <c r="F60" i="253"/>
  <c r="G60" i="253" s="1"/>
  <c r="F60" i="249"/>
  <c r="G60" i="249" s="1"/>
  <c r="F100" i="173"/>
  <c r="G100" i="173" s="1"/>
  <c r="F100" i="174"/>
  <c r="G100" i="174" s="1"/>
  <c r="F100" i="172"/>
  <c r="G100" i="172" s="1"/>
  <c r="F112" i="174"/>
  <c r="G112" i="174" s="1"/>
  <c r="F115" i="192"/>
  <c r="F112" i="171"/>
  <c r="G112" i="171" s="1"/>
  <c r="F112" i="173"/>
  <c r="G112" i="173" s="1"/>
  <c r="F112" i="172"/>
  <c r="G112" i="172" s="1"/>
  <c r="F60" i="174"/>
  <c r="G60" i="174" s="1"/>
  <c r="F60" i="192"/>
  <c r="F60" i="171"/>
  <c r="G60" i="171" s="1"/>
  <c r="F60" i="173"/>
  <c r="G60" i="173" s="1"/>
  <c r="F60" i="172"/>
  <c r="G60" i="172" s="1"/>
  <c r="F94" i="211"/>
  <c r="G94" i="211" s="1"/>
  <c r="F94" i="214"/>
  <c r="G94" i="214" s="1"/>
  <c r="F113" i="173"/>
  <c r="G113" i="173" s="1"/>
  <c r="F116" i="192"/>
  <c r="F113" i="172"/>
  <c r="G113" i="172" s="1"/>
  <c r="F113" i="174"/>
  <c r="G113" i="174" s="1"/>
  <c r="F113" i="171"/>
  <c r="G113" i="171" s="1"/>
  <c r="N48" i="133"/>
  <c r="I82" i="214"/>
  <c r="J82" i="214" s="1"/>
  <c r="I51" i="214"/>
  <c r="J51" i="214" s="1"/>
  <c r="M95" i="214"/>
  <c r="N95" i="214"/>
  <c r="V86" i="214"/>
  <c r="F87" i="211"/>
  <c r="G87" i="211" s="1"/>
  <c r="V85" i="214"/>
  <c r="F86" i="211"/>
  <c r="G86" i="211" s="1"/>
  <c r="V81" i="214"/>
  <c r="F82" i="211"/>
  <c r="G82" i="211" s="1"/>
  <c r="V87" i="214"/>
  <c r="F88" i="211"/>
  <c r="G88" i="211" s="1"/>
  <c r="V84" i="214"/>
  <c r="F85" i="211"/>
  <c r="G85" i="211" s="1"/>
  <c r="AE93" i="214"/>
  <c r="V93" i="214"/>
  <c r="AG88" i="214"/>
  <c r="AC87" i="214"/>
  <c r="Y87" i="214"/>
  <c r="X87" i="214"/>
  <c r="W87" i="214"/>
  <c r="Z87" i="214"/>
  <c r="AA87" i="214"/>
  <c r="AI87" i="214"/>
  <c r="AH87" i="214"/>
  <c r="AG87" i="214"/>
  <c r="AF87" i="214"/>
  <c r="AD87" i="214"/>
  <c r="AB87" i="214"/>
  <c r="L87" i="214"/>
  <c r="U87" i="214"/>
  <c r="T87" i="214"/>
  <c r="S87" i="214"/>
  <c r="Q87" i="214"/>
  <c r="N87" i="214"/>
  <c r="O87" i="214"/>
  <c r="M87" i="214"/>
  <c r="P87" i="214"/>
  <c r="K87" i="214"/>
  <c r="X88" i="214"/>
  <c r="AH88" i="214"/>
  <c r="AF88" i="214"/>
  <c r="AC88" i="214"/>
  <c r="AA88" i="214"/>
  <c r="L88" i="214"/>
  <c r="T88" i="214"/>
  <c r="S88" i="214"/>
  <c r="O88" i="214"/>
  <c r="M88" i="214"/>
  <c r="P88" i="214"/>
  <c r="K88" i="214"/>
  <c r="Y85" i="214"/>
  <c r="X85" i="214"/>
  <c r="W85" i="214"/>
  <c r="Z85" i="214"/>
  <c r="AD85" i="214"/>
  <c r="AI85" i="214"/>
  <c r="AH85" i="214"/>
  <c r="AG85" i="214"/>
  <c r="AF85" i="214"/>
  <c r="AC85" i="214"/>
  <c r="AB85" i="214"/>
  <c r="AA85" i="214"/>
  <c r="L85" i="214"/>
  <c r="U85" i="214"/>
  <c r="T85" i="214"/>
  <c r="S85" i="214"/>
  <c r="Q85" i="214"/>
  <c r="K85" i="214"/>
  <c r="Y93" i="214"/>
  <c r="X93" i="214"/>
  <c r="W93" i="214"/>
  <c r="Z94" i="214"/>
  <c r="AI93" i="214"/>
  <c r="AH94" i="214"/>
  <c r="AG93" i="214"/>
  <c r="AF93" i="214"/>
  <c r="AD93" i="214"/>
  <c r="AC93" i="214"/>
  <c r="AB93" i="214"/>
  <c r="AA93" i="214"/>
  <c r="L93" i="214"/>
  <c r="U93" i="214"/>
  <c r="T93" i="214"/>
  <c r="Q93" i="214"/>
  <c r="K93" i="214"/>
  <c r="Y81" i="214"/>
  <c r="X81" i="214"/>
  <c r="W81" i="214"/>
  <c r="Z81" i="214"/>
  <c r="AD81" i="214"/>
  <c r="AC81" i="214"/>
  <c r="AA81" i="214"/>
  <c r="AI81" i="214"/>
  <c r="AH81" i="214"/>
  <c r="AG81" i="214"/>
  <c r="AF81" i="214"/>
  <c r="AB81" i="214"/>
  <c r="L81" i="214"/>
  <c r="U81" i="214"/>
  <c r="T81" i="214"/>
  <c r="S81" i="214"/>
  <c r="Q81" i="214"/>
  <c r="M81" i="214"/>
  <c r="O81" i="214"/>
  <c r="P81" i="214"/>
  <c r="K81" i="214"/>
  <c r="Y84" i="214"/>
  <c r="X84" i="214"/>
  <c r="W84" i="214"/>
  <c r="Z84" i="214"/>
  <c r="AC84" i="214"/>
  <c r="AB84" i="214"/>
  <c r="AA84" i="214"/>
  <c r="AI84" i="214"/>
  <c r="AH84" i="214"/>
  <c r="AG84" i="214"/>
  <c r="AF84" i="214"/>
  <c r="AD84" i="214"/>
  <c r="L84" i="214"/>
  <c r="U84" i="214"/>
  <c r="T84" i="214"/>
  <c r="S84" i="214"/>
  <c r="Q84" i="214"/>
  <c r="K84" i="214"/>
  <c r="AD86" i="214"/>
  <c r="AC86" i="214"/>
  <c r="Y86" i="214"/>
  <c r="W86" i="214"/>
  <c r="AA86" i="214"/>
  <c r="Z86" i="214"/>
  <c r="X86" i="214"/>
  <c r="AB86" i="214"/>
  <c r="AI86" i="214"/>
  <c r="AH86" i="214"/>
  <c r="AG86" i="214"/>
  <c r="AF86" i="214"/>
  <c r="L86" i="214"/>
  <c r="U86" i="214"/>
  <c r="T86" i="214"/>
  <c r="S86" i="214"/>
  <c r="Q86" i="214"/>
  <c r="N86" i="214"/>
  <c r="O86" i="214"/>
  <c r="M86" i="214"/>
  <c r="P86" i="214"/>
  <c r="K86" i="214"/>
  <c r="O94" i="214"/>
  <c r="L94" i="214"/>
  <c r="N51" i="135"/>
  <c r="N53" i="135" s="1"/>
  <c r="F100" i="247" l="1"/>
  <c r="G100" i="247" s="1"/>
  <c r="F103" i="192"/>
  <c r="F100" i="251"/>
  <c r="G100" i="251" s="1"/>
  <c r="F99" i="252"/>
  <c r="G99" i="252" s="1"/>
  <c r="F100" i="245"/>
  <c r="G100" i="245" s="1"/>
  <c r="F100" i="171"/>
  <c r="G100" i="171" s="1"/>
  <c r="F89" i="211"/>
  <c r="G89" i="211" s="1"/>
  <c r="F113" i="262"/>
  <c r="F113" i="256"/>
  <c r="J112" i="262"/>
  <c r="L54" i="133"/>
  <c r="L55" i="133"/>
  <c r="J119" i="262"/>
  <c r="J109" i="262"/>
  <c r="J111" i="262"/>
  <c r="F105" i="254"/>
  <c r="G105" i="254" s="1"/>
  <c r="L53" i="133"/>
  <c r="F108" i="262"/>
  <c r="F108" i="256"/>
  <c r="J106" i="262"/>
  <c r="J110" i="262"/>
  <c r="F104" i="255"/>
  <c r="G104" i="255" s="1"/>
  <c r="F103" i="248"/>
  <c r="G103" i="248" s="1"/>
  <c r="F103" i="254"/>
  <c r="G103" i="254" s="1"/>
  <c r="F104" i="251"/>
  <c r="G104" i="251" s="1"/>
  <c r="F104" i="245"/>
  <c r="G104" i="245" s="1"/>
  <c r="F105" i="249"/>
  <c r="G105" i="249" s="1"/>
  <c r="F105" i="253"/>
  <c r="G105" i="253" s="1"/>
  <c r="F104" i="250"/>
  <c r="G104" i="250" s="1"/>
  <c r="F104" i="246"/>
  <c r="G104" i="246" s="1"/>
  <c r="F103" i="252"/>
  <c r="G103" i="252" s="1"/>
  <c r="F104" i="247"/>
  <c r="G104" i="247" s="1"/>
  <c r="F101" i="254"/>
  <c r="G101" i="254" s="1"/>
  <c r="F102" i="251"/>
  <c r="G102" i="251" s="1"/>
  <c r="F102" i="255"/>
  <c r="G102" i="255" s="1"/>
  <c r="F103" i="253"/>
  <c r="G103" i="253" s="1"/>
  <c r="F101" i="248"/>
  <c r="G101" i="248" s="1"/>
  <c r="F103" i="249"/>
  <c r="G103" i="249" s="1"/>
  <c r="F102" i="245"/>
  <c r="G102" i="245" s="1"/>
  <c r="F102" i="250"/>
  <c r="G102" i="250" s="1"/>
  <c r="F102" i="246"/>
  <c r="G102" i="246" s="1"/>
  <c r="F102" i="247"/>
  <c r="G102" i="247" s="1"/>
  <c r="F101" i="252"/>
  <c r="G101" i="252" s="1"/>
  <c r="F100" i="253"/>
  <c r="G100" i="253" s="1"/>
  <c r="F98" i="254"/>
  <c r="G98" i="254" s="1"/>
  <c r="F98" i="252"/>
  <c r="G98" i="252" s="1"/>
  <c r="F99" i="247"/>
  <c r="G99" i="247" s="1"/>
  <c r="F99" i="246"/>
  <c r="G99" i="246" s="1"/>
  <c r="F99" i="255"/>
  <c r="G99" i="255" s="1"/>
  <c r="F99" i="250"/>
  <c r="G99" i="250" s="1"/>
  <c r="F100" i="249"/>
  <c r="G100" i="249" s="1"/>
  <c r="F98" i="248"/>
  <c r="G98" i="248" s="1"/>
  <c r="F99" i="245"/>
  <c r="G99" i="245" s="1"/>
  <c r="F99" i="251"/>
  <c r="G99" i="251" s="1"/>
  <c r="F111" i="255"/>
  <c r="G111" i="255" s="1"/>
  <c r="F110" i="254"/>
  <c r="G110" i="254" s="1"/>
  <c r="F111" i="250"/>
  <c r="G111" i="250" s="1"/>
  <c r="F112" i="249"/>
  <c r="G112" i="249" s="1"/>
  <c r="F110" i="248"/>
  <c r="G110" i="248" s="1"/>
  <c r="F110" i="252"/>
  <c r="G110" i="252" s="1"/>
  <c r="F111" i="247"/>
  <c r="G111" i="247" s="1"/>
  <c r="F111" i="246"/>
  <c r="G111" i="246" s="1"/>
  <c r="F112" i="253"/>
  <c r="G112" i="253" s="1"/>
  <c r="F111" i="251"/>
  <c r="G111" i="251" s="1"/>
  <c r="F111" i="245"/>
  <c r="G111" i="245" s="1"/>
  <c r="F104" i="253"/>
  <c r="G104" i="253" s="1"/>
  <c r="F102" i="252"/>
  <c r="G102" i="252" s="1"/>
  <c r="F103" i="247"/>
  <c r="G103" i="247" s="1"/>
  <c r="F103" i="246"/>
  <c r="G103" i="246" s="1"/>
  <c r="F103" i="250"/>
  <c r="G103" i="250" s="1"/>
  <c r="F104" i="249"/>
  <c r="G104" i="249" s="1"/>
  <c r="F103" i="251"/>
  <c r="G103" i="251" s="1"/>
  <c r="F103" i="255"/>
  <c r="G103" i="255" s="1"/>
  <c r="F102" i="254"/>
  <c r="G102" i="254" s="1"/>
  <c r="F102" i="248"/>
  <c r="G102" i="248" s="1"/>
  <c r="F103" i="245"/>
  <c r="G103" i="245" s="1"/>
  <c r="F105" i="255"/>
  <c r="G105" i="255" s="1"/>
  <c r="F105" i="250"/>
  <c r="G105" i="250" s="1"/>
  <c r="F106" i="249"/>
  <c r="G106" i="249" s="1"/>
  <c r="F106" i="253"/>
  <c r="G106" i="253" s="1"/>
  <c r="F104" i="252"/>
  <c r="G104" i="252" s="1"/>
  <c r="F105" i="247"/>
  <c r="G105" i="247" s="1"/>
  <c r="F105" i="246"/>
  <c r="G105" i="246" s="1"/>
  <c r="F104" i="254"/>
  <c r="G104" i="254" s="1"/>
  <c r="F104" i="248"/>
  <c r="G104" i="248" s="1"/>
  <c r="F105" i="245"/>
  <c r="G105" i="245" s="1"/>
  <c r="F105" i="251"/>
  <c r="G105" i="251" s="1"/>
  <c r="F89" i="214"/>
  <c r="G89" i="214" s="1"/>
  <c r="F103" i="173"/>
  <c r="G103" i="173" s="1"/>
  <c r="F103" i="174"/>
  <c r="G103" i="174" s="1"/>
  <c r="F103" i="172"/>
  <c r="G103" i="172" s="1"/>
  <c r="F106" i="192"/>
  <c r="F103" i="171"/>
  <c r="G103" i="171" s="1"/>
  <c r="F102" i="174"/>
  <c r="G102" i="174" s="1"/>
  <c r="F102" i="171"/>
  <c r="G102" i="171" s="1"/>
  <c r="F102" i="173"/>
  <c r="G102" i="173" s="1"/>
  <c r="F105" i="192"/>
  <c r="F102" i="172"/>
  <c r="G102" i="172" s="1"/>
  <c r="F111" i="172"/>
  <c r="G111" i="172" s="1"/>
  <c r="F111" i="174"/>
  <c r="G111" i="174" s="1"/>
  <c r="F111" i="173"/>
  <c r="G111" i="173" s="1"/>
  <c r="F111" i="171"/>
  <c r="G111" i="171" s="1"/>
  <c r="F114" i="192"/>
  <c r="F107" i="192"/>
  <c r="F104" i="174"/>
  <c r="G104" i="174" s="1"/>
  <c r="F104" i="171"/>
  <c r="G104" i="171" s="1"/>
  <c r="F104" i="172"/>
  <c r="G104" i="172" s="1"/>
  <c r="F104" i="173"/>
  <c r="G104" i="173" s="1"/>
  <c r="F105" i="171"/>
  <c r="G105" i="171" s="1"/>
  <c r="F108" i="192"/>
  <c r="F105" i="172"/>
  <c r="G105" i="172" s="1"/>
  <c r="F105" i="173"/>
  <c r="G105" i="173" s="1"/>
  <c r="F105" i="174"/>
  <c r="G105" i="174" s="1"/>
  <c r="F99" i="174"/>
  <c r="G99" i="174" s="1"/>
  <c r="F99" i="173"/>
  <c r="G99" i="173" s="1"/>
  <c r="F102" i="192"/>
  <c r="F99" i="171"/>
  <c r="F99" i="172"/>
  <c r="G99" i="172" s="1"/>
  <c r="F84" i="214"/>
  <c r="G84" i="214" s="1"/>
  <c r="G90" i="214" s="1"/>
  <c r="J89" i="214" s="1"/>
  <c r="N81" i="214"/>
  <c r="I81" i="214" s="1"/>
  <c r="J81" i="214" s="1"/>
  <c r="I93" i="214"/>
  <c r="J93" i="214" s="1"/>
  <c r="I85" i="214"/>
  <c r="J85" i="214" s="1"/>
  <c r="I84" i="214"/>
  <c r="J84" i="214" s="1"/>
  <c r="AE88" i="214"/>
  <c r="I88" i="214" s="1"/>
  <c r="I87" i="214"/>
  <c r="J87" i="214" s="1"/>
  <c r="I86" i="214"/>
  <c r="J86" i="214" s="1"/>
  <c r="I95" i="214"/>
  <c r="J95" i="214" s="1"/>
  <c r="I94" i="214"/>
  <c r="J94" i="214" s="1"/>
  <c r="F84" i="211"/>
  <c r="T83" i="214"/>
  <c r="N83" i="214"/>
  <c r="F106" i="174" l="1"/>
  <c r="G106" i="174" s="1"/>
  <c r="F106" i="172"/>
  <c r="G106" i="172" s="1"/>
  <c r="F109" i="192"/>
  <c r="F106" i="247"/>
  <c r="G106" i="247" s="1"/>
  <c r="F106" i="171"/>
  <c r="G106" i="171" s="1"/>
  <c r="F106" i="173"/>
  <c r="G106" i="173" s="1"/>
  <c r="F106" i="245"/>
  <c r="G106" i="245" s="1"/>
  <c r="F107" i="249"/>
  <c r="G107" i="249" s="1"/>
  <c r="F105" i="252"/>
  <c r="G105" i="252" s="1"/>
  <c r="F106" i="255"/>
  <c r="G106" i="255" s="1"/>
  <c r="F106" i="246"/>
  <c r="G106" i="246" s="1"/>
  <c r="F106" i="250"/>
  <c r="G106" i="250" s="1"/>
  <c r="F107" i="253"/>
  <c r="G107" i="253" s="1"/>
  <c r="F105" i="248"/>
  <c r="G105" i="248" s="1"/>
  <c r="F106" i="251"/>
  <c r="G106" i="251" s="1"/>
  <c r="N56" i="133"/>
  <c r="N58" i="133" s="1"/>
  <c r="J113" i="262"/>
  <c r="J108" i="262"/>
  <c r="F101" i="255"/>
  <c r="G101" i="255" s="1"/>
  <c r="F101" i="250"/>
  <c r="G101" i="250" s="1"/>
  <c r="F102" i="249"/>
  <c r="G102" i="249" s="1"/>
  <c r="F100" i="254"/>
  <c r="G100" i="254" s="1"/>
  <c r="G106" i="254" s="1"/>
  <c r="F100" i="252"/>
  <c r="G100" i="252" s="1"/>
  <c r="F101" i="247"/>
  <c r="G101" i="247" s="1"/>
  <c r="F101" i="246"/>
  <c r="G101" i="246" s="1"/>
  <c r="F102" i="253"/>
  <c r="G102" i="253" s="1"/>
  <c r="F101" i="245"/>
  <c r="G101" i="245" s="1"/>
  <c r="F101" i="251"/>
  <c r="G101" i="251" s="1"/>
  <c r="F100" i="248"/>
  <c r="G100" i="248" s="1"/>
  <c r="J88" i="214"/>
  <c r="F101" i="173"/>
  <c r="G101" i="173" s="1"/>
  <c r="F101" i="172"/>
  <c r="G101" i="172" s="1"/>
  <c r="G107" i="172" s="1"/>
  <c r="F101" i="174"/>
  <c r="G101" i="174" s="1"/>
  <c r="G107" i="174" s="1"/>
  <c r="F104" i="192"/>
  <c r="F101" i="171"/>
  <c r="G101" i="171" s="1"/>
  <c r="O83" i="214"/>
  <c r="P83" i="214"/>
  <c r="M83" i="214"/>
  <c r="AF83" i="214"/>
  <c r="AI83" i="214"/>
  <c r="Z83" i="214"/>
  <c r="X83" i="214"/>
  <c r="L83" i="214"/>
  <c r="AB83" i="214"/>
  <c r="S83" i="214"/>
  <c r="AA83" i="214"/>
  <c r="AD83" i="214"/>
  <c r="AG83" i="214"/>
  <c r="Y83" i="214"/>
  <c r="AH83" i="214"/>
  <c r="K83" i="214"/>
  <c r="Q83" i="214"/>
  <c r="AC83" i="214"/>
  <c r="V83" i="214"/>
  <c r="W83" i="214"/>
  <c r="U83" i="214"/>
  <c r="G84" i="211"/>
  <c r="G90" i="211" s="1"/>
  <c r="M7" i="102"/>
  <c r="N7" i="102"/>
  <c r="N8" i="102"/>
  <c r="G108" i="249" l="1"/>
  <c r="G106" i="252"/>
  <c r="G107" i="247"/>
  <c r="G106" i="248"/>
  <c r="G107" i="173"/>
  <c r="G108" i="253"/>
  <c r="G107" i="255"/>
  <c r="G107" i="250"/>
  <c r="G107" i="251"/>
  <c r="G107" i="245"/>
  <c r="G107" i="246"/>
  <c r="F71" i="262"/>
  <c r="F71" i="256"/>
  <c r="I83" i="214"/>
  <c r="J83" i="214" s="1"/>
  <c r="L23" i="205"/>
  <c r="N23" i="205" s="1"/>
  <c r="N27" i="205" s="1"/>
  <c r="N46" i="205" s="1"/>
  <c r="L25" i="206"/>
  <c r="N25" i="206" s="1"/>
  <c r="L26" i="206"/>
  <c r="N26" i="206" s="1"/>
  <c r="L24" i="206"/>
  <c r="N24" i="206" s="1"/>
  <c r="F101" i="262" l="1"/>
  <c r="F75" i="262"/>
  <c r="F75" i="256"/>
  <c r="F102" i="262"/>
  <c r="F102" i="256"/>
  <c r="J71" i="262"/>
  <c r="F67" i="255"/>
  <c r="G67" i="255" s="1"/>
  <c r="F67" i="251"/>
  <c r="G67" i="251" s="1"/>
  <c r="F67" i="250"/>
  <c r="G67" i="250" s="1"/>
  <c r="F67" i="249"/>
  <c r="G67" i="249" s="1"/>
  <c r="F66" i="254"/>
  <c r="G66" i="254" s="1"/>
  <c r="F67" i="253"/>
  <c r="G67" i="253" s="1"/>
  <c r="F66" i="252"/>
  <c r="G66" i="252" s="1"/>
  <c r="F67" i="247"/>
  <c r="G67" i="247" s="1"/>
  <c r="F67" i="245"/>
  <c r="G67" i="245" s="1"/>
  <c r="F66" i="248"/>
  <c r="G66" i="248" s="1"/>
  <c r="F67" i="246"/>
  <c r="G67" i="246" s="1"/>
  <c r="F67" i="172"/>
  <c r="G67" i="172" s="1"/>
  <c r="F67" i="174"/>
  <c r="G67" i="174" s="1"/>
  <c r="F67" i="173"/>
  <c r="G67" i="173" s="1"/>
  <c r="F67" i="171"/>
  <c r="G67" i="171" s="1"/>
  <c r="F67" i="192"/>
  <c r="N28" i="206"/>
  <c r="N47" i="206" s="1"/>
  <c r="AH77" i="214"/>
  <c r="AG77" i="214"/>
  <c r="AF77" i="214"/>
  <c r="AE77" i="214"/>
  <c r="AD77" i="214"/>
  <c r="AC77" i="214"/>
  <c r="W77" i="214"/>
  <c r="AB77" i="214"/>
  <c r="AA77" i="214"/>
  <c r="Z77" i="214"/>
  <c r="Q77" i="214"/>
  <c r="U77" i="214"/>
  <c r="T77" i="214"/>
  <c r="S77" i="214"/>
  <c r="L52" i="205"/>
  <c r="L53" i="205"/>
  <c r="L51" i="205"/>
  <c r="L26" i="117"/>
  <c r="N26" i="117" s="1"/>
  <c r="J26" i="117"/>
  <c r="B26" i="117"/>
  <c r="L25" i="117"/>
  <c r="N25" i="117" s="1"/>
  <c r="J25" i="117"/>
  <c r="B25" i="117"/>
  <c r="L24" i="117"/>
  <c r="N24" i="117" s="1"/>
  <c r="J24" i="117"/>
  <c r="B24" i="117"/>
  <c r="L26" i="116"/>
  <c r="N26" i="116" s="1"/>
  <c r="J26" i="116"/>
  <c r="B26" i="116"/>
  <c r="L25" i="116"/>
  <c r="N25" i="116" s="1"/>
  <c r="J25" i="116"/>
  <c r="B25" i="116"/>
  <c r="L24" i="116"/>
  <c r="N24" i="116" s="1"/>
  <c r="J24" i="116"/>
  <c r="B24" i="116"/>
  <c r="L26" i="115"/>
  <c r="N26" i="115" s="1"/>
  <c r="J26" i="115"/>
  <c r="B26" i="115"/>
  <c r="L25" i="115"/>
  <c r="N25" i="115" s="1"/>
  <c r="J25" i="115"/>
  <c r="B25" i="115"/>
  <c r="L24" i="115"/>
  <c r="N24" i="115" s="1"/>
  <c r="J24" i="115"/>
  <c r="B24" i="115"/>
  <c r="L26" i="110"/>
  <c r="N26" i="110" s="1"/>
  <c r="J26" i="110"/>
  <c r="B26" i="110"/>
  <c r="L25" i="110"/>
  <c r="N25" i="110" s="1"/>
  <c r="J25" i="110"/>
  <c r="B25" i="110"/>
  <c r="L24" i="110"/>
  <c r="N24" i="110" s="1"/>
  <c r="J24" i="110"/>
  <c r="B24" i="110"/>
  <c r="L26" i="107"/>
  <c r="N26" i="107" s="1"/>
  <c r="J26" i="107"/>
  <c r="B26" i="107"/>
  <c r="L25" i="107"/>
  <c r="N25" i="107" s="1"/>
  <c r="J25" i="107"/>
  <c r="B25" i="107"/>
  <c r="L24" i="107"/>
  <c r="N24" i="107" s="1"/>
  <c r="J24" i="107"/>
  <c r="B24" i="107"/>
  <c r="L26" i="114"/>
  <c r="N26" i="114" s="1"/>
  <c r="J26" i="114"/>
  <c r="B26" i="114"/>
  <c r="L25" i="114"/>
  <c r="N25" i="114" s="1"/>
  <c r="J25" i="114"/>
  <c r="B25" i="114"/>
  <c r="L24" i="114"/>
  <c r="N24" i="114" s="1"/>
  <c r="J24" i="114"/>
  <c r="B24" i="114"/>
  <c r="L23" i="117"/>
  <c r="N23" i="117" s="1"/>
  <c r="J23" i="117"/>
  <c r="L23" i="116"/>
  <c r="N23" i="116" s="1"/>
  <c r="J23" i="116"/>
  <c r="B23" i="116"/>
  <c r="L23" i="115"/>
  <c r="N23" i="115" s="1"/>
  <c r="J23" i="115"/>
  <c r="B23" i="115"/>
  <c r="L23" i="110"/>
  <c r="N23" i="110" s="1"/>
  <c r="J23" i="110"/>
  <c r="B23" i="110"/>
  <c r="L23" i="107"/>
  <c r="N23" i="107" s="1"/>
  <c r="J23" i="107"/>
  <c r="L23" i="114"/>
  <c r="N23" i="114" s="1"/>
  <c r="J23" i="114"/>
  <c r="B23" i="107"/>
  <c r="B23" i="114"/>
  <c r="C7" i="117"/>
  <c r="C7" i="116"/>
  <c r="C7" i="115"/>
  <c r="C7" i="110"/>
  <c r="L23" i="113"/>
  <c r="N23" i="113" s="1"/>
  <c r="N27" i="113" s="1"/>
  <c r="J23" i="113"/>
  <c r="B23" i="113"/>
  <c r="L23" i="111"/>
  <c r="N23" i="111" s="1"/>
  <c r="N27" i="111" s="1"/>
  <c r="J23" i="111"/>
  <c r="B23" i="111"/>
  <c r="L43" i="117"/>
  <c r="K43" i="117"/>
  <c r="I43" i="117" s="1"/>
  <c r="B43" i="117"/>
  <c r="K42" i="117"/>
  <c r="N42" i="117" s="1"/>
  <c r="B42" i="117"/>
  <c r="N37" i="117"/>
  <c r="N8" i="117"/>
  <c r="N7" i="117"/>
  <c r="M7" i="117"/>
  <c r="L43" i="116"/>
  <c r="K43" i="116"/>
  <c r="I43" i="116" s="1"/>
  <c r="B43" i="116"/>
  <c r="K42" i="116"/>
  <c r="N42" i="116" s="1"/>
  <c r="B42" i="116"/>
  <c r="N37" i="116"/>
  <c r="L43" i="115"/>
  <c r="K43" i="115"/>
  <c r="I43" i="115" s="1"/>
  <c r="B43" i="115"/>
  <c r="K42" i="115"/>
  <c r="N42" i="115" s="1"/>
  <c r="B42" i="115"/>
  <c r="N37" i="115"/>
  <c r="L43" i="110"/>
  <c r="K43" i="110"/>
  <c r="I43" i="110" s="1"/>
  <c r="B43" i="110"/>
  <c r="K42" i="110"/>
  <c r="N42" i="110" s="1"/>
  <c r="B42" i="110"/>
  <c r="N37" i="110"/>
  <c r="C7" i="107"/>
  <c r="C7" i="114"/>
  <c r="C7" i="113"/>
  <c r="C7" i="111"/>
  <c r="L43" i="107"/>
  <c r="K43" i="107"/>
  <c r="B43" i="107"/>
  <c r="I42" i="107"/>
  <c r="N37" i="107"/>
  <c r="L43" i="114"/>
  <c r="K43" i="114"/>
  <c r="I43" i="114" s="1"/>
  <c r="B43" i="114"/>
  <c r="N37" i="114"/>
  <c r="L42" i="113"/>
  <c r="K42" i="113"/>
  <c r="I42" i="113" s="1"/>
  <c r="B42" i="113"/>
  <c r="N36" i="113"/>
  <c r="L42" i="111"/>
  <c r="K42" i="111"/>
  <c r="I42" i="111" s="1"/>
  <c r="B42" i="111"/>
  <c r="N36" i="111"/>
  <c r="L23" i="102"/>
  <c r="N23" i="102" s="1"/>
  <c r="N27" i="102" s="1"/>
  <c r="J23" i="102"/>
  <c r="B23" i="102"/>
  <c r="C7" i="102"/>
  <c r="K42" i="102"/>
  <c r="B42" i="102"/>
  <c r="K41" i="102"/>
  <c r="N41" i="102" s="1"/>
  <c r="B41" i="102"/>
  <c r="N36" i="102"/>
  <c r="N42" i="113" l="1"/>
  <c r="F94" i="251"/>
  <c r="G94" i="251" s="1"/>
  <c r="F101" i="256"/>
  <c r="F78" i="214"/>
  <c r="G78" i="214" s="1"/>
  <c r="F94" i="262"/>
  <c r="F90" i="245"/>
  <c r="G90" i="245" s="1"/>
  <c r="F94" i="256"/>
  <c r="G94" i="256" s="1"/>
  <c r="F85" i="262"/>
  <c r="F85" i="256"/>
  <c r="J101" i="262"/>
  <c r="F81" i="262"/>
  <c r="F81" i="256"/>
  <c r="J102" i="262"/>
  <c r="J75" i="262"/>
  <c r="F90" i="255"/>
  <c r="G90" i="255" s="1"/>
  <c r="F90" i="253"/>
  <c r="G90" i="253" s="1"/>
  <c r="F90" i="251"/>
  <c r="G90" i="251" s="1"/>
  <c r="F89" i="248"/>
  <c r="G89" i="248" s="1"/>
  <c r="F91" i="249"/>
  <c r="G91" i="249" s="1"/>
  <c r="F90" i="247"/>
  <c r="G90" i="247" s="1"/>
  <c r="F89" i="254"/>
  <c r="G89" i="254" s="1"/>
  <c r="F90" i="250"/>
  <c r="G90" i="250" s="1"/>
  <c r="F90" i="246"/>
  <c r="G90" i="246" s="1"/>
  <c r="F89" i="252"/>
  <c r="G89" i="252" s="1"/>
  <c r="F95" i="253"/>
  <c r="G95" i="253" s="1"/>
  <c r="F93" i="252"/>
  <c r="G93" i="252" s="1"/>
  <c r="F94" i="246"/>
  <c r="G94" i="246" s="1"/>
  <c r="F94" i="255"/>
  <c r="G94" i="255" s="1"/>
  <c r="F93" i="254"/>
  <c r="G93" i="254" s="1"/>
  <c r="F94" i="250"/>
  <c r="G94" i="250" s="1"/>
  <c r="F95" i="249"/>
  <c r="G95" i="249" s="1"/>
  <c r="F94" i="245"/>
  <c r="G94" i="245" s="1"/>
  <c r="F93" i="248"/>
  <c r="G93" i="248" s="1"/>
  <c r="F95" i="251"/>
  <c r="G95" i="251" s="1"/>
  <c r="F94" i="248"/>
  <c r="G94" i="248" s="1"/>
  <c r="F94" i="254"/>
  <c r="G94" i="254" s="1"/>
  <c r="F95" i="245"/>
  <c r="G95" i="245" s="1"/>
  <c r="F95" i="255"/>
  <c r="G95" i="255" s="1"/>
  <c r="F96" i="253"/>
  <c r="G96" i="253" s="1"/>
  <c r="F96" i="249"/>
  <c r="G96" i="249" s="1"/>
  <c r="F95" i="250"/>
  <c r="G95" i="250" s="1"/>
  <c r="F95" i="246"/>
  <c r="G95" i="246" s="1"/>
  <c r="F94" i="252"/>
  <c r="G94" i="252" s="1"/>
  <c r="F95" i="247"/>
  <c r="G95" i="247" s="1"/>
  <c r="F71" i="255"/>
  <c r="G71" i="255" s="1"/>
  <c r="F71" i="251"/>
  <c r="G71" i="251" s="1"/>
  <c r="F71" i="250"/>
  <c r="G71" i="250" s="1"/>
  <c r="F71" i="249"/>
  <c r="G71" i="249" s="1"/>
  <c r="F71" i="253"/>
  <c r="G71" i="253" s="1"/>
  <c r="F70" i="252"/>
  <c r="G70" i="252" s="1"/>
  <c r="F71" i="247"/>
  <c r="G71" i="247" s="1"/>
  <c r="F71" i="245"/>
  <c r="G71" i="245" s="1"/>
  <c r="F71" i="246"/>
  <c r="G71" i="246" s="1"/>
  <c r="F70" i="248"/>
  <c r="G70" i="248" s="1"/>
  <c r="F70" i="254"/>
  <c r="G70" i="254" s="1"/>
  <c r="N43" i="110"/>
  <c r="F90" i="174"/>
  <c r="G90" i="174" s="1"/>
  <c r="F90" i="171"/>
  <c r="G90" i="171" s="1"/>
  <c r="F90" i="173"/>
  <c r="G90" i="173" s="1"/>
  <c r="F90" i="172"/>
  <c r="G90" i="172" s="1"/>
  <c r="F90" i="192"/>
  <c r="G90" i="192" s="1"/>
  <c r="F98" i="192"/>
  <c r="F95" i="174"/>
  <c r="G95" i="174" s="1"/>
  <c r="F95" i="173"/>
  <c r="G95" i="173" s="1"/>
  <c r="F95" i="171"/>
  <c r="G95" i="171" s="1"/>
  <c r="F95" i="172"/>
  <c r="G95" i="172" s="1"/>
  <c r="N43" i="107"/>
  <c r="N45" i="107" s="1"/>
  <c r="N16" i="107" s="1"/>
  <c r="N18" i="107" s="1"/>
  <c r="F97" i="192"/>
  <c r="F94" i="171"/>
  <c r="G94" i="171" s="1"/>
  <c r="F94" i="174"/>
  <c r="G94" i="174" s="1"/>
  <c r="F94" i="173"/>
  <c r="G94" i="173" s="1"/>
  <c r="F94" i="172"/>
  <c r="G94" i="172" s="1"/>
  <c r="N42" i="111"/>
  <c r="N44" i="111" s="1"/>
  <c r="N16" i="111" s="1"/>
  <c r="N18" i="111" s="1"/>
  <c r="N46" i="111" s="1"/>
  <c r="N43" i="114"/>
  <c r="N45" i="114" s="1"/>
  <c r="N16" i="114" s="1"/>
  <c r="N18" i="114" s="1"/>
  <c r="N43" i="116"/>
  <c r="N43" i="115"/>
  <c r="N45" i="115" s="1"/>
  <c r="N16" i="115" s="1"/>
  <c r="N18" i="115" s="1"/>
  <c r="F71" i="171"/>
  <c r="G71" i="171" s="1"/>
  <c r="F71" i="172"/>
  <c r="G71" i="172" s="1"/>
  <c r="F71" i="192"/>
  <c r="F71" i="173"/>
  <c r="G71" i="173" s="1"/>
  <c r="F71" i="174"/>
  <c r="G71" i="174" s="1"/>
  <c r="I42" i="102"/>
  <c r="N42" i="102"/>
  <c r="N44" i="102" s="1"/>
  <c r="N16" i="102" s="1"/>
  <c r="N18" i="102" s="1"/>
  <c r="N46" i="102" s="1"/>
  <c r="N43" i="117"/>
  <c r="N45" i="117" s="1"/>
  <c r="N16" i="117" s="1"/>
  <c r="N18" i="117" s="1"/>
  <c r="F78" i="211"/>
  <c r="G78" i="211" s="1"/>
  <c r="K77" i="214"/>
  <c r="R77" i="214"/>
  <c r="X77" i="214"/>
  <c r="AI77" i="214"/>
  <c r="V77" i="214"/>
  <c r="L77" i="214"/>
  <c r="Y77" i="214"/>
  <c r="L54" i="206"/>
  <c r="L53" i="206"/>
  <c r="L52" i="206"/>
  <c r="I43" i="107"/>
  <c r="I42" i="114"/>
  <c r="I41" i="113"/>
  <c r="N54" i="205"/>
  <c r="N56" i="205" s="1"/>
  <c r="I41" i="102"/>
  <c r="I41" i="111"/>
  <c r="N44" i="113"/>
  <c r="N16" i="113" s="1"/>
  <c r="N18" i="113" s="1"/>
  <c r="N46" i="113" s="1"/>
  <c r="I42" i="116"/>
  <c r="I42" i="110"/>
  <c r="I42" i="115"/>
  <c r="N28" i="117"/>
  <c r="N28" i="116"/>
  <c r="N28" i="115"/>
  <c r="N28" i="110"/>
  <c r="N28" i="107"/>
  <c r="I42" i="117"/>
  <c r="N45" i="116"/>
  <c r="N16" i="116" s="1"/>
  <c r="N18" i="116" s="1"/>
  <c r="N45" i="110"/>
  <c r="N16" i="110" s="1"/>
  <c r="N18" i="110" s="1"/>
  <c r="N28" i="114"/>
  <c r="F94" i="247" l="1"/>
  <c r="G94" i="247" s="1"/>
  <c r="F91" i="262"/>
  <c r="F91" i="256"/>
  <c r="F57" i="214"/>
  <c r="G57" i="214" s="1"/>
  <c r="F69" i="262"/>
  <c r="F69" i="256"/>
  <c r="F88" i="262"/>
  <c r="F88" i="256"/>
  <c r="F56" i="214"/>
  <c r="G56" i="214" s="1"/>
  <c r="F68" i="262"/>
  <c r="F68" i="256"/>
  <c r="F74" i="262"/>
  <c r="F74" i="256"/>
  <c r="F70" i="262"/>
  <c r="F70" i="256"/>
  <c r="J81" i="262"/>
  <c r="F72" i="262"/>
  <c r="F72" i="256"/>
  <c r="F55" i="214"/>
  <c r="G55" i="214" s="1"/>
  <c r="F67" i="262"/>
  <c r="F67" i="256"/>
  <c r="J94" i="262"/>
  <c r="G94" i="262"/>
  <c r="F54" i="214"/>
  <c r="G54" i="214" s="1"/>
  <c r="F66" i="262"/>
  <c r="F66" i="256"/>
  <c r="F73" i="262"/>
  <c r="F73" i="256"/>
  <c r="J85" i="262"/>
  <c r="F80" i="254"/>
  <c r="G80" i="254" s="1"/>
  <c r="F81" i="253"/>
  <c r="G81" i="253" s="1"/>
  <c r="F80" i="252"/>
  <c r="G80" i="252" s="1"/>
  <c r="F81" i="247"/>
  <c r="G81" i="247" s="1"/>
  <c r="F81" i="251"/>
  <c r="G81" i="251" s="1"/>
  <c r="F81" i="250"/>
  <c r="G81" i="250" s="1"/>
  <c r="F81" i="249"/>
  <c r="G81" i="249" s="1"/>
  <c r="F81" i="255"/>
  <c r="G81" i="255" s="1"/>
  <c r="F81" i="245"/>
  <c r="G81" i="245" s="1"/>
  <c r="F80" i="248"/>
  <c r="G80" i="248" s="1"/>
  <c r="F81" i="246"/>
  <c r="G81" i="246" s="1"/>
  <c r="F76" i="254"/>
  <c r="G76" i="254" s="1"/>
  <c r="F77" i="253"/>
  <c r="G77" i="253" s="1"/>
  <c r="F76" i="252"/>
  <c r="G76" i="252" s="1"/>
  <c r="F77" i="247"/>
  <c r="G77" i="247" s="1"/>
  <c r="F77" i="255"/>
  <c r="G77" i="255" s="1"/>
  <c r="F77" i="251"/>
  <c r="G77" i="251" s="1"/>
  <c r="F77" i="250"/>
  <c r="G77" i="250" s="1"/>
  <c r="F77" i="249"/>
  <c r="G77" i="249" s="1"/>
  <c r="F76" i="248"/>
  <c r="G76" i="248" s="1"/>
  <c r="F77" i="245"/>
  <c r="G77" i="245" s="1"/>
  <c r="F77" i="246"/>
  <c r="G77" i="246" s="1"/>
  <c r="F76" i="211"/>
  <c r="G76" i="211" s="1"/>
  <c r="F59" i="211"/>
  <c r="G59" i="211" s="1"/>
  <c r="F59" i="214"/>
  <c r="G59" i="214" s="1"/>
  <c r="F72" i="211"/>
  <c r="G72" i="211" s="1"/>
  <c r="F72" i="214"/>
  <c r="G72" i="214" s="1"/>
  <c r="F77" i="173"/>
  <c r="G77" i="173" s="1"/>
  <c r="F77" i="192"/>
  <c r="F77" i="172"/>
  <c r="G77" i="172" s="1"/>
  <c r="F77" i="174"/>
  <c r="G77" i="174" s="1"/>
  <c r="F77" i="171"/>
  <c r="G77" i="171" s="1"/>
  <c r="F75" i="211"/>
  <c r="G75" i="211" s="1"/>
  <c r="F75" i="214"/>
  <c r="G75" i="214" s="1"/>
  <c r="F81" i="174"/>
  <c r="G81" i="174" s="1"/>
  <c r="F81" i="171"/>
  <c r="G81" i="171" s="1"/>
  <c r="F81" i="172"/>
  <c r="G81" i="172" s="1"/>
  <c r="F81" i="192"/>
  <c r="F81" i="173"/>
  <c r="G81" i="173" s="1"/>
  <c r="F58" i="211"/>
  <c r="G58" i="211" s="1"/>
  <c r="F58" i="214"/>
  <c r="G58" i="214" s="1"/>
  <c r="N55" i="206"/>
  <c r="N57" i="206" s="1"/>
  <c r="I77" i="214"/>
  <c r="J77" i="214" s="1"/>
  <c r="F61" i="214"/>
  <c r="G61" i="214" s="1"/>
  <c r="F60" i="211"/>
  <c r="G60" i="211" s="1"/>
  <c r="F60" i="214"/>
  <c r="G60" i="214" s="1"/>
  <c r="F61" i="211"/>
  <c r="G61" i="211" s="1"/>
  <c r="F57" i="211"/>
  <c r="G57" i="211" s="1"/>
  <c r="V55" i="214"/>
  <c r="F56" i="211"/>
  <c r="G56" i="211" s="1"/>
  <c r="AA54" i="214"/>
  <c r="F55" i="211"/>
  <c r="G55" i="211" s="1"/>
  <c r="F54" i="211"/>
  <c r="G54" i="211" s="1"/>
  <c r="N47" i="114"/>
  <c r="AG57" i="214"/>
  <c r="AI71" i="214"/>
  <c r="AH71" i="214"/>
  <c r="AG71" i="214"/>
  <c r="AF71" i="214"/>
  <c r="AE71" i="214"/>
  <c r="AD71" i="214"/>
  <c r="AC71" i="214"/>
  <c r="Y71" i="214"/>
  <c r="X71" i="214"/>
  <c r="W71" i="214"/>
  <c r="AB71" i="214"/>
  <c r="AA71" i="214"/>
  <c r="Z71" i="214"/>
  <c r="R71" i="214"/>
  <c r="Q71" i="214"/>
  <c r="L71" i="214"/>
  <c r="U71" i="214"/>
  <c r="T71" i="214"/>
  <c r="S71" i="214"/>
  <c r="V71" i="214"/>
  <c r="K71" i="214"/>
  <c r="AI75" i="214"/>
  <c r="AH75" i="214"/>
  <c r="AG75" i="214"/>
  <c r="AF75" i="214"/>
  <c r="AE75" i="214"/>
  <c r="AD75" i="214"/>
  <c r="AC75" i="214"/>
  <c r="Y75" i="214"/>
  <c r="X75" i="214"/>
  <c r="W75" i="214"/>
  <c r="Z75" i="214"/>
  <c r="AB75" i="214"/>
  <c r="AA75" i="214"/>
  <c r="L75" i="214"/>
  <c r="R75" i="214"/>
  <c r="Q75" i="214"/>
  <c r="U75" i="214"/>
  <c r="T75" i="214"/>
  <c r="S75" i="214"/>
  <c r="V75" i="214"/>
  <c r="K75" i="214"/>
  <c r="AI55" i="214"/>
  <c r="AD55" i="214"/>
  <c r="Y55" i="214"/>
  <c r="X55" i="214"/>
  <c r="Q55" i="214"/>
  <c r="U55" i="214"/>
  <c r="T55" i="214"/>
  <c r="AI58" i="214"/>
  <c r="Y58" i="214"/>
  <c r="Z58" i="214"/>
  <c r="AF57" i="214"/>
  <c r="Y57" i="214"/>
  <c r="AA57" i="214"/>
  <c r="AG53" i="214"/>
  <c r="AF53" i="214"/>
  <c r="AD53" i="214"/>
  <c r="AC53" i="214"/>
  <c r="Y53" i="214"/>
  <c r="X53" i="214"/>
  <c r="W53" i="214"/>
  <c r="AB53" i="214"/>
  <c r="AF73" i="214"/>
  <c r="AE73" i="214"/>
  <c r="AD73" i="214"/>
  <c r="AC73" i="214"/>
  <c r="AA73" i="214"/>
  <c r="Z73" i="214"/>
  <c r="U73" i="214"/>
  <c r="T73" i="214"/>
  <c r="S73" i="214"/>
  <c r="AI74" i="214"/>
  <c r="AH74" i="214"/>
  <c r="AG74" i="214"/>
  <c r="AF74" i="214"/>
  <c r="AE74" i="214"/>
  <c r="AD74" i="214"/>
  <c r="AC74" i="214"/>
  <c r="Y74" i="214"/>
  <c r="X74" i="214"/>
  <c r="W74" i="214"/>
  <c r="AB74" i="214"/>
  <c r="AA74" i="214"/>
  <c r="Z74" i="214"/>
  <c r="R74" i="214"/>
  <c r="Q74" i="214"/>
  <c r="L74" i="214"/>
  <c r="U74" i="214"/>
  <c r="T74" i="214"/>
  <c r="S74" i="214"/>
  <c r="V74" i="214"/>
  <c r="K74" i="214"/>
  <c r="K59" i="214"/>
  <c r="AC54" i="214"/>
  <c r="Y54" i="214"/>
  <c r="X54" i="214"/>
  <c r="T54" i="214"/>
  <c r="S54" i="214"/>
  <c r="L53" i="113"/>
  <c r="AI60" i="214"/>
  <c r="K60" i="214"/>
  <c r="N47" i="117"/>
  <c r="N47" i="110"/>
  <c r="N47" i="116"/>
  <c r="N47" i="107"/>
  <c r="N47" i="115"/>
  <c r="L51" i="113"/>
  <c r="L52" i="113"/>
  <c r="L53" i="111"/>
  <c r="L52" i="111"/>
  <c r="L51" i="111"/>
  <c r="L53" i="102"/>
  <c r="L51" i="102"/>
  <c r="L52" i="102"/>
  <c r="F88" i="246" l="1"/>
  <c r="G88" i="246" s="1"/>
  <c r="F65" i="214"/>
  <c r="G65" i="214" s="1"/>
  <c r="F79" i="262"/>
  <c r="F79" i="256"/>
  <c r="F76" i="214"/>
  <c r="G76" i="214" s="1"/>
  <c r="J67" i="262"/>
  <c r="J69" i="262"/>
  <c r="F93" i="262"/>
  <c r="F93" i="256"/>
  <c r="F83" i="262"/>
  <c r="F83" i="256"/>
  <c r="F76" i="262"/>
  <c r="F76" i="256"/>
  <c r="J73" i="262"/>
  <c r="J74" i="262"/>
  <c r="F77" i="262"/>
  <c r="F77" i="256"/>
  <c r="F66" i="214"/>
  <c r="G66" i="214" s="1"/>
  <c r="F80" i="262"/>
  <c r="F80" i="256"/>
  <c r="F90" i="262"/>
  <c r="F90" i="256"/>
  <c r="J88" i="262"/>
  <c r="F82" i="262"/>
  <c r="F82" i="256"/>
  <c r="F89" i="262"/>
  <c r="F89" i="256"/>
  <c r="F64" i="214"/>
  <c r="G64" i="214" s="1"/>
  <c r="F78" i="262"/>
  <c r="F78" i="256"/>
  <c r="F69" i="214"/>
  <c r="G69" i="214" s="1"/>
  <c r="F84" i="262"/>
  <c r="F84" i="256"/>
  <c r="F92" i="262"/>
  <c r="F92" i="256"/>
  <c r="J66" i="262"/>
  <c r="J72" i="262"/>
  <c r="J70" i="262"/>
  <c r="J68" i="262"/>
  <c r="J91" i="262"/>
  <c r="F68" i="254"/>
  <c r="G68" i="254" s="1"/>
  <c r="F69" i="255"/>
  <c r="G69" i="255" s="1"/>
  <c r="F69" i="253"/>
  <c r="G69" i="253" s="1"/>
  <c r="F68" i="252"/>
  <c r="G68" i="252" s="1"/>
  <c r="F69" i="247"/>
  <c r="G69" i="247" s="1"/>
  <c r="F69" i="251"/>
  <c r="G69" i="251" s="1"/>
  <c r="F69" i="250"/>
  <c r="G69" i="250" s="1"/>
  <c r="F69" i="249"/>
  <c r="G69" i="249" s="1"/>
  <c r="F68" i="248"/>
  <c r="G68" i="248" s="1"/>
  <c r="F69" i="246"/>
  <c r="G69" i="246" s="1"/>
  <c r="F69" i="245"/>
  <c r="G69" i="245" s="1"/>
  <c r="F61" i="254"/>
  <c r="G61" i="254" s="1"/>
  <c r="F61" i="248"/>
  <c r="G61" i="248" s="1"/>
  <c r="F62" i="246"/>
  <c r="G62" i="246" s="1"/>
  <c r="F61" i="252"/>
  <c r="G61" i="252" s="1"/>
  <c r="F62" i="251"/>
  <c r="G62" i="251" s="1"/>
  <c r="F62" i="247"/>
  <c r="G62" i="247" s="1"/>
  <c r="F62" i="245"/>
  <c r="G62" i="245" s="1"/>
  <c r="F62" i="255"/>
  <c r="G62" i="255" s="1"/>
  <c r="F62" i="253"/>
  <c r="G62" i="253" s="1"/>
  <c r="F62" i="249"/>
  <c r="G62" i="249" s="1"/>
  <c r="F62" i="250"/>
  <c r="G62" i="250" s="1"/>
  <c r="F87" i="253"/>
  <c r="G87" i="253" s="1"/>
  <c r="F87" i="255"/>
  <c r="G87" i="255" s="1"/>
  <c r="F86" i="254"/>
  <c r="G86" i="254" s="1"/>
  <c r="F86" i="252"/>
  <c r="G86" i="252" s="1"/>
  <c r="F87" i="247"/>
  <c r="G87" i="247" s="1"/>
  <c r="F87" i="246"/>
  <c r="G87" i="246" s="1"/>
  <c r="F87" i="250"/>
  <c r="G87" i="250" s="1"/>
  <c r="F87" i="249"/>
  <c r="G87" i="249" s="1"/>
  <c r="F87" i="251"/>
  <c r="G87" i="251" s="1"/>
  <c r="F86" i="248"/>
  <c r="G86" i="248" s="1"/>
  <c r="F87" i="245"/>
  <c r="G87" i="245" s="1"/>
  <c r="F69" i="248"/>
  <c r="G69" i="248" s="1"/>
  <c r="F70" i="246"/>
  <c r="G70" i="246" s="1"/>
  <c r="F69" i="254"/>
  <c r="G69" i="254" s="1"/>
  <c r="F69" i="252"/>
  <c r="G69" i="252" s="1"/>
  <c r="F70" i="251"/>
  <c r="G70" i="251" s="1"/>
  <c r="F70" i="247"/>
  <c r="G70" i="247" s="1"/>
  <c r="F70" i="253"/>
  <c r="G70" i="253" s="1"/>
  <c r="F70" i="255"/>
  <c r="G70" i="255" s="1"/>
  <c r="F70" i="249"/>
  <c r="G70" i="249" s="1"/>
  <c r="F70" i="245"/>
  <c r="G70" i="245" s="1"/>
  <c r="F70" i="250"/>
  <c r="G70" i="250" s="1"/>
  <c r="F63" i="255"/>
  <c r="G63" i="255" s="1"/>
  <c r="F63" i="251"/>
  <c r="G63" i="251" s="1"/>
  <c r="F63" i="250"/>
  <c r="G63" i="250" s="1"/>
  <c r="F63" i="249"/>
  <c r="G63" i="249" s="1"/>
  <c r="F63" i="253"/>
  <c r="G63" i="253" s="1"/>
  <c r="F62" i="252"/>
  <c r="G62" i="252" s="1"/>
  <c r="F63" i="247"/>
  <c r="G63" i="247" s="1"/>
  <c r="F63" i="245"/>
  <c r="G63" i="245" s="1"/>
  <c r="F63" i="246"/>
  <c r="G63" i="246" s="1"/>
  <c r="F62" i="254"/>
  <c r="G62" i="254" s="1"/>
  <c r="F62" i="248"/>
  <c r="G62" i="248" s="1"/>
  <c r="F64" i="254"/>
  <c r="G64" i="254" s="1"/>
  <c r="F65" i="253"/>
  <c r="G65" i="253" s="1"/>
  <c r="F64" i="252"/>
  <c r="G64" i="252" s="1"/>
  <c r="F65" i="247"/>
  <c r="G65" i="247" s="1"/>
  <c r="F65" i="251"/>
  <c r="G65" i="251" s="1"/>
  <c r="F65" i="250"/>
  <c r="G65" i="250" s="1"/>
  <c r="F65" i="249"/>
  <c r="G65" i="249" s="1"/>
  <c r="F65" i="245"/>
  <c r="G65" i="245" s="1"/>
  <c r="F65" i="255"/>
  <c r="G65" i="255" s="1"/>
  <c r="F64" i="248"/>
  <c r="G64" i="248" s="1"/>
  <c r="F65" i="246"/>
  <c r="G65" i="246" s="1"/>
  <c r="F66" i="255"/>
  <c r="G66" i="255" s="1"/>
  <c r="F65" i="248"/>
  <c r="G65" i="248" s="1"/>
  <c r="F66" i="246"/>
  <c r="G66" i="246" s="1"/>
  <c r="F66" i="249"/>
  <c r="G66" i="249" s="1"/>
  <c r="F66" i="250"/>
  <c r="G66" i="250" s="1"/>
  <c r="F65" i="252"/>
  <c r="G65" i="252" s="1"/>
  <c r="F66" i="251"/>
  <c r="G66" i="251" s="1"/>
  <c r="F66" i="247"/>
  <c r="G66" i="247" s="1"/>
  <c r="F66" i="245"/>
  <c r="G66" i="245" s="1"/>
  <c r="F65" i="254"/>
  <c r="G65" i="254" s="1"/>
  <c r="F66" i="253"/>
  <c r="G66" i="253" s="1"/>
  <c r="F67" i="248"/>
  <c r="G67" i="248" s="1"/>
  <c r="F68" i="246"/>
  <c r="G68" i="246" s="1"/>
  <c r="F68" i="250"/>
  <c r="G68" i="250" s="1"/>
  <c r="F68" i="245"/>
  <c r="G68" i="245" s="1"/>
  <c r="F67" i="252"/>
  <c r="G67" i="252" s="1"/>
  <c r="F68" i="251"/>
  <c r="G68" i="251" s="1"/>
  <c r="F68" i="247"/>
  <c r="G68" i="247" s="1"/>
  <c r="F68" i="249"/>
  <c r="G68" i="249" s="1"/>
  <c r="F67" i="254"/>
  <c r="G67" i="254" s="1"/>
  <c r="F68" i="253"/>
  <c r="G68" i="253" s="1"/>
  <c r="F68" i="255"/>
  <c r="G68" i="255" s="1"/>
  <c r="F64" i="255"/>
  <c r="G64" i="255" s="1"/>
  <c r="F63" i="254"/>
  <c r="G63" i="254" s="1"/>
  <c r="F63" i="248"/>
  <c r="G63" i="248" s="1"/>
  <c r="F64" i="246"/>
  <c r="G64" i="246" s="1"/>
  <c r="F64" i="253"/>
  <c r="G64" i="253" s="1"/>
  <c r="F64" i="245"/>
  <c r="G64" i="245" s="1"/>
  <c r="F64" i="249"/>
  <c r="G64" i="249" s="1"/>
  <c r="F64" i="250"/>
  <c r="G64" i="250" s="1"/>
  <c r="F64" i="247"/>
  <c r="G64" i="247" s="1"/>
  <c r="F63" i="252"/>
  <c r="G63" i="252" s="1"/>
  <c r="F64" i="251"/>
  <c r="G64" i="251" s="1"/>
  <c r="F84" i="255"/>
  <c r="G84" i="255" s="1"/>
  <c r="F84" i="251"/>
  <c r="G84" i="251" s="1"/>
  <c r="F83" i="248"/>
  <c r="G83" i="248" s="1"/>
  <c r="F84" i="249"/>
  <c r="G84" i="249" s="1"/>
  <c r="F83" i="254"/>
  <c r="G83" i="254" s="1"/>
  <c r="F84" i="250"/>
  <c r="G84" i="250" s="1"/>
  <c r="F84" i="246"/>
  <c r="G84" i="246" s="1"/>
  <c r="F83" i="252"/>
  <c r="G83" i="252" s="1"/>
  <c r="F84" i="247"/>
  <c r="G84" i="247" s="1"/>
  <c r="F84" i="245"/>
  <c r="G84" i="245" s="1"/>
  <c r="F84" i="253"/>
  <c r="G84" i="253" s="1"/>
  <c r="F64" i="171"/>
  <c r="G64" i="171" s="1"/>
  <c r="F64" i="192"/>
  <c r="F64" i="174"/>
  <c r="G64" i="174" s="1"/>
  <c r="F64" i="172"/>
  <c r="G64" i="172" s="1"/>
  <c r="F64" i="173"/>
  <c r="G64" i="173" s="1"/>
  <c r="F63" i="211"/>
  <c r="G63" i="211" s="1"/>
  <c r="F63" i="214"/>
  <c r="G63" i="214" s="1"/>
  <c r="F87" i="192"/>
  <c r="F87" i="174"/>
  <c r="G87" i="174" s="1"/>
  <c r="F87" i="171"/>
  <c r="G87" i="171" s="1"/>
  <c r="F87" i="173"/>
  <c r="G87" i="173" s="1"/>
  <c r="F87" i="172"/>
  <c r="G87" i="172" s="1"/>
  <c r="F62" i="172"/>
  <c r="G62" i="172" s="1"/>
  <c r="F62" i="174"/>
  <c r="G62" i="174" s="1"/>
  <c r="F62" i="171"/>
  <c r="G62" i="171" s="1"/>
  <c r="F62" i="173"/>
  <c r="G62" i="173" s="1"/>
  <c r="F62" i="192"/>
  <c r="F70" i="172"/>
  <c r="G70" i="172" s="1"/>
  <c r="F70" i="174"/>
  <c r="G70" i="174" s="1"/>
  <c r="F70" i="171"/>
  <c r="G70" i="171" s="1"/>
  <c r="F70" i="173"/>
  <c r="G70" i="173" s="1"/>
  <c r="F70" i="192"/>
  <c r="F66" i="173"/>
  <c r="G66" i="173" s="1"/>
  <c r="F66" i="174"/>
  <c r="G66" i="174" s="1"/>
  <c r="F66" i="192"/>
  <c r="F66" i="171"/>
  <c r="G66" i="171" s="1"/>
  <c r="F66" i="172"/>
  <c r="G66" i="172" s="1"/>
  <c r="F84" i="172"/>
  <c r="G84" i="172" s="1"/>
  <c r="F84" i="174"/>
  <c r="G84" i="174" s="1"/>
  <c r="F84" i="171"/>
  <c r="G84" i="171" s="1"/>
  <c r="F84" i="173"/>
  <c r="G84" i="173" s="1"/>
  <c r="F84" i="192"/>
  <c r="AD61" i="214"/>
  <c r="F62" i="214"/>
  <c r="G62" i="214" s="1"/>
  <c r="F73" i="211"/>
  <c r="G73" i="211" s="1"/>
  <c r="F73" i="214"/>
  <c r="G73" i="214" s="1"/>
  <c r="F74" i="211"/>
  <c r="G74" i="211" s="1"/>
  <c r="F74" i="214"/>
  <c r="G74" i="214" s="1"/>
  <c r="L56" i="214"/>
  <c r="I56" i="214" s="1"/>
  <c r="J56" i="214" s="1"/>
  <c r="F69" i="173"/>
  <c r="G69" i="173" s="1"/>
  <c r="F69" i="192"/>
  <c r="F69" i="172"/>
  <c r="G69" i="172" s="1"/>
  <c r="F69" i="174"/>
  <c r="G69" i="174" s="1"/>
  <c r="F69" i="171"/>
  <c r="G69" i="171" s="1"/>
  <c r="F88" i="173"/>
  <c r="G88" i="173" s="1"/>
  <c r="F88" i="174"/>
  <c r="G88" i="174" s="1"/>
  <c r="F88" i="171"/>
  <c r="G88" i="171" s="1"/>
  <c r="F88" i="192"/>
  <c r="F88" i="172"/>
  <c r="G88" i="172" s="1"/>
  <c r="F67" i="211"/>
  <c r="G67" i="211" s="1"/>
  <c r="F67" i="214"/>
  <c r="G67" i="214" s="1"/>
  <c r="F63" i="171"/>
  <c r="G63" i="171" s="1"/>
  <c r="F63" i="172"/>
  <c r="G63" i="172" s="1"/>
  <c r="F63" i="174"/>
  <c r="G63" i="174" s="1"/>
  <c r="F63" i="192"/>
  <c r="F63" i="173"/>
  <c r="G63" i="173" s="1"/>
  <c r="F65" i="174"/>
  <c r="G65" i="174" s="1"/>
  <c r="F65" i="173"/>
  <c r="G65" i="173" s="1"/>
  <c r="F65" i="192"/>
  <c r="F65" i="172"/>
  <c r="G65" i="172" s="1"/>
  <c r="F65" i="171"/>
  <c r="G65" i="171" s="1"/>
  <c r="F68" i="211"/>
  <c r="G68" i="211" s="1"/>
  <c r="F68" i="214"/>
  <c r="G68" i="214" s="1"/>
  <c r="F68" i="174"/>
  <c r="G68" i="174" s="1"/>
  <c r="F68" i="192"/>
  <c r="F68" i="171"/>
  <c r="G68" i="171" s="1"/>
  <c r="F68" i="173"/>
  <c r="G68" i="173" s="1"/>
  <c r="F68" i="172"/>
  <c r="G68" i="172" s="1"/>
  <c r="F77" i="211"/>
  <c r="G77" i="211" s="1"/>
  <c r="F77" i="214"/>
  <c r="G77" i="214" s="1"/>
  <c r="G79" i="214" s="1"/>
  <c r="J78" i="214" s="1"/>
  <c r="I74" i="214"/>
  <c r="J74" i="214" s="1"/>
  <c r="I53" i="214"/>
  <c r="J53" i="214" s="1"/>
  <c r="I58" i="214"/>
  <c r="J58" i="214" s="1"/>
  <c r="I71" i="214"/>
  <c r="J71" i="214" s="1"/>
  <c r="I55" i="214"/>
  <c r="J55" i="214" s="1"/>
  <c r="I57" i="214"/>
  <c r="J57" i="214" s="1"/>
  <c r="I54" i="214"/>
  <c r="J54" i="214" s="1"/>
  <c r="I75" i="214"/>
  <c r="L60" i="214"/>
  <c r="I60" i="214" s="1"/>
  <c r="J60" i="214" s="1"/>
  <c r="Y59" i="214"/>
  <c r="I59" i="214" s="1"/>
  <c r="J59" i="214" s="1"/>
  <c r="G79" i="211"/>
  <c r="Q73" i="214"/>
  <c r="AB73" i="214"/>
  <c r="AG73" i="214"/>
  <c r="R73" i="214"/>
  <c r="W73" i="214"/>
  <c r="AH73" i="214"/>
  <c r="K73" i="214"/>
  <c r="L73" i="214"/>
  <c r="X73" i="214"/>
  <c r="AI73" i="214"/>
  <c r="V73" i="214"/>
  <c r="Y73" i="214"/>
  <c r="Y61" i="214"/>
  <c r="F69" i="211"/>
  <c r="G69" i="211" s="1"/>
  <c r="AG65" i="214"/>
  <c r="F66" i="211"/>
  <c r="G66" i="211" s="1"/>
  <c r="F65" i="211"/>
  <c r="G65" i="211" s="1"/>
  <c r="V63" i="214"/>
  <c r="F64" i="211"/>
  <c r="G64" i="211" s="1"/>
  <c r="X61" i="214"/>
  <c r="L54" i="114"/>
  <c r="AC61" i="214"/>
  <c r="F62" i="211"/>
  <c r="G62" i="211" s="1"/>
  <c r="AG61" i="214"/>
  <c r="AB61" i="214"/>
  <c r="AF61" i="214"/>
  <c r="L52" i="114"/>
  <c r="L53" i="114"/>
  <c r="W61" i="214"/>
  <c r="AI72" i="214"/>
  <c r="AH72" i="214"/>
  <c r="AG72" i="214"/>
  <c r="AF72" i="214"/>
  <c r="AE72" i="214"/>
  <c r="AD72" i="214"/>
  <c r="AC72" i="214"/>
  <c r="Y72" i="214"/>
  <c r="X72" i="214"/>
  <c r="W72" i="214"/>
  <c r="Z72" i="214"/>
  <c r="AB72" i="214"/>
  <c r="AA72" i="214"/>
  <c r="L72" i="214"/>
  <c r="R72" i="214"/>
  <c r="Q72" i="214"/>
  <c r="U72" i="214"/>
  <c r="T72" i="214"/>
  <c r="S72" i="214"/>
  <c r="V72" i="214"/>
  <c r="K72" i="214"/>
  <c r="AH76" i="214"/>
  <c r="AG76" i="214"/>
  <c r="AF76" i="214"/>
  <c r="AE76" i="214"/>
  <c r="AD76" i="214"/>
  <c r="AC76" i="214"/>
  <c r="Y76" i="214"/>
  <c r="W76" i="214"/>
  <c r="AB76" i="214"/>
  <c r="AA76" i="214"/>
  <c r="Z76" i="214"/>
  <c r="O76" i="214"/>
  <c r="R76" i="214"/>
  <c r="P76" i="214"/>
  <c r="M76" i="214"/>
  <c r="L76" i="214"/>
  <c r="U76" i="214"/>
  <c r="T76" i="214"/>
  <c r="S76" i="214"/>
  <c r="V76" i="214"/>
  <c r="L54" i="116"/>
  <c r="K67" i="214"/>
  <c r="I67" i="214" s="1"/>
  <c r="L53" i="107"/>
  <c r="AH62" i="214"/>
  <c r="AD62" i="214"/>
  <c r="AC62" i="214"/>
  <c r="Y62" i="214"/>
  <c r="X62" i="214"/>
  <c r="AA62" i="214"/>
  <c r="T62" i="214"/>
  <c r="S62" i="214"/>
  <c r="L54" i="115"/>
  <c r="AI66" i="214"/>
  <c r="Y66" i="214"/>
  <c r="Z66" i="214"/>
  <c r="L53" i="110"/>
  <c r="AF65" i="214"/>
  <c r="Y65" i="214"/>
  <c r="AA65" i="214"/>
  <c r="AI63" i="214"/>
  <c r="AD63" i="214"/>
  <c r="Y63" i="214"/>
  <c r="Q63" i="214"/>
  <c r="U63" i="214"/>
  <c r="T63" i="214"/>
  <c r="L52" i="117"/>
  <c r="AI68" i="214"/>
  <c r="L54" i="117"/>
  <c r="L53" i="117"/>
  <c r="L52" i="110"/>
  <c r="L54" i="110"/>
  <c r="L52" i="116"/>
  <c r="L53" i="116"/>
  <c r="L54" i="107"/>
  <c r="L52" i="107"/>
  <c r="N54" i="111"/>
  <c r="N56" i="111" s="1"/>
  <c r="L52" i="115"/>
  <c r="L53" i="115"/>
  <c r="N54" i="113"/>
  <c r="N56" i="113" s="1"/>
  <c r="N54" i="102"/>
  <c r="N56" i="102" s="1"/>
  <c r="F88" i="250" l="1"/>
  <c r="G88" i="250" s="1"/>
  <c r="F88" i="249"/>
  <c r="G88" i="249" s="1"/>
  <c r="F87" i="252"/>
  <c r="G87" i="252" s="1"/>
  <c r="F88" i="255"/>
  <c r="G88" i="255" s="1"/>
  <c r="F88" i="253"/>
  <c r="G88" i="253" s="1"/>
  <c r="F87" i="248"/>
  <c r="G87" i="248" s="1"/>
  <c r="F88" i="251"/>
  <c r="G88" i="251" s="1"/>
  <c r="F88" i="247"/>
  <c r="G88" i="247" s="1"/>
  <c r="F87" i="254"/>
  <c r="G87" i="254" s="1"/>
  <c r="F88" i="245"/>
  <c r="G88" i="245" s="1"/>
  <c r="J67" i="214"/>
  <c r="J75" i="214"/>
  <c r="J92" i="262"/>
  <c r="J89" i="262"/>
  <c r="J77" i="262"/>
  <c r="J78" i="262"/>
  <c r="J80" i="262"/>
  <c r="J83" i="262"/>
  <c r="J84" i="262"/>
  <c r="J82" i="262"/>
  <c r="J90" i="262"/>
  <c r="J79" i="262"/>
  <c r="J76" i="262"/>
  <c r="J93" i="262"/>
  <c r="F73" i="248"/>
  <c r="G73" i="248" s="1"/>
  <c r="F74" i="246"/>
  <c r="G74" i="246" s="1"/>
  <c r="F74" i="255"/>
  <c r="G74" i="255" s="1"/>
  <c r="F73" i="254"/>
  <c r="G73" i="254" s="1"/>
  <c r="F74" i="249"/>
  <c r="G74" i="249" s="1"/>
  <c r="F74" i="245"/>
  <c r="G74" i="245" s="1"/>
  <c r="F74" i="250"/>
  <c r="G74" i="250" s="1"/>
  <c r="F73" i="252"/>
  <c r="G73" i="252" s="1"/>
  <c r="F74" i="251"/>
  <c r="G74" i="251" s="1"/>
  <c r="F74" i="247"/>
  <c r="G74" i="247" s="1"/>
  <c r="F74" i="253"/>
  <c r="G74" i="253" s="1"/>
  <c r="F75" i="248"/>
  <c r="G75" i="248" s="1"/>
  <c r="F76" i="246"/>
  <c r="G76" i="246" s="1"/>
  <c r="F76" i="255"/>
  <c r="G76" i="255" s="1"/>
  <c r="F76" i="250"/>
  <c r="G76" i="250" s="1"/>
  <c r="F75" i="252"/>
  <c r="G75" i="252" s="1"/>
  <c r="F76" i="251"/>
  <c r="G76" i="251" s="1"/>
  <c r="F76" i="247"/>
  <c r="G76" i="247" s="1"/>
  <c r="F76" i="253"/>
  <c r="G76" i="253" s="1"/>
  <c r="F75" i="254"/>
  <c r="G75" i="254" s="1"/>
  <c r="F76" i="249"/>
  <c r="G76" i="249" s="1"/>
  <c r="F76" i="245"/>
  <c r="G76" i="245" s="1"/>
  <c r="F79" i="255"/>
  <c r="G79" i="255" s="1"/>
  <c r="F79" i="251"/>
  <c r="G79" i="251" s="1"/>
  <c r="F79" i="250"/>
  <c r="G79" i="250" s="1"/>
  <c r="F79" i="249"/>
  <c r="G79" i="249" s="1"/>
  <c r="F79" i="253"/>
  <c r="G79" i="253" s="1"/>
  <c r="F78" i="252"/>
  <c r="G78" i="252" s="1"/>
  <c r="F79" i="247"/>
  <c r="G79" i="247" s="1"/>
  <c r="F79" i="245"/>
  <c r="G79" i="245" s="1"/>
  <c r="F78" i="254"/>
  <c r="G78" i="254" s="1"/>
  <c r="F79" i="246"/>
  <c r="G79" i="246" s="1"/>
  <c r="F78" i="248"/>
  <c r="G78" i="248" s="1"/>
  <c r="F80" i="255"/>
  <c r="G80" i="255" s="1"/>
  <c r="F79" i="254"/>
  <c r="G79" i="254" s="1"/>
  <c r="F79" i="248"/>
  <c r="G79" i="248" s="1"/>
  <c r="F80" i="246"/>
  <c r="G80" i="246" s="1"/>
  <c r="F80" i="253"/>
  <c r="G80" i="253" s="1"/>
  <c r="F80" i="245"/>
  <c r="G80" i="245" s="1"/>
  <c r="F80" i="249"/>
  <c r="G80" i="249" s="1"/>
  <c r="F80" i="250"/>
  <c r="G80" i="250" s="1"/>
  <c r="F80" i="247"/>
  <c r="G80" i="247" s="1"/>
  <c r="F79" i="252"/>
  <c r="G79" i="252" s="1"/>
  <c r="F80" i="251"/>
  <c r="G80" i="251" s="1"/>
  <c r="F77" i="254"/>
  <c r="G77" i="254" s="1"/>
  <c r="F77" i="248"/>
  <c r="G77" i="248" s="1"/>
  <c r="F78" i="246"/>
  <c r="G78" i="246" s="1"/>
  <c r="F77" i="252"/>
  <c r="G77" i="252" s="1"/>
  <c r="F78" i="251"/>
  <c r="G78" i="251" s="1"/>
  <c r="F78" i="247"/>
  <c r="G78" i="247" s="1"/>
  <c r="F78" i="253"/>
  <c r="G78" i="253" s="1"/>
  <c r="F78" i="245"/>
  <c r="G78" i="245" s="1"/>
  <c r="F78" i="250"/>
  <c r="G78" i="250" s="1"/>
  <c r="F78" i="249"/>
  <c r="G78" i="249" s="1"/>
  <c r="F78" i="255"/>
  <c r="G78" i="255" s="1"/>
  <c r="F75" i="255"/>
  <c r="G75" i="255" s="1"/>
  <c r="F74" i="254"/>
  <c r="G74" i="254" s="1"/>
  <c r="F75" i="251"/>
  <c r="G75" i="251" s="1"/>
  <c r="F75" i="250"/>
  <c r="G75" i="250" s="1"/>
  <c r="F75" i="249"/>
  <c r="G75" i="249" s="1"/>
  <c r="F75" i="253"/>
  <c r="G75" i="253" s="1"/>
  <c r="F74" i="252"/>
  <c r="G74" i="252" s="1"/>
  <c r="F75" i="247"/>
  <c r="G75" i="247" s="1"/>
  <c r="F75" i="245"/>
  <c r="G75" i="245" s="1"/>
  <c r="F74" i="248"/>
  <c r="G74" i="248" s="1"/>
  <c r="F75" i="246"/>
  <c r="G75" i="246" s="1"/>
  <c r="F72" i="255"/>
  <c r="G72" i="255" s="1"/>
  <c r="F71" i="254"/>
  <c r="G71" i="254" s="1"/>
  <c r="F71" i="248"/>
  <c r="G71" i="248" s="1"/>
  <c r="F72" i="246"/>
  <c r="G72" i="246" s="1"/>
  <c r="F72" i="253"/>
  <c r="G72" i="253" s="1"/>
  <c r="F72" i="249"/>
  <c r="G72" i="249" s="1"/>
  <c r="F72" i="247"/>
  <c r="G72" i="247" s="1"/>
  <c r="F72" i="250"/>
  <c r="G72" i="250" s="1"/>
  <c r="F72" i="245"/>
  <c r="G72" i="245" s="1"/>
  <c r="F71" i="252"/>
  <c r="G71" i="252" s="1"/>
  <c r="F72" i="251"/>
  <c r="G72" i="251" s="1"/>
  <c r="F86" i="251"/>
  <c r="G86" i="251" s="1"/>
  <c r="F85" i="248"/>
  <c r="G85" i="248" s="1"/>
  <c r="F85" i="254"/>
  <c r="G85" i="254" s="1"/>
  <c r="F86" i="250"/>
  <c r="G86" i="250" s="1"/>
  <c r="F86" i="246"/>
  <c r="G86" i="246" s="1"/>
  <c r="F86" i="245"/>
  <c r="G86" i="245" s="1"/>
  <c r="F86" i="255"/>
  <c r="G86" i="255" s="1"/>
  <c r="F85" i="252"/>
  <c r="G85" i="252" s="1"/>
  <c r="F86" i="247"/>
  <c r="G86" i="247" s="1"/>
  <c r="F86" i="249"/>
  <c r="G86" i="249" s="1"/>
  <c r="F86" i="253"/>
  <c r="G86" i="253" s="1"/>
  <c r="F72" i="254"/>
  <c r="G72" i="254" s="1"/>
  <c r="F73" i="253"/>
  <c r="G73" i="253" s="1"/>
  <c r="F72" i="252"/>
  <c r="G72" i="252" s="1"/>
  <c r="F73" i="247"/>
  <c r="G73" i="247" s="1"/>
  <c r="F73" i="251"/>
  <c r="G73" i="251" s="1"/>
  <c r="F73" i="250"/>
  <c r="G73" i="250" s="1"/>
  <c r="F73" i="249"/>
  <c r="G73" i="249" s="1"/>
  <c r="F73" i="246"/>
  <c r="G73" i="246" s="1"/>
  <c r="F72" i="248"/>
  <c r="G72" i="248" s="1"/>
  <c r="F73" i="245"/>
  <c r="G73" i="245" s="1"/>
  <c r="F73" i="255"/>
  <c r="G73" i="255" s="1"/>
  <c r="F89" i="255"/>
  <c r="G89" i="255" s="1"/>
  <c r="F89" i="250"/>
  <c r="G89" i="250" s="1"/>
  <c r="F89" i="249"/>
  <c r="G89" i="249" s="1"/>
  <c r="F88" i="254"/>
  <c r="G88" i="254" s="1"/>
  <c r="F88" i="252"/>
  <c r="G88" i="252" s="1"/>
  <c r="F89" i="247"/>
  <c r="G89" i="247" s="1"/>
  <c r="F89" i="246"/>
  <c r="G89" i="246" s="1"/>
  <c r="F89" i="245"/>
  <c r="G89" i="245" s="1"/>
  <c r="F88" i="248"/>
  <c r="G88" i="248" s="1"/>
  <c r="F89" i="253"/>
  <c r="G89" i="253" s="1"/>
  <c r="F89" i="251"/>
  <c r="G89" i="251" s="1"/>
  <c r="F85" i="255"/>
  <c r="G85" i="255" s="1"/>
  <c r="F85" i="250"/>
  <c r="G85" i="250" s="1"/>
  <c r="F85" i="249"/>
  <c r="G85" i="249" s="1"/>
  <c r="F84" i="254"/>
  <c r="G84" i="254" s="1"/>
  <c r="F85" i="253"/>
  <c r="G85" i="253" s="1"/>
  <c r="F84" i="252"/>
  <c r="G84" i="252" s="1"/>
  <c r="F85" i="247"/>
  <c r="G85" i="247" s="1"/>
  <c r="F85" i="246"/>
  <c r="G85" i="246" s="1"/>
  <c r="F85" i="245"/>
  <c r="G85" i="245" s="1"/>
  <c r="F85" i="251"/>
  <c r="G85" i="251" s="1"/>
  <c r="F84" i="248"/>
  <c r="G84" i="248" s="1"/>
  <c r="F78" i="172"/>
  <c r="G78" i="172" s="1"/>
  <c r="F78" i="174"/>
  <c r="G78" i="174" s="1"/>
  <c r="F78" i="171"/>
  <c r="G78" i="171" s="1"/>
  <c r="F78" i="173"/>
  <c r="G78" i="173" s="1"/>
  <c r="F78" i="192"/>
  <c r="F74" i="173"/>
  <c r="G74" i="173" s="1"/>
  <c r="F74" i="174"/>
  <c r="G74" i="174" s="1"/>
  <c r="F74" i="192"/>
  <c r="F74" i="171"/>
  <c r="G74" i="171" s="1"/>
  <c r="F74" i="172"/>
  <c r="G74" i="172" s="1"/>
  <c r="F76" i="174"/>
  <c r="G76" i="174" s="1"/>
  <c r="F76" i="192"/>
  <c r="F76" i="171"/>
  <c r="G76" i="171" s="1"/>
  <c r="F76" i="173"/>
  <c r="G76" i="173" s="1"/>
  <c r="F76" i="172"/>
  <c r="G76" i="172" s="1"/>
  <c r="F79" i="171"/>
  <c r="G79" i="171" s="1"/>
  <c r="F79" i="172"/>
  <c r="G79" i="172" s="1"/>
  <c r="F79" i="173"/>
  <c r="G79" i="173" s="1"/>
  <c r="F79" i="192"/>
  <c r="F79" i="174"/>
  <c r="G79" i="174" s="1"/>
  <c r="F75" i="172"/>
  <c r="G75" i="172" s="1"/>
  <c r="F75" i="174"/>
  <c r="G75" i="174" s="1"/>
  <c r="F75" i="173"/>
  <c r="G75" i="173" s="1"/>
  <c r="F75" i="171"/>
  <c r="G75" i="171" s="1"/>
  <c r="F75" i="192"/>
  <c r="F72" i="171"/>
  <c r="G72" i="171" s="1"/>
  <c r="F72" i="173"/>
  <c r="G72" i="173" s="1"/>
  <c r="F72" i="192"/>
  <c r="F72" i="172"/>
  <c r="G72" i="172" s="1"/>
  <c r="F72" i="174"/>
  <c r="G72" i="174" s="1"/>
  <c r="L68" i="214"/>
  <c r="F80" i="171"/>
  <c r="G80" i="171" s="1"/>
  <c r="F80" i="172"/>
  <c r="G80" i="172" s="1"/>
  <c r="F80" i="174"/>
  <c r="G80" i="174" s="1"/>
  <c r="F80" i="192"/>
  <c r="F80" i="173"/>
  <c r="G80" i="173" s="1"/>
  <c r="F89" i="172"/>
  <c r="G89" i="172" s="1"/>
  <c r="F89" i="174"/>
  <c r="G89" i="174" s="1"/>
  <c r="F89" i="173"/>
  <c r="G89" i="173" s="1"/>
  <c r="F89" i="192"/>
  <c r="F89" i="171"/>
  <c r="G89" i="171" s="1"/>
  <c r="F85" i="171"/>
  <c r="G85" i="171" s="1"/>
  <c r="F85" i="172"/>
  <c r="G85" i="172" s="1"/>
  <c r="F85" i="174"/>
  <c r="G85" i="174" s="1"/>
  <c r="F85" i="173"/>
  <c r="G85" i="173" s="1"/>
  <c r="F85" i="192"/>
  <c r="F73" i="174"/>
  <c r="G73" i="174" s="1"/>
  <c r="F73" i="171"/>
  <c r="G73" i="171" s="1"/>
  <c r="F73" i="172"/>
  <c r="G73" i="172" s="1"/>
  <c r="F73" i="173"/>
  <c r="G73" i="173" s="1"/>
  <c r="F73" i="192"/>
  <c r="F86" i="192"/>
  <c r="F86" i="171"/>
  <c r="G86" i="171" s="1"/>
  <c r="F86" i="172"/>
  <c r="G86" i="172" s="1"/>
  <c r="F86" i="174"/>
  <c r="G86" i="174" s="1"/>
  <c r="F86" i="173"/>
  <c r="G86" i="173" s="1"/>
  <c r="I68" i="214"/>
  <c r="J68" i="214" s="1"/>
  <c r="N76" i="214"/>
  <c r="I72" i="214"/>
  <c r="J72" i="214" s="1"/>
  <c r="I65" i="214"/>
  <c r="J65" i="214" s="1"/>
  <c r="I73" i="214"/>
  <c r="J73" i="214" s="1"/>
  <c r="Q76" i="214"/>
  <c r="I66" i="214"/>
  <c r="J66" i="214" s="1"/>
  <c r="I62" i="214"/>
  <c r="J62" i="214" s="1"/>
  <c r="I61" i="214"/>
  <c r="J61" i="214" s="1"/>
  <c r="I63" i="214"/>
  <c r="J63" i="214" s="1"/>
  <c r="K76" i="214"/>
  <c r="X76" i="214"/>
  <c r="AI76" i="214"/>
  <c r="L64" i="214"/>
  <c r="I64" i="214" s="1"/>
  <c r="J64" i="214" s="1"/>
  <c r="N55" i="114"/>
  <c r="N57" i="114" s="1"/>
  <c r="N55" i="117"/>
  <c r="N57" i="117" s="1"/>
  <c r="N55" i="107"/>
  <c r="N57" i="107" s="1"/>
  <c r="N55" i="110"/>
  <c r="N57" i="110" s="1"/>
  <c r="N55" i="116"/>
  <c r="N57" i="116" s="1"/>
  <c r="N55" i="115"/>
  <c r="N57" i="115" s="1"/>
  <c r="G96" i="246" l="1"/>
  <c r="G96" i="245"/>
  <c r="G95" i="252"/>
  <c r="G96" i="247"/>
  <c r="G96" i="250"/>
  <c r="G97" i="253"/>
  <c r="G97" i="249"/>
  <c r="G95" i="254"/>
  <c r="G95" i="248"/>
  <c r="G96" i="172"/>
  <c r="G96" i="255"/>
  <c r="G96" i="251"/>
  <c r="G96" i="173"/>
  <c r="G96" i="174"/>
  <c r="I76" i="214"/>
  <c r="J76" i="214" s="1"/>
  <c r="F51" i="214" l="1"/>
  <c r="G51" i="214" s="1"/>
  <c r="G70" i="214" s="1"/>
  <c r="J69" i="214" s="1"/>
  <c r="F63" i="262"/>
  <c r="F63" i="256"/>
  <c r="V50" i="214"/>
  <c r="F51" i="211"/>
  <c r="G51" i="211" s="1"/>
  <c r="AI50" i="214"/>
  <c r="AG50" i="214"/>
  <c r="AF50" i="214"/>
  <c r="W50" i="214"/>
  <c r="AB50" i="214"/>
  <c r="AA50" i="214"/>
  <c r="Z50" i="214"/>
  <c r="Q50" i="214"/>
  <c r="P50" i="214"/>
  <c r="L50" i="214"/>
  <c r="U50" i="214"/>
  <c r="K50" i="214"/>
  <c r="F65" i="262" l="1"/>
  <c r="F65" i="256"/>
  <c r="J63" i="262"/>
  <c r="F59" i="255"/>
  <c r="G59" i="255" s="1"/>
  <c r="F58" i="254"/>
  <c r="G58" i="254" s="1"/>
  <c r="F59" i="251"/>
  <c r="G59" i="251" s="1"/>
  <c r="F59" i="250"/>
  <c r="G59" i="250" s="1"/>
  <c r="F59" i="249"/>
  <c r="G59" i="249" s="1"/>
  <c r="F59" i="253"/>
  <c r="G59" i="253" s="1"/>
  <c r="F58" i="252"/>
  <c r="G58" i="252" s="1"/>
  <c r="F59" i="247"/>
  <c r="F59" i="245"/>
  <c r="G59" i="245" s="1"/>
  <c r="F58" i="248"/>
  <c r="G58" i="248" s="1"/>
  <c r="F59" i="246"/>
  <c r="G59" i="246" s="1"/>
  <c r="F59" i="172"/>
  <c r="G59" i="172" s="1"/>
  <c r="F59" i="174"/>
  <c r="G59" i="174" s="1"/>
  <c r="F59" i="173"/>
  <c r="G59" i="173" s="1"/>
  <c r="F59" i="171"/>
  <c r="F59" i="192"/>
  <c r="F53" i="211"/>
  <c r="G53" i="211" s="1"/>
  <c r="F53" i="214"/>
  <c r="G53" i="214" s="1"/>
  <c r="O50" i="214"/>
  <c r="M50" i="214"/>
  <c r="N50" i="214"/>
  <c r="AC50" i="214"/>
  <c r="S50" i="214"/>
  <c r="AD50" i="214"/>
  <c r="AH50" i="214"/>
  <c r="T50" i="214"/>
  <c r="X50" i="214"/>
  <c r="Y50" i="214"/>
  <c r="G70" i="211"/>
  <c r="AH52" i="214"/>
  <c r="AD52" i="214"/>
  <c r="AC52" i="214"/>
  <c r="Y52" i="214"/>
  <c r="X52" i="214"/>
  <c r="T52" i="214"/>
  <c r="S52" i="214"/>
  <c r="J23" i="98"/>
  <c r="L23" i="98"/>
  <c r="N23" i="98" s="1"/>
  <c r="N26" i="98" s="1"/>
  <c r="B23" i="98"/>
  <c r="K40" i="98"/>
  <c r="I40" i="98" s="1"/>
  <c r="B40" i="98"/>
  <c r="N31" i="98"/>
  <c r="N34" i="98" s="1"/>
  <c r="J65" i="262" l="1"/>
  <c r="G59" i="247"/>
  <c r="F60" i="254"/>
  <c r="G60" i="254" s="1"/>
  <c r="G81" i="254" s="1"/>
  <c r="F61" i="253"/>
  <c r="G61" i="253" s="1"/>
  <c r="G82" i="253" s="1"/>
  <c r="F60" i="252"/>
  <c r="G60" i="252" s="1"/>
  <c r="G81" i="252" s="1"/>
  <c r="F61" i="247"/>
  <c r="G61" i="247" s="1"/>
  <c r="F61" i="255"/>
  <c r="G61" i="255" s="1"/>
  <c r="G82" i="255" s="1"/>
  <c r="F61" i="251"/>
  <c r="G61" i="251" s="1"/>
  <c r="G82" i="251" s="1"/>
  <c r="F61" i="250"/>
  <c r="G61" i="250" s="1"/>
  <c r="G82" i="250" s="1"/>
  <c r="F61" i="249"/>
  <c r="G61" i="249" s="1"/>
  <c r="G82" i="249" s="1"/>
  <c r="F60" i="248"/>
  <c r="G60" i="248" s="1"/>
  <c r="G81" i="248" s="1"/>
  <c r="F61" i="245"/>
  <c r="G61" i="245" s="1"/>
  <c r="G82" i="245" s="1"/>
  <c r="F61" i="246"/>
  <c r="G61" i="246" s="1"/>
  <c r="G82" i="246" s="1"/>
  <c r="F61" i="173"/>
  <c r="G61" i="173" s="1"/>
  <c r="G82" i="173" s="1"/>
  <c r="F61" i="192"/>
  <c r="F61" i="172"/>
  <c r="G61" i="172" s="1"/>
  <c r="G82" i="172" s="1"/>
  <c r="F61" i="174"/>
  <c r="G61" i="174" s="1"/>
  <c r="G82" i="174" s="1"/>
  <c r="F61" i="171"/>
  <c r="G61" i="171" s="1"/>
  <c r="I50" i="214"/>
  <c r="J50" i="214" s="1"/>
  <c r="V52" i="214"/>
  <c r="K52" i="214"/>
  <c r="AF52" i="214"/>
  <c r="Q52" i="214"/>
  <c r="AG52" i="214"/>
  <c r="Z52" i="214"/>
  <c r="AB52" i="214"/>
  <c r="U52" i="214"/>
  <c r="W52" i="214"/>
  <c r="AI52" i="214"/>
  <c r="L52" i="214"/>
  <c r="AA52" i="214"/>
  <c r="N40" i="98"/>
  <c r="N42" i="98" s="1"/>
  <c r="N16" i="98" s="1"/>
  <c r="N18" i="98" s="1"/>
  <c r="N44" i="98" s="1"/>
  <c r="F48" i="214" l="1"/>
  <c r="G48" i="214" s="1"/>
  <c r="F60" i="262"/>
  <c r="F60" i="256"/>
  <c r="F59" i="262"/>
  <c r="F59" i="256"/>
  <c r="G82" i="247"/>
  <c r="F47" i="211"/>
  <c r="G47" i="211" s="1"/>
  <c r="F47" i="214"/>
  <c r="G47" i="214" s="1"/>
  <c r="I52" i="214"/>
  <c r="J52" i="214" s="1"/>
  <c r="F48" i="211"/>
  <c r="G48" i="211" s="1"/>
  <c r="Z46" i="214"/>
  <c r="AI47" i="214"/>
  <c r="AG47" i="214"/>
  <c r="AF47" i="214"/>
  <c r="AE47" i="214"/>
  <c r="Y47" i="214"/>
  <c r="W47" i="214"/>
  <c r="Z47" i="214"/>
  <c r="AA47" i="214"/>
  <c r="Q47" i="214"/>
  <c r="S47" i="214"/>
  <c r="L51" i="98"/>
  <c r="L50" i="98"/>
  <c r="L49" i="98"/>
  <c r="J60" i="262" l="1"/>
  <c r="J59" i="262"/>
  <c r="F56" i="255"/>
  <c r="G56" i="255" s="1"/>
  <c r="F56" i="246"/>
  <c r="G56" i="246" s="1"/>
  <c r="F55" i="248"/>
  <c r="G55" i="248" s="1"/>
  <c r="F56" i="251"/>
  <c r="G56" i="251" s="1"/>
  <c r="F56" i="247"/>
  <c r="G56" i="247" s="1"/>
  <c r="F56" i="253"/>
  <c r="G56" i="253" s="1"/>
  <c r="F55" i="254"/>
  <c r="G55" i="254" s="1"/>
  <c r="F55" i="252"/>
  <c r="G55" i="252" s="1"/>
  <c r="F56" i="249"/>
  <c r="G56" i="249" s="1"/>
  <c r="F56" i="245"/>
  <c r="G56" i="245" s="1"/>
  <c r="F56" i="250"/>
  <c r="G56" i="250" s="1"/>
  <c r="F55" i="255"/>
  <c r="G55" i="255" s="1"/>
  <c r="F54" i="254"/>
  <c r="G54" i="254" s="1"/>
  <c r="F54" i="252"/>
  <c r="G54" i="252" s="1"/>
  <c r="F55" i="251"/>
  <c r="G55" i="251" s="1"/>
  <c r="F55" i="250"/>
  <c r="G55" i="250" s="1"/>
  <c r="F55" i="249"/>
  <c r="G55" i="249" s="1"/>
  <c r="F55" i="253"/>
  <c r="G55" i="253" s="1"/>
  <c r="F55" i="247"/>
  <c r="G55" i="247" s="1"/>
  <c r="F55" i="245"/>
  <c r="G55" i="245" s="1"/>
  <c r="F54" i="248"/>
  <c r="G54" i="248" s="1"/>
  <c r="F55" i="246"/>
  <c r="G55" i="246" s="1"/>
  <c r="F56" i="172"/>
  <c r="G56" i="172" s="1"/>
  <c r="F56" i="174"/>
  <c r="G56" i="174" s="1"/>
  <c r="F56" i="171"/>
  <c r="G56" i="171" s="1"/>
  <c r="F56" i="173"/>
  <c r="G56" i="173" s="1"/>
  <c r="F56" i="192"/>
  <c r="F55" i="173"/>
  <c r="G55" i="173" s="1"/>
  <c r="F55" i="172"/>
  <c r="G55" i="172" s="1"/>
  <c r="F55" i="174"/>
  <c r="G55" i="174" s="1"/>
  <c r="F55" i="171"/>
  <c r="G55" i="171" s="1"/>
  <c r="F55" i="192"/>
  <c r="AB46" i="214"/>
  <c r="X46" i="214"/>
  <c r="AH46" i="214"/>
  <c r="L47" i="214"/>
  <c r="I47" i="214" s="1"/>
  <c r="J47" i="214" s="1"/>
  <c r="N52" i="98"/>
  <c r="N54" i="98" s="1"/>
  <c r="B50" i="96"/>
  <c r="K50" i="96"/>
  <c r="I50" i="96" s="1"/>
  <c r="L27" i="96"/>
  <c r="N27" i="96" s="1"/>
  <c r="L28" i="96"/>
  <c r="N28" i="96" s="1"/>
  <c r="J28" i="96"/>
  <c r="B28" i="96"/>
  <c r="J27" i="96"/>
  <c r="B27" i="96"/>
  <c r="C7" i="96"/>
  <c r="L50" i="96"/>
  <c r="K49" i="96"/>
  <c r="N49" i="96" s="1"/>
  <c r="B49" i="96"/>
  <c r="N44" i="96"/>
  <c r="L27" i="92"/>
  <c r="N27" i="92" s="1"/>
  <c r="B27" i="92"/>
  <c r="C7" i="92"/>
  <c r="L50" i="92"/>
  <c r="I50" i="92"/>
  <c r="K49" i="92"/>
  <c r="N49" i="92" s="1"/>
  <c r="B49" i="92"/>
  <c r="N44" i="92"/>
  <c r="L30" i="92"/>
  <c r="N30" i="92" s="1"/>
  <c r="J30" i="92"/>
  <c r="B30" i="92"/>
  <c r="L29" i="92"/>
  <c r="N29" i="92" s="1"/>
  <c r="J29" i="92"/>
  <c r="B29" i="92"/>
  <c r="L28" i="92"/>
  <c r="N28" i="92" s="1"/>
  <c r="J28" i="92"/>
  <c r="B28" i="92"/>
  <c r="J27" i="92"/>
  <c r="K18" i="92"/>
  <c r="N18" i="92" s="1"/>
  <c r="B18" i="92"/>
  <c r="K17" i="92"/>
  <c r="N17" i="92" s="1"/>
  <c r="B17" i="92"/>
  <c r="K16" i="92"/>
  <c r="N16" i="92" s="1"/>
  <c r="B16" i="92"/>
  <c r="K15" i="92"/>
  <c r="N15" i="92" s="1"/>
  <c r="B15" i="92"/>
  <c r="K14" i="92"/>
  <c r="N14" i="92" s="1"/>
  <c r="B14" i="92"/>
  <c r="K13" i="92"/>
  <c r="N13" i="92" s="1"/>
  <c r="B13" i="92"/>
  <c r="L50" i="90"/>
  <c r="I50" i="90"/>
  <c r="L30" i="90"/>
  <c r="N30" i="90" s="1"/>
  <c r="L29" i="90"/>
  <c r="N29" i="90" s="1"/>
  <c r="L28" i="90"/>
  <c r="N28" i="90" s="1"/>
  <c r="N27" i="90"/>
  <c r="J30" i="90"/>
  <c r="J29" i="90"/>
  <c r="J28" i="90"/>
  <c r="B30" i="90"/>
  <c r="B29" i="90"/>
  <c r="B28" i="90"/>
  <c r="K18" i="90"/>
  <c r="N18" i="90" s="1"/>
  <c r="B18" i="90"/>
  <c r="K17" i="90"/>
  <c r="N17" i="90" s="1"/>
  <c r="K16" i="90"/>
  <c r="N16" i="90" s="1"/>
  <c r="K15" i="90"/>
  <c r="B17" i="90"/>
  <c r="B16" i="90"/>
  <c r="B15" i="90"/>
  <c r="K14" i="90"/>
  <c r="B14" i="90"/>
  <c r="K13" i="90"/>
  <c r="N13" i="90" s="1"/>
  <c r="B13" i="90"/>
  <c r="K49" i="90"/>
  <c r="N49" i="90" s="1"/>
  <c r="B49" i="90"/>
  <c r="N44" i="90"/>
  <c r="C7" i="86"/>
  <c r="L43" i="86"/>
  <c r="I43" i="86"/>
  <c r="L42" i="86"/>
  <c r="I42" i="86"/>
  <c r="N37" i="86"/>
  <c r="N26" i="86"/>
  <c r="L14" i="86"/>
  <c r="K14" i="86"/>
  <c r="B14" i="86"/>
  <c r="K12" i="86"/>
  <c r="N12" i="86" s="1"/>
  <c r="B12" i="86"/>
  <c r="C6" i="86"/>
  <c r="N12" i="85"/>
  <c r="C7" i="85"/>
  <c r="L43" i="85"/>
  <c r="I43" i="85"/>
  <c r="L42" i="85"/>
  <c r="I42" i="85"/>
  <c r="N37" i="85"/>
  <c r="N26" i="85"/>
  <c r="C6" i="85"/>
  <c r="K14" i="79"/>
  <c r="B14" i="79"/>
  <c r="K12" i="79"/>
  <c r="B12" i="79"/>
  <c r="L43" i="79"/>
  <c r="L42" i="79"/>
  <c r="L14" i="79"/>
  <c r="C7" i="79"/>
  <c r="C6" i="79"/>
  <c r="I46" i="214" l="1"/>
  <c r="J46" i="214" s="1"/>
  <c r="N50" i="96"/>
  <c r="N54" i="96" s="1"/>
  <c r="N20" i="96" s="1"/>
  <c r="N22" i="96" s="1"/>
  <c r="N43" i="85"/>
  <c r="I49" i="90"/>
  <c r="N33" i="92"/>
  <c r="N43" i="86"/>
  <c r="N14" i="86"/>
  <c r="I49" i="96"/>
  <c r="I49" i="92"/>
  <c r="N33" i="96"/>
  <c r="N50" i="92"/>
  <c r="N54" i="92" s="1"/>
  <c r="N20" i="92" s="1"/>
  <c r="N22" i="92" s="1"/>
  <c r="N50" i="90"/>
  <c r="N54" i="90" s="1"/>
  <c r="N20" i="90" s="1"/>
  <c r="N14" i="90"/>
  <c r="N15" i="90"/>
  <c r="N33" i="90"/>
  <c r="N42" i="85"/>
  <c r="N42" i="86"/>
  <c r="F35" i="262" l="1"/>
  <c r="F34" i="254"/>
  <c r="G34" i="254" s="1"/>
  <c r="F34" i="252"/>
  <c r="G34" i="252" s="1"/>
  <c r="F34" i="247"/>
  <c r="G34" i="247" s="1"/>
  <c r="F34" i="255"/>
  <c r="G34" i="255" s="1"/>
  <c r="F34" i="253"/>
  <c r="G34" i="253" s="1"/>
  <c r="F34" i="251"/>
  <c r="G34" i="251" s="1"/>
  <c r="F34" i="248"/>
  <c r="G34" i="248" s="1"/>
  <c r="F34" i="249"/>
  <c r="G34" i="249" s="1"/>
  <c r="F34" i="246"/>
  <c r="G34" i="246" s="1"/>
  <c r="F34" i="245"/>
  <c r="G34" i="245" s="1"/>
  <c r="F35" i="256"/>
  <c r="F34" i="250"/>
  <c r="G34" i="250" s="1"/>
  <c r="F34" i="174"/>
  <c r="G34" i="174" s="1"/>
  <c r="F34" i="172"/>
  <c r="G34" i="172" s="1"/>
  <c r="F34" i="173"/>
  <c r="G34" i="173" s="1"/>
  <c r="F34" i="171"/>
  <c r="F32" i="214"/>
  <c r="G32" i="214" s="1"/>
  <c r="F32" i="211"/>
  <c r="G32" i="211" s="1"/>
  <c r="N48" i="85"/>
  <c r="N17" i="85" s="1"/>
  <c r="N19" i="85" s="1"/>
  <c r="N50" i="85" s="1"/>
  <c r="F34" i="192"/>
  <c r="AI31" i="214"/>
  <c r="AE31" i="214"/>
  <c r="O31" i="214"/>
  <c r="R31" i="214"/>
  <c r="K31" i="214"/>
  <c r="N56" i="92"/>
  <c r="N48" i="86"/>
  <c r="N17" i="86" s="1"/>
  <c r="N19" i="86" s="1"/>
  <c r="N50" i="86" s="1"/>
  <c r="N56" i="96"/>
  <c r="N22" i="90"/>
  <c r="N56" i="90" s="1"/>
  <c r="F33" i="262" l="1"/>
  <c r="F32" i="255"/>
  <c r="G32" i="255" s="1"/>
  <c r="F32" i="253"/>
  <c r="G32" i="253" s="1"/>
  <c r="F32" i="249"/>
  <c r="G32" i="249" s="1"/>
  <c r="F32" i="247"/>
  <c r="G32" i="247" s="1"/>
  <c r="F32" i="245"/>
  <c r="G32" i="245" s="1"/>
  <c r="F32" i="254"/>
  <c r="G32" i="254" s="1"/>
  <c r="F32" i="250"/>
  <c r="G32" i="250" s="1"/>
  <c r="F32" i="248"/>
  <c r="G32" i="248" s="1"/>
  <c r="F32" i="251"/>
  <c r="G32" i="251" s="1"/>
  <c r="F33" i="256"/>
  <c r="G33" i="256" s="1"/>
  <c r="F32" i="252"/>
  <c r="G32" i="252" s="1"/>
  <c r="F32" i="246"/>
  <c r="G32" i="246" s="1"/>
  <c r="F30" i="262"/>
  <c r="F30" i="251"/>
  <c r="G30" i="251" s="1"/>
  <c r="F30" i="246"/>
  <c r="G30" i="246" s="1"/>
  <c r="F30" i="256"/>
  <c r="G30" i="256" s="1"/>
  <c r="F30" i="252"/>
  <c r="G30" i="252" s="1"/>
  <c r="F30" i="255"/>
  <c r="G30" i="255" s="1"/>
  <c r="F30" i="253"/>
  <c r="G30" i="253" s="1"/>
  <c r="F30" i="249"/>
  <c r="G30" i="249" s="1"/>
  <c r="F30" i="247"/>
  <c r="G30" i="247" s="1"/>
  <c r="F30" i="254"/>
  <c r="G30" i="254" s="1"/>
  <c r="F30" i="250"/>
  <c r="G30" i="250" s="1"/>
  <c r="F30" i="248"/>
  <c r="G30" i="248" s="1"/>
  <c r="F30" i="245"/>
  <c r="G30" i="245" s="1"/>
  <c r="F40" i="262"/>
  <c r="F40" i="256"/>
  <c r="F39" i="251"/>
  <c r="G39" i="251" s="1"/>
  <c r="F39" i="246"/>
  <c r="G39" i="246" s="1"/>
  <c r="F39" i="252"/>
  <c r="G39" i="252" s="1"/>
  <c r="F39" i="245"/>
  <c r="G39" i="245" s="1"/>
  <c r="F39" i="255"/>
  <c r="G39" i="255" s="1"/>
  <c r="F39" i="253"/>
  <c r="G39" i="253" s="1"/>
  <c r="F39" i="249"/>
  <c r="G39" i="249" s="1"/>
  <c r="F39" i="247"/>
  <c r="G39" i="247" s="1"/>
  <c r="F39" i="254"/>
  <c r="G39" i="254" s="1"/>
  <c r="F39" i="250"/>
  <c r="G39" i="250" s="1"/>
  <c r="F39" i="248"/>
  <c r="G39" i="248" s="1"/>
  <c r="F38" i="262"/>
  <c r="F37" i="252"/>
  <c r="G37" i="252" s="1"/>
  <c r="F37" i="255"/>
  <c r="G37" i="255" s="1"/>
  <c r="F37" i="253"/>
  <c r="G37" i="253" s="1"/>
  <c r="F37" i="249"/>
  <c r="G37" i="249" s="1"/>
  <c r="F37" i="247"/>
  <c r="G37" i="247" s="1"/>
  <c r="F38" i="256"/>
  <c r="F37" i="254"/>
  <c r="G37" i="254" s="1"/>
  <c r="F37" i="250"/>
  <c r="G37" i="250" s="1"/>
  <c r="F37" i="248"/>
  <c r="G37" i="248" s="1"/>
  <c r="F37" i="251"/>
  <c r="G37" i="251" s="1"/>
  <c r="F37" i="246"/>
  <c r="G37" i="246" s="1"/>
  <c r="F37" i="245"/>
  <c r="G37" i="245" s="1"/>
  <c r="F39" i="262"/>
  <c r="F38" i="251"/>
  <c r="G38" i="251" s="1"/>
  <c r="F38" i="246"/>
  <c r="G38" i="246" s="1"/>
  <c r="F39" i="256"/>
  <c r="F38" i="252"/>
  <c r="G38" i="252" s="1"/>
  <c r="F38" i="245"/>
  <c r="G38" i="245" s="1"/>
  <c r="F38" i="255"/>
  <c r="G38" i="255" s="1"/>
  <c r="F38" i="253"/>
  <c r="G38" i="253" s="1"/>
  <c r="F38" i="249"/>
  <c r="G38" i="249" s="1"/>
  <c r="F38" i="247"/>
  <c r="G38" i="247" s="1"/>
  <c r="F38" i="254"/>
  <c r="G38" i="254" s="1"/>
  <c r="F38" i="250"/>
  <c r="G38" i="250" s="1"/>
  <c r="F38" i="248"/>
  <c r="G38" i="248" s="1"/>
  <c r="F32" i="262"/>
  <c r="F32" i="256"/>
  <c r="F31" i="254"/>
  <c r="G31" i="254" s="1"/>
  <c r="F31" i="250"/>
  <c r="G31" i="250" s="1"/>
  <c r="F31" i="248"/>
  <c r="G31" i="248" s="1"/>
  <c r="F31" i="251"/>
  <c r="G31" i="251" s="1"/>
  <c r="F31" i="246"/>
  <c r="G31" i="246" s="1"/>
  <c r="F31" i="252"/>
  <c r="G31" i="252" s="1"/>
  <c r="F31" i="255"/>
  <c r="G31" i="255" s="1"/>
  <c r="F31" i="253"/>
  <c r="G31" i="253" s="1"/>
  <c r="F31" i="249"/>
  <c r="G31" i="249" s="1"/>
  <c r="F31" i="247"/>
  <c r="G31" i="247" s="1"/>
  <c r="F31" i="245"/>
  <c r="G31" i="245" s="1"/>
  <c r="F14" i="262"/>
  <c r="F14" i="255"/>
  <c r="G14" i="255" s="1"/>
  <c r="F14" i="249"/>
  <c r="G14" i="249" s="1"/>
  <c r="F14" i="247"/>
  <c r="G14" i="247" s="1"/>
  <c r="F14" i="245"/>
  <c r="G14" i="245" s="1"/>
  <c r="F14" i="254"/>
  <c r="G14" i="254" s="1"/>
  <c r="F14" i="250"/>
  <c r="G14" i="250" s="1"/>
  <c r="F14" i="248"/>
  <c r="G14" i="248" s="1"/>
  <c r="F14" i="253"/>
  <c r="G14" i="253" s="1"/>
  <c r="F14" i="251"/>
  <c r="G14" i="251" s="1"/>
  <c r="F14" i="246"/>
  <c r="G14" i="246" s="1"/>
  <c r="F14" i="256"/>
  <c r="G14" i="256" s="1"/>
  <c r="F14" i="252"/>
  <c r="G14" i="252" s="1"/>
  <c r="F12" i="262"/>
  <c r="J12" i="262" s="1"/>
  <c r="J35" i="262"/>
  <c r="F18" i="262"/>
  <c r="F18" i="256"/>
  <c r="F18" i="246"/>
  <c r="G18" i="246" s="1"/>
  <c r="F18" i="255"/>
  <c r="G18" i="255" s="1"/>
  <c r="F18" i="251"/>
  <c r="G18" i="251" s="1"/>
  <c r="F18" i="250"/>
  <c r="G18" i="250" s="1"/>
  <c r="F18" i="254"/>
  <c r="G18" i="254" s="1"/>
  <c r="F18" i="253"/>
  <c r="G18" i="253" s="1"/>
  <c r="F18" i="248"/>
  <c r="G18" i="248" s="1"/>
  <c r="F18" i="247"/>
  <c r="G18" i="247" s="1"/>
  <c r="F18" i="252"/>
  <c r="G18" i="252" s="1"/>
  <c r="F18" i="249"/>
  <c r="G18" i="249" s="1"/>
  <c r="F18" i="245"/>
  <c r="G18" i="245" s="1"/>
  <c r="F34" i="262"/>
  <c r="F33" i="246"/>
  <c r="G33" i="246" s="1"/>
  <c r="F33" i="255"/>
  <c r="G33" i="255" s="1"/>
  <c r="F33" i="254"/>
  <c r="G33" i="254" s="1"/>
  <c r="F33" i="251"/>
  <c r="G33" i="251" s="1"/>
  <c r="F33" i="249"/>
  <c r="G33" i="249" s="1"/>
  <c r="F33" i="248"/>
  <c r="G33" i="248" s="1"/>
  <c r="F33" i="245"/>
  <c r="G33" i="245" s="1"/>
  <c r="F34" i="256"/>
  <c r="F33" i="252"/>
  <c r="G33" i="252" s="1"/>
  <c r="F33" i="250"/>
  <c r="G33" i="250" s="1"/>
  <c r="F33" i="253"/>
  <c r="G33" i="253" s="1"/>
  <c r="F33" i="247"/>
  <c r="G33" i="247" s="1"/>
  <c r="F12" i="255"/>
  <c r="G12" i="255" s="1"/>
  <c r="F12" i="252"/>
  <c r="G12" i="252" s="1"/>
  <c r="F12" i="251"/>
  <c r="G12" i="251" s="1"/>
  <c r="F12" i="250"/>
  <c r="G12" i="250" s="1"/>
  <c r="F12" i="253"/>
  <c r="G12" i="253" s="1"/>
  <c r="F12" i="248"/>
  <c r="G12" i="248" s="1"/>
  <c r="F12" i="256"/>
  <c r="G12" i="256" s="1"/>
  <c r="F12" i="245"/>
  <c r="G12" i="245" s="1"/>
  <c r="F12" i="254"/>
  <c r="G12" i="254" s="1"/>
  <c r="F12" i="249"/>
  <c r="G12" i="249" s="1"/>
  <c r="F12" i="247"/>
  <c r="G12" i="247" s="1"/>
  <c r="F12" i="246"/>
  <c r="G12" i="246" s="1"/>
  <c r="F14" i="172"/>
  <c r="G14" i="172" s="1"/>
  <c r="F14" i="174"/>
  <c r="G14" i="174" s="1"/>
  <c r="F14" i="173"/>
  <c r="G14" i="173" s="1"/>
  <c r="F14" i="171"/>
  <c r="F14" i="192"/>
  <c r="G14" i="192" s="1"/>
  <c r="F36" i="211"/>
  <c r="G36" i="211" s="1"/>
  <c r="F38" i="171"/>
  <c r="G38" i="171" s="1"/>
  <c r="F38" i="172"/>
  <c r="G38" i="172" s="1"/>
  <c r="F38" i="173"/>
  <c r="G38" i="173" s="1"/>
  <c r="F38" i="174"/>
  <c r="G38" i="174" s="1"/>
  <c r="F36" i="214"/>
  <c r="G36" i="214" s="1"/>
  <c r="F33" i="171"/>
  <c r="F33" i="172"/>
  <c r="G33" i="172" s="1"/>
  <c r="F33" i="174"/>
  <c r="G33" i="174" s="1"/>
  <c r="F33" i="173"/>
  <c r="G33" i="173" s="1"/>
  <c r="L62" i="92"/>
  <c r="F32" i="171"/>
  <c r="F32" i="172"/>
  <c r="G32" i="172" s="1"/>
  <c r="F32" i="174"/>
  <c r="G32" i="174" s="1"/>
  <c r="F32" i="173"/>
  <c r="G32" i="173" s="1"/>
  <c r="F18" i="174"/>
  <c r="G18" i="174" s="1"/>
  <c r="F18" i="172"/>
  <c r="G18" i="172" s="1"/>
  <c r="F18" i="173"/>
  <c r="G18" i="173" s="1"/>
  <c r="F18" i="171"/>
  <c r="G18" i="171" s="1"/>
  <c r="F31" i="172"/>
  <c r="G31" i="172" s="1"/>
  <c r="F31" i="174"/>
  <c r="G31" i="174" s="1"/>
  <c r="F31" i="171"/>
  <c r="F31" i="173"/>
  <c r="G31" i="173" s="1"/>
  <c r="F30" i="173"/>
  <c r="G30" i="173" s="1"/>
  <c r="F30" i="171"/>
  <c r="F30" i="174"/>
  <c r="G30" i="174" s="1"/>
  <c r="F30" i="172"/>
  <c r="G30" i="172" s="1"/>
  <c r="F39" i="171"/>
  <c r="G39" i="171" s="1"/>
  <c r="F39" i="172"/>
  <c r="G39" i="172" s="1"/>
  <c r="F39" i="173"/>
  <c r="G39" i="173" s="1"/>
  <c r="F39" i="174"/>
  <c r="G39" i="174" s="1"/>
  <c r="F37" i="174"/>
  <c r="G37" i="174" s="1"/>
  <c r="F37" i="171"/>
  <c r="F37" i="173"/>
  <c r="G37" i="173" s="1"/>
  <c r="F37" i="172"/>
  <c r="G37" i="172" s="1"/>
  <c r="F12" i="174"/>
  <c r="G12" i="174" s="1"/>
  <c r="F12" i="173"/>
  <c r="G12" i="173" s="1"/>
  <c r="F12" i="172"/>
  <c r="G12" i="172" s="1"/>
  <c r="F12" i="171"/>
  <c r="F12" i="192"/>
  <c r="G12" i="192" s="1"/>
  <c r="L63" i="92"/>
  <c r="F31" i="211"/>
  <c r="G31" i="211" s="1"/>
  <c r="F31" i="214"/>
  <c r="G31" i="214" s="1"/>
  <c r="F14" i="211"/>
  <c r="G14" i="211" s="1"/>
  <c r="F14" i="214"/>
  <c r="G14" i="214" s="1"/>
  <c r="F35" i="211"/>
  <c r="G35" i="211" s="1"/>
  <c r="F35" i="214"/>
  <c r="G35" i="214" s="1"/>
  <c r="F29" i="211"/>
  <c r="G29" i="211" s="1"/>
  <c r="F29" i="214"/>
  <c r="G29" i="214" s="1"/>
  <c r="F30" i="211"/>
  <c r="G30" i="211" s="1"/>
  <c r="F30" i="214"/>
  <c r="G30" i="214" s="1"/>
  <c r="F37" i="211"/>
  <c r="G37" i="211" s="1"/>
  <c r="F37" i="214"/>
  <c r="G37" i="214" s="1"/>
  <c r="F12" i="214"/>
  <c r="G12" i="214" s="1"/>
  <c r="I31" i="214"/>
  <c r="J31" i="214" s="1"/>
  <c r="F18" i="214"/>
  <c r="G18" i="214" s="1"/>
  <c r="F18" i="211"/>
  <c r="G18" i="211" s="1"/>
  <c r="L56" i="85"/>
  <c r="AB11" i="214"/>
  <c r="AF11" i="214"/>
  <c r="AC11" i="214"/>
  <c r="F12" i="211"/>
  <c r="G12" i="211" s="1"/>
  <c r="O11" i="214"/>
  <c r="N11" i="214"/>
  <c r="Y11" i="214"/>
  <c r="P11" i="214"/>
  <c r="AG11" i="214"/>
  <c r="Q11" i="214"/>
  <c r="S11" i="214"/>
  <c r="M11" i="214"/>
  <c r="L57" i="85"/>
  <c r="V11" i="214"/>
  <c r="AD11" i="214"/>
  <c r="X11" i="214"/>
  <c r="L55" i="85"/>
  <c r="U11" i="214"/>
  <c r="W11" i="214"/>
  <c r="L61" i="92"/>
  <c r="F37" i="192"/>
  <c r="AI34" i="214"/>
  <c r="AH34" i="214"/>
  <c r="AG34" i="214"/>
  <c r="AF34" i="214"/>
  <c r="AE34" i="214"/>
  <c r="AD34" i="214"/>
  <c r="AC34" i="214"/>
  <c r="Y34" i="214"/>
  <c r="X34" i="214"/>
  <c r="W34" i="214"/>
  <c r="AB34" i="214"/>
  <c r="AA34" i="214"/>
  <c r="Z34" i="214"/>
  <c r="L34" i="214"/>
  <c r="R34" i="214"/>
  <c r="Q34" i="214"/>
  <c r="P34" i="214"/>
  <c r="O34" i="214"/>
  <c r="U34" i="214"/>
  <c r="T34" i="214"/>
  <c r="S34" i="214"/>
  <c r="V34" i="214"/>
  <c r="F38" i="192"/>
  <c r="AI35" i="214"/>
  <c r="AH35" i="214"/>
  <c r="AG35" i="214"/>
  <c r="AF35" i="214"/>
  <c r="AE35" i="214"/>
  <c r="AD35" i="214"/>
  <c r="AC35" i="214"/>
  <c r="Y35" i="214"/>
  <c r="X35" i="214"/>
  <c r="W35" i="214"/>
  <c r="Z35" i="214"/>
  <c r="AB35" i="214"/>
  <c r="AA35" i="214"/>
  <c r="R35" i="214"/>
  <c r="Q35" i="214"/>
  <c r="L35" i="214"/>
  <c r="U35" i="214"/>
  <c r="T35" i="214"/>
  <c r="S35" i="214"/>
  <c r="V35" i="214"/>
  <c r="K35" i="214"/>
  <c r="F31" i="192"/>
  <c r="AB29" i="214"/>
  <c r="AA29" i="214"/>
  <c r="Z29" i="214"/>
  <c r="AH29" i="214"/>
  <c r="AG29" i="214"/>
  <c r="AF29" i="214"/>
  <c r="AE29" i="214"/>
  <c r="AD29" i="214"/>
  <c r="AC29" i="214"/>
  <c r="R29" i="214"/>
  <c r="Q29" i="214"/>
  <c r="O29" i="214"/>
  <c r="T29" i="214"/>
  <c r="S29" i="214"/>
  <c r="U29" i="214"/>
  <c r="F39" i="192"/>
  <c r="AI36" i="214"/>
  <c r="AH36" i="214"/>
  <c r="AG36" i="214"/>
  <c r="AF36" i="214"/>
  <c r="AE36" i="214"/>
  <c r="AD36" i="214"/>
  <c r="AC36" i="214"/>
  <c r="Y36" i="214"/>
  <c r="X36" i="214"/>
  <c r="W36" i="214"/>
  <c r="AB36" i="214"/>
  <c r="AA36" i="214"/>
  <c r="Z36" i="214"/>
  <c r="N36" i="214"/>
  <c r="R36" i="214"/>
  <c r="Q36" i="214"/>
  <c r="P36" i="214"/>
  <c r="O36" i="214"/>
  <c r="M36" i="214"/>
  <c r="L36" i="214"/>
  <c r="U36" i="214"/>
  <c r="T36" i="214"/>
  <c r="S36" i="214"/>
  <c r="V36" i="214"/>
  <c r="K36" i="214"/>
  <c r="F18" i="192"/>
  <c r="AI17" i="214"/>
  <c r="Y17" i="214"/>
  <c r="X17" i="214"/>
  <c r="Z17" i="214"/>
  <c r="O17" i="214"/>
  <c r="N17" i="214"/>
  <c r="S17" i="214"/>
  <c r="L17" i="214"/>
  <c r="F30" i="192"/>
  <c r="X28" i="214"/>
  <c r="W28" i="214"/>
  <c r="AI28" i="214"/>
  <c r="Y28" i="214"/>
  <c r="P28" i="214"/>
  <c r="V28" i="214"/>
  <c r="F32" i="192"/>
  <c r="G32" i="192" s="1"/>
  <c r="F33" i="192"/>
  <c r="AI30" i="214"/>
  <c r="AC30" i="214"/>
  <c r="Y30" i="214"/>
  <c r="W30" i="214"/>
  <c r="AB30" i="214"/>
  <c r="AA30" i="214"/>
  <c r="AG30" i="214"/>
  <c r="AF30" i="214"/>
  <c r="X30" i="214"/>
  <c r="U30" i="214"/>
  <c r="T30" i="214"/>
  <c r="S30" i="214"/>
  <c r="M30" i="214"/>
  <c r="V30" i="214"/>
  <c r="L30" i="214"/>
  <c r="O30" i="214"/>
  <c r="R30" i="214"/>
  <c r="N30" i="214"/>
  <c r="P30" i="214"/>
  <c r="K30" i="214"/>
  <c r="AI13" i="214"/>
  <c r="AD13" i="214"/>
  <c r="AE13" i="214"/>
  <c r="AF13" i="214"/>
  <c r="AG13" i="214"/>
  <c r="Y13" i="214"/>
  <c r="AH13" i="214"/>
  <c r="AB13" i="214"/>
  <c r="W13" i="214"/>
  <c r="X13" i="214"/>
  <c r="Z13" i="214"/>
  <c r="R13" i="214"/>
  <c r="T13" i="214"/>
  <c r="P13" i="214"/>
  <c r="N13" i="214"/>
  <c r="M13" i="214"/>
  <c r="V13" i="214"/>
  <c r="U13" i="214"/>
  <c r="Q13" i="214"/>
  <c r="O13" i="214"/>
  <c r="S13" i="214"/>
  <c r="L13" i="214"/>
  <c r="K13" i="214"/>
  <c r="L55" i="86"/>
  <c r="L57" i="86"/>
  <c r="L63" i="96"/>
  <c r="L61" i="96"/>
  <c r="L62" i="96"/>
  <c r="L62" i="90"/>
  <c r="L63" i="90"/>
  <c r="L61" i="90"/>
  <c r="L56" i="86"/>
  <c r="G35" i="253" l="1"/>
  <c r="G35" i="252"/>
  <c r="G35" i="250"/>
  <c r="G35" i="255"/>
  <c r="G35" i="245"/>
  <c r="G35" i="249"/>
  <c r="G35" i="248"/>
  <c r="G35" i="251"/>
  <c r="G35" i="254"/>
  <c r="G35" i="246"/>
  <c r="G35" i="247"/>
  <c r="J32" i="262"/>
  <c r="G43" i="246"/>
  <c r="G43" i="254"/>
  <c r="G43" i="253"/>
  <c r="J40" i="262"/>
  <c r="G43" i="251"/>
  <c r="G43" i="255"/>
  <c r="G30" i="262"/>
  <c r="J30" i="262"/>
  <c r="J39" i="262"/>
  <c r="G43" i="248"/>
  <c r="G43" i="247"/>
  <c r="G43" i="252"/>
  <c r="J33" i="262"/>
  <c r="G33" i="262"/>
  <c r="G14" i="262"/>
  <c r="J14" i="262"/>
  <c r="G43" i="245"/>
  <c r="G43" i="250"/>
  <c r="G43" i="249"/>
  <c r="J38" i="262"/>
  <c r="G12" i="262"/>
  <c r="J34" i="262"/>
  <c r="J18" i="262"/>
  <c r="G35" i="173"/>
  <c r="G35" i="172"/>
  <c r="G35" i="174"/>
  <c r="N64" i="92"/>
  <c r="N66" i="92" s="1"/>
  <c r="N58" i="85"/>
  <c r="N60" i="85" s="1"/>
  <c r="G33" i="211"/>
  <c r="G38" i="214"/>
  <c r="J37" i="214" s="1"/>
  <c r="G38" i="211"/>
  <c r="G33" i="214"/>
  <c r="J32" i="214" s="1"/>
  <c r="M28" i="214"/>
  <c r="N34" i="214"/>
  <c r="N28" i="214"/>
  <c r="M34" i="214"/>
  <c r="I36" i="214"/>
  <c r="J36" i="214" s="1"/>
  <c r="K28" i="214"/>
  <c r="AD30" i="214"/>
  <c r="L29" i="214"/>
  <c r="I29" i="214" s="1"/>
  <c r="J29" i="214" s="1"/>
  <c r="I13" i="214"/>
  <c r="J13" i="214" s="1"/>
  <c r="AE30" i="214"/>
  <c r="I35" i="214"/>
  <c r="J35" i="214" s="1"/>
  <c r="Q30" i="214"/>
  <c r="AH30" i="214"/>
  <c r="Z30" i="214"/>
  <c r="K34" i="214"/>
  <c r="I17" i="214"/>
  <c r="J17" i="214" s="1"/>
  <c r="L11" i="214"/>
  <c r="I11" i="214" s="1"/>
  <c r="J11" i="214" s="1"/>
  <c r="N58" i="86"/>
  <c r="N60" i="86" s="1"/>
  <c r="N64" i="96"/>
  <c r="N66" i="96" s="1"/>
  <c r="N64" i="90"/>
  <c r="N66" i="90" s="1"/>
  <c r="I34" i="214" l="1"/>
  <c r="J34" i="214" s="1"/>
  <c r="I28" i="214"/>
  <c r="J28" i="214" s="1"/>
  <c r="I30" i="214"/>
  <c r="J30" i="214" s="1"/>
  <c r="F11" i="262" l="1"/>
  <c r="F11" i="256"/>
  <c r="F11" i="254"/>
  <c r="G11" i="254" s="1"/>
  <c r="F11" i="250"/>
  <c r="G11" i="250" s="1"/>
  <c r="F11" i="248"/>
  <c r="G11" i="248" s="1"/>
  <c r="F11" i="253"/>
  <c r="G11" i="253" s="1"/>
  <c r="F11" i="251"/>
  <c r="G11" i="251" s="1"/>
  <c r="F11" i="246"/>
  <c r="G11" i="246" s="1"/>
  <c r="F11" i="252"/>
  <c r="G11" i="252" s="1"/>
  <c r="F11" i="255"/>
  <c r="G11" i="255" s="1"/>
  <c r="F11" i="249"/>
  <c r="G11" i="249" s="1"/>
  <c r="F11" i="247"/>
  <c r="G11" i="247" s="1"/>
  <c r="F11" i="245"/>
  <c r="G11" i="245" s="1"/>
  <c r="F9" i="262"/>
  <c r="F9" i="252"/>
  <c r="G9" i="252" s="1"/>
  <c r="F9" i="255"/>
  <c r="G9" i="255" s="1"/>
  <c r="F9" i="249"/>
  <c r="G9" i="249" s="1"/>
  <c r="F9" i="247"/>
  <c r="G9" i="247" s="1"/>
  <c r="F9" i="254"/>
  <c r="G9" i="254" s="1"/>
  <c r="F9" i="250"/>
  <c r="G9" i="250" s="1"/>
  <c r="F9" i="248"/>
  <c r="G9" i="248" s="1"/>
  <c r="F9" i="256"/>
  <c r="F9" i="253"/>
  <c r="G9" i="253" s="1"/>
  <c r="F9" i="251"/>
  <c r="G9" i="251" s="1"/>
  <c r="F9" i="246"/>
  <c r="G9" i="246" s="1"/>
  <c r="F9" i="245"/>
  <c r="G9" i="245" s="1"/>
  <c r="F11" i="172"/>
  <c r="G11" i="172" s="1"/>
  <c r="F11" i="174"/>
  <c r="G11" i="174" s="1"/>
  <c r="F11" i="171"/>
  <c r="F11" i="173"/>
  <c r="G11" i="173" s="1"/>
  <c r="F11" i="214"/>
  <c r="G11" i="214" s="1"/>
  <c r="F11" i="211"/>
  <c r="G11" i="211" s="1"/>
  <c r="F9" i="174"/>
  <c r="G9" i="174" s="1"/>
  <c r="F9" i="171"/>
  <c r="F9" i="173"/>
  <c r="G9" i="173" s="1"/>
  <c r="F9" i="172"/>
  <c r="G9" i="172" s="1"/>
  <c r="F9" i="211"/>
  <c r="G9" i="211" s="1"/>
  <c r="F9" i="214"/>
  <c r="G9" i="214" s="1"/>
  <c r="F9" i="192"/>
  <c r="Z8" i="214"/>
  <c r="Y8" i="214"/>
  <c r="X8" i="214"/>
  <c r="AB8" i="214"/>
  <c r="AA8" i="214"/>
  <c r="AD8" i="214"/>
  <c r="W8" i="214"/>
  <c r="AC8" i="214"/>
  <c r="AI8" i="214"/>
  <c r="AH8" i="214"/>
  <c r="AG8" i="214"/>
  <c r="AF8" i="214"/>
  <c r="AE8" i="214"/>
  <c r="V8" i="214"/>
  <c r="U8" i="214"/>
  <c r="T8" i="214"/>
  <c r="S8" i="214"/>
  <c r="L8" i="214"/>
  <c r="R8" i="214"/>
  <c r="O8" i="214"/>
  <c r="M8" i="214"/>
  <c r="P8" i="214"/>
  <c r="N8" i="214"/>
  <c r="Q8" i="214"/>
  <c r="K8" i="214"/>
  <c r="F11" i="192"/>
  <c r="AE10" i="214"/>
  <c r="Z10" i="214"/>
  <c r="Y10" i="214"/>
  <c r="X10" i="214"/>
  <c r="AC10" i="214"/>
  <c r="AB10" i="214"/>
  <c r="AA10" i="214"/>
  <c r="AG10" i="214"/>
  <c r="AF10" i="214"/>
  <c r="AD10" i="214"/>
  <c r="W10" i="214"/>
  <c r="AI10" i="214"/>
  <c r="AH10" i="214"/>
  <c r="V10" i="214"/>
  <c r="U10" i="214"/>
  <c r="T10" i="214"/>
  <c r="S10" i="214"/>
  <c r="L10" i="214"/>
  <c r="R10" i="214"/>
  <c r="Q10" i="214"/>
  <c r="K10" i="214"/>
  <c r="F8" i="262" l="1"/>
  <c r="F8" i="256"/>
  <c r="F8" i="255"/>
  <c r="G8" i="255" s="1"/>
  <c r="F8" i="249"/>
  <c r="G8" i="249" s="1"/>
  <c r="F8" i="247"/>
  <c r="G8" i="247" s="1"/>
  <c r="F8" i="245"/>
  <c r="G8" i="245" s="1"/>
  <c r="F8" i="254"/>
  <c r="G8" i="254" s="1"/>
  <c r="F8" i="250"/>
  <c r="G8" i="250" s="1"/>
  <c r="F8" i="248"/>
  <c r="G8" i="248" s="1"/>
  <c r="F8" i="253"/>
  <c r="G8" i="253" s="1"/>
  <c r="F8" i="251"/>
  <c r="G8" i="251" s="1"/>
  <c r="F8" i="246"/>
  <c r="G8" i="246" s="1"/>
  <c r="F8" i="252"/>
  <c r="G8" i="252" s="1"/>
  <c r="J9" i="262"/>
  <c r="J11" i="262"/>
  <c r="F8" i="172"/>
  <c r="G8" i="172" s="1"/>
  <c r="F8" i="174"/>
  <c r="G8" i="174" s="1"/>
  <c r="F8" i="173"/>
  <c r="G8" i="173" s="1"/>
  <c r="F8" i="171"/>
  <c r="I10" i="214"/>
  <c r="J10" i="214" s="1"/>
  <c r="I8" i="214"/>
  <c r="J8" i="214" s="1"/>
  <c r="F8" i="211"/>
  <c r="G8" i="211" s="1"/>
  <c r="F8" i="214"/>
  <c r="G8" i="214" s="1"/>
  <c r="F8" i="192"/>
  <c r="AE7" i="214"/>
  <c r="AD7" i="214"/>
  <c r="Y7" i="214"/>
  <c r="AC7" i="214"/>
  <c r="AA7" i="214"/>
  <c r="AF7" i="214"/>
  <c r="X7" i="214"/>
  <c r="W7" i="214"/>
  <c r="AB7" i="214"/>
  <c r="AI7" i="214"/>
  <c r="AH7" i="214"/>
  <c r="AG7" i="214"/>
  <c r="V7" i="214"/>
  <c r="U7" i="214"/>
  <c r="T7" i="214"/>
  <c r="S7" i="214"/>
  <c r="R7" i="214"/>
  <c r="O7" i="214"/>
  <c r="M7" i="214"/>
  <c r="P7" i="214"/>
  <c r="Q7" i="214"/>
  <c r="F10" i="262" l="1"/>
  <c r="F10" i="253"/>
  <c r="G10" i="253" s="1"/>
  <c r="F10" i="251"/>
  <c r="G10" i="251" s="1"/>
  <c r="F10" i="246"/>
  <c r="G10" i="246" s="1"/>
  <c r="F10" i="252"/>
  <c r="G10" i="252" s="1"/>
  <c r="F10" i="256"/>
  <c r="F10" i="255"/>
  <c r="G10" i="255" s="1"/>
  <c r="F10" i="249"/>
  <c r="G10" i="249" s="1"/>
  <c r="F10" i="247"/>
  <c r="G10" i="247" s="1"/>
  <c r="F10" i="245"/>
  <c r="G10" i="245" s="1"/>
  <c r="F10" i="254"/>
  <c r="G10" i="254" s="1"/>
  <c r="F10" i="250"/>
  <c r="G10" i="250" s="1"/>
  <c r="F10" i="248"/>
  <c r="G10" i="248" s="1"/>
  <c r="J8" i="262"/>
  <c r="F10" i="173"/>
  <c r="G10" i="173" s="1"/>
  <c r="F10" i="172"/>
  <c r="G10" i="172" s="1"/>
  <c r="F10" i="174"/>
  <c r="G10" i="174" s="1"/>
  <c r="F10" i="171"/>
  <c r="F10" i="214"/>
  <c r="G10" i="214" s="1"/>
  <c r="Z7" i="214"/>
  <c r="N7" i="214"/>
  <c r="L7" i="214"/>
  <c r="K7" i="214"/>
  <c r="F10" i="211"/>
  <c r="G10" i="211" s="1"/>
  <c r="F10" i="192"/>
  <c r="AF9" i="214"/>
  <c r="AD9" i="214"/>
  <c r="Z9" i="214"/>
  <c r="Y9" i="214"/>
  <c r="AA9" i="214"/>
  <c r="AE9" i="214"/>
  <c r="X9" i="214"/>
  <c r="W9" i="214"/>
  <c r="AI9" i="214"/>
  <c r="AH9" i="214"/>
  <c r="AG9" i="214"/>
  <c r="AC9" i="214"/>
  <c r="AB9" i="214"/>
  <c r="L9" i="214"/>
  <c r="V9" i="214"/>
  <c r="U9" i="214"/>
  <c r="T9" i="214"/>
  <c r="S9" i="214"/>
  <c r="R9" i="214"/>
  <c r="O9" i="214"/>
  <c r="M9" i="214"/>
  <c r="P9" i="214"/>
  <c r="N9" i="214"/>
  <c r="Q9" i="214"/>
  <c r="K9" i="214"/>
  <c r="J10" i="262" l="1"/>
  <c r="I9" i="214"/>
  <c r="J9" i="214" s="1"/>
  <c r="I7" i="214"/>
  <c r="J7" i="214" s="1"/>
  <c r="N43" i="79"/>
  <c r="N42" i="79"/>
  <c r="N37" i="79"/>
  <c r="N26" i="79"/>
  <c r="N14" i="79"/>
  <c r="N12" i="79"/>
  <c r="N48" i="79" l="1"/>
  <c r="N17" i="79" s="1"/>
  <c r="N19" i="79" s="1"/>
  <c r="N50" i="79" s="1"/>
  <c r="I42" i="79"/>
  <c r="I43" i="79"/>
  <c r="F13" i="262" l="1"/>
  <c r="J13" i="262" s="1"/>
  <c r="F13" i="246"/>
  <c r="G13" i="246" s="1"/>
  <c r="F13" i="245"/>
  <c r="G13" i="245" s="1"/>
  <c r="F13" i="255"/>
  <c r="G13" i="255" s="1"/>
  <c r="F13" i="252"/>
  <c r="G13" i="252" s="1"/>
  <c r="F13" i="251"/>
  <c r="G13" i="251" s="1"/>
  <c r="F13" i="250"/>
  <c r="G13" i="250" s="1"/>
  <c r="F13" i="254"/>
  <c r="G13" i="254" s="1"/>
  <c r="F13" i="249"/>
  <c r="G13" i="249" s="1"/>
  <c r="F13" i="247"/>
  <c r="G13" i="247" s="1"/>
  <c r="F13" i="256"/>
  <c r="G13" i="256" s="1"/>
  <c r="F13" i="253"/>
  <c r="G13" i="253" s="1"/>
  <c r="F13" i="248"/>
  <c r="G13" i="248" s="1"/>
  <c r="F13" i="174"/>
  <c r="G13" i="174" s="1"/>
  <c r="F13" i="173"/>
  <c r="G13" i="173" s="1"/>
  <c r="F13" i="172"/>
  <c r="G13" i="172" s="1"/>
  <c r="F13" i="171"/>
  <c r="F13" i="192"/>
  <c r="G13" i="192" s="1"/>
  <c r="F13" i="211"/>
  <c r="G13" i="211" s="1"/>
  <c r="F13" i="214"/>
  <c r="G13" i="214" s="1"/>
  <c r="AI12" i="214"/>
  <c r="AE12" i="214"/>
  <c r="AH12" i="214"/>
  <c r="R12" i="214"/>
  <c r="T12" i="214"/>
  <c r="K12" i="214"/>
  <c r="L57" i="79"/>
  <c r="L55" i="79"/>
  <c r="L56" i="79"/>
  <c r="G13" i="262" l="1"/>
  <c r="I12" i="214"/>
  <c r="J12" i="214" s="1"/>
  <c r="N58" i="79"/>
  <c r="N60" i="79" s="1"/>
  <c r="G109" i="211" l="1"/>
  <c r="C6" i="23" l="1"/>
  <c r="C6" i="22"/>
  <c r="C6" i="20"/>
  <c r="M7" i="23"/>
  <c r="N7" i="23"/>
  <c r="N8" i="23"/>
  <c r="C7" i="23"/>
  <c r="M7" i="22"/>
  <c r="N7" i="22"/>
  <c r="N8" i="22"/>
  <c r="C7" i="22"/>
  <c r="M7" i="20"/>
  <c r="N7" i="20"/>
  <c r="N8" i="20"/>
  <c r="C7" i="20"/>
  <c r="L14" i="22" l="1"/>
  <c r="L15" i="20" l="1"/>
  <c r="L14" i="20"/>
  <c r="L29" i="23" l="1"/>
  <c r="N29" i="23" s="1"/>
  <c r="K48" i="23"/>
  <c r="I48" i="23" s="1"/>
  <c r="K44" i="20"/>
  <c r="I44" i="20" s="1"/>
  <c r="B49" i="23"/>
  <c r="B48" i="23"/>
  <c r="J29" i="23"/>
  <c r="K13" i="23"/>
  <c r="N13" i="23" s="1"/>
  <c r="K15" i="23"/>
  <c r="N15" i="23" s="1"/>
  <c r="B15" i="23"/>
  <c r="K14" i="23"/>
  <c r="N14" i="23" s="1"/>
  <c r="B14" i="23"/>
  <c r="B13" i="23"/>
  <c r="L23" i="22"/>
  <c r="N23" i="22" s="1"/>
  <c r="N26" i="22" s="1"/>
  <c r="J23" i="22"/>
  <c r="B23" i="22"/>
  <c r="K14" i="22"/>
  <c r="N14" i="22" s="1"/>
  <c r="B14" i="22"/>
  <c r="K13" i="22"/>
  <c r="N13" i="22" s="1"/>
  <c r="B13" i="22"/>
  <c r="L25" i="20"/>
  <c r="N25" i="20" s="1"/>
  <c r="J25" i="20"/>
  <c r="B25" i="20"/>
  <c r="B45" i="20"/>
  <c r="B44" i="20"/>
  <c r="L24" i="20"/>
  <c r="N24" i="20" s="1"/>
  <c r="J24" i="20"/>
  <c r="B24" i="20"/>
  <c r="K15" i="20"/>
  <c r="N15" i="20" s="1"/>
  <c r="B15" i="20"/>
  <c r="K14" i="20"/>
  <c r="N14" i="20" s="1"/>
  <c r="B14" i="20"/>
  <c r="K13" i="20"/>
  <c r="N13" i="20" s="1"/>
  <c r="B13" i="20"/>
  <c r="N31" i="22"/>
  <c r="N37" i="22" s="1"/>
  <c r="K49" i="23" l="1"/>
  <c r="N44" i="20"/>
  <c r="N48" i="23"/>
  <c r="K45" i="20"/>
  <c r="N32" i="23"/>
  <c r="N28" i="20"/>
  <c r="I49" i="23" l="1"/>
  <c r="N49" i="23"/>
  <c r="F93" i="211"/>
  <c r="G93" i="211" s="1"/>
  <c r="F93" i="214"/>
  <c r="G93" i="214" s="1"/>
  <c r="AE92" i="214"/>
  <c r="AD92" i="214"/>
  <c r="AC92" i="214"/>
  <c r="Y92" i="214"/>
  <c r="X92" i="214"/>
  <c r="W92" i="214"/>
  <c r="Z92" i="214"/>
  <c r="AB92" i="214"/>
  <c r="AA92" i="214"/>
  <c r="AI92" i="214"/>
  <c r="AH92" i="214"/>
  <c r="AG92" i="214"/>
  <c r="AF92" i="214"/>
  <c r="L92" i="214"/>
  <c r="U92" i="214"/>
  <c r="T92" i="214"/>
  <c r="S92" i="214"/>
  <c r="R92" i="214"/>
  <c r="Q92" i="214"/>
  <c r="V92" i="214"/>
  <c r="K92" i="214"/>
  <c r="I47" i="23"/>
  <c r="N47" i="23"/>
  <c r="I42" i="22"/>
  <c r="N42" i="22"/>
  <c r="N46" i="22" s="1"/>
  <c r="N16" i="22" s="1"/>
  <c r="N18" i="22" s="1"/>
  <c r="N48" i="22" s="1"/>
  <c r="N45" i="20"/>
  <c r="N49" i="20" s="1"/>
  <c r="N17" i="20" s="1"/>
  <c r="N19" i="20" s="1"/>
  <c r="I45" i="20"/>
  <c r="F24" i="262" l="1"/>
  <c r="F24" i="256"/>
  <c r="F24" i="254"/>
  <c r="G24" i="254" s="1"/>
  <c r="F24" i="250"/>
  <c r="G24" i="250" s="1"/>
  <c r="F24" i="248"/>
  <c r="G24" i="248" s="1"/>
  <c r="F24" i="251"/>
  <c r="G24" i="251" s="1"/>
  <c r="F24" i="246"/>
  <c r="G24" i="246" s="1"/>
  <c r="F24" i="252"/>
  <c r="G24" i="252" s="1"/>
  <c r="F24" i="255"/>
  <c r="G24" i="255" s="1"/>
  <c r="F24" i="253"/>
  <c r="G24" i="253" s="1"/>
  <c r="F24" i="249"/>
  <c r="G24" i="249" s="1"/>
  <c r="F24" i="247"/>
  <c r="G24" i="247" s="1"/>
  <c r="F24" i="245"/>
  <c r="G24" i="245" s="1"/>
  <c r="F21" i="262"/>
  <c r="F54" i="262"/>
  <c r="F54" i="256"/>
  <c r="F49" i="262"/>
  <c r="I38" i="252"/>
  <c r="F49" i="256"/>
  <c r="G49" i="256" s="1"/>
  <c r="I38" i="255"/>
  <c r="I38" i="253"/>
  <c r="I38" i="249"/>
  <c r="I38" i="247"/>
  <c r="I38" i="245"/>
  <c r="I38" i="254"/>
  <c r="I38" i="250"/>
  <c r="I38" i="248"/>
  <c r="AQ39" i="251"/>
  <c r="I38" i="246"/>
  <c r="F7" i="262"/>
  <c r="F7" i="254"/>
  <c r="G7" i="254" s="1"/>
  <c r="G15" i="254" s="1"/>
  <c r="F7" i="250"/>
  <c r="G7" i="250" s="1"/>
  <c r="G15" i="250" s="1"/>
  <c r="F7" i="248"/>
  <c r="G7" i="248" s="1"/>
  <c r="G15" i="248" s="1"/>
  <c r="F7" i="256"/>
  <c r="F7" i="253"/>
  <c r="G7" i="253" s="1"/>
  <c r="G15" i="253" s="1"/>
  <c r="F7" i="251"/>
  <c r="G7" i="251" s="1"/>
  <c r="G15" i="251" s="1"/>
  <c r="F7" i="252"/>
  <c r="G7" i="252" s="1"/>
  <c r="G15" i="252" s="1"/>
  <c r="F7" i="255"/>
  <c r="G7" i="255" s="1"/>
  <c r="G15" i="255" s="1"/>
  <c r="F7" i="249"/>
  <c r="G7" i="249" s="1"/>
  <c r="G15" i="249" s="1"/>
  <c r="F7" i="247"/>
  <c r="G7" i="247" s="1"/>
  <c r="G15" i="247" s="1"/>
  <c r="F7" i="245"/>
  <c r="G7" i="245" s="1"/>
  <c r="G15" i="245" s="1"/>
  <c r="F7" i="246"/>
  <c r="G7" i="246" s="1"/>
  <c r="G15" i="246" s="1"/>
  <c r="F110" i="251"/>
  <c r="G110" i="251" s="1"/>
  <c r="F118" i="262"/>
  <c r="F117" i="256"/>
  <c r="F46" i="211"/>
  <c r="G46" i="211" s="1"/>
  <c r="G49" i="211" s="1"/>
  <c r="F46" i="214"/>
  <c r="G46" i="214" s="1"/>
  <c r="G49" i="214" s="1"/>
  <c r="J48" i="214" s="1"/>
  <c r="F58" i="262"/>
  <c r="J58" i="262" s="1"/>
  <c r="F54" i="255"/>
  <c r="G54" i="255" s="1"/>
  <c r="G57" i="255" s="1"/>
  <c r="F58" i="256"/>
  <c r="F7" i="173"/>
  <c r="G7" i="173" s="1"/>
  <c r="G15" i="173" s="1"/>
  <c r="F7" i="174"/>
  <c r="G7" i="174" s="1"/>
  <c r="G15" i="174" s="1"/>
  <c r="F7" i="172"/>
  <c r="G7" i="172" s="1"/>
  <c r="G15" i="172" s="1"/>
  <c r="F7" i="171"/>
  <c r="M38" i="174"/>
  <c r="I38" i="171"/>
  <c r="I38" i="172"/>
  <c r="F24" i="174"/>
  <c r="G24" i="174" s="1"/>
  <c r="F24" i="173"/>
  <c r="G24" i="173" s="1"/>
  <c r="F24" i="171"/>
  <c r="F24" i="172"/>
  <c r="G24" i="172" s="1"/>
  <c r="F24" i="211"/>
  <c r="G24" i="211" s="1"/>
  <c r="F23" i="214"/>
  <c r="G23" i="214" s="1"/>
  <c r="F43" i="211"/>
  <c r="G43" i="211" s="1"/>
  <c r="G44" i="211" s="1"/>
  <c r="F43" i="214"/>
  <c r="G43" i="214" s="1"/>
  <c r="G44" i="214" s="1"/>
  <c r="J43" i="214" s="1"/>
  <c r="F7" i="214"/>
  <c r="G7" i="214" s="1"/>
  <c r="G15" i="214" s="1"/>
  <c r="J14" i="214" s="1"/>
  <c r="F7" i="192"/>
  <c r="V45" i="214"/>
  <c r="R45" i="214"/>
  <c r="AF45" i="214"/>
  <c r="S45" i="214"/>
  <c r="AG45" i="214"/>
  <c r="Q45" i="214"/>
  <c r="T45" i="214"/>
  <c r="U45" i="214"/>
  <c r="AA45" i="214"/>
  <c r="AD45" i="214"/>
  <c r="K45" i="214"/>
  <c r="AI45" i="214"/>
  <c r="L45" i="214"/>
  <c r="W45" i="214"/>
  <c r="AE45" i="214"/>
  <c r="I92" i="214"/>
  <c r="J92" i="214" s="1"/>
  <c r="Y45" i="214"/>
  <c r="F7" i="211"/>
  <c r="G7" i="211" s="1"/>
  <c r="G15" i="211" s="1"/>
  <c r="I38" i="192"/>
  <c r="F24" i="192"/>
  <c r="AB22" i="214"/>
  <c r="AA22" i="214"/>
  <c r="Z22" i="214"/>
  <c r="AI22" i="214"/>
  <c r="AG22" i="214"/>
  <c r="AE22" i="214"/>
  <c r="AD22" i="214"/>
  <c r="X22" i="214"/>
  <c r="W22" i="214"/>
  <c r="AH22" i="214"/>
  <c r="AC22" i="214"/>
  <c r="Y22" i="214"/>
  <c r="AF22" i="214"/>
  <c r="R22" i="214"/>
  <c r="Q22" i="214"/>
  <c r="P22" i="214"/>
  <c r="O22" i="214"/>
  <c r="V22" i="214"/>
  <c r="T22" i="214"/>
  <c r="S22" i="214"/>
  <c r="U22" i="214"/>
  <c r="N42" i="23"/>
  <c r="L55" i="22"/>
  <c r="L54" i="22"/>
  <c r="L53" i="22"/>
  <c r="N51" i="23"/>
  <c r="N22" i="23" s="1"/>
  <c r="N24" i="23" s="1"/>
  <c r="N39" i="20"/>
  <c r="N51" i="20" s="1"/>
  <c r="F54" i="174" l="1"/>
  <c r="G54" i="174" s="1"/>
  <c r="G57" i="174" s="1"/>
  <c r="F111" i="253"/>
  <c r="G111" i="253" s="1"/>
  <c r="F110" i="246"/>
  <c r="G110" i="246" s="1"/>
  <c r="F110" i="250"/>
  <c r="G110" i="250" s="1"/>
  <c r="F111" i="249"/>
  <c r="G111" i="249" s="1"/>
  <c r="F110" i="171"/>
  <c r="G110" i="171" s="1"/>
  <c r="F110" i="255"/>
  <c r="G110" i="255" s="1"/>
  <c r="F110" i="172"/>
  <c r="G110" i="172" s="1"/>
  <c r="F109" i="248"/>
  <c r="G109" i="248" s="1"/>
  <c r="F113" i="192"/>
  <c r="F110" i="247"/>
  <c r="G110" i="247" s="1"/>
  <c r="F110" i="174"/>
  <c r="G110" i="174" s="1"/>
  <c r="F109" i="252"/>
  <c r="G109" i="252" s="1"/>
  <c r="F110" i="245"/>
  <c r="G110" i="245" s="1"/>
  <c r="F109" i="254"/>
  <c r="G109" i="254" s="1"/>
  <c r="F110" i="173"/>
  <c r="G110" i="173" s="1"/>
  <c r="F53" i="252"/>
  <c r="G53" i="252" s="1"/>
  <c r="G56" i="252" s="1"/>
  <c r="F27" i="262"/>
  <c r="F27" i="252"/>
  <c r="G27" i="252" s="1"/>
  <c r="F27" i="255"/>
  <c r="G27" i="255" s="1"/>
  <c r="F27" i="253"/>
  <c r="G27" i="253" s="1"/>
  <c r="F27" i="249"/>
  <c r="G27" i="249" s="1"/>
  <c r="F27" i="247"/>
  <c r="G27" i="247" s="1"/>
  <c r="F27" i="256"/>
  <c r="F27" i="254"/>
  <c r="G27" i="254" s="1"/>
  <c r="F27" i="250"/>
  <c r="G27" i="250" s="1"/>
  <c r="F27" i="248"/>
  <c r="G27" i="248" s="1"/>
  <c r="F27" i="251"/>
  <c r="G27" i="251" s="1"/>
  <c r="F27" i="246"/>
  <c r="G27" i="246" s="1"/>
  <c r="F27" i="245"/>
  <c r="G27" i="245" s="1"/>
  <c r="J49" i="262"/>
  <c r="G49" i="262"/>
  <c r="J21" i="262"/>
  <c r="F26" i="262"/>
  <c r="F26" i="255"/>
  <c r="G26" i="255" s="1"/>
  <c r="F26" i="253"/>
  <c r="G26" i="253" s="1"/>
  <c r="F26" i="249"/>
  <c r="G26" i="249" s="1"/>
  <c r="F26" i="247"/>
  <c r="G26" i="247" s="1"/>
  <c r="F26" i="245"/>
  <c r="G26" i="245" s="1"/>
  <c r="F26" i="246"/>
  <c r="G26" i="246" s="1"/>
  <c r="F26" i="254"/>
  <c r="G26" i="254" s="1"/>
  <c r="F26" i="250"/>
  <c r="G26" i="250" s="1"/>
  <c r="F26" i="248"/>
  <c r="G26" i="248" s="1"/>
  <c r="F26" i="251"/>
  <c r="G26" i="251" s="1"/>
  <c r="F26" i="256"/>
  <c r="G26" i="256" s="1"/>
  <c r="F26" i="252"/>
  <c r="G26" i="252" s="1"/>
  <c r="J7" i="262"/>
  <c r="J54" i="262"/>
  <c r="J24" i="262"/>
  <c r="F54" i="172"/>
  <c r="G54" i="172" s="1"/>
  <c r="G57" i="172" s="1"/>
  <c r="F54" i="247"/>
  <c r="G54" i="247" s="1"/>
  <c r="G57" i="247" s="1"/>
  <c r="F54" i="173"/>
  <c r="G54" i="173" s="1"/>
  <c r="G57" i="173" s="1"/>
  <c r="F53" i="254"/>
  <c r="G53" i="254" s="1"/>
  <c r="G56" i="254" s="1"/>
  <c r="F54" i="192"/>
  <c r="F54" i="171"/>
  <c r="G54" i="171" s="1"/>
  <c r="F54" i="249"/>
  <c r="G54" i="249" s="1"/>
  <c r="G57" i="249" s="1"/>
  <c r="F54" i="250"/>
  <c r="G54" i="250" s="1"/>
  <c r="G57" i="250" s="1"/>
  <c r="F54" i="253"/>
  <c r="G54" i="253" s="1"/>
  <c r="G57" i="253" s="1"/>
  <c r="F53" i="248"/>
  <c r="G53" i="248" s="1"/>
  <c r="G56" i="248" s="1"/>
  <c r="F54" i="246"/>
  <c r="G54" i="246" s="1"/>
  <c r="G57" i="246" s="1"/>
  <c r="F54" i="245"/>
  <c r="G54" i="245" s="1"/>
  <c r="G57" i="245" s="1"/>
  <c r="F54" i="251"/>
  <c r="G54" i="251" s="1"/>
  <c r="G57" i="251" s="1"/>
  <c r="J118" i="262"/>
  <c r="F116" i="262"/>
  <c r="F116" i="256"/>
  <c r="F17" i="262"/>
  <c r="F17" i="250"/>
  <c r="G17" i="250" s="1"/>
  <c r="F17" i="248"/>
  <c r="G17" i="248" s="1"/>
  <c r="F17" i="254"/>
  <c r="G17" i="254" s="1"/>
  <c r="F17" i="252"/>
  <c r="G17" i="252" s="1"/>
  <c r="F17" i="255"/>
  <c r="G17" i="255" s="1"/>
  <c r="F17" i="253"/>
  <c r="G17" i="253" s="1"/>
  <c r="F17" i="251"/>
  <c r="G17" i="251" s="1"/>
  <c r="F17" i="256"/>
  <c r="F17" i="249"/>
  <c r="G17" i="249" s="1"/>
  <c r="F17" i="247"/>
  <c r="G17" i="247" s="1"/>
  <c r="F17" i="246"/>
  <c r="G17" i="246" s="1"/>
  <c r="F17" i="245"/>
  <c r="G17" i="245" s="1"/>
  <c r="F50" i="249"/>
  <c r="G50" i="249" s="1"/>
  <c r="G52" i="249" s="1"/>
  <c r="F50" i="253"/>
  <c r="G50" i="253" s="1"/>
  <c r="G52" i="253" s="1"/>
  <c r="F50" i="255"/>
  <c r="F50" i="247"/>
  <c r="G50" i="247" s="1"/>
  <c r="G52" i="247" s="1"/>
  <c r="F50" i="251"/>
  <c r="F50" i="250"/>
  <c r="G50" i="250" s="1"/>
  <c r="G52" i="250" s="1"/>
  <c r="F50" i="248"/>
  <c r="G50" i="248" s="1"/>
  <c r="F50" i="246"/>
  <c r="F50" i="254"/>
  <c r="G50" i="254" s="1"/>
  <c r="F50" i="252"/>
  <c r="G50" i="252" s="1"/>
  <c r="G51" i="252" s="1"/>
  <c r="F50" i="245"/>
  <c r="G50" i="245" s="1"/>
  <c r="G52" i="245" s="1"/>
  <c r="F45" i="254"/>
  <c r="F45" i="255"/>
  <c r="G45" i="255" s="1"/>
  <c r="F45" i="252"/>
  <c r="G45" i="252" s="1"/>
  <c r="F45" i="246"/>
  <c r="G45" i="246" s="1"/>
  <c r="F45" i="253"/>
  <c r="G45" i="253" s="1"/>
  <c r="F45" i="249"/>
  <c r="G45" i="249" s="1"/>
  <c r="F45" i="248"/>
  <c r="F45" i="247"/>
  <c r="G45" i="247" s="1"/>
  <c r="F45" i="250"/>
  <c r="G45" i="250" s="1"/>
  <c r="F45" i="245"/>
  <c r="G45" i="245" s="1"/>
  <c r="F45" i="251"/>
  <c r="G45" i="251" s="1"/>
  <c r="F21" i="256"/>
  <c r="F21" i="255"/>
  <c r="G21" i="255" s="1"/>
  <c r="F21" i="254"/>
  <c r="G21" i="254" s="1"/>
  <c r="F21" i="253"/>
  <c r="F21" i="252"/>
  <c r="G21" i="252" s="1"/>
  <c r="F21" i="251"/>
  <c r="F21" i="245"/>
  <c r="F21" i="246"/>
  <c r="F21" i="249"/>
  <c r="G21" i="249" s="1"/>
  <c r="F21" i="250"/>
  <c r="F21" i="248"/>
  <c r="G21" i="248" s="1"/>
  <c r="F21" i="247"/>
  <c r="F27" i="172"/>
  <c r="G27" i="172" s="1"/>
  <c r="F27" i="174"/>
  <c r="G27" i="174" s="1"/>
  <c r="F27" i="173"/>
  <c r="G27" i="173" s="1"/>
  <c r="F27" i="171"/>
  <c r="F26" i="173"/>
  <c r="G26" i="173" s="1"/>
  <c r="F26" i="174"/>
  <c r="G26" i="174" s="1"/>
  <c r="F26" i="172"/>
  <c r="G26" i="172" s="1"/>
  <c r="F26" i="171"/>
  <c r="F17" i="171"/>
  <c r="F17" i="173"/>
  <c r="G17" i="173" s="1"/>
  <c r="F17" i="172"/>
  <c r="G17" i="172" s="1"/>
  <c r="F17" i="174"/>
  <c r="G17" i="174" s="1"/>
  <c r="F45" i="173"/>
  <c r="G45" i="173" s="1"/>
  <c r="F45" i="174"/>
  <c r="G45" i="174" s="1"/>
  <c r="F45" i="192"/>
  <c r="G45" i="192" s="1"/>
  <c r="F45" i="172"/>
  <c r="G45" i="172" s="1"/>
  <c r="F45" i="171"/>
  <c r="G45" i="171" s="1"/>
  <c r="F21" i="174"/>
  <c r="G21" i="174" s="1"/>
  <c r="F21" i="171"/>
  <c r="G21" i="171" s="1"/>
  <c r="F21" i="173"/>
  <c r="G21" i="173" s="1"/>
  <c r="F21" i="172"/>
  <c r="G21" i="172" s="1"/>
  <c r="F21" i="192"/>
  <c r="F50" i="192"/>
  <c r="F50" i="174"/>
  <c r="F50" i="171"/>
  <c r="G50" i="171" s="1"/>
  <c r="G52" i="171" s="1"/>
  <c r="F50" i="173"/>
  <c r="G50" i="173" s="1"/>
  <c r="G52" i="173" s="1"/>
  <c r="F50" i="172"/>
  <c r="F92" i="211"/>
  <c r="G92" i="211" s="1"/>
  <c r="G99" i="211" s="1"/>
  <c r="F92" i="214"/>
  <c r="G92" i="214" s="1"/>
  <c r="G99" i="214" s="1"/>
  <c r="J98" i="214" s="1"/>
  <c r="P42" i="214"/>
  <c r="P6" i="214"/>
  <c r="N6" i="214"/>
  <c r="F25" i="211"/>
  <c r="G25" i="211" s="1"/>
  <c r="F24" i="214"/>
  <c r="G24" i="214" s="1"/>
  <c r="J23" i="214" s="1"/>
  <c r="M6" i="214"/>
  <c r="M42" i="214"/>
  <c r="F26" i="211"/>
  <c r="G26" i="211" s="1"/>
  <c r="G27" i="211" s="1"/>
  <c r="F25" i="214"/>
  <c r="G25" i="214" s="1"/>
  <c r="N42" i="214"/>
  <c r="O6" i="214"/>
  <c r="N22" i="214"/>
  <c r="O42" i="214"/>
  <c r="M22" i="214"/>
  <c r="F21" i="211"/>
  <c r="G21" i="211" s="1"/>
  <c r="F26" i="214"/>
  <c r="G26" i="214" s="1"/>
  <c r="X42" i="214"/>
  <c r="AB6" i="214"/>
  <c r="R42" i="214"/>
  <c r="AC6" i="214"/>
  <c r="L6" i="214"/>
  <c r="Z6" i="214"/>
  <c r="I45" i="214"/>
  <c r="J45" i="214" s="1"/>
  <c r="V42" i="214"/>
  <c r="AC42" i="214"/>
  <c r="R6" i="214"/>
  <c r="K6" i="214"/>
  <c r="AF6" i="214"/>
  <c r="AI42" i="214"/>
  <c r="AA6" i="214"/>
  <c r="AE6" i="214"/>
  <c r="Y42" i="214"/>
  <c r="AI6" i="214"/>
  <c r="S42" i="214"/>
  <c r="AD42" i="214"/>
  <c r="U6" i="214"/>
  <c r="S6" i="214"/>
  <c r="AD6" i="214"/>
  <c r="L22" i="214"/>
  <c r="T42" i="214"/>
  <c r="Z42" i="214"/>
  <c r="AE42" i="214"/>
  <c r="X6" i="214"/>
  <c r="Q6" i="214"/>
  <c r="U42" i="214"/>
  <c r="AA42" i="214"/>
  <c r="AF42" i="214"/>
  <c r="AG6" i="214"/>
  <c r="V6" i="214"/>
  <c r="Q42" i="214"/>
  <c r="AB42" i="214"/>
  <c r="AG42" i="214"/>
  <c r="AH6" i="214"/>
  <c r="Y6" i="214"/>
  <c r="K22" i="214"/>
  <c r="W42" i="214"/>
  <c r="AH42" i="214"/>
  <c r="W6" i="214"/>
  <c r="T6" i="214"/>
  <c r="AE16" i="214"/>
  <c r="F17" i="214"/>
  <c r="G17" i="214" s="1"/>
  <c r="G21" i="214" s="1"/>
  <c r="F17" i="211"/>
  <c r="G17" i="211" s="1"/>
  <c r="G22" i="211" s="1"/>
  <c r="V25" i="214"/>
  <c r="F26" i="192"/>
  <c r="G26" i="192" s="1"/>
  <c r="F17" i="192"/>
  <c r="AH16" i="214"/>
  <c r="AG16" i="214"/>
  <c r="AF16" i="214"/>
  <c r="Q16" i="214"/>
  <c r="T16" i="214"/>
  <c r="S16" i="214"/>
  <c r="AH25" i="214"/>
  <c r="AE25" i="214"/>
  <c r="AD25" i="214"/>
  <c r="X25" i="214"/>
  <c r="AB25" i="214"/>
  <c r="Z25" i="214"/>
  <c r="O25" i="214"/>
  <c r="R25" i="214"/>
  <c r="Q25" i="214"/>
  <c r="P25" i="214"/>
  <c r="N25" i="214"/>
  <c r="M25" i="214"/>
  <c r="U25" i="214"/>
  <c r="S25" i="214"/>
  <c r="K25" i="214"/>
  <c r="F27" i="192"/>
  <c r="N24" i="214"/>
  <c r="M24" i="214"/>
  <c r="L24" i="214"/>
  <c r="K24" i="214"/>
  <c r="N53" i="23"/>
  <c r="N56" i="22"/>
  <c r="N58" i="22" s="1"/>
  <c r="L58" i="20"/>
  <c r="L56" i="20"/>
  <c r="L57" i="20"/>
  <c r="G28" i="255" l="1"/>
  <c r="G28" i="245"/>
  <c r="G28" i="250"/>
  <c r="G28" i="251"/>
  <c r="G28" i="248"/>
  <c r="G28" i="249"/>
  <c r="G28" i="253"/>
  <c r="G28" i="252"/>
  <c r="G28" i="172"/>
  <c r="G28" i="254"/>
  <c r="G28" i="247"/>
  <c r="G28" i="246"/>
  <c r="G26" i="262"/>
  <c r="J26" i="262"/>
  <c r="F50" i="262"/>
  <c r="F50" i="256"/>
  <c r="G50" i="256" s="1"/>
  <c r="G52" i="256" s="1"/>
  <c r="I39" i="252"/>
  <c r="I39" i="255"/>
  <c r="I39" i="253"/>
  <c r="I39" i="249"/>
  <c r="I39" i="247"/>
  <c r="I39" i="254"/>
  <c r="I39" i="250"/>
  <c r="I39" i="248"/>
  <c r="AQ40" i="251"/>
  <c r="I39" i="246"/>
  <c r="I39" i="245"/>
  <c r="J27" i="262"/>
  <c r="J116" i="262"/>
  <c r="G28" i="174"/>
  <c r="F19" i="262"/>
  <c r="F19" i="254"/>
  <c r="G19" i="254" s="1"/>
  <c r="G22" i="254" s="1"/>
  <c r="F19" i="252"/>
  <c r="G19" i="252" s="1"/>
  <c r="G22" i="252" s="1"/>
  <c r="F19" i="249"/>
  <c r="G19" i="249" s="1"/>
  <c r="G22" i="249" s="1"/>
  <c r="F19" i="247"/>
  <c r="G19" i="247" s="1"/>
  <c r="F19" i="245"/>
  <c r="G19" i="245" s="1"/>
  <c r="F19" i="251"/>
  <c r="G19" i="251" s="1"/>
  <c r="F19" i="250"/>
  <c r="G19" i="250" s="1"/>
  <c r="F19" i="248"/>
  <c r="G19" i="248" s="1"/>
  <c r="G22" i="248" s="1"/>
  <c r="F19" i="256"/>
  <c r="F19" i="255"/>
  <c r="G19" i="255" s="1"/>
  <c r="G22" i="255" s="1"/>
  <c r="F19" i="253"/>
  <c r="G19" i="253" s="1"/>
  <c r="F19" i="246"/>
  <c r="G19" i="246" s="1"/>
  <c r="J17" i="262"/>
  <c r="G28" i="173"/>
  <c r="G50" i="172"/>
  <c r="G52" i="172" s="1"/>
  <c r="G50" i="246"/>
  <c r="G52" i="246" s="1"/>
  <c r="G21" i="247"/>
  <c r="G21" i="246"/>
  <c r="G21" i="253"/>
  <c r="G51" i="248"/>
  <c r="G45" i="248"/>
  <c r="G50" i="255"/>
  <c r="G52" i="255" s="1"/>
  <c r="F110" i="253"/>
  <c r="G110" i="253" s="1"/>
  <c r="G117" i="253" s="1"/>
  <c r="F109" i="255"/>
  <c r="G109" i="255" s="1"/>
  <c r="G116" i="255" s="1"/>
  <c r="F108" i="252"/>
  <c r="G108" i="252" s="1"/>
  <c r="G115" i="252" s="1"/>
  <c r="F109" i="247"/>
  <c r="G109" i="247" s="1"/>
  <c r="G116" i="247" s="1"/>
  <c r="F109" i="246"/>
  <c r="G109" i="246" s="1"/>
  <c r="G116" i="246" s="1"/>
  <c r="F108" i="254"/>
  <c r="G108" i="254" s="1"/>
  <c r="G115" i="254" s="1"/>
  <c r="F109" i="250"/>
  <c r="G109" i="250" s="1"/>
  <c r="G116" i="250" s="1"/>
  <c r="F110" i="249"/>
  <c r="G110" i="249" s="1"/>
  <c r="G117" i="249" s="1"/>
  <c r="F108" i="248"/>
  <c r="G108" i="248" s="1"/>
  <c r="G115" i="248" s="1"/>
  <c r="F109" i="251"/>
  <c r="G109" i="251" s="1"/>
  <c r="G116" i="251" s="1"/>
  <c r="F109" i="245"/>
  <c r="G109" i="245" s="1"/>
  <c r="G116" i="245" s="1"/>
  <c r="G21" i="245"/>
  <c r="G50" i="174"/>
  <c r="G52" i="174" s="1"/>
  <c r="G21" i="250"/>
  <c r="G21" i="251"/>
  <c r="G51" i="254"/>
  <c r="G45" i="254"/>
  <c r="G50" i="251"/>
  <c r="G52" i="251" s="1"/>
  <c r="F109" i="174"/>
  <c r="G109" i="174" s="1"/>
  <c r="G116" i="174" s="1"/>
  <c r="F109" i="171"/>
  <c r="G109" i="171" s="1"/>
  <c r="F112" i="192"/>
  <c r="F109" i="173"/>
  <c r="G109" i="173" s="1"/>
  <c r="G116" i="173" s="1"/>
  <c r="F109" i="172"/>
  <c r="G109" i="172" s="1"/>
  <c r="G116" i="172" s="1"/>
  <c r="L60" i="23"/>
  <c r="I39" i="172"/>
  <c r="M39" i="174"/>
  <c r="I39" i="171"/>
  <c r="F19" i="173"/>
  <c r="G19" i="173" s="1"/>
  <c r="G22" i="173" s="1"/>
  <c r="F19" i="174"/>
  <c r="G19" i="174" s="1"/>
  <c r="G22" i="174" s="1"/>
  <c r="F19" i="171"/>
  <c r="G19" i="171" s="1"/>
  <c r="F19" i="172"/>
  <c r="G19" i="172" s="1"/>
  <c r="G22" i="172" s="1"/>
  <c r="F19" i="214"/>
  <c r="G19" i="214" s="1"/>
  <c r="F19" i="211"/>
  <c r="G19" i="211" s="1"/>
  <c r="G27" i="214"/>
  <c r="J26" i="214" s="1"/>
  <c r="O24" i="214"/>
  <c r="P24" i="214"/>
  <c r="O91" i="214"/>
  <c r="P91" i="214"/>
  <c r="N91" i="214"/>
  <c r="M91" i="214"/>
  <c r="I22" i="214"/>
  <c r="J22" i="214" s="1"/>
  <c r="Y24" i="214"/>
  <c r="L91" i="214"/>
  <c r="Z24" i="214"/>
  <c r="AI91" i="214"/>
  <c r="V24" i="214"/>
  <c r="AD91" i="214"/>
  <c r="U24" i="214"/>
  <c r="X24" i="214"/>
  <c r="AI24" i="214"/>
  <c r="V91" i="214"/>
  <c r="U91" i="214"/>
  <c r="AG91" i="214"/>
  <c r="AH91" i="214"/>
  <c r="AC24" i="214"/>
  <c r="W24" i="214"/>
  <c r="AD24" i="214"/>
  <c r="AB24" i="214"/>
  <c r="Q91" i="214"/>
  <c r="AC91" i="214"/>
  <c r="W91" i="214"/>
  <c r="L42" i="214"/>
  <c r="I42" i="214" s="1"/>
  <c r="J42" i="214" s="1"/>
  <c r="I6" i="214"/>
  <c r="J6" i="214" s="1"/>
  <c r="AH24" i="214"/>
  <c r="AB91" i="214"/>
  <c r="AA91" i="214"/>
  <c r="AE24" i="214"/>
  <c r="R91" i="214"/>
  <c r="S24" i="214"/>
  <c r="Q24" i="214"/>
  <c r="AF24" i="214"/>
  <c r="K91" i="214"/>
  <c r="S91" i="214"/>
  <c r="AE91" i="214"/>
  <c r="Y91" i="214"/>
  <c r="AA24" i="214"/>
  <c r="Z91" i="214"/>
  <c r="X91" i="214"/>
  <c r="T24" i="214"/>
  <c r="R24" i="214"/>
  <c r="AG24" i="214"/>
  <c r="I25" i="214"/>
  <c r="J25" i="214" s="1"/>
  <c r="T91" i="214"/>
  <c r="AF91" i="214"/>
  <c r="G102" i="211"/>
  <c r="G105" i="211" s="1"/>
  <c r="AB16" i="214"/>
  <c r="Z16" i="214"/>
  <c r="N16" i="214"/>
  <c r="O16" i="214"/>
  <c r="K16" i="214"/>
  <c r="P16" i="214"/>
  <c r="Y16" i="214"/>
  <c r="J20" i="214"/>
  <c r="AA16" i="214"/>
  <c r="W16" i="214"/>
  <c r="AC16" i="214"/>
  <c r="U16" i="214"/>
  <c r="L16" i="214"/>
  <c r="V16" i="214"/>
  <c r="AI16" i="214"/>
  <c r="X16" i="214"/>
  <c r="M16" i="214"/>
  <c r="AD16" i="214"/>
  <c r="L18" i="214"/>
  <c r="F19" i="192"/>
  <c r="AG18" i="214"/>
  <c r="AF18" i="214"/>
  <c r="AD18" i="214"/>
  <c r="Y18" i="214"/>
  <c r="X18" i="214"/>
  <c r="Z18" i="214"/>
  <c r="AB18" i="214"/>
  <c r="AA18" i="214"/>
  <c r="U18" i="214"/>
  <c r="T18" i="214"/>
  <c r="I39" i="192"/>
  <c r="L59" i="23"/>
  <c r="L58" i="23"/>
  <c r="N59" i="20"/>
  <c r="N61" i="20" s="1"/>
  <c r="G102" i="214" l="1"/>
  <c r="G105" i="214" s="1"/>
  <c r="G22" i="245"/>
  <c r="G22" i="251"/>
  <c r="J50" i="262"/>
  <c r="G50" i="262"/>
  <c r="G52" i="262" s="1"/>
  <c r="G22" i="247"/>
  <c r="G22" i="246"/>
  <c r="G22" i="250"/>
  <c r="G22" i="253"/>
  <c r="J19" i="262"/>
  <c r="J127" i="262" s="1"/>
  <c r="F46" i="255"/>
  <c r="G46" i="255" s="1"/>
  <c r="G48" i="255" s="1"/>
  <c r="F46" i="254"/>
  <c r="G46" i="254" s="1"/>
  <c r="G48" i="254" s="1"/>
  <c r="G118" i="254" s="1"/>
  <c r="F46" i="251"/>
  <c r="G46" i="251" s="1"/>
  <c r="G48" i="251" s="1"/>
  <c r="F46" i="250"/>
  <c r="G46" i="250" s="1"/>
  <c r="G48" i="250" s="1"/>
  <c r="F46" i="249"/>
  <c r="G46" i="249" s="1"/>
  <c r="G48" i="249" s="1"/>
  <c r="G120" i="249" s="1"/>
  <c r="D19" i="204" s="1"/>
  <c r="F46" i="248"/>
  <c r="G46" i="248" s="1"/>
  <c r="G48" i="248" s="1"/>
  <c r="G118" i="248" s="1"/>
  <c r="F46" i="253"/>
  <c r="G46" i="253" s="1"/>
  <c r="G48" i="253" s="1"/>
  <c r="F46" i="247"/>
  <c r="G46" i="247" s="1"/>
  <c r="G48" i="247" s="1"/>
  <c r="G119" i="247" s="1"/>
  <c r="F46" i="245"/>
  <c r="G46" i="245" s="1"/>
  <c r="G48" i="245" s="1"/>
  <c r="F46" i="246"/>
  <c r="G46" i="246" s="1"/>
  <c r="G48" i="246" s="1"/>
  <c r="F46" i="252"/>
  <c r="G46" i="252" s="1"/>
  <c r="G48" i="252" s="1"/>
  <c r="G118" i="252" s="1"/>
  <c r="F46" i="172"/>
  <c r="G46" i="172" s="1"/>
  <c r="G48" i="172" s="1"/>
  <c r="F46" i="174"/>
  <c r="G46" i="174" s="1"/>
  <c r="G48" i="174" s="1"/>
  <c r="F46" i="173"/>
  <c r="G46" i="173" s="1"/>
  <c r="G48" i="173" s="1"/>
  <c r="F46" i="192"/>
  <c r="G46" i="192" s="1"/>
  <c r="F46" i="171"/>
  <c r="G46" i="171" s="1"/>
  <c r="M101" i="214"/>
  <c r="M102" i="214" s="1"/>
  <c r="M104" i="214" s="1"/>
  <c r="P101" i="214"/>
  <c r="P102" i="214" s="1"/>
  <c r="P104" i="214" s="1"/>
  <c r="N61" i="23"/>
  <c r="N63" i="23" s="1"/>
  <c r="N101" i="214"/>
  <c r="N102" i="214" s="1"/>
  <c r="N104" i="214" s="1"/>
  <c r="O101" i="214"/>
  <c r="O102" i="214" s="1"/>
  <c r="O104" i="214" s="1"/>
  <c r="AE101" i="214"/>
  <c r="AE102" i="214" s="1"/>
  <c r="AE104" i="214" s="1"/>
  <c r="V101" i="214"/>
  <c r="V102" i="214" s="1"/>
  <c r="V104" i="214" s="1"/>
  <c r="I24" i="214"/>
  <c r="J24" i="214" s="1"/>
  <c r="AG101" i="214"/>
  <c r="AG102" i="214" s="1"/>
  <c r="AG104" i="214" s="1"/>
  <c r="T101" i="214"/>
  <c r="T102" i="214" s="1"/>
  <c r="T104" i="214" s="1"/>
  <c r="AF101" i="214"/>
  <c r="AF102" i="214" s="1"/>
  <c r="AF104" i="214" s="1"/>
  <c r="AC101" i="214"/>
  <c r="AC102" i="214" s="1"/>
  <c r="AC104" i="214" s="1"/>
  <c r="I91" i="214"/>
  <c r="J91" i="214" s="1"/>
  <c r="AH18" i="214"/>
  <c r="AH101" i="214" s="1"/>
  <c r="AH102" i="214" s="1"/>
  <c r="AH104" i="214" s="1"/>
  <c r="Y101" i="214"/>
  <c r="Y102" i="214" s="1"/>
  <c r="Y104" i="214" s="1"/>
  <c r="S18" i="214"/>
  <c r="S101" i="214" s="1"/>
  <c r="S102" i="214" s="1"/>
  <c r="S104" i="214" s="1"/>
  <c r="AI101" i="214"/>
  <c r="AI102" i="214" s="1"/>
  <c r="AI104" i="214" s="1"/>
  <c r="Z101" i="214"/>
  <c r="Z102" i="214" s="1"/>
  <c r="Z104" i="214" s="1"/>
  <c r="Q18" i="214"/>
  <c r="Q101" i="214" s="1"/>
  <c r="Q102" i="214" s="1"/>
  <c r="Q104" i="214" s="1"/>
  <c r="L101" i="214"/>
  <c r="L102" i="214" s="1"/>
  <c r="L104" i="214" s="1"/>
  <c r="AB101" i="214"/>
  <c r="AB102" i="214" s="1"/>
  <c r="AB104" i="214" s="1"/>
  <c r="AA101" i="214"/>
  <c r="AA102" i="214" s="1"/>
  <c r="AA104" i="214" s="1"/>
  <c r="X101" i="214"/>
  <c r="X102" i="214" s="1"/>
  <c r="X104" i="214" s="1"/>
  <c r="U101" i="214"/>
  <c r="U102" i="214" s="1"/>
  <c r="U104" i="214" s="1"/>
  <c r="G104" i="211"/>
  <c r="G103" i="211"/>
  <c r="I16" i="214"/>
  <c r="J16" i="214" s="1"/>
  <c r="AD101" i="214"/>
  <c r="G103" i="214" l="1"/>
  <c r="G104" i="214"/>
  <c r="G119" i="245"/>
  <c r="G122" i="245" s="1"/>
  <c r="G119" i="251"/>
  <c r="D14" i="204" s="1"/>
  <c r="G119" i="246"/>
  <c r="D10" i="204" s="1"/>
  <c r="G120" i="253"/>
  <c r="G123" i="253" s="1"/>
  <c r="G119" i="250"/>
  <c r="G121" i="250" s="1"/>
  <c r="G119" i="252"/>
  <c r="G121" i="252"/>
  <c r="G120" i="252"/>
  <c r="G119" i="248"/>
  <c r="G120" i="248"/>
  <c r="G121" i="248"/>
  <c r="G122" i="249"/>
  <c r="G121" i="249"/>
  <c r="G123" i="249"/>
  <c r="G120" i="254"/>
  <c r="G121" i="254"/>
  <c r="G119" i="254"/>
  <c r="D11" i="204"/>
  <c r="G121" i="247"/>
  <c r="G120" i="247"/>
  <c r="G122" i="247"/>
  <c r="G106" i="211"/>
  <c r="G110" i="211" s="1"/>
  <c r="K18" i="214"/>
  <c r="R18" i="214"/>
  <c r="R101" i="214" s="1"/>
  <c r="R102" i="214" s="1"/>
  <c r="R104" i="214" s="1"/>
  <c r="W18" i="214"/>
  <c r="W101" i="214" s="1"/>
  <c r="W102" i="214" s="1"/>
  <c r="W104" i="214" s="1"/>
  <c r="AD102" i="214"/>
  <c r="AD104" i="214" s="1"/>
  <c r="D9" i="204" l="1"/>
  <c r="G106" i="214"/>
  <c r="G110" i="214" s="1"/>
  <c r="G113" i="214" s="1"/>
  <c r="J132" i="262"/>
  <c r="G120" i="245"/>
  <c r="G121" i="245"/>
  <c r="D13" i="204"/>
  <c r="G121" i="251"/>
  <c r="G122" i="251"/>
  <c r="G120" i="251"/>
  <c r="G121" i="246"/>
  <c r="G122" i="246"/>
  <c r="G120" i="246"/>
  <c r="G122" i="250"/>
  <c r="G122" i="253"/>
  <c r="G121" i="253"/>
  <c r="D16" i="204"/>
  <c r="G120" i="250"/>
  <c r="G122" i="254"/>
  <c r="G126" i="254" s="1"/>
  <c r="G124" i="249"/>
  <c r="G128" i="249" s="1"/>
  <c r="G122" i="252"/>
  <c r="E15" i="204" s="1"/>
  <c r="G122" i="248"/>
  <c r="E12" i="204" s="1"/>
  <c r="G123" i="247"/>
  <c r="E11" i="204" s="1"/>
  <c r="G11" i="204" s="1"/>
  <c r="I18" i="214"/>
  <c r="J18" i="214" s="1"/>
  <c r="K101" i="214"/>
  <c r="G123" i="245" l="1"/>
  <c r="E9" i="204" s="1"/>
  <c r="G9" i="204" s="1"/>
  <c r="G123" i="251"/>
  <c r="E14" i="204" s="1"/>
  <c r="G123" i="250"/>
  <c r="G127" i="250" s="1"/>
  <c r="G123" i="246"/>
  <c r="E10" i="204" s="1"/>
  <c r="G124" i="253"/>
  <c r="G128" i="253" s="1"/>
  <c r="E17" i="204"/>
  <c r="G126" i="252"/>
  <c r="E19" i="204"/>
  <c r="G127" i="247"/>
  <c r="G126" i="248"/>
  <c r="K102" i="214"/>
  <c r="K104" i="214" s="1"/>
  <c r="AJ101" i="214"/>
  <c r="G127" i="245" l="1"/>
  <c r="E16" i="204"/>
  <c r="G16" i="204" s="1"/>
  <c r="G127" i="251"/>
  <c r="E13" i="204"/>
  <c r="G127" i="246"/>
  <c r="G43" i="174"/>
  <c r="G119" i="174" l="1"/>
  <c r="G121" i="174" l="1"/>
  <c r="G120" i="174"/>
  <c r="G122" i="174"/>
  <c r="D7" i="204"/>
  <c r="G43" i="173"/>
  <c r="G119" i="173" l="1"/>
  <c r="G123" i="174"/>
  <c r="G121" i="173" l="1"/>
  <c r="G120" i="173"/>
  <c r="G122" i="173"/>
  <c r="D6" i="204"/>
  <c r="G127" i="174"/>
  <c r="E7" i="204"/>
  <c r="G43" i="172"/>
  <c r="G123" i="173" l="1"/>
  <c r="G119" i="172"/>
  <c r="G120" i="192"/>
  <c r="G17" i="171"/>
  <c r="G117" i="171"/>
  <c r="G9" i="171"/>
  <c r="G24" i="171"/>
  <c r="G33" i="171"/>
  <c r="G30" i="171"/>
  <c r="G8" i="171"/>
  <c r="G59" i="171"/>
  <c r="G82" i="171" s="1"/>
  <c r="G10" i="171"/>
  <c r="G34" i="171"/>
  <c r="G14" i="171"/>
  <c r="G121" i="192"/>
  <c r="G37" i="171"/>
  <c r="G11" i="171"/>
  <c r="G99" i="171"/>
  <c r="G26" i="171"/>
  <c r="G27" i="171"/>
  <c r="G31" i="171"/>
  <c r="G13" i="171"/>
  <c r="G7" i="171"/>
  <c r="G12" i="171"/>
  <c r="G30" i="192"/>
  <c r="G118" i="171"/>
  <c r="G32" i="171"/>
  <c r="G122" i="172" l="1"/>
  <c r="G121" i="172"/>
  <c r="G120" i="172"/>
  <c r="D5" i="204"/>
  <c r="G127" i="173"/>
  <c r="E6" i="204"/>
  <c r="G28" i="171"/>
  <c r="G57" i="171"/>
  <c r="G48" i="171"/>
  <c r="G22" i="171"/>
  <c r="G35" i="171"/>
  <c r="G96" i="171"/>
  <c r="G116" i="171"/>
  <c r="G48" i="192"/>
  <c r="G43" i="171"/>
  <c r="G107" i="171"/>
  <c r="G15" i="171"/>
  <c r="G119" i="171" l="1"/>
  <c r="G123" i="172"/>
  <c r="G120" i="171" l="1"/>
  <c r="D4" i="204"/>
  <c r="G127" i="172"/>
  <c r="E5" i="204"/>
  <c r="G121" i="171"/>
  <c r="G122" i="171"/>
  <c r="G123" i="171" l="1"/>
  <c r="G127" i="171" l="1"/>
  <c r="E4" i="204"/>
  <c r="G119" i="255"/>
  <c r="G122" i="255" l="1"/>
  <c r="G121" i="255"/>
  <c r="G120" i="255"/>
  <c r="D18" i="204"/>
  <c r="G123" i="255" l="1"/>
  <c r="E18" i="204" s="1"/>
  <c r="G127" i="255" l="1"/>
  <c r="E102" i="192" l="1"/>
  <c r="G102" i="192" s="1"/>
  <c r="E106" i="262"/>
  <c r="G106" i="262" s="1"/>
  <c r="E106" i="256"/>
  <c r="G106" i="256" s="1"/>
  <c r="E113" i="262" l="1"/>
  <c r="G113" i="262" s="1"/>
  <c r="E113" i="256"/>
  <c r="G113" i="256" s="1"/>
  <c r="E109" i="192"/>
  <c r="G109" i="192" s="1"/>
  <c r="E103" i="192" l="1"/>
  <c r="G103" i="192" s="1"/>
  <c r="E107" i="256"/>
  <c r="G107" i="256" s="1"/>
  <c r="E107" i="262"/>
  <c r="G107" i="262" s="1"/>
  <c r="E110" i="256"/>
  <c r="G110" i="256" s="1"/>
  <c r="E106" i="192"/>
  <c r="G106" i="192" s="1"/>
  <c r="E110" i="262"/>
  <c r="G110" i="262" s="1"/>
  <c r="E112" i="262"/>
  <c r="G112" i="262" s="1"/>
  <c r="E112" i="256"/>
  <c r="G112" i="256" s="1"/>
  <c r="E108" i="192"/>
  <c r="G108" i="192" s="1"/>
  <c r="E111" i="256"/>
  <c r="G111" i="256" s="1"/>
  <c r="E111" i="262"/>
  <c r="G111" i="262" s="1"/>
  <c r="E107" i="192"/>
  <c r="G107" i="192" s="1"/>
  <c r="E104" i="192" l="1"/>
  <c r="G104" i="192" s="1"/>
  <c r="E108" i="256"/>
  <c r="G108" i="256" s="1"/>
  <c r="E108" i="262"/>
  <c r="G108" i="262" s="1"/>
  <c r="E109" i="262"/>
  <c r="G109" i="262" s="1"/>
  <c r="E105" i="192"/>
  <c r="G105" i="192" s="1"/>
  <c r="E109" i="256"/>
  <c r="G109" i="256" s="1"/>
  <c r="G110" i="192" l="1"/>
  <c r="G114" i="262"/>
  <c r="G114" i="256"/>
  <c r="E21" i="192" l="1"/>
  <c r="G21" i="192" s="1"/>
  <c r="E21" i="262"/>
  <c r="G21" i="262" s="1"/>
  <c r="E21" i="256"/>
  <c r="G21" i="256" s="1"/>
  <c r="E35" i="262" l="1"/>
  <c r="G35" i="262" s="1"/>
  <c r="E35" i="256"/>
  <c r="G35" i="256" s="1"/>
  <c r="E34" i="192"/>
  <c r="G34" i="192" s="1"/>
  <c r="E18" i="262" l="1"/>
  <c r="G18" i="262" s="1"/>
  <c r="E18" i="256"/>
  <c r="G18" i="256" s="1"/>
  <c r="E18" i="192"/>
  <c r="G18" i="192" s="1"/>
  <c r="E89" i="192" l="1"/>
  <c r="G89" i="192" s="1"/>
  <c r="E93" i="262"/>
  <c r="G93" i="262" s="1"/>
  <c r="E93" i="256"/>
  <c r="G93" i="256" s="1"/>
  <c r="E116" i="192"/>
  <c r="G116" i="192" s="1"/>
  <c r="E121" i="262"/>
  <c r="G121" i="262" s="1"/>
  <c r="E120" i="256"/>
  <c r="G120" i="256" s="1"/>
  <c r="E100" i="262"/>
  <c r="G100" i="262" s="1"/>
  <c r="E100" i="256"/>
  <c r="G100" i="256" s="1"/>
  <c r="E96" i="192"/>
  <c r="G96" i="192" s="1"/>
  <c r="E67" i="256"/>
  <c r="G67" i="256" s="1"/>
  <c r="E67" i="262"/>
  <c r="G67" i="262" s="1"/>
  <c r="E63" i="192"/>
  <c r="G63" i="192" s="1"/>
  <c r="E97" i="192"/>
  <c r="G97" i="192" s="1"/>
  <c r="E101" i="256"/>
  <c r="G101" i="256" s="1"/>
  <c r="E101" i="262"/>
  <c r="G101" i="262" s="1"/>
  <c r="E95" i="192"/>
  <c r="G95" i="192" s="1"/>
  <c r="E99" i="262"/>
  <c r="G99" i="262" s="1"/>
  <c r="E99" i="256"/>
  <c r="G99" i="256" s="1"/>
  <c r="E73" i="192"/>
  <c r="G73" i="192" s="1"/>
  <c r="E77" i="262"/>
  <c r="G77" i="262" s="1"/>
  <c r="E77" i="256"/>
  <c r="G77" i="256" s="1"/>
  <c r="E84" i="262"/>
  <c r="G84" i="262" s="1"/>
  <c r="E80" i="192"/>
  <c r="G80" i="192" s="1"/>
  <c r="E84" i="256"/>
  <c r="G84" i="256" s="1"/>
  <c r="E59" i="262"/>
  <c r="G59" i="262" s="1"/>
  <c r="E55" i="192"/>
  <c r="G55" i="192" s="1"/>
  <c r="E59" i="256"/>
  <c r="G59" i="256" s="1"/>
  <c r="E66" i="256"/>
  <c r="G66" i="256" s="1"/>
  <c r="E66" i="262"/>
  <c r="G66" i="262" s="1"/>
  <c r="E62" i="192"/>
  <c r="G62" i="192" s="1"/>
  <c r="E96" i="262"/>
  <c r="G96" i="262" s="1"/>
  <c r="E80" i="256"/>
  <c r="G80" i="256" s="1"/>
  <c r="E76" i="192"/>
  <c r="G76" i="192" s="1"/>
  <c r="E80" i="262"/>
  <c r="G80" i="262" s="1"/>
  <c r="E98" i="256"/>
  <c r="G98" i="256" s="1"/>
  <c r="E94" i="192"/>
  <c r="G94" i="192" s="1"/>
  <c r="E98" i="262"/>
  <c r="G98" i="262" s="1"/>
  <c r="E73" i="256"/>
  <c r="G73" i="256" s="1"/>
  <c r="E69" i="192"/>
  <c r="G69" i="192" s="1"/>
  <c r="E73" i="262"/>
  <c r="G73" i="262" s="1"/>
  <c r="E72" i="256"/>
  <c r="G72" i="256" s="1"/>
  <c r="E68" i="192"/>
  <c r="G68" i="192" s="1"/>
  <c r="E72" i="262"/>
  <c r="G72" i="262" s="1"/>
  <c r="E74" i="256"/>
  <c r="G74" i="256" s="1"/>
  <c r="E70" i="192"/>
  <c r="G70" i="192" s="1"/>
  <c r="E74" i="262"/>
  <c r="G74" i="262" s="1"/>
  <c r="E79" i="192"/>
  <c r="G79" i="192" s="1"/>
  <c r="E83" i="256"/>
  <c r="G83" i="256" s="1"/>
  <c r="E83" i="262"/>
  <c r="G83" i="262" s="1"/>
  <c r="E120" i="262"/>
  <c r="G120" i="262" s="1"/>
  <c r="E119" i="256"/>
  <c r="G119" i="256" s="1"/>
  <c r="E115" i="192"/>
  <c r="G115" i="192" s="1"/>
  <c r="E76" i="262"/>
  <c r="G76" i="262" s="1"/>
  <c r="E72" i="192"/>
  <c r="G72" i="192" s="1"/>
  <c r="E76" i="256"/>
  <c r="G76" i="256" s="1"/>
  <c r="E78" i="192"/>
  <c r="G78" i="192" s="1"/>
  <c r="E82" i="262"/>
  <c r="G82" i="262" s="1"/>
  <c r="E82" i="256"/>
  <c r="G82" i="256" s="1"/>
  <c r="E85" i="256"/>
  <c r="G85" i="256" s="1"/>
  <c r="E85" i="262"/>
  <c r="G85" i="262" s="1"/>
  <c r="E81" i="192"/>
  <c r="G81" i="192" s="1"/>
  <c r="E71" i="192"/>
  <c r="G71" i="192" s="1"/>
  <c r="E75" i="262"/>
  <c r="G75" i="262" s="1"/>
  <c r="E75" i="256"/>
  <c r="G75" i="256" s="1"/>
  <c r="E102" i="262"/>
  <c r="G102" i="262" s="1"/>
  <c r="E98" i="192"/>
  <c r="G98" i="192" s="1"/>
  <c r="E102" i="256"/>
  <c r="G102" i="256" s="1"/>
  <c r="E70" i="256"/>
  <c r="G70" i="256" s="1"/>
  <c r="E70" i="262"/>
  <c r="G70" i="262" s="1"/>
  <c r="E66" i="192"/>
  <c r="G66" i="192" s="1"/>
  <c r="E123" i="262"/>
  <c r="G123" i="262" s="1"/>
  <c r="E122" i="256"/>
  <c r="G122" i="256" s="1"/>
  <c r="E118" i="192"/>
  <c r="G118" i="192" s="1"/>
  <c r="E32" i="262" l="1"/>
  <c r="G32" i="262" s="1"/>
  <c r="E31" i="192"/>
  <c r="G31" i="192" s="1"/>
  <c r="E32" i="256"/>
  <c r="G32" i="256" s="1"/>
  <c r="E25" i="256" l="1"/>
  <c r="E25" i="262"/>
  <c r="G25" i="262" s="1"/>
  <c r="E39" i="262"/>
  <c r="G39" i="262" s="1"/>
  <c r="E39" i="256"/>
  <c r="G39" i="256" s="1"/>
  <c r="E38" i="192"/>
  <c r="G38" i="192" s="1"/>
  <c r="E38" i="262"/>
  <c r="G38" i="262" s="1"/>
  <c r="E37" i="192"/>
  <c r="G37" i="192" s="1"/>
  <c r="E38" i="256"/>
  <c r="G38" i="256" s="1"/>
  <c r="E81" i="262" l="1"/>
  <c r="G81" i="262" s="1"/>
  <c r="E81" i="256"/>
  <c r="G81" i="256" s="1"/>
  <c r="E77" i="192"/>
  <c r="G77" i="192" s="1"/>
  <c r="E79" i="262"/>
  <c r="G79" i="262" s="1"/>
  <c r="E75" i="192"/>
  <c r="G75" i="192" s="1"/>
  <c r="E79" i="256"/>
  <c r="G79" i="256" s="1"/>
  <c r="E92" i="256"/>
  <c r="G92" i="256" s="1"/>
  <c r="E92" i="262"/>
  <c r="G92" i="262" s="1"/>
  <c r="E88" i="192"/>
  <c r="G88" i="192" s="1"/>
  <c r="E61" i="192"/>
  <c r="G61" i="192" s="1"/>
  <c r="E65" i="256"/>
  <c r="G65" i="256" s="1"/>
  <c r="E65" i="262"/>
  <c r="G65" i="262" s="1"/>
  <c r="E78" i="262"/>
  <c r="G78" i="262" s="1"/>
  <c r="E74" i="192"/>
  <c r="G74" i="192" s="1"/>
  <c r="E78" i="256"/>
  <c r="G78" i="256" s="1"/>
  <c r="E40" i="256"/>
  <c r="G40" i="256" s="1"/>
  <c r="G47" i="256" s="1"/>
  <c r="E39" i="192"/>
  <c r="G39" i="192" s="1"/>
  <c r="G43" i="192" s="1"/>
  <c r="E40" i="262"/>
  <c r="G40" i="262" s="1"/>
  <c r="G47" i="262" s="1"/>
  <c r="E85" i="192"/>
  <c r="G85" i="192" s="1"/>
  <c r="E89" i="256"/>
  <c r="G89" i="256" s="1"/>
  <c r="E89" i="262"/>
  <c r="G89" i="262" s="1"/>
  <c r="E91" i="262"/>
  <c r="G91" i="262" s="1"/>
  <c r="E91" i="256"/>
  <c r="G91" i="256" s="1"/>
  <c r="E87" i="192"/>
  <c r="G87" i="192" s="1"/>
  <c r="E20" i="192" l="1"/>
  <c r="G20" i="192" s="1"/>
  <c r="E20" i="262"/>
  <c r="G20" i="262" s="1"/>
  <c r="E20" i="256"/>
  <c r="G20" i="256" s="1"/>
  <c r="E90" i="262"/>
  <c r="G90" i="262" s="1"/>
  <c r="E90" i="256"/>
  <c r="G90" i="256" s="1"/>
  <c r="E86" i="192"/>
  <c r="G86" i="192" s="1"/>
  <c r="E7" i="262"/>
  <c r="G7" i="262" s="1"/>
  <c r="E7" i="256"/>
  <c r="G7" i="256" s="1"/>
  <c r="E7" i="192"/>
  <c r="G7" i="192" s="1"/>
  <c r="E122" i="262"/>
  <c r="G122" i="262" s="1"/>
  <c r="E117" i="192"/>
  <c r="G117" i="192" s="1"/>
  <c r="E121" i="256"/>
  <c r="G121" i="256" s="1"/>
  <c r="E59" i="192" l="1"/>
  <c r="G59" i="192" s="1"/>
  <c r="E63" i="256"/>
  <c r="G63" i="256" s="1"/>
  <c r="E63" i="262"/>
  <c r="G63" i="262" s="1"/>
  <c r="E113" i="192"/>
  <c r="G113" i="192" s="1"/>
  <c r="E118" i="262"/>
  <c r="G118" i="262" s="1"/>
  <c r="E117" i="256"/>
  <c r="G117" i="256" s="1"/>
  <c r="E64" i="192"/>
  <c r="G64" i="192" s="1"/>
  <c r="E68" i="256"/>
  <c r="G68" i="256" s="1"/>
  <c r="E68" i="262"/>
  <c r="G68" i="262" s="1"/>
  <c r="E65" i="192"/>
  <c r="G65" i="192" s="1"/>
  <c r="E69" i="262"/>
  <c r="G69" i="262" s="1"/>
  <c r="E69" i="256"/>
  <c r="G69" i="256" s="1"/>
  <c r="E67" i="192"/>
  <c r="G67" i="192" s="1"/>
  <c r="E71" i="262"/>
  <c r="G71" i="262" s="1"/>
  <c r="E71" i="256"/>
  <c r="G71" i="256" s="1"/>
  <c r="E27" i="192" l="1"/>
  <c r="G27" i="192" s="1"/>
  <c r="E27" i="262"/>
  <c r="G27" i="262" s="1"/>
  <c r="E27" i="256"/>
  <c r="G27" i="256" s="1"/>
  <c r="E19" i="256"/>
  <c r="G19" i="256" s="1"/>
  <c r="E19" i="262"/>
  <c r="G19" i="262" s="1"/>
  <c r="E19" i="192"/>
  <c r="G19" i="192" s="1"/>
  <c r="E17" i="262"/>
  <c r="G17" i="262" s="1"/>
  <c r="E17" i="256"/>
  <c r="G17" i="256" s="1"/>
  <c r="E17" i="192"/>
  <c r="G17" i="192" s="1"/>
  <c r="E8" i="262"/>
  <c r="G8" i="262" s="1"/>
  <c r="E8" i="256"/>
  <c r="G8" i="256" s="1"/>
  <c r="E8" i="192"/>
  <c r="G8" i="192" s="1"/>
  <c r="E60" i="256"/>
  <c r="G60" i="256" s="1"/>
  <c r="E60" i="262"/>
  <c r="G60" i="262" s="1"/>
  <c r="E56" i="192"/>
  <c r="G56" i="192" s="1"/>
  <c r="E88" i="262"/>
  <c r="G88" i="262" s="1"/>
  <c r="G103" i="262" s="1"/>
  <c r="E88" i="256"/>
  <c r="G88" i="256" s="1"/>
  <c r="G103" i="256" s="1"/>
  <c r="E84" i="192"/>
  <c r="G84" i="192" s="1"/>
  <c r="G99" i="192" s="1"/>
  <c r="E55" i="262"/>
  <c r="G55" i="262" s="1"/>
  <c r="E51" i="192"/>
  <c r="G51" i="192" s="1"/>
  <c r="E64" i="262"/>
  <c r="G64" i="262" s="1"/>
  <c r="G86" i="262" s="1"/>
  <c r="E64" i="256"/>
  <c r="G64" i="256" s="1"/>
  <c r="G86" i="256" s="1"/>
  <c r="E60" i="192"/>
  <c r="G60" i="192" s="1"/>
  <c r="E116" i="262"/>
  <c r="G116" i="262" s="1"/>
  <c r="E112" i="192"/>
  <c r="G112" i="192" s="1"/>
  <c r="E116" i="256"/>
  <c r="G116" i="256" s="1"/>
  <c r="G22" i="256" l="1"/>
  <c r="G22" i="192"/>
  <c r="E10" i="192"/>
  <c r="G10" i="192" s="1"/>
  <c r="E10" i="256"/>
  <c r="G10" i="256" s="1"/>
  <c r="E10" i="262"/>
  <c r="G10" i="262" s="1"/>
  <c r="E24" i="192"/>
  <c r="G24" i="192" s="1"/>
  <c r="G28" i="192" s="1"/>
  <c r="E24" i="262"/>
  <c r="G24" i="262" s="1"/>
  <c r="G28" i="262" s="1"/>
  <c r="E24" i="256"/>
  <c r="G24" i="256" s="1"/>
  <c r="G28" i="256" s="1"/>
  <c r="E11" i="192"/>
  <c r="G11" i="192" s="1"/>
  <c r="E11" i="262"/>
  <c r="G11" i="262" s="1"/>
  <c r="E11" i="256"/>
  <c r="G11" i="256" s="1"/>
  <c r="G22" i="262"/>
  <c r="E119" i="262"/>
  <c r="G119" i="262" s="1"/>
  <c r="G124" i="262" s="1"/>
  <c r="E118" i="256"/>
  <c r="G118" i="256" s="1"/>
  <c r="G123" i="256" s="1"/>
  <c r="E114" i="192"/>
  <c r="G114" i="192" s="1"/>
  <c r="G119" i="192" s="1"/>
  <c r="E54" i="192"/>
  <c r="G54" i="192" s="1"/>
  <c r="G57" i="192" s="1"/>
  <c r="E58" i="262"/>
  <c r="G58" i="262" s="1"/>
  <c r="G61" i="262" s="1"/>
  <c r="E58" i="256"/>
  <c r="G58" i="256" s="1"/>
  <c r="G61" i="256" s="1"/>
  <c r="E34" i="256" l="1"/>
  <c r="G34" i="256" s="1"/>
  <c r="G36" i="256" s="1"/>
  <c r="E34" i="262"/>
  <c r="G34" i="262" s="1"/>
  <c r="G36" i="262" s="1"/>
  <c r="E33" i="192"/>
  <c r="G33" i="192" s="1"/>
  <c r="G35" i="192" s="1"/>
  <c r="E9" i="262"/>
  <c r="G9" i="262" s="1"/>
  <c r="G15" i="262" s="1"/>
  <c r="E9" i="192"/>
  <c r="G9" i="192" s="1"/>
  <c r="G15" i="192" s="1"/>
  <c r="E9" i="256"/>
  <c r="G9" i="256" s="1"/>
  <c r="G15" i="256" s="1"/>
  <c r="E50" i="192"/>
  <c r="G50" i="192" s="1"/>
  <c r="G52" i="192" s="1"/>
  <c r="E54" i="262"/>
  <c r="G54" i="262" s="1"/>
  <c r="G56" i="262" s="1"/>
  <c r="E54" i="256"/>
  <c r="G54" i="256" s="1"/>
  <c r="G56" i="256" s="1"/>
  <c r="G127" i="262" l="1"/>
  <c r="G128" i="262" s="1"/>
  <c r="G126" i="256"/>
  <c r="G129" i="256" s="1"/>
  <c r="G122" i="192"/>
  <c r="G123" i="192" s="1"/>
  <c r="G129" i="262" l="1"/>
  <c r="G130" i="262"/>
  <c r="G128" i="256"/>
  <c r="G127" i="256"/>
  <c r="D8" i="204"/>
  <c r="G8" i="204" s="1"/>
  <c r="G20" i="204" s="1"/>
  <c r="G24" i="204" s="1"/>
  <c r="G25" i="204" s="1"/>
  <c r="G125" i="192"/>
  <c r="G124" i="192"/>
  <c r="G131" i="262" l="1"/>
  <c r="G134" i="262" s="1"/>
  <c r="G135" i="262" s="1"/>
  <c r="G130" i="256"/>
  <c r="G133" i="256" s="1"/>
  <c r="G134" i="256" s="1"/>
  <c r="D20" i="204"/>
  <c r="G126" i="192"/>
  <c r="G129" i="192" s="1"/>
  <c r="G130" i="192" s="1"/>
  <c r="E8" i="204" l="1"/>
  <c r="E21" i="204" s="1"/>
  <c r="E24" i="204" s="1"/>
  <c r="E25" i="204" s="1"/>
  <c r="E20" i="204" l="1"/>
</calcChain>
</file>

<file path=xl/sharedStrings.xml><?xml version="1.0" encoding="utf-8"?>
<sst xmlns="http://schemas.openxmlformats.org/spreadsheetml/2006/main" count="5243" uniqueCount="533">
  <si>
    <t>ITEM</t>
  </si>
  <si>
    <t>DESCRIPCION</t>
  </si>
  <si>
    <t>CANTIDAD</t>
  </si>
  <si>
    <t>VR UNITARIO</t>
  </si>
  <si>
    <t>VR.TOTAL</t>
  </si>
  <si>
    <t>M3</t>
  </si>
  <si>
    <t>BASES, SUBBASES Y AFIRMADOS</t>
  </si>
  <si>
    <t>PAVIMENTOS ASFALTICOS</t>
  </si>
  <si>
    <t>SUBTOTAL OBRAS</t>
  </si>
  <si>
    <t>ADMINISTRACION</t>
  </si>
  <si>
    <t xml:space="preserve">IMPREVISTOS </t>
  </si>
  <si>
    <t>UTILIDAD</t>
  </si>
  <si>
    <t>VALOR TOTAL OBRAS</t>
  </si>
  <si>
    <t>%</t>
  </si>
  <si>
    <t>M2</t>
  </si>
  <si>
    <t>Mezcla densa en Caliente MDC-19</t>
  </si>
  <si>
    <t>Supervisor del contrato</t>
  </si>
  <si>
    <t>Contratista</t>
  </si>
  <si>
    <t>Dibujante</t>
  </si>
  <si>
    <t>DATOS ESPECÍFICOS</t>
  </si>
  <si>
    <t>DESCRIPCIÓN</t>
  </si>
  <si>
    <t>UNIDAD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</si>
  <si>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</si>
  <si>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</si>
  <si>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</si>
  <si>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</si>
  <si>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</si>
  <si>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</si>
  <si>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</si>
  <si>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</si>
  <si>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</si>
  <si>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</si>
  <si>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</si>
  <si>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</si>
  <si>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(2)</t>
  </si>
  <si>
    <t>(1) * (2)</t>
  </si>
  <si>
    <t>TARIFA</t>
  </si>
  <si>
    <t>IV. MANO DE OBRA</t>
  </si>
  <si>
    <t>TRABAJADOR</t>
  </si>
  <si>
    <t>JORNAL</t>
  </si>
  <si>
    <t>PRESTACIONES (%)</t>
  </si>
  <si>
    <t>JORNAL TOTAL</t>
  </si>
  <si>
    <t>TOTAL COSTO DIRECTO $</t>
  </si>
  <si>
    <t>OBSERVACIONES INTERVENTORÍA</t>
  </si>
  <si>
    <t>*PRECIO tuberia puesta en Chaparral</t>
  </si>
  <si>
    <t>1P</t>
  </si>
  <si>
    <t>600.2.3P</t>
  </si>
  <si>
    <t>640.1</t>
  </si>
  <si>
    <t>673.1.1</t>
  </si>
  <si>
    <t>700.1</t>
  </si>
  <si>
    <t>700.3</t>
  </si>
  <si>
    <t>VALOR TOTAL INVERSIÓN VIA</t>
  </si>
  <si>
    <t>ITEM DE PAGO</t>
  </si>
  <si>
    <t>UN</t>
  </si>
  <si>
    <t>3P</t>
  </si>
  <si>
    <t>320.1</t>
  </si>
  <si>
    <t>330.1</t>
  </si>
  <si>
    <t>420.1</t>
  </si>
  <si>
    <t>NO MODIFICAR</t>
  </si>
  <si>
    <t>900.2P</t>
  </si>
  <si>
    <t>900.2P1</t>
  </si>
  <si>
    <t>M3/KM</t>
  </si>
  <si>
    <t>450.2P</t>
  </si>
  <si>
    <t>GOBERNACION DEL TOLIMA
SECRETARIA DE INFRAESTRUCTURA Y HABITAT</t>
  </si>
  <si>
    <t>PROVISION PARA OBRAS COMPLEMENTARIAS Y/O ADICIONALES (INCLUYE PAGA)</t>
  </si>
  <si>
    <t>V. COSTOS INDIRECTOS</t>
  </si>
  <si>
    <t>Descripción</t>
  </si>
  <si>
    <t>Porcentaje</t>
  </si>
  <si>
    <t>Valor Total</t>
  </si>
  <si>
    <t>Precio Unitario Total Aproximado al Peso $</t>
  </si>
  <si>
    <t>KG</t>
  </si>
  <si>
    <t xml:space="preserve">      ANALISÍS DE PRECIOS UNITARIOS</t>
  </si>
  <si>
    <t>PROYECTO:</t>
  </si>
  <si>
    <t>CAPITULO:</t>
  </si>
  <si>
    <t>APU No.</t>
  </si>
  <si>
    <t>DESCRICION:</t>
  </si>
  <si>
    <t>UNIDAD:</t>
  </si>
  <si>
    <t>ML</t>
  </si>
  <si>
    <t>Pfinal01</t>
  </si>
  <si>
    <t>VALOR UNITARIO</t>
  </si>
  <si>
    <t>VALOR TOTAL</t>
  </si>
  <si>
    <t>MES</t>
  </si>
  <si>
    <t>UND</t>
  </si>
  <si>
    <t>TOTAL</t>
  </si>
  <si>
    <t>% DEDICACION</t>
  </si>
  <si>
    <t>PERSONAL PROFESIONAL</t>
  </si>
  <si>
    <t>Conductor</t>
  </si>
  <si>
    <t>Granulometria</t>
  </si>
  <si>
    <t>Limite de Attemberg</t>
  </si>
  <si>
    <t>Proctor modificado</t>
  </si>
  <si>
    <t>Densidad en campo cono y arena</t>
  </si>
  <si>
    <t>Contenido de Asfalto</t>
  </si>
  <si>
    <t>Estabilidad y Flujo de analisis de Vacioss (Probetas)</t>
  </si>
  <si>
    <t>Resistencia a compresion de Cilindros</t>
  </si>
  <si>
    <t>Apiques (incluye DCP)</t>
  </si>
  <si>
    <t>CBR</t>
  </si>
  <si>
    <t>Nº</t>
  </si>
  <si>
    <t>VALOR %</t>
  </si>
  <si>
    <t xml:space="preserve">VALOR TOTAL </t>
  </si>
  <si>
    <t>HONORARIOS MENSUAL  BASICO</t>
  </si>
  <si>
    <t xml:space="preserve">Total honorario mensual </t>
  </si>
  <si>
    <t>PRESTACIONES SOCIALES</t>
  </si>
  <si>
    <t>2.1</t>
  </si>
  <si>
    <t>Prima de servicio</t>
  </si>
  <si>
    <t>2.2</t>
  </si>
  <si>
    <t>Cesantías</t>
  </si>
  <si>
    <t>2.3</t>
  </si>
  <si>
    <t>Intereses de cesantías</t>
  </si>
  <si>
    <t>2.4</t>
  </si>
  <si>
    <t>Salud</t>
  </si>
  <si>
    <t>2.5</t>
  </si>
  <si>
    <t>Pensión</t>
  </si>
  <si>
    <t>2.6</t>
  </si>
  <si>
    <t>Subsidio Familiar</t>
  </si>
  <si>
    <t>2.7</t>
  </si>
  <si>
    <t>Vacaciones</t>
  </si>
  <si>
    <t>2.8</t>
  </si>
  <si>
    <t>Dotación</t>
  </si>
  <si>
    <t>2.9</t>
  </si>
  <si>
    <t>ARL</t>
  </si>
  <si>
    <t>2.10</t>
  </si>
  <si>
    <t>ICBF</t>
  </si>
  <si>
    <t>2.11</t>
  </si>
  <si>
    <t>SENA</t>
  </si>
  <si>
    <t>2.12</t>
  </si>
  <si>
    <t xml:space="preserve">Caja de compensacíon </t>
  </si>
  <si>
    <t xml:space="preserve">    SUBTOTAL  2  -  PRESTACIONES SOCIALES    </t>
  </si>
  <si>
    <t>DURACION</t>
  </si>
  <si>
    <t>PLAN DE MANEJO DE TRANSITO (PMT)</t>
  </si>
  <si>
    <t>INTERVENTORIA</t>
  </si>
  <si>
    <t>EXPLANACION Y CAJEO</t>
  </si>
  <si>
    <t>5P</t>
  </si>
  <si>
    <t>6P</t>
  </si>
  <si>
    <t>7P</t>
  </si>
  <si>
    <t>8P</t>
  </si>
  <si>
    <t>201.3</t>
  </si>
  <si>
    <t>201.3P</t>
  </si>
  <si>
    <t>201.9</t>
  </si>
  <si>
    <t>210.2.1P</t>
  </si>
  <si>
    <t>210.2.2P</t>
  </si>
  <si>
    <t>310.1P</t>
  </si>
  <si>
    <t>PAVIMENTOS HIDRAULICOS</t>
  </si>
  <si>
    <t>500.1.1P</t>
  </si>
  <si>
    <t>500.1.2P</t>
  </si>
  <si>
    <t>500.1.3P</t>
  </si>
  <si>
    <t>9P</t>
  </si>
  <si>
    <t>10P</t>
  </si>
  <si>
    <t>11P</t>
  </si>
  <si>
    <t>12P</t>
  </si>
  <si>
    <t>13P</t>
  </si>
  <si>
    <t>PRELIMINARES Y EXPLANACIONES</t>
  </si>
  <si>
    <t>EXCAVACIONES</t>
  </si>
  <si>
    <t>CONCRETOS</t>
  </si>
  <si>
    <t>ACERO</t>
  </si>
  <si>
    <t>FILTROS Y DRENAJES</t>
  </si>
  <si>
    <t>673.1.2</t>
  </si>
  <si>
    <t>14P</t>
  </si>
  <si>
    <t>ALCANTARILLADO</t>
  </si>
  <si>
    <t>SUMINISTRO E INSTALACION DE KIT SILLA  YEE 8X 6"  PVC INCLUYE AGARRADERAS CAUCHO Y ADERENCIA</t>
  </si>
  <si>
    <t>SUMINISTRO E INSTALACION DE KIT SILLA  YEE 10X 6"  PVC INCLUYE AGARRADERAS CAUCHO Y ADERENCIA</t>
  </si>
  <si>
    <t>SUMINISTRO E INSTALACION DE KIT SILLA  YEE 12X 6"  PVC INCLUYE AGARRADERAS CAUCHO Y ADERENCIA</t>
  </si>
  <si>
    <t>SUMINISTRO E INSTALACION DE KIT SILLA  YEE 14X 6"  PVC INCLUYE AGARRADERAS CAUCHO Y ADERENCIA</t>
  </si>
  <si>
    <t>SUMINISTRO E INSTALACION DE KIT SILLA  YEE 16X 6"  PVC INCLUYE AGARRADERAS CAUCHO Y ADERENCIA</t>
  </si>
  <si>
    <t>SUMINISTRO E INSTALACION DE KIT SILLA  YEE 20X 6"  PVC INCLUYE AGARRADERAS CAUCHO Y ADERENCIA</t>
  </si>
  <si>
    <t>SUMINISTRO E INSTALACION DE KIT SILLA  YEE 24X 6"  PVC INCLUYE AGARRADERAS CAUCHO Y ADERENCIA</t>
  </si>
  <si>
    <t>SUMINISTRO E INSTALACION DE KIT SILLA  YEE 30X 6"  PVC INCLUYE AGARRADERAS CAUCHO Y ADERENCIA</t>
  </si>
  <si>
    <t xml:space="preserve">LOCALIZACIÓN Y REPLANTEO DE TUBERIA </t>
  </si>
  <si>
    <t xml:space="preserve">LOCALIZACIÓN Y REPLANTEO </t>
  </si>
  <si>
    <t>CARGUE Y DISPOSICIÓN DE SOBRANTES A MÁQUINA. (NO INCLUYE TRANSPORTE)</t>
  </si>
  <si>
    <t>SUMINISTRO EXTENDIDA Y COMPACTACIÓN DE RECEBO EN ZANJA COMPACTADA C/15CM. MEDIO MECANICO. (NO INCLUYE TRANSPORTE)</t>
  </si>
  <si>
    <t>ACARREO INTERNO EN OBRA HASTA 50M</t>
  </si>
  <si>
    <t>DEMOLICIÓN DE PAVIMENTO RIGIDO</t>
  </si>
  <si>
    <t xml:space="preserve">DEMOLICION DE PISOS, ANDENES Y BORDILLOS DE CONCRETO </t>
  </si>
  <si>
    <t>EXCAVACIONES EN MATERIAL COMUN Y CONGLOMERADO EN SECO A MAQUINA  (DE 0 A 2 MTS)</t>
  </si>
  <si>
    <t>EXCAVACIONES EN MATERIAL COMUN Y CONGLOMERADO EN SECO A MAQUINA  (DE 2 A 4 MTS)</t>
  </si>
  <si>
    <t>EXCAVACIONES VARIAS EN MATERIAL COMUN EN SECO A MANO  (DE 0 A 2 MTS)</t>
  </si>
  <si>
    <t>NIVELACION Y COMPACTACION DE SUBRASANTE</t>
  </si>
  <si>
    <t>SUBBASE GRANULAR CLASE A</t>
  </si>
  <si>
    <t xml:space="preserve">BASE GRANULAR CLASE A </t>
  </si>
  <si>
    <t>CONSTRUCCIÓN PLACA DE CONCRETO PREMEZCLADO MR-40 , INCLUYE ALISTADO JUNTAS Y SELLANTES.</t>
  </si>
  <si>
    <t>CONSTRUCCIÓN PLACA DE CONCRETO PREMEZCLADO MR-42 , INCLUYE ALISTADO JUNTAS Y SELLANTES.</t>
  </si>
  <si>
    <t>CONSTRUCCIÓN PLACA DE CONCRETO PREMEZCLADO MR-45 , INCLUYE ALISTADO JUNTAS Y SELLANTES.</t>
  </si>
  <si>
    <t>CANASTILLA PARA BARRA PASA JUNTA</t>
  </si>
  <si>
    <t>CORTE DE PAVIMENTO RIGIDO CON CORTADORA</t>
  </si>
  <si>
    <t xml:space="preserve">ANDEN EN CONCRETO (E=0.15) INCLUYE ALISTADO Y NIVELACION </t>
  </si>
  <si>
    <t xml:space="preserve">SARDINEL PREFABRICADO (0,50*0,165*1) 3000 PSI INCLUYE EXCAVACION Y CONCRETO DE NIVELACION DE 5CM </t>
  </si>
  <si>
    <t xml:space="preserve">VIGA DE CONFINAMIENTO PARA TRANSICIÒN DE PAVIMENTO NUEVO CON ANTIGUO </t>
  </si>
  <si>
    <t>RIEGO DE IMPRIMACION CON EMULSION ASFALTICA CRL-0</t>
  </si>
  <si>
    <t>MEZCLA DENSA EN CALIENTE TIPO MDC-19</t>
  </si>
  <si>
    <t>ACERO DE REFUERZO FY 4200 MPA. SUMINISTRADO, FIGURADO E INSTALADO</t>
  </si>
  <si>
    <t>GEOTEXTIL TIPO NT-2500 O SIMILAR NO TEJIDO</t>
  </si>
  <si>
    <t>GEOTEXTIL T-2400 O SIMILAR</t>
  </si>
  <si>
    <t>FILTRO EN GEODREN 4" DE H=1.00 MTS TUBULAR INCL. EXCAVACIONES Y RETIROS</t>
  </si>
  <si>
    <t>LÍNEAS DE DEMARCACIÓN CON PINTURA EN FRIO</t>
  </si>
  <si>
    <t/>
  </si>
  <si>
    <t>M3/COMP</t>
  </si>
  <si>
    <t>15P</t>
  </si>
  <si>
    <t>16P</t>
  </si>
  <si>
    <t>17P</t>
  </si>
  <si>
    <t>18P</t>
  </si>
  <si>
    <t>22P</t>
  </si>
  <si>
    <t>23P</t>
  </si>
  <si>
    <t>24P</t>
  </si>
  <si>
    <t>25P</t>
  </si>
  <si>
    <t>26P</t>
  </si>
  <si>
    <t>19P</t>
  </si>
  <si>
    <t>20P</t>
  </si>
  <si>
    <t>21P</t>
  </si>
  <si>
    <t>1.1P</t>
  </si>
  <si>
    <t>27P</t>
  </si>
  <si>
    <t>28P</t>
  </si>
  <si>
    <t>29P</t>
  </si>
  <si>
    <t>30P</t>
  </si>
  <si>
    <t>31P</t>
  </si>
  <si>
    <t>ACUEDUCTO</t>
  </si>
  <si>
    <t xml:space="preserve">CONSTRUCCION DE POZOS DE INSPECCION </t>
  </si>
  <si>
    <t>DE 1.2 M DE DIAMETRO</t>
  </si>
  <si>
    <t>SUMINISTRO E INSTALACION DE LECHO EN ARENA PARA TUBERIA. (NO INCLUYE TRANSPORTE)</t>
  </si>
  <si>
    <t xml:space="preserve">SUMINISTRO E INSTALACIÓN DE REGISTRO DE CORTE O INCORPORACIÓN 1/2" </t>
  </si>
  <si>
    <t xml:space="preserve">SUMINISTRO E INSTALACIÓN DE PF MACHO  DE 1/2 </t>
  </si>
  <si>
    <t>SUMINISTRO E INSTALACIÓN  MANGUERA A PRESION POR ML 1/2"</t>
  </si>
  <si>
    <t>SUMINISTRO E INSTALACIÓN DE COLLARIN 3" A 1/2"</t>
  </si>
  <si>
    <t>SUMINISTRO E INSTALACIÓN DE LLAVE DE PASO DE PVC 1/2" DE BOLA</t>
  </si>
  <si>
    <t>SUMINISTRO E INSTALACIÓN DE TUBERIA PVC UNIÓN MECÁNICA PRESIÓN RDE 21  DIAMETRO 3"</t>
  </si>
  <si>
    <t>BASE Y CAÑUELA EN CONCRETO DE 3.000 PSI E = 0,30 M.</t>
  </si>
  <si>
    <t xml:space="preserve">PAÑETE INTERIOR </t>
  </si>
  <si>
    <t>CILINDRO EN LADRILLO E=0.30M</t>
  </si>
  <si>
    <t xml:space="preserve">CONO DE REDUCCIÒN H=065M </t>
  </si>
  <si>
    <t>PASOS EN HIERRO DE 3/4" CON ANTICORROSIVO C/40 CM</t>
  </si>
  <si>
    <t>CAJA DE INSPECCIÓN 60 X 60 X 100 CM EN LADRILLO, CONCRETO DE 2500 PSI Y TAPA REFORZADA EN CONCRETO DE 3000 PSI</t>
  </si>
  <si>
    <t>SUMIDERO EN CONCRETO DE 3.000 PSI (INCLUYE REJILLAS VIBRO COMPACTADA DE 1.05X0.36)</t>
  </si>
  <si>
    <t>OBRAS ADICIONALES A LA VIA</t>
  </si>
  <si>
    <t>DIA</t>
  </si>
  <si>
    <t>ENTIBADOS TIPO 1A  (DISCONTINUO EN MADERA)</t>
  </si>
  <si>
    <t>MANEJO DE AGUAS CON DIAMETRO DE 8" A 12"</t>
  </si>
  <si>
    <t>MANEJO DE AGUAS CON DIAMETRO DE 12" A 24"</t>
  </si>
  <si>
    <t>MANEJO DE AGUAS CON DIAMETRO DE 24" A 30"</t>
  </si>
  <si>
    <t>32P</t>
  </si>
  <si>
    <t>33P</t>
  </si>
  <si>
    <t>34P</t>
  </si>
  <si>
    <t>35P</t>
  </si>
  <si>
    <t>36P</t>
  </si>
  <si>
    <t>37P</t>
  </si>
  <si>
    <t>39P</t>
  </si>
  <si>
    <t>40P</t>
  </si>
  <si>
    <t>38P</t>
  </si>
  <si>
    <t>41P</t>
  </si>
  <si>
    <t>42P</t>
  </si>
  <si>
    <t>43P</t>
  </si>
  <si>
    <t>44P</t>
  </si>
  <si>
    <t>45P</t>
  </si>
  <si>
    <t>46P</t>
  </si>
  <si>
    <t>47P</t>
  </si>
  <si>
    <t>SUMINISTRO E INSTALACIÓN AROTAPAS EN FIBROCONCRETO COMPLETAS</t>
  </si>
  <si>
    <t>48P</t>
  </si>
  <si>
    <t>49P</t>
  </si>
  <si>
    <t>50P</t>
  </si>
  <si>
    <t>51P</t>
  </si>
  <si>
    <t>CORTE PAVIMENTO FLEXIBLE CON CORTADORA</t>
  </si>
  <si>
    <t>10.1P</t>
  </si>
  <si>
    <t>SUBTOTAL OBRAS ADICIONALES A LA VIA</t>
  </si>
  <si>
    <t>SUBTOTAL CONSTRUCCION DE POZOS DE INSPECCION DE 1.2 M DE DIAMETRO</t>
  </si>
  <si>
    <t>SUBTOTAL ACUEDUCTO</t>
  </si>
  <si>
    <t>SUBTOTAL ALCANTARILLADO</t>
  </si>
  <si>
    <t>SUBTOTAL FILTROS Y DRENAJES</t>
  </si>
  <si>
    <t>SUBTOTAL ACERO</t>
  </si>
  <si>
    <t>SUBTOTAL PAVIMENTOS ASFALTICOS</t>
  </si>
  <si>
    <t>SUBTOTAL CONCRETOS</t>
  </si>
  <si>
    <t>SUBTOTAL PAVIMENTOS HIDRAULICOS</t>
  </si>
  <si>
    <t>SUBTOTAL BASES, SUBBASES Y AFIRMADOS</t>
  </si>
  <si>
    <t>SUBTOTAL EXCAVACIONES</t>
  </si>
  <si>
    <t>SUBTOTAL PRELIMINARES Y EXPLANACIONES</t>
  </si>
  <si>
    <t>13 Transporte de materiales provenientes de la excavaciones, subbases y bases, materiales granulares,  mezclas asfalticas para distancias mayores de mil metros (1.000 m).</t>
  </si>
  <si>
    <t>CEBRA PEATONAL SEGUN DISEÑO TRANSITO MUNICIPAL</t>
  </si>
  <si>
    <t>TRANSPORTE DE MATERIALES PROVENIENTES DE LA EXCAVACIONES, SUBBASES Y BASES, MATERIALES GRANULARES,  MEZCLAS ASFALTICAS PARA DISTANCIAS MAYORES DE MIL METROS (1.000 M).</t>
  </si>
  <si>
    <t>TRANSPORTE DE CONCRETO PREMEZCLADO PARA DISTANCIAS MAYORES DE MIL METROS (1.000 M).</t>
  </si>
  <si>
    <t>H</t>
  </si>
  <si>
    <t xml:space="preserve">"PAVIMENTACIÓN DE VÍAS URBANAS EN EL MUNICIPIO DE IBAGUE - DEPARTAMENTO DEL TOLIMA”  </t>
  </si>
  <si>
    <t xml:space="preserve">ITEM </t>
  </si>
  <si>
    <t>630.3</t>
  </si>
  <si>
    <t>630.4</t>
  </si>
  <si>
    <t>630.5</t>
  </si>
  <si>
    <t>SUMINISTRO E INSTALACIÓN DE TUBERÍA  NTC 3722-3 Y NTC 4764 DE DIAMETRO 6"</t>
  </si>
  <si>
    <t>SUMINISTRO E INSTALACIÓN DE TUBERÍA  NTC 3722-3 Y NTC 4764 DE  DIAMETRO 8"</t>
  </si>
  <si>
    <t>SUMINISTRO E INSTALACIÓN DE TUBERÍA  NTC 3722-3 Y NTC 4764 DE DIAMETRO 10"</t>
  </si>
  <si>
    <t>SUMINISTRO E INSTALACIÓN DE TUBERÍA NTC 3722-3 Y NTC 4764 DE DIAMETRO 12"</t>
  </si>
  <si>
    <t>SUMINISTRO E INSTALACIÓN DE TUBERÍA NTC 3722-3 Y NTC 4764 DE DIAMETRO 14"</t>
  </si>
  <si>
    <t>SUMINISTRO E INSTALACIÓN DE TUBERÍA NTC 3722-3 Y NTC 4764 DE DIAMETRO 16"</t>
  </si>
  <si>
    <t>SUMINISTRO E INSTALACIÓN DE TUBERÍA NTC 3722-3 Y NTC 4764 DE DIAMETRO 20"</t>
  </si>
  <si>
    <t>SUMINISTRO E INSTALACIÓN DE TUBERÍA NTC 3722-3 Y NTC 4764 DE DIAMETRO 24"</t>
  </si>
  <si>
    <t>SUMINISTRO E INSTALACIÓN DE TUBERÍA NTC 3722-3 Y NTC 4764 DE DIAMETRO 30"</t>
  </si>
  <si>
    <t>CALLE</t>
  </si>
  <si>
    <t>LONG.</t>
  </si>
  <si>
    <t>VALOR INCLUYE AIU</t>
  </si>
  <si>
    <t>SUMINISTRO E INSTALACIÓN DE TUBERÍA NTC 3722-3 Y NTC 4764 DE DIAMETRO 36"</t>
  </si>
  <si>
    <t>23.1P</t>
  </si>
  <si>
    <t>31.1P</t>
  </si>
  <si>
    <t>SUMINISTRO E INSTALACION DE KIT SILLA  YEE 36X 6"  PVC INCLUYE AGARRADERAS CAUCHO Y ADERENCIA</t>
  </si>
  <si>
    <t>20.1P</t>
  </si>
  <si>
    <t>SUMINISTRO E INSTALACIÓN DE TUBERÍA NTC 3722-3 Y NTC 4764 DE DIAMETRO 18"</t>
  </si>
  <si>
    <t>28.1P</t>
  </si>
  <si>
    <t>SUMINISTRO E INSTALACION DE KIT SILLA  YEE 18X 6"  PVC INCLUYE AGARRADERAS CAUCHO Y ADERENCIA</t>
  </si>
  <si>
    <t>ROTURA DE PAVIMENTO FLEXIBLE e=10 CM</t>
  </si>
  <si>
    <t>48.1P</t>
  </si>
  <si>
    <t>600.2.4P</t>
  </si>
  <si>
    <t>EXCAVACIONES VARIAS EN MATERIAL COMUN EN SECO A MANO  (DE 2 A 4 MTS)</t>
  </si>
  <si>
    <t>SUMINISTRO E INSTALACION DE LECHO EN GRAVA PARA TUBERIA ALCANTARILLADO</t>
  </si>
  <si>
    <t>SUMINISTRO E INSTALACION DE ENTIBADO TIPO 3 METALICO CON TABLERO INCLUYE EQUIPO Y HERRAMIENTA MENOR</t>
  </si>
  <si>
    <t>C.1</t>
  </si>
  <si>
    <t>C.2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</si>
  <si>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</si>
  <si>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</si>
  <si>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</si>
  <si>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</si>
  <si>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</si>
  <si>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</si>
  <si>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</si>
  <si>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</si>
  <si>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</si>
  <si>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C.33</t>
  </si>
  <si>
    <t>C.34</t>
  </si>
  <si>
    <t>C.35</t>
  </si>
  <si>
    <t>C.36</t>
  </si>
  <si>
    <t>C.37</t>
  </si>
  <si>
    <t>C.38</t>
  </si>
  <si>
    <t>C.39</t>
  </si>
  <si>
    <t>C.40</t>
  </si>
  <si>
    <t>C.41</t>
  </si>
  <si>
    <t>C.42</t>
  </si>
  <si>
    <t>C.43</t>
  </si>
  <si>
    <t>C.44</t>
  </si>
  <si>
    <t>C.45</t>
  </si>
  <si>
    <t>C.46</t>
  </si>
  <si>
    <t>C.47</t>
  </si>
  <si>
    <t>C.48</t>
  </si>
  <si>
    <t>C.49</t>
  </si>
  <si>
    <t>C.50</t>
  </si>
  <si>
    <t>C.51</t>
  </si>
  <si>
    <t>C.52</t>
  </si>
  <si>
    <t>C.53</t>
  </si>
  <si>
    <t>C.54</t>
  </si>
  <si>
    <t>C.55</t>
  </si>
  <si>
    <t>C.56</t>
  </si>
  <si>
    <t>C.57</t>
  </si>
  <si>
    <t>A</t>
  </si>
  <si>
    <t>d</t>
  </si>
  <si>
    <t>60P</t>
  </si>
  <si>
    <t>61P</t>
  </si>
  <si>
    <t>62P</t>
  </si>
  <si>
    <t>63P</t>
  </si>
  <si>
    <t>SUMINISTRO E INSTALACION UNIÓN UNIVERSAL TIPO DRESSER HD DE 3"</t>
  </si>
  <si>
    <t>SUMINISTRO E INSTALACION UNION UNIVERSAL TIPO DRESSER HD DE 4"</t>
  </si>
  <si>
    <t>SUMINISTRO E INSTALACION DE SEMICODO 45° PVC PRESION 3". SOLDADO</t>
  </si>
  <si>
    <t>SUMINISTRO E INSTALACION DE CODO 90° PVC PRESION 3"</t>
  </si>
  <si>
    <t>60.1P</t>
  </si>
  <si>
    <t>SEMICODO 45° PVC PRESION 3". SOLDADO</t>
  </si>
  <si>
    <t>U</t>
  </si>
  <si>
    <t>AYUDANTE (2)</t>
  </si>
  <si>
    <t>OFICIAL</t>
  </si>
  <si>
    <t>SUMINISTRO E INSTALACION DE TEE HD EXTREMOS LISOS. 3"X3"X3"</t>
  </si>
  <si>
    <t>TACHA REFLECTIVA</t>
  </si>
  <si>
    <t>CÁLCULO DEL A.I.U.</t>
  </si>
  <si>
    <t>DURACION ESTIMADA DEL PROYECTO</t>
  </si>
  <si>
    <t>FRENTES OBRA</t>
  </si>
  <si>
    <t xml:space="preserve">VALOR TOTAL COSTO DIRECTO OBRA CIVIL : </t>
  </si>
  <si>
    <t xml:space="preserve">VALOR TOTAL OBRA CIVIL : </t>
  </si>
  <si>
    <t>GASTOS OPERATIVOS Y OFICINA</t>
  </si>
  <si>
    <t>DEDICACIÓN</t>
  </si>
  <si>
    <t>Contabilidad y Asesoria Legal</t>
  </si>
  <si>
    <t>Arriendo Oficina central</t>
  </si>
  <si>
    <t>Papeleria- Utilies oficina</t>
  </si>
  <si>
    <t>Servicios Publicos durante proyecto</t>
  </si>
  <si>
    <t>Valla Informativa General del Proyecto</t>
  </si>
  <si>
    <t>Edicion de Informes, memorias, planos.</t>
  </si>
  <si>
    <t>Telecomunicaciones</t>
  </si>
  <si>
    <t>Alquiler Equipo de Topografia comision  (Estación Total ,  Nivel de precisión y Mira), GPS. (5 UN)</t>
  </si>
  <si>
    <t>Ensayos de laboratorio</t>
  </si>
  <si>
    <t>SUBTOTAL GASTOS OPERATIVOS Y OFICINA</t>
  </si>
  <si>
    <t>GASTOS DE LEGALIZACION Y PERFECCIONAMIENTO, ojo estos son sobre el valor total del proyecto</t>
  </si>
  <si>
    <t>VALOR PRIMA</t>
  </si>
  <si>
    <t>Polizas</t>
  </si>
  <si>
    <t>1% mas o menos</t>
  </si>
  <si>
    <t>Impuesto a la Seguridad (contribución especial)</t>
  </si>
  <si>
    <t>Tasa Prodeporte</t>
  </si>
  <si>
    <t>Retefuente</t>
  </si>
  <si>
    <t>Estampillas</t>
  </si>
  <si>
    <t>SUBTOTAL GASTOS DE LEGALIZACION Y PERFECCIONAMIENTO</t>
  </si>
  <si>
    <t>SALARIO MES</t>
  </si>
  <si>
    <t>Factor Prestacional</t>
  </si>
  <si>
    <t>Ingeniero Director de Obra</t>
  </si>
  <si>
    <t>Ingeniero Especialista Pavimentos</t>
  </si>
  <si>
    <t>Ingeniero Especialista Vías y/o Diseño Geometrico</t>
  </si>
  <si>
    <t>Ingeniero Especialista Estrucutras</t>
  </si>
  <si>
    <t>Ingeniero Especialista en Hidrologia</t>
  </si>
  <si>
    <t>Ingeniero Especialista Geotecnia</t>
  </si>
  <si>
    <t>Ingeniero Especialista Ambiental</t>
  </si>
  <si>
    <t>Ingeniero Residente de Obra 1</t>
  </si>
  <si>
    <t>Ingeniero Residente de Obra 2</t>
  </si>
  <si>
    <t>PERSONAL TÉCNICO</t>
  </si>
  <si>
    <t>Topografo 1</t>
  </si>
  <si>
    <t>Topografo 2</t>
  </si>
  <si>
    <t>Paleteros (8)</t>
  </si>
  <si>
    <t xml:space="preserve">Laboratorista </t>
  </si>
  <si>
    <t>SUBTOTAL PERSONAL PROFESIONAL Y TECNICO</t>
  </si>
  <si>
    <t>Valor porcentual de los Imprevistos  1.00%</t>
  </si>
  <si>
    <t>Valor porcentual de la Utilidad estimada 5.00%</t>
  </si>
  <si>
    <t>Valor Total porcentual del A.I.U. 30.00%</t>
  </si>
  <si>
    <t>TOTAL COSTO DIRECTO</t>
  </si>
  <si>
    <t>TOTAL COSTO INDIRECTOS</t>
  </si>
  <si>
    <t>TOTAL PROYECTO</t>
  </si>
  <si>
    <t xml:space="preserve">NOMBRE DEL PROYECTO XXXXX
</t>
  </si>
  <si>
    <t>CONSTRUCCIÓN PLACA DE CONCRETO MEZCLADO EN SITIO MR-40 , INCLUYE ALISTADO JUNTAS Y SELLANTES.</t>
  </si>
  <si>
    <t>500.1.1.1P</t>
  </si>
  <si>
    <t>nosotros teniamos 10 de rendimiento</t>
  </si>
  <si>
    <t>ellos no tienen rastrilleros</t>
  </si>
  <si>
    <t>D</t>
  </si>
  <si>
    <t>CANTIDAD  (1)</t>
  </si>
  <si>
    <t>CANTIDAD   (1)</t>
  </si>
  <si>
    <t>DISTANCIA EN KM (2)</t>
  </si>
  <si>
    <t xml:space="preserve">OBJETO: </t>
  </si>
  <si>
    <t>CALCULO DEL FACTOR MULTIPLICADOR - RIESGO V MAS DE 2 SMLV</t>
  </si>
  <si>
    <t>subsidio de transporte (permisos, bonificación, seguros, etc.)</t>
  </si>
  <si>
    <t>2.14</t>
  </si>
  <si>
    <t>Fondo de Solidaridad</t>
  </si>
  <si>
    <t>Otros ( AUXILIOS VARIOS, PRESTACIONES EXTRALEGALES, INCAPACIDADES NO CUBIERTAS POR EPS (CALAMIDADES Y ENFERMEDADES), SEGUROS DE LEY, INDEMNIZACIONES Y OTROS )</t>
  </si>
  <si>
    <t>GASTOS GENERALES Y DE ADMINISTRACIÓN (COSTOS INDIRECTOS NO REEMBOLSABLES)</t>
  </si>
  <si>
    <t>Costos y Preparaciòn de la propuesta</t>
  </si>
  <si>
    <t>Personal administrativo no facturado (sueldo + pretaciones)</t>
  </si>
  <si>
    <t>Sistematización y Administracion</t>
  </si>
  <si>
    <t>Personal profesional no facturado</t>
  </si>
  <si>
    <t xml:space="preserve">Personal tecnico no facturable, Sobresueldo de personal tecnico, </t>
  </si>
  <si>
    <t>Asesoria legal, tributaria y medica</t>
  </si>
  <si>
    <t>Gastos generales de operación, Seguros de oficina del consultor, correos, Vigilancia y aseo</t>
  </si>
  <si>
    <t>Gastos de representacion</t>
  </si>
  <si>
    <t>Gastos legales e intereses bancarios por financiacion</t>
  </si>
  <si>
    <t>Documentacion tecnica</t>
  </si>
  <si>
    <t>Aseguramiento de calidad</t>
  </si>
  <si>
    <t>Capacitacion del personal (cursos, congresos, seminarios)</t>
  </si>
  <si>
    <t>Actualizaciones tecnologicas ( software, hardware, perofericos, etc.)</t>
  </si>
  <si>
    <t xml:space="preserve">Afiliacion a asociaciones profesionales </t>
  </si>
  <si>
    <t>SUBTOTAL  3  -  GASTOS GENERALES Y DE ADMINISTRACIÓN (COSTOS INDIRECTOS NO REEMBOLSABLES)</t>
  </si>
  <si>
    <t>COSTOS DE PERFECCIONAMIENTO (IMPUESTOS Y POLIZAS Y Otros gastos no reembolsables)</t>
  </si>
  <si>
    <t>Estampilla U.T</t>
  </si>
  <si>
    <t>Estampilla pro hospitales</t>
  </si>
  <si>
    <t>Estampilla pro deporte</t>
  </si>
  <si>
    <t>ReteICA</t>
  </si>
  <si>
    <t>SUBTOTAL  4  -  COSTOS DE PERFECCIONAMIENTO (IMPUESTOS Y POLIZAS Y Otros gastos no reembolsables)</t>
  </si>
  <si>
    <t>CARGO POR HONORARIOS</t>
  </si>
  <si>
    <t xml:space="preserve">SUBTOTAL  4  -  HONORARIOS     </t>
  </si>
  <si>
    <r>
      <t>FACTOR MULTIPLICADOR</t>
    </r>
    <r>
      <rPr>
        <b/>
        <sz val="10"/>
        <color indexed="8"/>
        <rFont val="Courier New"/>
        <family val="3"/>
      </rPr>
      <t xml:space="preserve">   =   (  1 + 2 + 3 + 4 + 5 ) / 100</t>
    </r>
  </si>
  <si>
    <t>CALCULO DEL FACTOR MULTIPLICADOR - RIESGO V MENOS DE 2 SMLV</t>
  </si>
  <si>
    <t>4.2</t>
  </si>
  <si>
    <t>CALCULO DEL FACTOR MULTIPLICADOR - RIESGO I</t>
  </si>
  <si>
    <t>CREE</t>
  </si>
  <si>
    <t>Consultoria</t>
  </si>
  <si>
    <t>CONSORCIO CONSULTORIA MELGAR</t>
  </si>
  <si>
    <t>Ingeniero Auxiliar</t>
  </si>
  <si>
    <t>Mobiliario y equipos oficina</t>
  </si>
  <si>
    <t>Alquiler de Vehiculo  Cilindraje &gt;2000 - (Incluye combustible, m,antenimiento y gastos)</t>
  </si>
  <si>
    <t>SPT</t>
  </si>
  <si>
    <t xml:space="preserve">Arrendamiento Campamento </t>
  </si>
  <si>
    <t xml:space="preserve">Profesional HSEQ </t>
  </si>
  <si>
    <t xml:space="preserve">Inspector de Obra </t>
  </si>
  <si>
    <t xml:space="preserve">Secretaria </t>
  </si>
  <si>
    <t xml:space="preserve">Cadenero </t>
  </si>
  <si>
    <t>Almacenista</t>
  </si>
  <si>
    <t>Persnal de vigilancia (2)</t>
  </si>
  <si>
    <t>Valor porcentual de la Administración 24.00%</t>
  </si>
  <si>
    <t>SUMINISTRO E INSTALACION CONCRETO RESISTENCIA  28MPa (C ) PREMEZCLADO</t>
  </si>
  <si>
    <t>SUMINISTRO E INSTALACION CONCRETO RESISTENCIA 21MPa (D) PREMEZCLADO</t>
  </si>
  <si>
    <t>SUMINISTRO E INSTALACION CONCRETO RESISTENCIA 14MPa  (F) PREMEZCLADO</t>
  </si>
  <si>
    <t>SUMINISTRO E INSTALACION CONCRETO RESISTENCIA  28MPa (C ) MEZCLADO EN SITIO</t>
  </si>
  <si>
    <t>SUMINISTRO E INSTALACION CONCRETO RESISTENCIA  21MPa (C ) MEZCLADO EN SITIO</t>
  </si>
  <si>
    <t>SUMINISTRO E INSTALACION CONCRETO RESISTENCIA  14 MPa (C ) MEZCLADO EN SITIO</t>
  </si>
  <si>
    <t>630.3P'!A1</t>
  </si>
  <si>
    <t>630.4P'!A1</t>
  </si>
  <si>
    <t>630.5P'!A1</t>
  </si>
  <si>
    <t xml:space="preserve">ACERO LISO PARA BARRA PASA JUNTA (DOVELAS) </t>
  </si>
  <si>
    <t>640.2P'!A1</t>
  </si>
  <si>
    <t>701.1'!A1</t>
  </si>
  <si>
    <t>1. CALLE 14 SUR ENTRE CARRERAS 16 Y 14  BELTRÁN</t>
  </si>
  <si>
    <t>2. CARRERA 3 ENTRE CALLE 14 Y 15 VERSALLES</t>
  </si>
  <si>
    <t>3. CARRERA 8 ESTE ENTRE CALLES 13 Y 14 PRIMAVERA</t>
  </si>
  <si>
    <t>4. CARRERA 11E ENTRE CALLES 6 Y 6A  CARMEN ROCHA</t>
  </si>
  <si>
    <t>5. CALLE 6 ENTRE CARRERAS 3 Y CALLE 2 ORIENTE AVENIDA TULUNÍ</t>
  </si>
  <si>
    <t>6. CALLE 6 ENTRE CARRERAS 7 Y 8 AMBEIMA</t>
  </si>
  <si>
    <t>7. CARRERA 2 ENTRE CALLE 14 Y 15 VERSALLES</t>
  </si>
  <si>
    <t>8. CALLE 8 ENTRE CARRERA 3 Y CALLE 2B DIVINO NIÑO</t>
  </si>
  <si>
    <t>10. CARRERA 5E ENTRE CALLES 13 Y 14 PRIMAVERA</t>
  </si>
  <si>
    <t>11. CALLE 9B ENTRE CARRERAS 4E Y 5E PRIMERO DE MAYO</t>
  </si>
  <si>
    <t>13. CARRERA 3 ENTRE CALLES 13 Y 14; CALLE 14 ENTRE CARRERA 3 Y 2 VERSALLES</t>
  </si>
  <si>
    <t xml:space="preserve">14. CARRERA 14 ENTRE CALLE 8ASUR Y CARRERA 10 VILLA CAFÉ </t>
  </si>
  <si>
    <t>15. CARRERA 5E ENTRE CALLE 14 Y 15 OBRERO</t>
  </si>
  <si>
    <t>16. CALLE 7A ENTRE CARRERAS 19 Y 20 ROCÍO ALTO</t>
  </si>
  <si>
    <t>"CONSULTORÍA TÉCNICA, ADMINISTRATIVA, FINANCIERA Y AMBIENTAL PARA LA REALIZACIÓN DE LOS ESTUDIOS Y DISEÑOS PARA LA PAVIMENTACIÓN DE VÍAS URBANAS DEL MUNICIPIO DE CHAPARRAL – DEPARTAMENTO DEL TOLIMA".</t>
  </si>
  <si>
    <t>SUMINISTRO, EXTENDIDA Y COMPACTACIÓN DE MATERIAL PARA RELLENO ESTRUCTURAL AFIRMADO (NO INCLUYE TRANSPORTE)</t>
  </si>
  <si>
    <t xml:space="preserve">  </t>
  </si>
  <si>
    <t>TOTAL INVERSION VIAS</t>
  </si>
  <si>
    <t>OBSERVACIONES</t>
  </si>
  <si>
    <t>9. CALLE 15 ENTRADA BARRIO AMERICAS</t>
  </si>
  <si>
    <t xml:space="preserve"> (PAVIMENTADA COMPLETAMENTE POR LA ALCALDIA)</t>
  </si>
  <si>
    <t>(PAVIMENTADA COMPLETAMENTE POR LA ALCALDÍA)</t>
  </si>
  <si>
    <t>SUMINISTRO E INSTALACIÓN DE TUBERIA PVC UNIÓN MECÁNICA PRESIÓN RDE 21 DIAMETRO 2"</t>
  </si>
  <si>
    <t>SUMINISTRO E INSTALACIÓN DE TUBERIA PVC UNIÓN MECÁNICA PRESIÓN RDE 21  DIAMETRO 6"</t>
  </si>
  <si>
    <t xml:space="preserve">12. CARRERA 3E ENTRE CALLE 9B Y CALLE 9 PRIMERO DE MAYO – PLAZA DE TOROS </t>
  </si>
  <si>
    <t>LONG TOTAL</t>
  </si>
  <si>
    <t>SUMINISTRO E INSTALACIÓN DE TUBERIA PVC UNIÓN MECÁNICA PRESIÓN RDE 21  DIAMETRO 4"</t>
  </si>
  <si>
    <t>FALTA POR INCLUIR DISEÑO DE MURO, CANTIDADES DE MURO Y  VOLUMES DE RELLENO</t>
  </si>
  <si>
    <t>FALTA POR INCLUIR DISEÑO Y CANTIDADES DE MURO</t>
  </si>
  <si>
    <t>REQUIERE UN DISEÑO DE UN MURO DE CONTENCION DE MAS DE 10M DE PROF</t>
  </si>
  <si>
    <t xml:space="preserve"> </t>
  </si>
  <si>
    <t>SUMINISTRO E INSTALACIÓN DE TUBERIA PVC UNIÓN MECÁNICA PRESIÓN RDE 21  DIAMETRO 2"</t>
  </si>
  <si>
    <t>37.1p</t>
  </si>
  <si>
    <t>37.3P</t>
  </si>
  <si>
    <t>37.2P</t>
  </si>
  <si>
    <t>SUMINISTRO E INSTALACION UNION UNIVERSAL TIPO DRESSER HD DE 3"</t>
  </si>
  <si>
    <t>PAVIMENTACIÓN DE VÍAS URBANAS DEL MUNICIPIO DE CHAPARRAL – DEPARTAMENTO DEL TOLIMA</t>
  </si>
  <si>
    <t>311.1</t>
  </si>
  <si>
    <t>SUMINISTRO, EXTENDIDA Y COMPACTACIÓN DE AFIRMADO (NO INCLUYE TRANSPORTE)</t>
  </si>
  <si>
    <t>SUMINISTRO, EXTENDIDA Y COMPACTACIÓN DE MATERIAL PARA RELLENO ESTRUCTURAL RECEBO (NO INCLUYE TRANSPORTE)</t>
  </si>
  <si>
    <t>afirmado</t>
  </si>
  <si>
    <t>ADMINISTRACIÓN</t>
  </si>
  <si>
    <t>IMPREVISTOS</t>
  </si>
  <si>
    <t>PLAN DE MANEJO DE TRÁNSITO (PMT)</t>
  </si>
  <si>
    <t>INTERVENTORÍA</t>
  </si>
  <si>
    <t>TOTAL INVERSIÓN VÍAS</t>
  </si>
  <si>
    <t>640.2P</t>
  </si>
  <si>
    <t>SUMINISTRO E INSTALACION DE TUBERÍA PVC UNION MECANICA PRESION RDE 21 DIAMETRO 3"</t>
  </si>
  <si>
    <t>Oficial</t>
  </si>
  <si>
    <t>SUMINISTRO E INSTALACION DE SEMICODO 45° PVC PRESION 3" UNION MECANICA</t>
  </si>
  <si>
    <t>SUMINISTRO E INSTALACION DE CODO 90° PVC PRESION 4" UNION MECANICA</t>
  </si>
  <si>
    <t>aydante (2)</t>
  </si>
  <si>
    <t>CODO 90° UNION MECANICA 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</si>
</sst>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8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_([$$-240A]\ * #,##0.00_);_([$$-240A]\ * \(#,##0.00\);_([$$-240A]\ * &quot;-&quot;??_);_(@_)"/>
    <numFmt numFmtId="168" formatCode="0.000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0.00000"/>
    <numFmt numFmtId="172" formatCode="_-* #,##0.00_-;\-* #,##0.00_-;_-* &quot;-&quot;_-;_-@_-"/>
    <numFmt numFmtId="173" formatCode="&quot;$&quot;#,##0.00"/>
    <numFmt numFmtId="174" formatCode="_-[$$-240A]\ * #,##0.00_-;\-[$$-240A]\ * #,##0.00_-;_-[$$-240A]\ * &quot;-&quot;??_-;_-@_-"/>
    <numFmt numFmtId="175" formatCode="_ * #,##0.00_ ;_ * \-#,##0.00_ ;_ * &quot;-&quot;??_ ;_ @_ "/>
    <numFmt numFmtId="176" formatCode="_-* #,##0.00\ _€_-;\-* #,##0.00\ _€_-;_-* &quot;-&quot;??\ _€_-;_-@_-"/>
    <numFmt numFmtId="177" formatCode="_(* #,##0_);_(* \(#,##0\);_(* &quot;-&quot;??_);_(@_)"/>
    <numFmt numFmtId="178" formatCode="#,##0.0"/>
    <numFmt numFmtId="180" formatCode="0.000%"/>
    <numFmt numFmtId="181" formatCode="_ * #,##0.00_ ;_ * \-#,##0.00_ ;_ * \-??_ ;_ @_ "/>
    <numFmt numFmtId="182" formatCode="_ &quot;$&quot;\ * #,##0_ ;_ &quot;$&quot;\ * \-#,##0_ ;_ &quot;$&quot;\ * &quot;-&quot;_ ;_ @_ "/>
    <numFmt numFmtId="183" formatCode="&quot;$&quot;\ #,##0"/>
    <numFmt numFmtId="184" formatCode="0.0"/>
    <numFmt numFmtId="185" formatCode="&quot;$&quot;\ #,##0_);[Red]\(&quot;$&quot;\ #,##0\)"/>
    <numFmt numFmtId="186" formatCode="&quot;$&quot;#,##0.00;[Red]\-&quot;$&quot;#,##0.00"/>
    <numFmt numFmtId="187" formatCode="#,##0.00\ &quot;€&quot;;\-#,##0.00\ &quot;€&quot;"/>
    <numFmt numFmtId="188" formatCode="#,##0.00\ &quot;€&quot;;[Red]\-#,##0.00\ &quot;€&quot;"/>
    <numFmt numFmtId="189" formatCode="_-* #,##0.00\ &quot;€&quot;_-;\-* #,##0.00\ &quot;€&quot;_-;_-* &quot;-&quot;??\ &quot;€&quot;_-;_-@_-"/>
    <numFmt numFmtId="190" formatCode="##0"/>
    <numFmt numFmtId="191" formatCode="0.0000"/>
    <numFmt numFmtId="192" formatCode="_-* #,##0\ _P_t_s_-;\-* #,##0\ _P_t_s_-;_-* &quot;-&quot;??\ _P_t_s_-;_-@_-"/>
    <numFmt numFmtId="193" formatCode="0.00%;\-0.00%;&quot;&quot;"/>
    <numFmt numFmtId="194" formatCode="_-* #,##0\ &quot;Pts&quot;_-;\-* #,##0\ &quot;Pts&quot;_-;_-* &quot;-&quot;\ &quot;Pts&quot;_-;_-@_-"/>
    <numFmt numFmtId="195" formatCode="_-* #,##0.00\ &quot;Pts&quot;_-;\-* #,##0.00\ &quot;Pts&quot;_-;_-* &quot;-&quot;??\ &quot;Pts&quot;_-;_-@_-"/>
    <numFmt numFmtId="196" formatCode="\$#,##0\ ;\(\$#,##0\)"/>
    <numFmt numFmtId="197" formatCode="_ [$€-2]\ * #,##0.00_ ;_ [$€-2]\ * \-#,##0.00_ ;_ [$€-2]\ * &quot;-&quot;??_ "/>
    <numFmt numFmtId="198" formatCode="_-* #,##0.00\ [$€]_-;\-* #,##0.00\ [$€]_-;_-* &quot;-&quot;??\ [$€]_-;_-@_-"/>
    <numFmt numFmtId="199" formatCode="000\°00&quot;´&quot;00&quot;´´&quot;"/>
    <numFmt numFmtId="200" formatCode="0%;\-0%;&quot;&quot;"/>
    <numFmt numFmtId="201" formatCode="#0&quot;.&quot;000&quot;´&quot;000&quot;.&quot;000"/>
    <numFmt numFmtId="202" formatCode="##0&quot;.&quot;000"/>
    <numFmt numFmtId="203" formatCode="#.##\ \K\g"/>
    <numFmt numFmtId="204" formatCode="#,##0.0000"/>
    <numFmt numFmtId="205" formatCode="##0&quot;´&quot;000&quot;.&quot;000"/>
    <numFmt numFmtId="206" formatCode="[$$-240A]\ #,##0.00"/>
    <numFmt numFmtId="207" formatCode="_ &quot;$&quot;* #,##0.00_ ;_ &quot;$&quot;* \-#,##0.00_ ;_ &quot;$&quot;* &quot;-&quot;??_ ;_ @_ "/>
    <numFmt numFmtId="208" formatCode="_ &quot;$&quot;\ * #,##0.00_ ;_ &quot;$&quot;\ * \-#,##0.00_ ;_ &quot;$&quot;\ * &quot;-&quot;??_ ;_ @_ "/>
    <numFmt numFmtId="209" formatCode="[$$-500A]\ #,##0.00"/>
    <numFmt numFmtId="210" formatCode="&quot;$&quot;\ #,##0.00;[Red]&quot;$&quot;\ \-#,##0.00"/>
    <numFmt numFmtId="211" formatCode="&quot;$&quot;\ #,##0.00;&quot;$&quot;\ \-#,##0.00"/>
    <numFmt numFmtId="212" formatCode="#,##0_ ;\-#,##0\ "/>
    <numFmt numFmtId="213" formatCode="_ &quot;$&quot;\ * #,##0.00_ ;_ &quot;$&quot;\ * \-#,##0.00_ ;_ &quot;$&quot;\ * &quot;-&quot;_ ;_ @_ "/>
    <numFmt numFmtId="214" formatCode="#0&quot;.&quot;"/>
    <numFmt numFmtId="215" formatCode="0.0%;\-0.0%;&quot;&quot;"/>
    <numFmt numFmtId="216" formatCode="0.0%"/>
    <numFmt numFmtId="217" formatCode="m\o\n\th\ d\,\ \y\y\y\y"/>
    <numFmt numFmtId="218" formatCode="#."/>
    <numFmt numFmtId="219" formatCode="#,"/>
    <numFmt numFmtId="220" formatCode="_ [$€-2]\ * #.##0.00_ ;_ [$€-2]\ * \-#.##0.00_ ;_ [$€-2]\ * &quot;-&quot;??_ "/>
    <numFmt numFmtId="221" formatCode="#,#00"/>
    <numFmt numFmtId="222" formatCode="_ * #,##0.000_ ;_ * \-#,##0.000_ ;_ * &quot;-&quot;??_ ;_ @_ "/>
    <numFmt numFmtId="223" formatCode="\$#,#00"/>
    <numFmt numFmtId="224" formatCode="#.##000"/>
    <numFmt numFmtId="225" formatCode="0\+000"/>
    <numFmt numFmtId="226" formatCode="General_)"/>
    <numFmt numFmtId="227" formatCode="_(* #,##0\ &quot;pta&quot;_);_(* \(#,##0\ &quot;pta&quot;\);_(* &quot;-&quot;??\ &quot;pta&quot;_);_(@_)"/>
  </numFmts>
  <fonts count="9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6"/>
      <name val="Arial Narrow"/>
      <family val="2"/>
    </font>
    <font>
      <sz val="8"/>
      <name val="Calibri"/>
      <family val="2"/>
      <scheme val="minor"/>
    </font>
    <font>
      <b/>
      <sz val="11"/>
      <name val="Arial Narrow"/>
      <family val="2"/>
    </font>
    <font>
      <sz val="10"/>
      <color rgb="FF000000"/>
      <name val="Arial Narrow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7.5"/>
      <color indexed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Courier New"/>
      <family val="3"/>
    </font>
    <font>
      <b/>
      <sz val="11"/>
      <color theme="1"/>
      <name val="Courier New"/>
      <family val="3"/>
    </font>
    <font>
      <sz val="10"/>
      <color theme="1"/>
      <name val="Courier New"/>
      <family val="3"/>
    </font>
    <font>
      <sz val="11"/>
      <color theme="1"/>
      <name val="Courier New"/>
      <family val="3"/>
    </font>
    <font>
      <b/>
      <sz val="14"/>
      <color theme="1"/>
      <name val="Courier New"/>
      <family val="3"/>
    </font>
    <font>
      <b/>
      <sz val="10"/>
      <color theme="1"/>
      <name val="Calibri"/>
      <family val="2"/>
      <scheme val="minor"/>
    </font>
    <font>
      <b/>
      <sz val="10"/>
      <color indexed="8"/>
      <name val="Courier New"/>
      <family val="3"/>
    </font>
    <font>
      <b/>
      <sz val="12"/>
      <color theme="1"/>
      <name val="Courier New"/>
      <family val="3"/>
    </font>
    <font>
      <sz val="11"/>
      <name val="Arial Narrow"/>
      <family val="2"/>
    </font>
    <font>
      <b/>
      <sz val="8"/>
      <name val="Arial"/>
      <family val="2"/>
    </font>
    <font>
      <b/>
      <sz val="10"/>
      <color rgb="FF000000"/>
      <name val="Arial Narrow"/>
      <family val="2"/>
    </font>
    <font>
      <sz val="11"/>
      <color indexed="8"/>
      <name val="Calibri"/>
      <family val="2"/>
    </font>
    <font>
      <b/>
      <sz val="11"/>
      <color rgb="FF000000"/>
      <name val="Arial Narrow"/>
      <family val="2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name val="Courier New"/>
      <family val="3"/>
    </font>
    <font>
      <sz val="11"/>
      <name val="Courier New"/>
      <family val="3"/>
    </font>
    <font>
      <b/>
      <sz val="10"/>
      <name val="Courier New"/>
      <family val="3"/>
    </font>
    <font>
      <b/>
      <sz val="11"/>
      <name val="Courier New"/>
      <family val="3"/>
    </font>
    <font>
      <b/>
      <sz val="14"/>
      <name val="Courier New"/>
      <family val="3"/>
    </font>
    <font>
      <b/>
      <sz val="12"/>
      <color theme="1"/>
      <name val="Century Gothic"/>
      <family val="2"/>
    </font>
    <font>
      <sz val="8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0"/>
      <color indexed="24"/>
      <name val="Arial"/>
      <family val="2"/>
    </font>
    <font>
      <sz val="10"/>
      <name val="Helv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BERNHARD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7"/>
      <name val="Small Fonts"/>
      <family val="2"/>
    </font>
    <font>
      <sz val="8"/>
      <name val="Helv"/>
    </font>
    <font>
      <b/>
      <sz val="12"/>
      <color rgb="FF000059"/>
      <name val="Arial"/>
      <family val="2"/>
    </font>
    <font>
      <sz val="10"/>
      <name val="Arial"/>
    </font>
  </fonts>
  <fills count="5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B2E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0000"/>
        <bgColor indexed="64"/>
      </patternFill>
    </fill>
  </fills>
  <borders count="9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222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0" borderId="0"/>
    <xf numFmtId="0" fontId="7" fillId="0" borderId="0" applyNumberFormat="0" applyBorder="0" applyAlignment="0"/>
    <xf numFmtId="0" fontId="7" fillId="2" borderId="2" applyNumberFormat="0" applyFont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17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2" fillId="0" borderId="0"/>
    <xf numFmtId="182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8" fillId="0" borderId="0"/>
    <xf numFmtId="0" fontId="55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8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8" fillId="23" borderId="0" applyNumberFormat="0" applyBorder="0" applyAlignment="0" applyProtection="0"/>
    <xf numFmtId="0" fontId="38" fillId="18" borderId="0" applyNumberFormat="0" applyBorder="0" applyAlignment="0" applyProtection="0"/>
    <xf numFmtId="0" fontId="38" fillId="24" borderId="0" applyNumberFormat="0" applyBorder="0" applyAlignment="0" applyProtection="0"/>
    <xf numFmtId="0" fontId="38" fillId="19" borderId="0" applyNumberFormat="0" applyBorder="0" applyAlignment="0" applyProtection="0"/>
    <xf numFmtId="0" fontId="38" fillId="25" borderId="0" applyNumberFormat="0" applyBorder="0" applyAlignment="0" applyProtection="0"/>
    <xf numFmtId="0" fontId="38" fillId="20" borderId="0" applyNumberFormat="0" applyBorder="0" applyAlignment="0" applyProtection="0"/>
    <xf numFmtId="0" fontId="38" fillId="26" borderId="0" applyNumberFormat="0" applyBorder="0" applyAlignment="0" applyProtection="0"/>
    <xf numFmtId="0" fontId="38" fillId="21" borderId="0" applyNumberFormat="0" applyBorder="0" applyAlignment="0" applyProtection="0"/>
    <xf numFmtId="0" fontId="38" fillId="23" borderId="0" applyNumberFormat="0" applyBorder="0" applyAlignment="0" applyProtection="0"/>
    <xf numFmtId="0" fontId="38" fillId="22" borderId="0" applyNumberFormat="0" applyBorder="0" applyAlignment="0" applyProtection="0"/>
    <xf numFmtId="0" fontId="38" fillId="23" borderId="0" applyNumberFormat="0" applyBorder="0" applyAlignment="0" applyProtection="0"/>
    <xf numFmtId="0" fontId="38" fillId="26" borderId="0" applyNumberFormat="0" applyBorder="0" applyAlignment="0" applyProtection="0"/>
    <xf numFmtId="2" fontId="2" fillId="0" borderId="0"/>
    <xf numFmtId="2" fontId="2" fillId="0" borderId="0"/>
    <xf numFmtId="2" fontId="2" fillId="0" borderId="0"/>
    <xf numFmtId="2" fontId="2" fillId="0" borderId="0"/>
    <xf numFmtId="2" fontId="2" fillId="0" borderId="0"/>
    <xf numFmtId="2" fontId="2" fillId="0" borderId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7" borderId="0" applyNumberFormat="0" applyBorder="0" applyAlignment="0" applyProtection="0"/>
    <xf numFmtId="0" fontId="38" fillId="21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4" borderId="0" applyNumberFormat="0" applyBorder="0" applyAlignment="0" applyProtection="0"/>
    <xf numFmtId="0" fontId="38" fillId="22" borderId="0" applyNumberFormat="0" applyBorder="0" applyAlignment="0" applyProtection="0"/>
    <xf numFmtId="0" fontId="38" fillId="25" borderId="0" applyNumberFormat="0" applyBorder="0" applyAlignment="0" applyProtection="0"/>
    <xf numFmtId="0" fontId="38" fillId="27" borderId="0" applyNumberFormat="0" applyBorder="0" applyAlignment="0" applyProtection="0"/>
    <xf numFmtId="0" fontId="38" fillId="29" borderId="0" applyNumberFormat="0" applyBorder="0" applyAlignment="0" applyProtection="0"/>
    <xf numFmtId="0" fontId="38" fillId="21" borderId="0" applyNumberFormat="0" applyBorder="0" applyAlignment="0" applyProtection="0"/>
    <xf numFmtId="0" fontId="38" fillId="19" borderId="0" applyNumberFormat="0" applyBorder="0" applyAlignment="0" applyProtection="0"/>
    <xf numFmtId="0" fontId="38" fillId="24" borderId="0" applyNumberFormat="0" applyBorder="0" applyAlignment="0" applyProtection="0"/>
    <xf numFmtId="0" fontId="38" fillId="22" borderId="0" applyNumberFormat="0" applyBorder="0" applyAlignment="0" applyProtection="0"/>
    <xf numFmtId="0" fontId="38" fillId="28" borderId="0" applyNumberFormat="0" applyBorder="0" applyAlignment="0" applyProtection="0"/>
    <xf numFmtId="0" fontId="38" fillId="26" borderId="0" applyNumberFormat="0" applyBorder="0" applyAlignment="0" applyProtection="0"/>
    <xf numFmtId="0" fontId="59" fillId="30" borderId="0" applyNumberFormat="0" applyBorder="0" applyAlignment="0" applyProtection="0"/>
    <xf numFmtId="0" fontId="59" fillId="25" borderId="0" applyNumberFormat="0" applyBorder="0" applyAlignment="0" applyProtection="0"/>
    <xf numFmtId="0" fontId="59" fillId="27" borderId="0" applyNumberFormat="0" applyBorder="0" applyAlignment="0" applyProtection="0"/>
    <xf numFmtId="0" fontId="59" fillId="31" borderId="0" applyNumberFormat="0" applyBorder="0" applyAlignment="0" applyProtection="0"/>
    <xf numFmtId="0" fontId="59" fillId="32" borderId="0" applyNumberFormat="0" applyBorder="0" applyAlignment="0" applyProtection="0"/>
    <xf numFmtId="0" fontId="59" fillId="33" borderId="0" applyNumberFormat="0" applyBorder="0" applyAlignment="0" applyProtection="0"/>
    <xf numFmtId="0" fontId="59" fillId="30" borderId="0" applyNumberFormat="0" applyBorder="0" applyAlignment="0" applyProtection="0"/>
    <xf numFmtId="0" fontId="59" fillId="22" borderId="0" applyNumberFormat="0" applyBorder="0" applyAlignment="0" applyProtection="0"/>
    <xf numFmtId="0" fontId="59" fillId="25" borderId="0" applyNumberFormat="0" applyBorder="0" applyAlignment="0" applyProtection="0"/>
    <xf numFmtId="0" fontId="59" fillId="34" borderId="0" applyNumberFormat="0" applyBorder="0" applyAlignment="0" applyProtection="0"/>
    <xf numFmtId="0" fontId="59" fillId="27" borderId="0" applyNumberFormat="0" applyBorder="0" applyAlignment="0" applyProtection="0"/>
    <xf numFmtId="0" fontId="59" fillId="28" borderId="0" applyNumberFormat="0" applyBorder="0" applyAlignment="0" applyProtection="0"/>
    <xf numFmtId="0" fontId="59" fillId="31" borderId="0" applyNumberFormat="0" applyBorder="0" applyAlignment="0" applyProtection="0"/>
    <xf numFmtId="0" fontId="59" fillId="19" borderId="0" applyNumberFormat="0" applyBorder="0" applyAlignment="0" applyProtection="0"/>
    <xf numFmtId="0" fontId="59" fillId="32" borderId="0" applyNumberFormat="0" applyBorder="0" applyAlignment="0" applyProtection="0"/>
    <xf numFmtId="0" fontId="59" fillId="22" borderId="0" applyNumberFormat="0" applyBorder="0" applyAlignment="0" applyProtection="0"/>
    <xf numFmtId="0" fontId="59" fillId="33" borderId="0" applyNumberFormat="0" applyBorder="0" applyAlignment="0" applyProtection="0"/>
    <xf numFmtId="0" fontId="59" fillId="25" borderId="0" applyNumberFormat="0" applyBorder="0" applyAlignment="0" applyProtection="0"/>
    <xf numFmtId="0" fontId="59" fillId="35" borderId="0" applyNumberFormat="0" applyBorder="0" applyAlignment="0" applyProtection="0"/>
    <xf numFmtId="0" fontId="59" fillId="36" borderId="0" applyNumberFormat="0" applyBorder="0" applyAlignment="0" applyProtection="0"/>
    <xf numFmtId="0" fontId="59" fillId="37" borderId="0" applyNumberFormat="0" applyBorder="0" applyAlignment="0" applyProtection="0"/>
    <xf numFmtId="0" fontId="59" fillId="31" borderId="0" applyNumberFormat="0" applyBorder="0" applyAlignment="0" applyProtection="0"/>
    <xf numFmtId="0" fontId="59" fillId="32" borderId="0" applyNumberFormat="0" applyBorder="0" applyAlignment="0" applyProtection="0"/>
    <xf numFmtId="0" fontId="59" fillId="34" borderId="0" applyNumberFormat="0" applyBorder="0" applyAlignment="0" applyProtection="0"/>
    <xf numFmtId="0" fontId="60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22" borderId="0" applyNumberFormat="0" applyBorder="0" applyAlignment="0" applyProtection="0"/>
    <xf numFmtId="0" fontId="62" fillId="38" borderId="68" applyNumberFormat="0" applyAlignment="0" applyProtection="0"/>
    <xf numFmtId="0" fontId="62" fillId="38" borderId="68" applyNumberFormat="0" applyAlignment="0" applyProtection="0"/>
    <xf numFmtId="0" fontId="63" fillId="39" borderId="68" applyNumberFormat="0" applyAlignment="0" applyProtection="0"/>
    <xf numFmtId="0" fontId="64" fillId="40" borderId="69" applyNumberFormat="0" applyAlignment="0" applyProtection="0"/>
    <xf numFmtId="0" fontId="65" fillId="0" borderId="70" applyNumberFormat="0" applyFill="0" applyAlignment="0" applyProtection="0"/>
    <xf numFmtId="0" fontId="66" fillId="0" borderId="71" applyNumberFormat="0" applyFill="0" applyAlignment="0" applyProtection="0"/>
    <xf numFmtId="0" fontId="64" fillId="40" borderId="69" applyNumberFormat="0" applyAlignment="0" applyProtection="0"/>
    <xf numFmtId="190" fontId="56" fillId="0" borderId="11">
      <alignment horizontal="right"/>
    </xf>
    <xf numFmtId="2" fontId="56" fillId="0" borderId="0"/>
    <xf numFmtId="168" fontId="56" fillId="0" borderId="0"/>
    <xf numFmtId="191" fontId="36" fillId="0" borderId="0"/>
    <xf numFmtId="190" fontId="56" fillId="0" borderId="11">
      <alignment horizontal="right"/>
    </xf>
    <xf numFmtId="192" fontId="2" fillId="0" borderId="0">
      <protection locked="0"/>
    </xf>
    <xf numFmtId="43" fontId="2" fillId="0" borderId="0" applyFont="0" applyFill="0" applyBorder="0" applyAlignment="0" applyProtection="0"/>
    <xf numFmtId="192" fontId="2" fillId="0" borderId="0">
      <protection locked="0"/>
    </xf>
    <xf numFmtId="3" fontId="67" fillId="0" borderId="0" applyFont="0" applyFill="0" applyBorder="0" applyAlignment="0" applyProtection="0"/>
    <xf numFmtId="0" fontId="68" fillId="0" borderId="0"/>
    <xf numFmtId="0" fontId="68" fillId="0" borderId="0"/>
    <xf numFmtId="0" fontId="68" fillId="0" borderId="0"/>
    <xf numFmtId="193" fontId="2" fillId="0" borderId="0">
      <protection locked="0"/>
    </xf>
    <xf numFmtId="19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3" fontId="2" fillId="0" borderId="0">
      <protection locked="0"/>
    </xf>
    <xf numFmtId="196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59" fillId="35" borderId="0" applyNumberFormat="0" applyBorder="0" applyAlignment="0" applyProtection="0"/>
    <xf numFmtId="0" fontId="59" fillId="41" borderId="0" applyNumberFormat="0" applyBorder="0" applyAlignment="0" applyProtection="0"/>
    <xf numFmtId="0" fontId="59" fillId="36" borderId="0" applyNumberFormat="0" applyBorder="0" applyAlignment="0" applyProtection="0"/>
    <xf numFmtId="0" fontId="59" fillId="34" borderId="0" applyNumberFormat="0" applyBorder="0" applyAlignment="0" applyProtection="0"/>
    <xf numFmtId="0" fontId="59" fillId="37" borderId="0" applyNumberFormat="0" applyBorder="0" applyAlignment="0" applyProtection="0"/>
    <xf numFmtId="0" fontId="59" fillId="28" borderId="0" applyNumberFormat="0" applyBorder="0" applyAlignment="0" applyProtection="0"/>
    <xf numFmtId="0" fontId="59" fillId="31" borderId="0" applyNumberFormat="0" applyBorder="0" applyAlignment="0" applyProtection="0"/>
    <xf numFmtId="0" fontId="59" fillId="42" borderId="0" applyNumberFormat="0" applyBorder="0" applyAlignment="0" applyProtection="0"/>
    <xf numFmtId="0" fontId="59" fillId="32" borderId="0" applyNumberFormat="0" applyBorder="0" applyAlignment="0" applyProtection="0"/>
    <xf numFmtId="0" fontId="59" fillId="34" borderId="0" applyNumberFormat="0" applyBorder="0" applyAlignment="0" applyProtection="0"/>
    <xf numFmtId="0" fontId="59" fillId="36" borderId="0" applyNumberFormat="0" applyBorder="0" applyAlignment="0" applyProtection="0"/>
    <xf numFmtId="1" fontId="2" fillId="0" borderId="0"/>
    <xf numFmtId="1" fontId="2" fillId="0" borderId="0"/>
    <xf numFmtId="1" fontId="2" fillId="0" borderId="0"/>
    <xf numFmtId="1" fontId="2" fillId="0" borderId="0"/>
    <xf numFmtId="1" fontId="2" fillId="0" borderId="0"/>
    <xf numFmtId="1" fontId="2" fillId="0" borderId="0"/>
    <xf numFmtId="0" fontId="71" fillId="23" borderId="68" applyNumberFormat="0" applyAlignment="0" applyProtection="0"/>
    <xf numFmtId="0" fontId="71" fillId="29" borderId="68" applyNumberFormat="0" applyAlignment="0" applyProtection="0"/>
    <xf numFmtId="0" fontId="58" fillId="0" borderId="0">
      <alignment vertical="top"/>
    </xf>
    <xf numFmtId="0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72" fillId="0" borderId="0" applyNumberFormat="0" applyFill="0" applyBorder="0" applyAlignment="0" applyProtection="0"/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2" fontId="67" fillId="0" borderId="0" applyFont="0" applyFill="0" applyBorder="0" applyAlignment="0" applyProtection="0"/>
    <xf numFmtId="0" fontId="61" fillId="20" borderId="0" applyNumberFormat="0" applyBorder="0" applyAlignment="0" applyProtection="0"/>
    <xf numFmtId="199" fontId="2" fillId="0" borderId="0"/>
    <xf numFmtId="199" fontId="2" fillId="0" borderId="0"/>
    <xf numFmtId="199" fontId="2" fillId="0" borderId="0"/>
    <xf numFmtId="199" fontId="2" fillId="0" borderId="0"/>
    <xf numFmtId="199" fontId="2" fillId="0" borderId="0"/>
    <xf numFmtId="199" fontId="2" fillId="0" borderId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9" fillId="0" borderId="0" applyNumberFormat="0" applyFill="0" applyBorder="0" applyAlignment="0" applyProtection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60" fillId="19" borderId="0" applyNumberFormat="0" applyBorder="0" applyAlignment="0" applyProtection="0"/>
    <xf numFmtId="0" fontId="60" fillId="21" borderId="0" applyNumberFormat="0" applyBorder="0" applyAlignment="0" applyProtection="0"/>
    <xf numFmtId="0" fontId="71" fillId="23" borderId="68" applyNumberFormat="0" applyAlignment="0" applyProtection="0"/>
    <xf numFmtId="0" fontId="65" fillId="0" borderId="70" applyNumberFormat="0" applyFill="0" applyAlignment="0" applyProtection="0"/>
    <xf numFmtId="201" fontId="56" fillId="0" borderId="0">
      <alignment horizontal="right"/>
    </xf>
    <xf numFmtId="202" fontId="56" fillId="0" borderId="0" applyFont="0" applyFill="0" applyBorder="0" applyAlignment="0">
      <alignment horizontal="center"/>
    </xf>
    <xf numFmtId="20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5" fontId="56" fillId="0" borderId="0">
      <alignment horizontal="right"/>
    </xf>
    <xf numFmtId="206" fontId="56" fillId="0" borderId="43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214" fontId="56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38" fillId="26" borderId="73" applyNumberFormat="0" applyFont="0" applyAlignment="0" applyProtection="0"/>
    <xf numFmtId="0" fontId="80" fillId="38" borderId="74" applyNumberFormat="0" applyAlignment="0" applyProtection="0"/>
    <xf numFmtId="0" fontId="68" fillId="0" borderId="0"/>
    <xf numFmtId="215" fontId="2" fillId="0" borderId="0">
      <protection locked="0"/>
    </xf>
    <xf numFmtId="215" fontId="2" fillId="0" borderId="0">
      <protection locked="0"/>
    </xf>
    <xf numFmtId="10" fontId="6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0" fillId="38" borderId="74" applyNumberFormat="0" applyAlignment="0" applyProtection="0"/>
    <xf numFmtId="0" fontId="80" fillId="39" borderId="74" applyNumberFormat="0" applyAlignment="0" applyProtection="0"/>
    <xf numFmtId="0" fontId="6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49" fontId="13" fillId="0" borderId="0">
      <alignment horizontal="center" vertical="center"/>
    </xf>
    <xf numFmtId="0" fontId="82" fillId="0" borderId="75" applyNumberFormat="0" applyFill="0" applyAlignment="0" applyProtection="0"/>
    <xf numFmtId="0" fontId="83" fillId="0" borderId="76" applyNumberFormat="0" applyFill="0" applyAlignment="0" applyProtection="0"/>
    <xf numFmtId="0" fontId="84" fillId="0" borderId="77" applyNumberFormat="0" applyFill="0" applyAlignment="0" applyProtection="0"/>
    <xf numFmtId="0" fontId="85" fillId="0" borderId="78" applyNumberFormat="0" applyFill="0" applyAlignment="0" applyProtection="0"/>
    <xf numFmtId="0" fontId="69" fillId="0" borderId="72" applyNumberFormat="0" applyFill="0" applyAlignment="0" applyProtection="0"/>
    <xf numFmtId="0" fontId="70" fillId="0" borderId="79" applyNumberFormat="0" applyFill="0" applyAlignment="0" applyProtection="0"/>
    <xf numFmtId="0" fontId="81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80" applyNumberFormat="0" applyFill="0" applyAlignment="0" applyProtection="0"/>
    <xf numFmtId="0" fontId="67" fillId="0" borderId="81" applyNumberFormat="0" applyFont="0" applyFill="0" applyAlignment="0" applyProtection="0"/>
    <xf numFmtId="0" fontId="87" fillId="0" borderId="82" applyNumberForma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6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 applyNumberForma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96" fontId="2" fillId="0" borderId="0" applyFont="0" applyFill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19" borderId="0" applyNumberFormat="0" applyBorder="0" applyAlignment="0" applyProtection="0"/>
    <xf numFmtId="0" fontId="59" fillId="31" borderId="0" applyNumberFormat="0" applyBorder="0" applyAlignment="0" applyProtection="0"/>
    <xf numFmtId="0" fontId="59" fillId="31" borderId="0" applyNumberFormat="0" applyBorder="0" applyAlignment="0" applyProtection="0"/>
    <xf numFmtId="0" fontId="59" fillId="31" borderId="0" applyNumberFormat="0" applyBorder="0" applyAlignment="0" applyProtection="0"/>
    <xf numFmtId="0" fontId="59" fillId="31" borderId="0" applyNumberFormat="0" applyBorder="0" applyAlignment="0" applyProtection="0"/>
    <xf numFmtId="0" fontId="59" fillId="31" borderId="0" applyNumberFormat="0" applyBorder="0" applyAlignment="0" applyProtection="0"/>
    <xf numFmtId="0" fontId="59" fillId="31" borderId="0" applyNumberFormat="0" applyBorder="0" applyAlignment="0" applyProtection="0"/>
    <xf numFmtId="192" fontId="2" fillId="0" borderId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192" fontId="2" fillId="0" borderId="0">
      <protection locked="0"/>
    </xf>
    <xf numFmtId="0" fontId="88" fillId="0" borderId="0"/>
    <xf numFmtId="0" fontId="68" fillId="0" borderId="0"/>
    <xf numFmtId="0" fontId="88" fillId="0" borderId="0"/>
    <xf numFmtId="0" fontId="68" fillId="0" borderId="0"/>
    <xf numFmtId="193" fontId="2" fillId="0" borderId="0">
      <protection locked="0"/>
    </xf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93" fontId="2" fillId="0" borderId="0">
      <protection locked="0"/>
    </xf>
    <xf numFmtId="178" fontId="2" fillId="0" borderId="0" applyFont="0" applyFill="0" applyBorder="0" applyAlignment="0" applyProtection="0"/>
    <xf numFmtId="0" fontId="67" fillId="0" borderId="0" applyFont="0" applyFill="0" applyBorder="0" applyAlignment="0" applyProtection="0"/>
    <xf numFmtId="217" fontId="73" fillId="0" borderId="0">
      <protection locked="0"/>
    </xf>
    <xf numFmtId="218" fontId="89" fillId="0" borderId="0">
      <protection locked="0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19" fontId="89" fillId="0" borderId="0">
      <protection locked="0"/>
    </xf>
    <xf numFmtId="219" fontId="90" fillId="0" borderId="0">
      <protection locked="0"/>
    </xf>
    <xf numFmtId="219" fontId="90" fillId="0" borderId="0">
      <protection locked="0"/>
    </xf>
    <xf numFmtId="0" fontId="87" fillId="43" borderId="0" applyNumberFormat="0" applyBorder="0" applyAlignment="0" applyProtection="0"/>
    <xf numFmtId="0" fontId="87" fillId="44" borderId="0" applyNumberFormat="0" applyBorder="0" applyAlignment="0" applyProtection="0"/>
    <xf numFmtId="0" fontId="87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6" borderId="0" applyNumberFormat="0" applyBorder="0" applyAlignment="0" applyProtection="0"/>
    <xf numFmtId="0" fontId="59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59" fillId="50" borderId="0" applyNumberFormat="0" applyBorder="0" applyAlignment="0" applyProtection="0"/>
    <xf numFmtId="0" fontId="38" fillId="48" borderId="0" applyNumberFormat="0" applyBorder="0" applyAlignment="0" applyProtection="0"/>
    <xf numFmtId="0" fontId="38" fillId="51" borderId="0" applyNumberFormat="0" applyBorder="0" applyAlignment="0" applyProtection="0"/>
    <xf numFmtId="0" fontId="59" fillId="49" borderId="0" applyNumberFormat="0" applyBorder="0" applyAlignment="0" applyProtection="0"/>
    <xf numFmtId="0" fontId="38" fillId="46" borderId="0" applyNumberFormat="0" applyBorder="0" applyAlignment="0" applyProtection="0"/>
    <xf numFmtId="0" fontId="38" fillId="49" borderId="0" applyNumberFormat="0" applyBorder="0" applyAlignment="0" applyProtection="0"/>
    <xf numFmtId="0" fontId="59" fillId="49" borderId="0" applyNumberFormat="0" applyBorder="0" applyAlignment="0" applyProtection="0"/>
    <xf numFmtId="0" fontId="38" fillId="52" borderId="0" applyNumberFormat="0" applyBorder="0" applyAlignment="0" applyProtection="0"/>
    <xf numFmtId="0" fontId="38" fillId="46" borderId="0" applyNumberFormat="0" applyBorder="0" applyAlignment="0" applyProtection="0"/>
    <xf numFmtId="0" fontId="59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53" borderId="0" applyNumberFormat="0" applyBorder="0" applyAlignment="0" applyProtection="0"/>
    <xf numFmtId="0" fontId="59" fillId="53" borderId="0" applyNumberFormat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3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219" fontId="89" fillId="0" borderId="0">
      <protection locked="0"/>
    </xf>
    <xf numFmtId="219" fontId="89" fillId="0" borderId="0">
      <protection locked="0"/>
    </xf>
    <xf numFmtId="2" fontId="67" fillId="0" borderId="0" applyFont="0" applyFill="0" applyBorder="0" applyAlignment="0" applyProtection="0"/>
    <xf numFmtId="221" fontId="73" fillId="0" borderId="0">
      <protection locked="0"/>
    </xf>
    <xf numFmtId="218" fontId="89" fillId="0" borderId="0">
      <protection locked="0"/>
    </xf>
    <xf numFmtId="2" fontId="67" fillId="0" borderId="0" applyFont="0" applyFill="0" applyBorder="0" applyAlignment="0" applyProtection="0"/>
    <xf numFmtId="2" fontId="67" fillId="0" borderId="0" applyFont="0" applyFill="0" applyBorder="0" applyAlignment="0" applyProtection="0"/>
    <xf numFmtId="2" fontId="67" fillId="0" borderId="0" applyFont="0" applyFill="0" applyBorder="0" applyAlignment="0" applyProtection="0"/>
    <xf numFmtId="2" fontId="67" fillId="0" borderId="0" applyFont="0" applyFill="0" applyBorder="0" applyAlignment="0" applyProtection="0"/>
    <xf numFmtId="2" fontId="67" fillId="0" borderId="0" applyFont="0" applyFill="0" applyBorder="0" applyAlignment="0" applyProtection="0"/>
    <xf numFmtId="2" fontId="67" fillId="0" borderId="0" applyFont="0" applyFill="0" applyBorder="0" applyAlignment="0" applyProtection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8" fontId="90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8" fontId="90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20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" fontId="56" fillId="0" borderId="83" applyFont="0" applyBorder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78" fontId="2" fillId="0" borderId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8" fontId="2" fillId="0" borderId="0" applyFill="0" applyBorder="0" applyAlignment="0" applyProtection="0"/>
    <xf numFmtId="216" fontId="2" fillId="0" borderId="0" applyFont="0" applyFill="0" applyBorder="0" applyAlignment="0" applyProtection="0"/>
    <xf numFmtId="181" fontId="2" fillId="0" borderId="0" applyFill="0" applyBorder="0" applyAlignment="0" applyProtection="0"/>
    <xf numFmtId="210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22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219" fontId="89" fillId="0" borderId="0">
      <protection locked="0"/>
    </xf>
    <xf numFmtId="37" fontId="9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8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208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0" fontId="2" fillId="26" borderId="73" applyNumberFormat="0" applyFont="0" applyAlignment="0" applyProtection="0"/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8" fontId="89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215" fontId="2" fillId="0" borderId="0">
      <protection locked="0"/>
    </xf>
    <xf numFmtId="9" fontId="38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6" fontId="57" fillId="0" borderId="0">
      <alignment horizontal="left"/>
    </xf>
    <xf numFmtId="38" fontId="92" fillId="0" borderId="0"/>
    <xf numFmtId="0" fontId="86" fillId="0" borderId="0" applyNumberFormat="0" applyFill="0" applyBorder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67" fillId="0" borderId="81" applyNumberFormat="0" applyFont="0" applyFill="0" applyAlignment="0" applyProtection="0"/>
    <xf numFmtId="0" fontId="87" fillId="0" borderId="80" applyNumberFormat="0" applyFill="0" applyAlignment="0" applyProtection="0"/>
    <xf numFmtId="0" fontId="87" fillId="0" borderId="80" applyNumberFormat="0" applyFill="0" applyAlignment="0" applyProtection="0"/>
    <xf numFmtId="0" fontId="87" fillId="0" borderId="80" applyNumberFormat="0" applyFill="0" applyAlignment="0" applyProtection="0"/>
    <xf numFmtId="0" fontId="87" fillId="0" borderId="80" applyNumberFormat="0" applyFill="0" applyAlignment="0" applyProtection="0"/>
    <xf numFmtId="0" fontId="87" fillId="0" borderId="80" applyNumberFormat="0" applyFill="0" applyAlignment="0" applyProtection="0"/>
    <xf numFmtId="0" fontId="87" fillId="0" borderId="80" applyNumberFormat="0" applyFill="0" applyAlignment="0" applyProtection="0"/>
    <xf numFmtId="227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0" fontId="94" fillId="0" borderId="0"/>
    <xf numFmtId="170" fontId="94" fillId="0" borderId="0" applyFont="0" applyFill="0" applyBorder="0" applyAlignment="0" applyProtection="0"/>
  </cellStyleXfs>
  <cellXfs count="887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43" fontId="3" fillId="0" borderId="0" xfId="0" applyNumberFormat="1" applyFont="1"/>
    <xf numFmtId="0" fontId="8" fillId="0" borderId="17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18" xfId="0" applyFont="1" applyBorder="1" applyAlignment="1">
      <alignment wrapText="1"/>
    </xf>
    <xf numFmtId="0" fontId="8" fillId="0" borderId="1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8" fillId="0" borderId="3" xfId="0" applyFont="1" applyBorder="1" applyAlignment="1">
      <alignment horizontal="center" wrapText="1"/>
    </xf>
    <xf numFmtId="167" fontId="8" fillId="0" borderId="43" xfId="5" applyNumberFormat="1" applyFont="1" applyBorder="1" applyAlignment="1">
      <alignment wrapText="1"/>
    </xf>
    <xf numFmtId="0" fontId="0" fillId="0" borderId="19" xfId="0" applyBorder="1" applyAlignment="1">
      <alignment wrapText="1"/>
    </xf>
    <xf numFmtId="165" fontId="3" fillId="0" borderId="0" xfId="12" applyFont="1"/>
    <xf numFmtId="168" fontId="8" fillId="0" borderId="8" xfId="0" applyNumberFormat="1" applyFont="1" applyBorder="1" applyAlignment="1">
      <alignment horizontal="right" wrapText="1"/>
    </xf>
    <xf numFmtId="172" fontId="5" fillId="0" borderId="0" xfId="31" applyNumberFormat="1" applyFont="1" applyBorder="1" applyAlignment="1">
      <alignment horizontal="center" vertical="center"/>
    </xf>
    <xf numFmtId="172" fontId="3" fillId="0" borderId="0" xfId="31" applyNumberFormat="1" applyFont="1" applyBorder="1"/>
    <xf numFmtId="172" fontId="3" fillId="0" borderId="0" xfId="31" applyNumberFormat="1" applyFont="1"/>
    <xf numFmtId="165" fontId="3" fillId="0" borderId="0" xfId="12" applyFont="1" applyFill="1"/>
    <xf numFmtId="0" fontId="5" fillId="0" borderId="0" xfId="0" applyFont="1"/>
    <xf numFmtId="165" fontId="3" fillId="0" borderId="0" xfId="12" applyFont="1" applyFill="1" applyBorder="1"/>
    <xf numFmtId="172" fontId="3" fillId="0" borderId="0" xfId="31" applyNumberFormat="1" applyFont="1" applyFill="1" applyBorder="1"/>
    <xf numFmtId="173" fontId="3" fillId="0" borderId="0" xfId="0" applyNumberFormat="1" applyFont="1"/>
    <xf numFmtId="2" fontId="8" fillId="0" borderId="41" xfId="0" applyNumberFormat="1" applyFont="1" applyBorder="1" applyAlignment="1">
      <alignment wrapText="1"/>
    </xf>
    <xf numFmtId="167" fontId="8" fillId="0" borderId="39" xfId="0" applyNumberFormat="1" applyFont="1" applyBorder="1" applyAlignment="1">
      <alignment horizontal="right" wrapText="1"/>
    </xf>
    <xf numFmtId="167" fontId="8" fillId="0" borderId="10" xfId="0" applyNumberFormat="1" applyFont="1" applyBorder="1" applyAlignment="1">
      <alignment horizontal="right" wrapText="1"/>
    </xf>
    <xf numFmtId="0" fontId="8" fillId="0" borderId="28" xfId="0" applyFont="1" applyBorder="1" applyAlignment="1">
      <alignment horizontal="center" wrapText="1"/>
    </xf>
    <xf numFmtId="166" fontId="3" fillId="0" borderId="0" xfId="12" applyNumberFormat="1" applyFont="1" applyFill="1"/>
    <xf numFmtId="0" fontId="8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left" wrapText="1"/>
    </xf>
    <xf numFmtId="0" fontId="2" fillId="0" borderId="41" xfId="0" applyFont="1" applyBorder="1"/>
    <xf numFmtId="0" fontId="9" fillId="0" borderId="19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9" fillId="0" borderId="33" xfId="0" applyFont="1" applyBorder="1" applyAlignment="1">
      <alignment horizontal="center" wrapText="1"/>
    </xf>
    <xf numFmtId="0" fontId="9" fillId="0" borderId="35" xfId="0" applyFont="1" applyBorder="1" applyAlignment="1">
      <alignment horizontal="center" wrapText="1"/>
    </xf>
    <xf numFmtId="0" fontId="8" fillId="0" borderId="40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8" fillId="0" borderId="9" xfId="0" applyFont="1" applyBorder="1" applyAlignment="1">
      <alignment wrapText="1"/>
    </xf>
    <xf numFmtId="0" fontId="8" fillId="0" borderId="36" xfId="0" applyFont="1" applyBorder="1" applyAlignment="1">
      <alignment wrapText="1"/>
    </xf>
    <xf numFmtId="4" fontId="8" fillId="0" borderId="1" xfId="0" applyNumberFormat="1" applyFont="1" applyBorder="1" applyAlignment="1">
      <alignment horizontal="right" wrapText="1"/>
    </xf>
    <xf numFmtId="168" fontId="8" fillId="0" borderId="9" xfId="0" applyNumberFormat="1" applyFont="1" applyBorder="1" applyAlignment="1">
      <alignment horizontal="right" wrapText="1"/>
    </xf>
    <xf numFmtId="168" fontId="8" fillId="0" borderId="36" xfId="0" applyNumberFormat="1" applyFont="1" applyBorder="1" applyAlignment="1">
      <alignment horizontal="right" wrapText="1"/>
    </xf>
    <xf numFmtId="4" fontId="8" fillId="0" borderId="43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wrapText="1"/>
    </xf>
    <xf numFmtId="0" fontId="8" fillId="0" borderId="36" xfId="0" applyFont="1" applyBorder="1" applyAlignment="1">
      <alignment horizontal="center" wrapText="1"/>
    </xf>
    <xf numFmtId="2" fontId="8" fillId="0" borderId="1" xfId="0" applyNumberFormat="1" applyFont="1" applyBorder="1" applyAlignment="1">
      <alignment wrapText="1"/>
    </xf>
    <xf numFmtId="9" fontId="8" fillId="0" borderId="36" xfId="3" applyFont="1" applyFill="1" applyBorder="1" applyAlignment="1">
      <alignment horizontal="left" wrapText="1"/>
    </xf>
    <xf numFmtId="4" fontId="8" fillId="0" borderId="1" xfId="5" applyNumberFormat="1" applyFont="1" applyBorder="1" applyAlignment="1">
      <alignment wrapText="1"/>
    </xf>
    <xf numFmtId="0" fontId="8" fillId="0" borderId="45" xfId="0" applyFont="1" applyBorder="1" applyAlignment="1">
      <alignment wrapText="1"/>
    </xf>
    <xf numFmtId="4" fontId="8" fillId="0" borderId="46" xfId="0" applyNumberFormat="1" applyFont="1" applyBorder="1" applyAlignment="1">
      <alignment wrapText="1"/>
    </xf>
    <xf numFmtId="167" fontId="8" fillId="0" borderId="50" xfId="0" applyNumberFormat="1" applyFont="1" applyBorder="1" applyAlignment="1">
      <alignment wrapText="1"/>
    </xf>
    <xf numFmtId="0" fontId="8" fillId="0" borderId="41" xfId="0" applyFont="1" applyBorder="1" applyAlignment="1">
      <alignment wrapText="1"/>
    </xf>
    <xf numFmtId="0" fontId="8" fillId="0" borderId="51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9" fillId="0" borderId="34" xfId="0" applyFont="1" applyBorder="1" applyAlignment="1">
      <alignment horizontal="center" wrapText="1"/>
    </xf>
    <xf numFmtId="168" fontId="8" fillId="0" borderId="10" xfId="0" applyNumberFormat="1" applyFont="1" applyBorder="1" applyAlignment="1">
      <alignment horizontal="right" wrapText="1"/>
    </xf>
    <xf numFmtId="0" fontId="8" fillId="0" borderId="27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44" xfId="0" applyFont="1" applyBorder="1" applyAlignment="1">
      <alignment horizontal="center" wrapText="1"/>
    </xf>
    <xf numFmtId="0" fontId="8" fillId="0" borderId="54" xfId="0" applyFont="1" applyBorder="1" applyAlignment="1">
      <alignment wrapText="1"/>
    </xf>
    <xf numFmtId="0" fontId="9" fillId="0" borderId="22" xfId="0" applyFont="1" applyBorder="1" applyAlignment="1">
      <alignment horizontal="center" wrapText="1"/>
    </xf>
    <xf numFmtId="0" fontId="9" fillId="0" borderId="23" xfId="0" applyFont="1" applyBorder="1" applyAlignment="1">
      <alignment horizont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8" fillId="0" borderId="40" xfId="5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167" fontId="8" fillId="0" borderId="43" xfId="0" applyNumberFormat="1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8" xfId="0" applyFont="1" applyBorder="1" applyAlignment="1">
      <alignment horizontal="center" wrapText="1"/>
    </xf>
    <xf numFmtId="2" fontId="8" fillId="0" borderId="9" xfId="0" applyNumberFormat="1" applyFont="1" applyBorder="1" applyAlignment="1">
      <alignment horizontal="right" wrapText="1"/>
    </xf>
    <xf numFmtId="2" fontId="8" fillId="0" borderId="36" xfId="0" applyNumberFormat="1" applyFont="1" applyBorder="1" applyAlignment="1">
      <alignment horizontal="right" wrapText="1"/>
    </xf>
    <xf numFmtId="2" fontId="8" fillId="0" borderId="43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167" fontId="8" fillId="0" borderId="55" xfId="0" applyNumberFormat="1" applyFont="1" applyBorder="1" applyAlignment="1">
      <alignment wrapText="1"/>
    </xf>
    <xf numFmtId="0" fontId="9" fillId="0" borderId="58" xfId="0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wrapText="1"/>
    </xf>
    <xf numFmtId="9" fontId="8" fillId="0" borderId="1" xfId="3" applyFont="1" applyFill="1" applyBorder="1" applyAlignment="1">
      <alignment horizontal="center" wrapText="1"/>
    </xf>
    <xf numFmtId="0" fontId="8" fillId="0" borderId="30" xfId="0" applyFont="1" applyBorder="1" applyAlignment="1">
      <alignment wrapText="1"/>
    </xf>
    <xf numFmtId="9" fontId="8" fillId="0" borderId="1" xfId="11" applyFont="1" applyFill="1" applyBorder="1" applyAlignment="1">
      <alignment horizontal="center" wrapText="1"/>
    </xf>
    <xf numFmtId="0" fontId="8" fillId="0" borderId="52" xfId="0" applyFont="1" applyBorder="1" applyAlignment="1">
      <alignment horizontal="center" wrapText="1"/>
    </xf>
    <xf numFmtId="2" fontId="8" fillId="0" borderId="42" xfId="0" applyNumberFormat="1" applyFont="1" applyBorder="1" applyAlignment="1">
      <alignment horizontal="right" wrapText="1"/>
    </xf>
    <xf numFmtId="4" fontId="8" fillId="0" borderId="43" xfId="5" applyNumberFormat="1" applyFont="1" applyBorder="1" applyAlignment="1">
      <alignment wrapText="1"/>
    </xf>
    <xf numFmtId="2" fontId="8" fillId="0" borderId="41" xfId="0" applyNumberFormat="1" applyFont="1" applyBorder="1" applyAlignment="1">
      <alignment horizontal="right" wrapText="1"/>
    </xf>
    <xf numFmtId="4" fontId="8" fillId="0" borderId="50" xfId="5" applyNumberFormat="1" applyFont="1" applyBorder="1" applyAlignment="1">
      <alignment wrapText="1"/>
    </xf>
    <xf numFmtId="4" fontId="8" fillId="0" borderId="50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15" fillId="0" borderId="61" xfId="0" applyFont="1" applyBorder="1" applyAlignment="1">
      <alignment vertical="center"/>
    </xf>
    <xf numFmtId="0" fontId="15" fillId="0" borderId="42" xfId="0" applyFont="1" applyBorder="1" applyAlignment="1">
      <alignment horizontal="right" vertical="center"/>
    </xf>
    <xf numFmtId="0" fontId="19" fillId="0" borderId="43" xfId="0" applyFont="1" applyBorder="1" applyAlignment="1">
      <alignment horizontal="center" vertical="center" wrapText="1"/>
    </xf>
    <xf numFmtId="2" fontId="15" fillId="0" borderId="43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right" vertical="center"/>
    </xf>
    <xf numFmtId="2" fontId="15" fillId="0" borderId="54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wrapText="1"/>
    </xf>
    <xf numFmtId="0" fontId="8" fillId="0" borderId="36" xfId="0" applyFont="1" applyBorder="1" applyAlignment="1">
      <alignment horizontal="left" wrapText="1"/>
    </xf>
    <xf numFmtId="4" fontId="8" fillId="0" borderId="52" xfId="0" applyNumberFormat="1" applyFont="1" applyBorder="1" applyAlignment="1">
      <alignment horizontal="right" wrapText="1"/>
    </xf>
    <xf numFmtId="168" fontId="8" fillId="0" borderId="1" xfId="0" applyNumberFormat="1" applyFont="1" applyBorder="1" applyAlignment="1">
      <alignment horizontal="right" wrapText="1"/>
    </xf>
    <xf numFmtId="167" fontId="8" fillId="0" borderId="1" xfId="0" applyNumberFormat="1" applyFont="1" applyBorder="1" applyAlignment="1">
      <alignment horizontal="right" wrapText="1"/>
    </xf>
    <xf numFmtId="0" fontId="2" fillId="0" borderId="19" xfId="0" applyFont="1" applyBorder="1"/>
    <xf numFmtId="0" fontId="2" fillId="0" borderId="0" xfId="0" applyFont="1"/>
    <xf numFmtId="0" fontId="2" fillId="0" borderId="20" xfId="0" applyFont="1" applyBorder="1"/>
    <xf numFmtId="0" fontId="2" fillId="0" borderId="51" xfId="0" applyFont="1" applyBorder="1"/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 wrapText="1"/>
    </xf>
    <xf numFmtId="0" fontId="13" fillId="0" borderId="33" xfId="0" applyFont="1" applyBorder="1" applyAlignment="1">
      <alignment horizontal="center" wrapText="1"/>
    </xf>
    <xf numFmtId="0" fontId="13" fillId="0" borderId="35" xfId="0" applyFont="1" applyBorder="1" applyAlignment="1">
      <alignment horizontal="center" wrapText="1"/>
    </xf>
    <xf numFmtId="43" fontId="13" fillId="0" borderId="41" xfId="1" applyFont="1" applyFill="1" applyBorder="1"/>
    <xf numFmtId="9" fontId="13" fillId="0" borderId="42" xfId="3" applyFont="1" applyFill="1" applyBorder="1"/>
    <xf numFmtId="9" fontId="2" fillId="0" borderId="42" xfId="5" applyNumberFormat="1" applyBorder="1"/>
    <xf numFmtId="43" fontId="2" fillId="0" borderId="43" xfId="1" applyFont="1" applyFill="1" applyBorder="1"/>
    <xf numFmtId="0" fontId="13" fillId="0" borderId="30" xfId="0" applyFont="1" applyBorder="1"/>
    <xf numFmtId="0" fontId="13" fillId="0" borderId="4" xfId="0" applyFont="1" applyBorder="1"/>
    <xf numFmtId="0" fontId="13" fillId="0" borderId="27" xfId="0" applyFont="1" applyBorder="1"/>
    <xf numFmtId="0" fontId="13" fillId="0" borderId="12" xfId="0" applyFont="1" applyBorder="1"/>
    <xf numFmtId="43" fontId="13" fillId="0" borderId="12" xfId="1" applyFont="1" applyFill="1" applyBorder="1"/>
    <xf numFmtId="9" fontId="13" fillId="0" borderId="28" xfId="3" applyFont="1" applyFill="1" applyBorder="1"/>
    <xf numFmtId="9" fontId="2" fillId="0" borderId="53" xfId="5" applyNumberFormat="1" applyBorder="1"/>
    <xf numFmtId="170" fontId="2" fillId="0" borderId="50" xfId="0" applyNumberFormat="1" applyFont="1" applyBorder="1"/>
    <xf numFmtId="177" fontId="2" fillId="0" borderId="50" xfId="0" applyNumberFormat="1" applyFont="1" applyBorder="1"/>
    <xf numFmtId="2" fontId="10" fillId="0" borderId="41" xfId="0" applyNumberFormat="1" applyFont="1" applyBorder="1" applyAlignment="1">
      <alignment wrapText="1"/>
    </xf>
    <xf numFmtId="2" fontId="8" fillId="0" borderId="1" xfId="0" applyNumberFormat="1" applyFont="1" applyBorder="1" applyAlignment="1">
      <alignment horizontal="right" wrapText="1"/>
    </xf>
    <xf numFmtId="0" fontId="9" fillId="0" borderId="9" xfId="0" applyFont="1" applyBorder="1" applyAlignment="1">
      <alignment horizontal="center" wrapText="1"/>
    </xf>
    <xf numFmtId="0" fontId="9" fillId="0" borderId="36" xfId="0" applyFont="1" applyBorder="1" applyAlignment="1">
      <alignment horizontal="center" wrapText="1"/>
    </xf>
    <xf numFmtId="174" fontId="0" fillId="0" borderId="0" xfId="0" applyNumberFormat="1"/>
    <xf numFmtId="167" fontId="8" fillId="0" borderId="9" xfId="0" applyNumberFormat="1" applyFont="1" applyBorder="1" applyAlignment="1">
      <alignment horizontal="right" wrapText="1"/>
    </xf>
    <xf numFmtId="168" fontId="10" fillId="0" borderId="8" xfId="0" applyNumberFormat="1" applyFont="1" applyBorder="1" applyAlignment="1">
      <alignment horizontal="right" wrapText="1"/>
    </xf>
    <xf numFmtId="169" fontId="8" fillId="0" borderId="9" xfId="9" applyFont="1" applyFill="1" applyBorder="1" applyAlignment="1">
      <alignment horizontal="center" wrapText="1"/>
    </xf>
    <xf numFmtId="169" fontId="8" fillId="0" borderId="36" xfId="9" applyFont="1" applyFill="1" applyBorder="1" applyAlignment="1">
      <alignment horizontal="center" wrapText="1"/>
    </xf>
    <xf numFmtId="167" fontId="8" fillId="0" borderId="1" xfId="9" applyNumberFormat="1" applyFont="1" applyFill="1" applyBorder="1" applyAlignment="1">
      <alignment wrapText="1"/>
    </xf>
    <xf numFmtId="2" fontId="8" fillId="0" borderId="8" xfId="0" applyNumberFormat="1" applyFont="1" applyBorder="1" applyAlignment="1">
      <alignment horizontal="right" wrapText="1"/>
    </xf>
    <xf numFmtId="0" fontId="8" fillId="0" borderId="30" xfId="5" applyFont="1" applyBorder="1" applyAlignment="1">
      <alignment wrapText="1"/>
    </xf>
    <xf numFmtId="2" fontId="8" fillId="0" borderId="52" xfId="0" applyNumberFormat="1" applyFont="1" applyBorder="1" applyAlignment="1">
      <alignment wrapText="1"/>
    </xf>
    <xf numFmtId="2" fontId="8" fillId="0" borderId="53" xfId="0" applyNumberFormat="1" applyFont="1" applyBorder="1" applyAlignment="1">
      <alignment wrapText="1"/>
    </xf>
    <xf numFmtId="171" fontId="8" fillId="0" borderId="8" xfId="0" applyNumberFormat="1" applyFont="1" applyBorder="1" applyAlignment="1">
      <alignment horizontal="right" wrapText="1"/>
    </xf>
    <xf numFmtId="4" fontId="8" fillId="0" borderId="55" xfId="5" applyNumberFormat="1" applyFont="1" applyBorder="1" applyAlignment="1">
      <alignment wrapText="1"/>
    </xf>
    <xf numFmtId="0" fontId="9" fillId="10" borderId="33" xfId="0" applyFont="1" applyFill="1" applyBorder="1" applyAlignment="1">
      <alignment horizontal="center" wrapText="1"/>
    </xf>
    <xf numFmtId="0" fontId="9" fillId="10" borderId="35" xfId="0" applyFont="1" applyFill="1" applyBorder="1" applyAlignment="1">
      <alignment horizontal="center" wrapText="1"/>
    </xf>
    <xf numFmtId="0" fontId="9" fillId="10" borderId="22" xfId="0" applyFont="1" applyFill="1" applyBorder="1" applyAlignment="1">
      <alignment horizontal="center" wrapText="1"/>
    </xf>
    <xf numFmtId="0" fontId="9" fillId="10" borderId="23" xfId="0" applyFont="1" applyFill="1" applyBorder="1" applyAlignment="1">
      <alignment horizontal="center" wrapText="1"/>
    </xf>
    <xf numFmtId="0" fontId="9" fillId="10" borderId="33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35" xfId="0" applyFont="1" applyFill="1" applyBorder="1" applyAlignment="1">
      <alignment horizontal="center" vertical="center" wrapText="1"/>
    </xf>
    <xf numFmtId="0" fontId="9" fillId="10" borderId="40" xfId="0" applyFont="1" applyFill="1" applyBorder="1" applyAlignment="1">
      <alignment wrapText="1"/>
    </xf>
    <xf numFmtId="0" fontId="9" fillId="10" borderId="34" xfId="0" applyFont="1" applyFill="1" applyBorder="1" applyAlignment="1">
      <alignment horizontal="center" wrapText="1"/>
    </xf>
    <xf numFmtId="0" fontId="9" fillId="10" borderId="58" xfId="0" applyFont="1" applyFill="1" applyBorder="1" applyAlignment="1">
      <alignment horizontal="center" vertical="center" wrapText="1"/>
    </xf>
    <xf numFmtId="0" fontId="13" fillId="10" borderId="40" xfId="0" applyFont="1" applyFill="1" applyBorder="1"/>
    <xf numFmtId="0" fontId="13" fillId="10" borderId="23" xfId="0" applyFont="1" applyFill="1" applyBorder="1" applyAlignment="1">
      <alignment horizontal="center"/>
    </xf>
    <xf numFmtId="0" fontId="13" fillId="10" borderId="24" xfId="0" applyFont="1" applyFill="1" applyBorder="1" applyAlignment="1">
      <alignment horizontal="center" wrapText="1"/>
    </xf>
    <xf numFmtId="0" fontId="13" fillId="10" borderId="33" xfId="0" applyFont="1" applyFill="1" applyBorder="1" applyAlignment="1">
      <alignment horizontal="center" wrapText="1"/>
    </xf>
    <xf numFmtId="0" fontId="13" fillId="10" borderId="35" xfId="0" applyFont="1" applyFill="1" applyBorder="1" applyAlignment="1">
      <alignment horizontal="center" wrapText="1"/>
    </xf>
    <xf numFmtId="0" fontId="9" fillId="10" borderId="30" xfId="0" applyFont="1" applyFill="1" applyBorder="1" applyAlignment="1">
      <alignment wrapText="1"/>
    </xf>
    <xf numFmtId="0" fontId="0" fillId="9" borderId="0" xfId="0" applyFill="1"/>
    <xf numFmtId="0" fontId="0" fillId="0" borderId="0" xfId="0" applyAlignment="1">
      <alignment horizontal="center"/>
    </xf>
    <xf numFmtId="0" fontId="4" fillId="9" borderId="0" xfId="0" applyFont="1" applyFill="1"/>
    <xf numFmtId="0" fontId="20" fillId="9" borderId="0" xfId="0" applyFont="1" applyFill="1"/>
    <xf numFmtId="44" fontId="0" fillId="0" borderId="0" xfId="0" applyNumberFormat="1"/>
    <xf numFmtId="43" fontId="21" fillId="9" borderId="0" xfId="1" applyFont="1" applyFill="1" applyBorder="1" applyAlignment="1">
      <alignment horizontal="right" vertical="center"/>
    </xf>
    <xf numFmtId="0" fontId="27" fillId="0" borderId="59" xfId="38" applyFont="1" applyBorder="1" applyAlignment="1">
      <alignment horizontal="center" vertical="center"/>
    </xf>
    <xf numFmtId="0" fontId="1" fillId="0" borderId="1" xfId="42" applyBorder="1" applyAlignment="1">
      <alignment horizontal="left" vertical="center" wrapText="1"/>
    </xf>
    <xf numFmtId="10" fontId="28" fillId="0" borderId="1" xfId="38" applyNumberFormat="1" applyFont="1" applyBorder="1" applyAlignment="1">
      <alignment horizontal="center" vertical="center"/>
    </xf>
    <xf numFmtId="0" fontId="24" fillId="0" borderId="43" xfId="38" applyFont="1" applyBorder="1"/>
    <xf numFmtId="0" fontId="27" fillId="3" borderId="59" xfId="38" applyFont="1" applyFill="1" applyBorder="1" applyAlignment="1">
      <alignment horizontal="center" vertical="center"/>
    </xf>
    <xf numFmtId="10" fontId="24" fillId="3" borderId="43" xfId="38" applyNumberFormat="1" applyFont="1" applyFill="1" applyBorder="1"/>
    <xf numFmtId="0" fontId="29" fillId="0" borderId="59" xfId="38" applyFont="1" applyBorder="1" applyAlignment="1">
      <alignment horizontal="center" vertical="center"/>
    </xf>
    <xf numFmtId="10" fontId="30" fillId="0" borderId="1" xfId="38" applyNumberFormat="1" applyFont="1" applyBorder="1" applyAlignment="1">
      <alignment horizontal="center" vertical="center"/>
    </xf>
    <xf numFmtId="0" fontId="0" fillId="0" borderId="1" xfId="42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8" fillId="10" borderId="12" xfId="0" applyFont="1" applyFill="1" applyBorder="1" applyAlignment="1">
      <alignment wrapText="1"/>
    </xf>
    <xf numFmtId="165" fontId="3" fillId="0" borderId="0" xfId="12" applyFont="1" applyBorder="1"/>
    <xf numFmtId="172" fontId="18" fillId="0" borderId="0" xfId="31" applyNumberFormat="1" applyFont="1" applyFill="1" applyBorder="1" applyAlignment="1">
      <alignment horizontal="center" vertical="center"/>
    </xf>
    <xf numFmtId="0" fontId="18" fillId="0" borderId="61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/>
    </xf>
    <xf numFmtId="0" fontId="18" fillId="0" borderId="39" xfId="2" applyFont="1" applyBorder="1" applyAlignment="1">
      <alignment horizontal="center" vertical="center"/>
    </xf>
    <xf numFmtId="172" fontId="3" fillId="0" borderId="0" xfId="31" applyNumberFormat="1" applyFont="1" applyBorder="1" applyAlignment="1">
      <alignment vertical="center"/>
    </xf>
    <xf numFmtId="0" fontId="35" fillId="0" borderId="59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center" wrapText="1"/>
    </xf>
    <xf numFmtId="166" fontId="3" fillId="0" borderId="43" xfId="0" applyNumberFormat="1" applyFont="1" applyBorder="1" applyAlignment="1">
      <alignment vertical="center"/>
    </xf>
    <xf numFmtId="165" fontId="3" fillId="0" borderId="0" xfId="12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5" fillId="11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166" fontId="5" fillId="7" borderId="43" xfId="0" applyNumberFormat="1" applyFont="1" applyFill="1" applyBorder="1" applyAlignment="1">
      <alignment vertical="center"/>
    </xf>
    <xf numFmtId="166" fontId="5" fillId="0" borderId="43" xfId="0" applyNumberFormat="1" applyFont="1" applyBorder="1" applyAlignment="1">
      <alignment vertical="center"/>
    </xf>
    <xf numFmtId="166" fontId="5" fillId="0" borderId="54" xfId="0" applyNumberFormat="1" applyFont="1" applyBorder="1" applyAlignment="1">
      <alignment vertical="center"/>
    </xf>
    <xf numFmtId="172" fontId="5" fillId="0" borderId="0" xfId="31" applyNumberFormat="1" applyFont="1" applyBorder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43" fontId="3" fillId="0" borderId="0" xfId="1" applyFont="1" applyFill="1" applyBorder="1" applyAlignment="1">
      <alignment vertical="center"/>
    </xf>
    <xf numFmtId="166" fontId="5" fillId="0" borderId="0" xfId="0" applyNumberFormat="1" applyFont="1" applyAlignment="1">
      <alignment vertical="center"/>
    </xf>
    <xf numFmtId="172" fontId="5" fillId="0" borderId="0" xfId="31" applyNumberFormat="1" applyFont="1" applyFill="1" applyBorder="1" applyAlignment="1">
      <alignment vertical="center"/>
    </xf>
    <xf numFmtId="167" fontId="8" fillId="0" borderId="37" xfId="0" applyNumberFormat="1" applyFont="1" applyBorder="1" applyAlignment="1">
      <alignment horizontal="right" wrapText="1"/>
    </xf>
    <xf numFmtId="0" fontId="8" fillId="0" borderId="43" xfId="0" applyFont="1" applyBorder="1" applyAlignment="1">
      <alignment wrapText="1"/>
    </xf>
    <xf numFmtId="44" fontId="8" fillId="0" borderId="1" xfId="0" applyNumberFormat="1" applyFont="1" applyBorder="1" applyAlignment="1">
      <alignment horizontal="center" wrapText="1"/>
    </xf>
    <xf numFmtId="0" fontId="35" fillId="0" borderId="1" xfId="33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5" fillId="0" borderId="1" xfId="33" applyFont="1" applyBorder="1" applyAlignment="1">
      <alignment horizontal="center" vertical="center"/>
    </xf>
    <xf numFmtId="0" fontId="14" fillId="0" borderId="1" xfId="33" applyFont="1" applyBorder="1" applyAlignment="1">
      <alignment horizontal="left" vertical="center" wrapText="1"/>
    </xf>
    <xf numFmtId="172" fontId="3" fillId="0" borderId="1" xfId="31" applyNumberFormat="1" applyFont="1" applyBorder="1" applyAlignment="1">
      <alignment vertical="center"/>
    </xf>
    <xf numFmtId="0" fontId="0" fillId="0" borderId="1" xfId="0" applyBorder="1"/>
    <xf numFmtId="2" fontId="20" fillId="0" borderId="1" xfId="0" applyNumberFormat="1" applyFont="1" applyBorder="1"/>
    <xf numFmtId="167" fontId="8" fillId="0" borderId="54" xfId="0" applyNumberFormat="1" applyFont="1" applyBorder="1" applyAlignment="1">
      <alignment horizontal="right" wrapText="1"/>
    </xf>
    <xf numFmtId="0" fontId="9" fillId="0" borderId="56" xfId="0" applyFont="1" applyBorder="1" applyAlignment="1">
      <alignment horizontal="center" wrapText="1"/>
    </xf>
    <xf numFmtId="0" fontId="9" fillId="0" borderId="67" xfId="0" applyFont="1" applyBorder="1" applyAlignment="1">
      <alignment horizontal="center" wrapText="1"/>
    </xf>
    <xf numFmtId="0" fontId="9" fillId="0" borderId="58" xfId="0" applyFont="1" applyBorder="1" applyAlignment="1">
      <alignment horizontal="center" wrapText="1"/>
    </xf>
    <xf numFmtId="0" fontId="8" fillId="0" borderId="33" xfId="0" applyFont="1" applyBorder="1" applyAlignment="1">
      <alignment horizontal="center" wrapText="1"/>
    </xf>
    <xf numFmtId="168" fontId="8" fillId="0" borderId="67" xfId="0" applyNumberFormat="1" applyFont="1" applyBorder="1" applyAlignment="1">
      <alignment horizontal="right" wrapText="1"/>
    </xf>
    <xf numFmtId="167" fontId="8" fillId="0" borderId="58" xfId="0" applyNumberFormat="1" applyFont="1" applyBorder="1" applyAlignment="1">
      <alignment horizontal="right" wrapText="1"/>
    </xf>
    <xf numFmtId="165" fontId="18" fillId="0" borderId="10" xfId="12" applyFont="1" applyFill="1" applyBorder="1" applyAlignment="1">
      <alignment horizontal="center" vertical="center"/>
    </xf>
    <xf numFmtId="165" fontId="3" fillId="0" borderId="1" xfId="12" applyFont="1" applyFill="1" applyBorder="1"/>
    <xf numFmtId="165" fontId="3" fillId="0" borderId="1" xfId="12" applyFont="1" applyFill="1" applyBorder="1" applyAlignment="1">
      <alignment vertical="center"/>
    </xf>
    <xf numFmtId="165" fontId="35" fillId="0" borderId="1" xfId="12" applyFont="1" applyFill="1" applyBorder="1" applyAlignment="1">
      <alignment horizontal="center" vertical="center" wrapText="1"/>
    </xf>
    <xf numFmtId="0" fontId="35" fillId="12" borderId="59" xfId="0" applyFont="1" applyFill="1" applyBorder="1" applyAlignment="1">
      <alignment horizontal="center" vertical="center"/>
    </xf>
    <xf numFmtId="0" fontId="35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left" vertical="center" wrapText="1"/>
    </xf>
    <xf numFmtId="0" fontId="3" fillId="12" borderId="1" xfId="0" applyFont="1" applyFill="1" applyBorder="1"/>
    <xf numFmtId="165" fontId="3" fillId="12" borderId="1" xfId="12" applyFont="1" applyFill="1" applyBorder="1"/>
    <xf numFmtId="0" fontId="3" fillId="12" borderId="43" xfId="0" applyFont="1" applyFill="1" applyBorder="1"/>
    <xf numFmtId="165" fontId="3" fillId="12" borderId="1" xfId="12" applyFont="1" applyFill="1" applyBorder="1" applyAlignment="1">
      <alignment vertical="center"/>
    </xf>
    <xf numFmtId="166" fontId="3" fillId="12" borderId="43" xfId="0" applyNumberFormat="1" applyFont="1" applyFill="1" applyBorder="1" applyAlignment="1">
      <alignment vertical="center"/>
    </xf>
    <xf numFmtId="0" fontId="35" fillId="12" borderId="1" xfId="0" applyFont="1" applyFill="1" applyBorder="1" applyAlignment="1">
      <alignment horizontal="center" vertical="center" wrapText="1"/>
    </xf>
    <xf numFmtId="165" fontId="35" fillId="12" borderId="1" xfId="12" applyFont="1" applyFill="1" applyBorder="1" applyAlignment="1">
      <alignment horizontal="center" vertical="center" wrapText="1"/>
    </xf>
    <xf numFmtId="0" fontId="18" fillId="12" borderId="1" xfId="33" applyFont="1" applyFill="1" applyBorder="1" applyAlignment="1">
      <alignment horizontal="left" vertical="center" wrapText="1"/>
    </xf>
    <xf numFmtId="0" fontId="15" fillId="12" borderId="1" xfId="33" applyFont="1" applyFill="1" applyBorder="1" applyAlignment="1">
      <alignment horizontal="left" vertical="center" wrapText="1"/>
    </xf>
    <xf numFmtId="0" fontId="18" fillId="0" borderId="59" xfId="0" applyFont="1" applyBorder="1" applyAlignment="1">
      <alignment horizontal="center" vertical="center"/>
    </xf>
    <xf numFmtId="0" fontId="18" fillId="12" borderId="59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right" vertical="center"/>
    </xf>
    <xf numFmtId="0" fontId="9" fillId="0" borderId="50" xfId="0" applyFont="1" applyBorder="1" applyAlignment="1">
      <alignment horizontal="center" wrapText="1"/>
    </xf>
    <xf numFmtId="165" fontId="3" fillId="0" borderId="8" xfId="12" applyFont="1" applyFill="1" applyBorder="1" applyAlignment="1">
      <alignment vertical="center"/>
    </xf>
    <xf numFmtId="0" fontId="18" fillId="12" borderId="10" xfId="0" applyFont="1" applyFill="1" applyBorder="1" applyAlignment="1">
      <alignment horizontal="left" vertical="center" wrapText="1"/>
    </xf>
    <xf numFmtId="165" fontId="3" fillId="12" borderId="10" xfId="12" applyFont="1" applyFill="1" applyBorder="1" applyAlignment="1">
      <alignment vertical="center"/>
    </xf>
    <xf numFmtId="165" fontId="3" fillId="0" borderId="0" xfId="12" applyFont="1" applyFill="1" applyBorder="1" applyAlignment="1">
      <alignment vertical="center"/>
    </xf>
    <xf numFmtId="0" fontId="18" fillId="0" borderId="66" xfId="0" applyFont="1" applyBorder="1" applyAlignment="1">
      <alignment horizontal="center" vertical="center"/>
    </xf>
    <xf numFmtId="0" fontId="18" fillId="12" borderId="61" xfId="0" applyFont="1" applyFill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18" fillId="0" borderId="41" xfId="0" applyFont="1" applyBorder="1" applyAlignment="1">
      <alignment horizontal="left" vertical="center" wrapText="1"/>
    </xf>
    <xf numFmtId="165" fontId="3" fillId="0" borderId="42" xfId="12" applyFont="1" applyFill="1" applyBorder="1" applyAlignment="1">
      <alignment vertical="center"/>
    </xf>
    <xf numFmtId="0" fontId="18" fillId="0" borderId="52" xfId="0" applyFont="1" applyBorder="1" applyAlignment="1">
      <alignment vertical="center"/>
    </xf>
    <xf numFmtId="0" fontId="18" fillId="0" borderId="41" xfId="0" applyFont="1" applyBorder="1" applyAlignment="1">
      <alignment vertical="center" wrapText="1"/>
    </xf>
    <xf numFmtId="0" fontId="18" fillId="12" borderId="52" xfId="0" applyFont="1" applyFill="1" applyBorder="1" applyAlignment="1">
      <alignment horizontal="center" vertical="center"/>
    </xf>
    <xf numFmtId="0" fontId="18" fillId="12" borderId="41" xfId="0" applyFont="1" applyFill="1" applyBorder="1" applyAlignment="1">
      <alignment horizontal="left" vertical="center" wrapText="1"/>
    </xf>
    <xf numFmtId="165" fontId="3" fillId="12" borderId="42" xfId="12" applyFont="1" applyFill="1" applyBorder="1" applyAlignment="1">
      <alignment vertical="center"/>
    </xf>
    <xf numFmtId="166" fontId="5" fillId="0" borderId="51" xfId="0" applyNumberFormat="1" applyFont="1" applyBorder="1" applyAlignment="1">
      <alignment vertical="center"/>
    </xf>
    <xf numFmtId="166" fontId="5" fillId="12" borderId="43" xfId="0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5" fillId="11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0" fontId="18" fillId="12" borderId="1" xfId="0" applyFont="1" applyFill="1" applyBorder="1" applyAlignment="1">
      <alignment horizontal="center" vertical="center"/>
    </xf>
    <xf numFmtId="172" fontId="5" fillId="0" borderId="0" xfId="31" applyNumberFormat="1" applyFont="1" applyFill="1" applyBorder="1" applyAlignment="1">
      <alignment horizontal="center" vertical="center"/>
    </xf>
    <xf numFmtId="41" fontId="3" fillId="0" borderId="0" xfId="31" applyFont="1" applyFill="1" applyBorder="1" applyAlignment="1">
      <alignment vertical="center"/>
    </xf>
    <xf numFmtId="0" fontId="5" fillId="0" borderId="0" xfId="0" applyFont="1" applyAlignment="1">
      <alignment horizontal="center" wrapText="1"/>
    </xf>
    <xf numFmtId="9" fontId="3" fillId="0" borderId="1" xfId="3" applyFont="1" applyFill="1" applyBorder="1" applyAlignment="1">
      <alignment horizontal="center"/>
    </xf>
    <xf numFmtId="0" fontId="37" fillId="0" borderId="43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165" fontId="3" fillId="0" borderId="1" xfId="12" applyFont="1" applyFill="1" applyBorder="1" applyAlignment="1">
      <alignment vertical="center" wrapText="1"/>
    </xf>
    <xf numFmtId="166" fontId="3" fillId="0" borderId="43" xfId="0" applyNumberFormat="1" applyFont="1" applyBorder="1" applyAlignment="1">
      <alignment vertical="center" wrapText="1"/>
    </xf>
    <xf numFmtId="172" fontId="3" fillId="0" borderId="0" xfId="31" applyNumberFormat="1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35" fillId="12" borderId="1" xfId="33" applyFont="1" applyFill="1" applyBorder="1" applyAlignment="1">
      <alignment horizontal="left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35" fillId="12" borderId="1" xfId="0" applyFont="1" applyFill="1" applyBorder="1" applyAlignment="1">
      <alignment horizontal="left" vertical="center" wrapText="1"/>
    </xf>
    <xf numFmtId="0" fontId="18" fillId="12" borderId="4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vertical="center"/>
    </xf>
    <xf numFmtId="0" fontId="35" fillId="12" borderId="1" xfId="0" applyFont="1" applyFill="1" applyBorder="1" applyAlignment="1">
      <alignment vertical="center" wrapText="1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3" fillId="0" borderId="59" xfId="0" applyFont="1" applyBorder="1"/>
    <xf numFmtId="0" fontId="3" fillId="0" borderId="43" xfId="0" applyFont="1" applyBorder="1"/>
    <xf numFmtId="0" fontId="3" fillId="0" borderId="65" xfId="0" applyFont="1" applyBorder="1"/>
    <xf numFmtId="0" fontId="3" fillId="0" borderId="53" xfId="0" applyFont="1" applyBorder="1"/>
    <xf numFmtId="0" fontId="5" fillId="0" borderId="53" xfId="0" applyFont="1" applyBorder="1" applyAlignment="1">
      <alignment wrapText="1"/>
    </xf>
    <xf numFmtId="165" fontId="3" fillId="0" borderId="53" xfId="12" applyFont="1" applyFill="1" applyBorder="1"/>
    <xf numFmtId="0" fontId="3" fillId="0" borderId="54" xfId="0" applyFont="1" applyBorder="1"/>
    <xf numFmtId="0" fontId="5" fillId="0" borderId="1" xfId="0" applyFont="1" applyBorder="1" applyAlignment="1">
      <alignment horizontal="center" vertical="center" wrapText="1"/>
    </xf>
    <xf numFmtId="172" fontId="3" fillId="12" borderId="43" xfId="31" applyNumberFormat="1" applyFont="1" applyFill="1" applyBorder="1" applyAlignment="1">
      <alignment vertical="center"/>
    </xf>
    <xf numFmtId="172" fontId="3" fillId="0" borderId="43" xfId="31" applyNumberFormat="1" applyFont="1" applyBorder="1" applyAlignment="1">
      <alignment vertical="center"/>
    </xf>
    <xf numFmtId="0" fontId="35" fillId="12" borderId="53" xfId="0" applyFont="1" applyFill="1" applyBorder="1" applyAlignment="1">
      <alignment horizontal="center" vertical="center"/>
    </xf>
    <xf numFmtId="165" fontId="5" fillId="0" borderId="43" xfId="12" applyFont="1" applyBorder="1" applyAlignment="1">
      <alignment horizontal="center" vertical="center"/>
    </xf>
    <xf numFmtId="165" fontId="22" fillId="0" borderId="50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165" fontId="0" fillId="0" borderId="0" xfId="12" applyFont="1"/>
    <xf numFmtId="2" fontId="35" fillId="0" borderId="1" xfId="48" applyNumberFormat="1" applyFont="1" applyFill="1" applyBorder="1" applyAlignment="1">
      <alignment horizontal="center" vertical="center" wrapText="1"/>
    </xf>
    <xf numFmtId="172" fontId="5" fillId="0" borderId="43" xfId="31" applyNumberFormat="1" applyFont="1" applyBorder="1" applyAlignment="1">
      <alignment vertical="center"/>
    </xf>
    <xf numFmtId="0" fontId="5" fillId="0" borderId="59" xfId="0" applyFont="1" applyBorder="1" applyAlignment="1">
      <alignment horizontal="center" vertical="center"/>
    </xf>
    <xf numFmtId="0" fontId="3" fillId="8" borderId="0" xfId="0" applyFont="1" applyFill="1"/>
    <xf numFmtId="41" fontId="3" fillId="11" borderId="0" xfId="31" applyFont="1" applyFill="1" applyBorder="1" applyAlignment="1">
      <alignment vertical="center"/>
    </xf>
    <xf numFmtId="0" fontId="3" fillId="4" borderId="0" xfId="0" applyFont="1" applyFill="1"/>
    <xf numFmtId="41" fontId="3" fillId="13" borderId="0" xfId="31" applyFont="1" applyFill="1" applyBorder="1" applyAlignment="1">
      <alignment vertical="center"/>
    </xf>
    <xf numFmtId="41" fontId="3" fillId="4" borderId="0" xfId="31" applyFont="1" applyFill="1" applyBorder="1" applyAlignment="1">
      <alignment vertical="center"/>
    </xf>
    <xf numFmtId="44" fontId="3" fillId="0" borderId="0" xfId="0" applyNumberFormat="1" applyFont="1"/>
    <xf numFmtId="165" fontId="3" fillId="0" borderId="0" xfId="0" applyNumberFormat="1" applyFont="1"/>
    <xf numFmtId="0" fontId="35" fillId="4" borderId="1" xfId="0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165" fontId="0" fillId="0" borderId="0" xfId="0" applyNumberFormat="1"/>
    <xf numFmtId="2" fontId="8" fillId="0" borderId="67" xfId="0" applyNumberFormat="1" applyFont="1" applyBorder="1" applyAlignment="1">
      <alignment horizontal="right" wrapText="1"/>
    </xf>
    <xf numFmtId="172" fontId="3" fillId="0" borderId="43" xfId="31" applyNumberFormat="1" applyFont="1" applyFill="1" applyBorder="1" applyAlignment="1">
      <alignment vertical="center"/>
    </xf>
    <xf numFmtId="172" fontId="5" fillId="0" borderId="43" xfId="31" applyNumberFormat="1" applyFont="1" applyFill="1" applyBorder="1" applyAlignment="1">
      <alignment vertical="center"/>
    </xf>
    <xf numFmtId="172" fontId="5" fillId="12" borderId="43" xfId="31" applyNumberFormat="1" applyFont="1" applyFill="1" applyBorder="1" applyAlignment="1">
      <alignment vertical="center"/>
    </xf>
    <xf numFmtId="166" fontId="5" fillId="7" borderId="39" xfId="0" applyNumberFormat="1" applyFont="1" applyFill="1" applyBorder="1" applyAlignment="1">
      <alignment vertical="center"/>
    </xf>
    <xf numFmtId="0" fontId="18" fillId="0" borderId="60" xfId="2" applyFont="1" applyBorder="1" applyAlignment="1">
      <alignment horizontal="center" vertical="center" wrapText="1"/>
    </xf>
    <xf numFmtId="0" fontId="18" fillId="0" borderId="33" xfId="2" applyFont="1" applyBorder="1" applyAlignment="1">
      <alignment horizontal="center" vertical="center" wrapText="1"/>
    </xf>
    <xf numFmtId="0" fontId="18" fillId="0" borderId="33" xfId="2" applyFont="1" applyBorder="1" applyAlignment="1">
      <alignment horizontal="center" vertical="center"/>
    </xf>
    <xf numFmtId="165" fontId="18" fillId="0" borderId="33" xfId="12" applyFont="1" applyFill="1" applyBorder="1" applyAlignment="1">
      <alignment horizontal="center" vertical="center"/>
    </xf>
    <xf numFmtId="172" fontId="5" fillId="0" borderId="35" xfId="31" applyNumberFormat="1" applyFont="1" applyBorder="1" applyAlignment="1">
      <alignment vertical="center"/>
    </xf>
    <xf numFmtId="172" fontId="5" fillId="0" borderId="43" xfId="0" applyNumberFormat="1" applyFont="1" applyBorder="1"/>
    <xf numFmtId="0" fontId="18" fillId="0" borderId="65" xfId="0" applyFont="1" applyBorder="1" applyAlignment="1">
      <alignment horizontal="center" vertical="center"/>
    </xf>
    <xf numFmtId="0" fontId="35" fillId="12" borderId="53" xfId="0" applyFont="1" applyFill="1" applyBorder="1" applyAlignment="1">
      <alignment horizontal="left" vertical="center" wrapText="1"/>
    </xf>
    <xf numFmtId="0" fontId="35" fillId="12" borderId="53" xfId="0" applyFont="1" applyFill="1" applyBorder="1" applyAlignment="1">
      <alignment horizontal="center" vertical="center" wrapText="1"/>
    </xf>
    <xf numFmtId="165" fontId="3" fillId="12" borderId="53" xfId="12" applyFont="1" applyFill="1" applyBorder="1" applyAlignment="1">
      <alignment vertical="center"/>
    </xf>
    <xf numFmtId="172" fontId="5" fillId="12" borderId="54" xfId="31" applyNumberFormat="1" applyFont="1" applyFill="1" applyBorder="1" applyAlignment="1">
      <alignment vertical="center"/>
    </xf>
    <xf numFmtId="0" fontId="11" fillId="11" borderId="1" xfId="71" applyFill="1" applyBorder="1" applyAlignment="1">
      <alignment horizontal="center" vertical="center"/>
    </xf>
    <xf numFmtId="0" fontId="11" fillId="11" borderId="1" xfId="71" applyFill="1" applyBorder="1" applyAlignment="1">
      <alignment horizontal="center" vertical="center" wrapText="1"/>
    </xf>
    <xf numFmtId="0" fontId="11" fillId="12" borderId="1" xfId="71" applyFill="1" applyBorder="1" applyAlignment="1">
      <alignment horizontal="center" vertical="center"/>
    </xf>
    <xf numFmtId="0" fontId="11" fillId="12" borderId="1" xfId="71" applyFill="1" applyBorder="1" applyAlignment="1">
      <alignment horizontal="center" vertical="center" wrapText="1"/>
    </xf>
    <xf numFmtId="0" fontId="22" fillId="9" borderId="40" xfId="0" applyFont="1" applyFill="1" applyBorder="1" applyAlignment="1">
      <alignment horizontal="center" wrapText="1"/>
    </xf>
    <xf numFmtId="0" fontId="22" fillId="9" borderId="41" xfId="0" applyFont="1" applyFill="1" applyBorder="1" applyAlignment="1">
      <alignment horizontal="center" wrapText="1"/>
    </xf>
    <xf numFmtId="0" fontId="22" fillId="9" borderId="51" xfId="0" applyFont="1" applyFill="1" applyBorder="1" applyAlignment="1">
      <alignment horizontal="center" wrapText="1"/>
    </xf>
    <xf numFmtId="0" fontId="41" fillId="0" borderId="62" xfId="0" applyFont="1" applyBorder="1"/>
    <xf numFmtId="0" fontId="42" fillId="0" borderId="63" xfId="0" applyFont="1" applyBorder="1"/>
    <xf numFmtId="0" fontId="42" fillId="0" borderId="64" xfId="0" applyFont="1" applyBorder="1"/>
    <xf numFmtId="0" fontId="4" fillId="0" borderId="47" xfId="0" applyFont="1" applyBorder="1"/>
    <xf numFmtId="0" fontId="0" fillId="0" borderId="6" xfId="0" applyBorder="1" applyAlignment="1">
      <alignment horizontal="center"/>
    </xf>
    <xf numFmtId="169" fontId="43" fillId="9" borderId="43" xfId="72" applyFont="1" applyFill="1" applyBorder="1"/>
    <xf numFmtId="169" fontId="43" fillId="9" borderId="51" xfId="72" applyFont="1" applyFill="1" applyBorder="1"/>
    <xf numFmtId="0" fontId="41" fillId="0" borderId="59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52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1" fillId="0" borderId="43" xfId="0" applyFont="1" applyBorder="1" applyAlignment="1">
      <alignment horizontal="center" vertical="center" wrapText="1"/>
    </xf>
    <xf numFmtId="0" fontId="42" fillId="0" borderId="59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/>
    </xf>
    <xf numFmtId="9" fontId="42" fillId="0" borderId="52" xfId="0" applyNumberFormat="1" applyFont="1" applyBorder="1" applyAlignment="1">
      <alignment horizontal="center"/>
    </xf>
    <xf numFmtId="10" fontId="42" fillId="0" borderId="1" xfId="3" applyNumberFormat="1" applyFont="1" applyBorder="1" applyAlignment="1">
      <alignment vertical="center"/>
    </xf>
    <xf numFmtId="169" fontId="42" fillId="0" borderId="43" xfId="72" applyFont="1" applyBorder="1" applyAlignment="1">
      <alignment horizontal="justify" vertical="center"/>
    </xf>
    <xf numFmtId="10" fontId="42" fillId="0" borderId="1" xfId="3" applyNumberFormat="1" applyFont="1" applyFill="1" applyBorder="1" applyAlignment="1">
      <alignment vertical="center"/>
    </xf>
    <xf numFmtId="180" fontId="42" fillId="0" borderId="1" xfId="3" applyNumberFormat="1" applyFont="1" applyFill="1" applyBorder="1" applyAlignment="1">
      <alignment vertical="center"/>
    </xf>
    <xf numFmtId="0" fontId="42" fillId="0" borderId="59" xfId="0" applyFont="1" applyBorder="1" applyAlignment="1">
      <alignment horizontal="justify"/>
    </xf>
    <xf numFmtId="0" fontId="42" fillId="0" borderId="1" xfId="0" applyFont="1" applyBorder="1" applyAlignment="1">
      <alignment horizontal="center" vertical="center"/>
    </xf>
    <xf numFmtId="9" fontId="42" fillId="0" borderId="52" xfId="0" applyNumberFormat="1" applyFont="1" applyBorder="1" applyAlignment="1">
      <alignment horizontal="center" vertical="center"/>
    </xf>
    <xf numFmtId="0" fontId="42" fillId="0" borderId="59" xfId="0" applyFont="1" applyBorder="1" applyAlignment="1">
      <alignment horizontal="justify" vertical="center"/>
    </xf>
    <xf numFmtId="0" fontId="42" fillId="0" borderId="8" xfId="0" applyFont="1" applyBorder="1" applyAlignment="1">
      <alignment horizontal="center" vertical="center"/>
    </xf>
    <xf numFmtId="9" fontId="42" fillId="0" borderId="9" xfId="0" applyNumberFormat="1" applyFont="1" applyBorder="1" applyAlignment="1">
      <alignment horizontal="center" vertical="center"/>
    </xf>
    <xf numFmtId="180" fontId="42" fillId="0" borderId="8" xfId="3" applyNumberFormat="1" applyFont="1" applyFill="1" applyBorder="1" applyAlignment="1">
      <alignment vertical="center"/>
    </xf>
    <xf numFmtId="169" fontId="42" fillId="0" borderId="37" xfId="72" applyFont="1" applyBorder="1" applyAlignment="1">
      <alignment horizontal="justify" vertical="center"/>
    </xf>
    <xf numFmtId="10" fontId="41" fillId="0" borderId="63" xfId="3" applyNumberFormat="1" applyFont="1" applyFill="1" applyBorder="1" applyAlignment="1">
      <alignment vertical="center"/>
    </xf>
    <xf numFmtId="169" fontId="41" fillId="0" borderId="64" xfId="72" applyFont="1" applyFill="1" applyBorder="1" applyAlignment="1">
      <alignment horizontal="justify" vertical="center"/>
    </xf>
    <xf numFmtId="0" fontId="41" fillId="0" borderId="61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0" fontId="41" fillId="0" borderId="10" xfId="73" applyFont="1" applyFill="1" applyBorder="1" applyAlignment="1">
      <alignment horizontal="center" vertical="center"/>
    </xf>
    <xf numFmtId="9" fontId="41" fillId="0" borderId="7" xfId="0" applyNumberFormat="1" applyFont="1" applyBorder="1" applyAlignment="1">
      <alignment horizontal="center"/>
    </xf>
    <xf numFmtId="10" fontId="41" fillId="0" borderId="10" xfId="3" applyNumberFormat="1" applyFont="1" applyFill="1" applyBorder="1" applyAlignment="1">
      <alignment horizontal="center" vertical="center"/>
    </xf>
    <xf numFmtId="0" fontId="41" fillId="0" borderId="43" xfId="0" applyFont="1" applyBorder="1" applyAlignment="1">
      <alignment horizontal="center" vertical="center"/>
    </xf>
    <xf numFmtId="10" fontId="42" fillId="4" borderId="1" xfId="3" applyNumberFormat="1" applyFont="1" applyFill="1" applyBorder="1" applyAlignment="1">
      <alignment horizontal="center"/>
    </xf>
    <xf numFmtId="170" fontId="42" fillId="0" borderId="1" xfId="0" applyNumberFormat="1" applyFont="1" applyBorder="1"/>
    <xf numFmtId="10" fontId="42" fillId="0" borderId="1" xfId="3" applyNumberFormat="1" applyFont="1" applyFill="1" applyBorder="1" applyAlignment="1">
      <alignment horizontal="center" vertical="center"/>
    </xf>
    <xf numFmtId="169" fontId="42" fillId="0" borderId="43" xfId="72" applyFont="1" applyFill="1" applyBorder="1"/>
    <xf numFmtId="10" fontId="42" fillId="0" borderId="1" xfId="0" applyNumberFormat="1" applyFont="1" applyBorder="1" applyAlignment="1">
      <alignment horizontal="center"/>
    </xf>
    <xf numFmtId="10" fontId="41" fillId="0" borderId="1" xfId="3" applyNumberFormat="1" applyFont="1" applyFill="1" applyBorder="1" applyAlignment="1">
      <alignment horizontal="center" vertical="center"/>
    </xf>
    <xf numFmtId="169" fontId="41" fillId="0" borderId="43" xfId="72" applyFont="1" applyBorder="1"/>
    <xf numFmtId="0" fontId="4" fillId="0" borderId="1" xfId="0" applyFont="1" applyBorder="1" applyAlignment="1">
      <alignment horizontal="center" vertical="center" wrapText="1"/>
    </xf>
    <xf numFmtId="9" fontId="42" fillId="0" borderId="1" xfId="0" applyNumberFormat="1" applyFont="1" applyBorder="1" applyAlignment="1">
      <alignment horizontal="center" vertical="center"/>
    </xf>
    <xf numFmtId="10" fontId="42" fillId="0" borderId="1" xfId="3" applyNumberFormat="1" applyFont="1" applyBorder="1" applyAlignment="1">
      <alignment horizontal="center" vertical="center"/>
    </xf>
    <xf numFmtId="169" fontId="42" fillId="0" borderId="43" xfId="72" applyFont="1" applyBorder="1"/>
    <xf numFmtId="0" fontId="42" fillId="0" borderId="66" xfId="0" applyFont="1" applyBorder="1" applyAlignment="1">
      <alignment horizontal="justify"/>
    </xf>
    <xf numFmtId="9" fontId="42" fillId="0" borderId="8" xfId="0" applyNumberFormat="1" applyFont="1" applyBorder="1" applyAlignment="1">
      <alignment horizontal="center" vertical="center"/>
    </xf>
    <xf numFmtId="10" fontId="0" fillId="0" borderId="0" xfId="0" applyNumberFormat="1"/>
    <xf numFmtId="0" fontId="41" fillId="3" borderId="40" xfId="0" applyFont="1" applyFill="1" applyBorder="1"/>
    <xf numFmtId="0" fontId="41" fillId="3" borderId="41" xfId="0" applyFont="1" applyFill="1" applyBorder="1"/>
    <xf numFmtId="0" fontId="41" fillId="3" borderId="41" xfId="0" applyFont="1" applyFill="1" applyBorder="1" applyAlignment="1">
      <alignment horizontal="center"/>
    </xf>
    <xf numFmtId="169" fontId="41" fillId="3" borderId="51" xfId="72" applyFont="1" applyFill="1" applyBorder="1" applyAlignment="1"/>
    <xf numFmtId="0" fontId="42" fillId="0" borderId="61" xfId="0" applyFont="1" applyBorder="1" applyAlignment="1">
      <alignment horizontal="justify"/>
    </xf>
    <xf numFmtId="9" fontId="42" fillId="0" borderId="10" xfId="0" applyNumberFormat="1" applyFont="1" applyBorder="1" applyAlignment="1">
      <alignment horizontal="center" vertical="center"/>
    </xf>
    <xf numFmtId="10" fontId="42" fillId="0" borderId="10" xfId="3" applyNumberFormat="1" applyFont="1" applyBorder="1" applyAlignment="1">
      <alignment horizontal="center" vertical="center"/>
    </xf>
    <xf numFmtId="10" fontId="41" fillId="0" borderId="10" xfId="3" applyNumberFormat="1" applyFont="1" applyBorder="1" applyAlignment="1">
      <alignment horizontal="center" vertical="center"/>
    </xf>
    <xf numFmtId="10" fontId="41" fillId="15" borderId="1" xfId="0" applyNumberFormat="1" applyFont="1" applyFill="1" applyBorder="1" applyAlignment="1">
      <alignment horizontal="center"/>
    </xf>
    <xf numFmtId="169" fontId="41" fillId="15" borderId="43" xfId="72" applyFont="1" applyFill="1" applyBorder="1" applyAlignment="1">
      <alignment horizontal="center"/>
    </xf>
    <xf numFmtId="170" fontId="42" fillId="0" borderId="43" xfId="0" applyNumberFormat="1" applyFont="1" applyBorder="1"/>
    <xf numFmtId="10" fontId="41" fillId="0" borderId="1" xfId="0" applyNumberFormat="1" applyFont="1" applyBorder="1" applyAlignment="1">
      <alignment horizontal="center"/>
    </xf>
    <xf numFmtId="170" fontId="41" fillId="0" borderId="43" xfId="0" applyNumberFormat="1" applyFont="1" applyBorder="1"/>
    <xf numFmtId="0" fontId="0" fillId="0" borderId="30" xfId="0" applyBorder="1"/>
    <xf numFmtId="0" fontId="0" fillId="0" borderId="4" xfId="0" applyBorder="1"/>
    <xf numFmtId="170" fontId="0" fillId="0" borderId="31" xfId="0" applyNumberFormat="1" applyBorder="1"/>
    <xf numFmtId="0" fontId="0" fillId="0" borderId="19" xfId="0" applyBorder="1"/>
    <xf numFmtId="0" fontId="4" fillId="0" borderId="0" xfId="0" applyFont="1"/>
    <xf numFmtId="169" fontId="0" fillId="0" borderId="20" xfId="0" applyNumberFormat="1" applyBorder="1"/>
    <xf numFmtId="170" fontId="0" fillId="0" borderId="20" xfId="0" applyNumberFormat="1" applyBorder="1"/>
    <xf numFmtId="0" fontId="0" fillId="0" borderId="14" xfId="0" applyBorder="1" applyAlignment="1">
      <alignment vertical="center"/>
    </xf>
    <xf numFmtId="0" fontId="0" fillId="0" borderId="15" xfId="0" applyBorder="1"/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left" vertical="center"/>
    </xf>
    <xf numFmtId="165" fontId="0" fillId="0" borderId="16" xfId="0" applyNumberFormat="1" applyBorder="1"/>
    <xf numFmtId="0" fontId="6" fillId="0" borderId="43" xfId="0" applyFont="1" applyBorder="1" applyAlignment="1">
      <alignment horizontal="center"/>
    </xf>
    <xf numFmtId="0" fontId="44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wrapText="1"/>
    </xf>
    <xf numFmtId="0" fontId="8" fillId="5" borderId="1" xfId="0" applyFont="1" applyFill="1" applyBorder="1" applyAlignment="1">
      <alignment horizontal="center" wrapText="1"/>
    </xf>
    <xf numFmtId="2" fontId="8" fillId="5" borderId="1" xfId="0" applyNumberFormat="1" applyFont="1" applyFill="1" applyBorder="1" applyAlignment="1">
      <alignment horizontal="right" wrapText="1"/>
    </xf>
    <xf numFmtId="167" fontId="8" fillId="5" borderId="1" xfId="0" applyNumberFormat="1" applyFont="1" applyFill="1" applyBorder="1" applyAlignment="1">
      <alignment horizontal="right" wrapText="1"/>
    </xf>
    <xf numFmtId="0" fontId="46" fillId="0" borderId="0" xfId="38" applyFont="1"/>
    <xf numFmtId="0" fontId="13" fillId="0" borderId="0" xfId="38" applyFont="1" applyAlignment="1">
      <alignment wrapText="1"/>
    </xf>
    <xf numFmtId="0" fontId="2" fillId="0" borderId="0" xfId="38"/>
    <xf numFmtId="0" fontId="13" fillId="0" borderId="0" xfId="38" applyFont="1"/>
    <xf numFmtId="0" fontId="13" fillId="12" borderId="50" xfId="38" applyFont="1" applyFill="1" applyBorder="1" applyAlignment="1">
      <alignment vertical="center" wrapText="1"/>
    </xf>
    <xf numFmtId="0" fontId="2" fillId="0" borderId="0" xfId="38" applyAlignment="1">
      <alignment vertical="center" wrapText="1"/>
    </xf>
    <xf numFmtId="0" fontId="4" fillId="16" borderId="22" xfId="42" applyFont="1" applyFill="1" applyBorder="1" applyAlignment="1">
      <alignment horizontal="center" vertical="center" wrapText="1"/>
    </xf>
    <xf numFmtId="0" fontId="4" fillId="16" borderId="24" xfId="42" applyFont="1" applyFill="1" applyBorder="1" applyAlignment="1">
      <alignment horizontal="center" vertical="center" wrapText="1"/>
    </xf>
    <xf numFmtId="0" fontId="4" fillId="16" borderId="25" xfId="42" applyFont="1" applyFill="1" applyBorder="1" applyAlignment="1">
      <alignment horizontal="center" vertical="center" wrapText="1"/>
    </xf>
    <xf numFmtId="0" fontId="1" fillId="12" borderId="1" xfId="42" applyFill="1" applyBorder="1" applyAlignment="1">
      <alignment horizontal="left" vertical="center" wrapText="1"/>
    </xf>
    <xf numFmtId="10" fontId="28" fillId="12" borderId="1" xfId="38" applyNumberFormat="1" applyFont="1" applyFill="1" applyBorder="1" applyAlignment="1">
      <alignment horizontal="center" vertical="center"/>
    </xf>
    <xf numFmtId="10" fontId="28" fillId="16" borderId="33" xfId="38" applyNumberFormat="1" applyFont="1" applyFill="1" applyBorder="1" applyAlignment="1">
      <alignment horizontal="center" vertical="center"/>
    </xf>
    <xf numFmtId="0" fontId="25" fillId="16" borderId="35" xfId="38" applyFont="1" applyFill="1" applyBorder="1"/>
    <xf numFmtId="4" fontId="2" fillId="0" borderId="0" xfId="38" applyNumberFormat="1"/>
    <xf numFmtId="0" fontId="4" fillId="12" borderId="24" xfId="42" applyFont="1" applyFill="1" applyBorder="1" applyAlignment="1">
      <alignment horizontal="center" vertical="center" wrapText="1"/>
    </xf>
    <xf numFmtId="10" fontId="28" fillId="12" borderId="33" xfId="38" applyNumberFormat="1" applyFont="1" applyFill="1" applyBorder="1" applyAlignment="1">
      <alignment horizontal="center" vertical="center"/>
    </xf>
    <xf numFmtId="0" fontId="30" fillId="17" borderId="59" xfId="38" applyFont="1" applyFill="1" applyBorder="1" applyAlignment="1">
      <alignment vertical="center"/>
    </xf>
    <xf numFmtId="0" fontId="4" fillId="17" borderId="1" xfId="42" applyFont="1" applyFill="1" applyBorder="1" applyAlignment="1">
      <alignment horizontal="right" vertical="center" wrapText="1"/>
    </xf>
    <xf numFmtId="4" fontId="31" fillId="17" borderId="1" xfId="38" applyNumberFormat="1" applyFont="1" applyFill="1" applyBorder="1" applyAlignment="1">
      <alignment horizontal="center" vertical="center"/>
    </xf>
    <xf numFmtId="4" fontId="31" fillId="17" borderId="43" xfId="38" applyNumberFormat="1" applyFont="1" applyFill="1" applyBorder="1" applyAlignment="1">
      <alignment horizontal="center" vertical="center"/>
    </xf>
    <xf numFmtId="0" fontId="48" fillId="0" borderId="59" xfId="38" applyFont="1" applyBorder="1" applyAlignment="1">
      <alignment horizontal="center" vertical="center"/>
    </xf>
    <xf numFmtId="0" fontId="0" fillId="4" borderId="1" xfId="42" applyFont="1" applyFill="1" applyBorder="1" applyAlignment="1">
      <alignment horizontal="left" vertical="center" wrapText="1"/>
    </xf>
    <xf numFmtId="10" fontId="49" fillId="0" borderId="1" xfId="38" applyNumberFormat="1" applyFont="1" applyBorder="1" applyAlignment="1">
      <alignment horizontal="center" vertical="center"/>
    </xf>
    <xf numFmtId="0" fontId="2" fillId="0" borderId="43" xfId="38" applyBorder="1"/>
    <xf numFmtId="184" fontId="48" fillId="0" borderId="59" xfId="38" applyNumberFormat="1" applyFont="1" applyBorder="1" applyAlignment="1">
      <alignment horizontal="center" vertical="center"/>
    </xf>
    <xf numFmtId="2" fontId="48" fillId="0" borderId="59" xfId="38" applyNumberFormat="1" applyFont="1" applyBorder="1" applyAlignment="1">
      <alignment horizontal="center" vertical="center"/>
    </xf>
    <xf numFmtId="0" fontId="30" fillId="0" borderId="59" xfId="38" applyFont="1" applyBorder="1" applyAlignment="1">
      <alignment vertical="center"/>
    </xf>
    <xf numFmtId="0" fontId="4" fillId="12" borderId="1" xfId="42" applyFont="1" applyFill="1" applyBorder="1" applyAlignment="1">
      <alignment horizontal="center" vertical="center" wrapText="1"/>
    </xf>
    <xf numFmtId="10" fontId="2" fillId="0" borderId="43" xfId="38" applyNumberFormat="1" applyBorder="1"/>
    <xf numFmtId="10" fontId="28" fillId="17" borderId="1" xfId="38" applyNumberFormat="1" applyFont="1" applyFill="1" applyBorder="1" applyAlignment="1">
      <alignment horizontal="center" vertical="center"/>
    </xf>
    <xf numFmtId="0" fontId="50" fillId="3" borderId="59" xfId="38" applyFont="1" applyFill="1" applyBorder="1" applyAlignment="1">
      <alignment horizontal="center" vertical="center"/>
    </xf>
    <xf numFmtId="0" fontId="4" fillId="3" borderId="1" xfId="42" applyFont="1" applyFill="1" applyBorder="1" applyAlignment="1">
      <alignment horizontal="left" vertical="center" wrapText="1"/>
    </xf>
    <xf numFmtId="10" fontId="49" fillId="3" borderId="1" xfId="38" applyNumberFormat="1" applyFont="1" applyFill="1" applyBorder="1" applyAlignment="1">
      <alignment horizontal="center" vertical="center"/>
    </xf>
    <xf numFmtId="0" fontId="2" fillId="3" borderId="43" xfId="38" applyFill="1" applyBorder="1"/>
    <xf numFmtId="0" fontId="48" fillId="4" borderId="59" xfId="38" applyFont="1" applyFill="1" applyBorder="1" applyAlignment="1">
      <alignment horizontal="center" vertical="center"/>
    </xf>
    <xf numFmtId="0" fontId="1" fillId="4" borderId="1" xfId="42" applyFill="1" applyBorder="1" applyAlignment="1">
      <alignment horizontal="left" vertical="center" wrapText="1"/>
    </xf>
    <xf numFmtId="10" fontId="49" fillId="4" borderId="1" xfId="38" applyNumberFormat="1" applyFont="1" applyFill="1" applyBorder="1" applyAlignment="1">
      <alignment horizontal="center" vertical="center"/>
    </xf>
    <xf numFmtId="10" fontId="2" fillId="0" borderId="0" xfId="38" applyNumberFormat="1"/>
    <xf numFmtId="0" fontId="4" fillId="12" borderId="1" xfId="42" applyFont="1" applyFill="1" applyBorder="1" applyAlignment="1">
      <alignment horizontal="left" vertical="center" wrapText="1"/>
    </xf>
    <xf numFmtId="0" fontId="49" fillId="17" borderId="59" xfId="38" applyFont="1" applyFill="1" applyBorder="1" applyAlignment="1">
      <alignment vertical="center"/>
    </xf>
    <xf numFmtId="10" fontId="51" fillId="17" borderId="1" xfId="38" applyNumberFormat="1" applyFont="1" applyFill="1" applyBorder="1" applyAlignment="1">
      <alignment horizontal="center" vertical="center"/>
    </xf>
    <xf numFmtId="4" fontId="52" fillId="17" borderId="43" xfId="38" applyNumberFormat="1" applyFont="1" applyFill="1" applyBorder="1" applyAlignment="1">
      <alignment horizontal="center" vertical="center"/>
    </xf>
    <xf numFmtId="0" fontId="30" fillId="0" borderId="59" xfId="38" applyFont="1" applyBorder="1" applyAlignment="1">
      <alignment horizontal="center" vertical="center"/>
    </xf>
    <xf numFmtId="0" fontId="1" fillId="0" borderId="1" xfId="42" applyBorder="1" applyAlignment="1">
      <alignment horizontal="center" vertical="center" wrapText="1"/>
    </xf>
    <xf numFmtId="10" fontId="30" fillId="17" borderId="1" xfId="38" applyNumberFormat="1" applyFont="1" applyFill="1" applyBorder="1" applyAlignment="1">
      <alignment horizontal="center" vertical="center"/>
    </xf>
    <xf numFmtId="0" fontId="22" fillId="16" borderId="22" xfId="42" applyFont="1" applyFill="1" applyBorder="1" applyAlignment="1">
      <alignment horizontal="center" vertical="center" wrapText="1"/>
    </xf>
    <xf numFmtId="0" fontId="32" fillId="16" borderId="24" xfId="42" applyFont="1" applyFill="1" applyBorder="1" applyAlignment="1">
      <alignment horizontal="center" vertical="center" wrapText="1"/>
    </xf>
    <xf numFmtId="10" fontId="34" fillId="16" borderId="33" xfId="38" applyNumberFormat="1" applyFont="1" applyFill="1" applyBorder="1" applyAlignment="1">
      <alignment horizontal="center" vertical="center"/>
    </xf>
    <xf numFmtId="4" fontId="26" fillId="16" borderId="35" xfId="38" applyNumberFormat="1" applyFont="1" applyFill="1" applyBorder="1" applyAlignment="1">
      <alignment horizontal="center"/>
    </xf>
    <xf numFmtId="0" fontId="35" fillId="0" borderId="0" xfId="38" applyFont="1" applyAlignment="1">
      <alignment vertical="center"/>
    </xf>
    <xf numFmtId="10" fontId="30" fillId="4" borderId="1" xfId="38" applyNumberFormat="1" applyFont="1" applyFill="1" applyBorder="1" applyAlignment="1">
      <alignment horizontal="center" vertical="center"/>
    </xf>
    <xf numFmtId="0" fontId="24" fillId="4" borderId="43" xfId="38" applyFont="1" applyFill="1" applyBorder="1"/>
    <xf numFmtId="0" fontId="2" fillId="4" borderId="0" xfId="38" applyFill="1"/>
    <xf numFmtId="0" fontId="2" fillId="4" borderId="43" xfId="38" applyFill="1" applyBorder="1"/>
    <xf numFmtId="0" fontId="22" fillId="16" borderId="0" xfId="42" applyFont="1" applyFill="1" applyAlignment="1">
      <alignment horizontal="center" vertical="center" wrapText="1"/>
    </xf>
    <xf numFmtId="0" fontId="32" fillId="16" borderId="0" xfId="42" applyFont="1" applyFill="1" applyAlignment="1">
      <alignment horizontal="center" vertical="center" wrapText="1"/>
    </xf>
    <xf numFmtId="10" fontId="34" fillId="16" borderId="0" xfId="38" applyNumberFormat="1" applyFont="1" applyFill="1" applyAlignment="1">
      <alignment horizontal="center" vertical="center"/>
    </xf>
    <xf numFmtId="4" fontId="26" fillId="16" borderId="0" xfId="38" applyNumberFormat="1" applyFont="1" applyFill="1" applyAlignment="1">
      <alignment horizontal="center"/>
    </xf>
    <xf numFmtId="165" fontId="42" fillId="0" borderId="1" xfId="12" applyFont="1" applyFill="1" applyBorder="1" applyAlignment="1">
      <alignment horizontal="center" vertical="center" wrapText="1"/>
    </xf>
    <xf numFmtId="165" fontId="42" fillId="0" borderId="1" xfId="12" applyFont="1" applyFill="1" applyBorder="1" applyAlignment="1">
      <alignment horizontal="justify"/>
    </xf>
    <xf numFmtId="165" fontId="42" fillId="0" borderId="1" xfId="12" applyFont="1" applyFill="1" applyBorder="1" applyAlignment="1">
      <alignment horizontal="justify" vertical="center"/>
    </xf>
    <xf numFmtId="2" fontId="41" fillId="0" borderId="66" xfId="0" applyNumberFormat="1" applyFont="1" applyBorder="1" applyAlignment="1">
      <alignment horizontal="justify" vertical="center"/>
    </xf>
    <xf numFmtId="2" fontId="42" fillId="0" borderId="1" xfId="0" applyNumberFormat="1" applyFont="1" applyBorder="1" applyAlignment="1">
      <alignment horizontal="justify" vertical="center"/>
    </xf>
    <xf numFmtId="165" fontId="42" fillId="0" borderId="1" xfId="12" applyFont="1" applyBorder="1"/>
    <xf numFmtId="2" fontId="42" fillId="0" borderId="1" xfId="0" applyNumberFormat="1" applyFont="1" applyBorder="1" applyAlignment="1">
      <alignment horizontal="center"/>
    </xf>
    <xf numFmtId="169" fontId="0" fillId="0" borderId="0" xfId="0" applyNumberFormat="1"/>
    <xf numFmtId="165" fontId="42" fillId="0" borderId="10" xfId="12" applyFont="1" applyFill="1" applyBorder="1" applyAlignment="1">
      <alignment horizontal="justify"/>
    </xf>
    <xf numFmtId="2" fontId="42" fillId="0" borderId="10" xfId="0" applyNumberFormat="1" applyFont="1" applyBorder="1" applyAlignment="1">
      <alignment horizontal="center"/>
    </xf>
    <xf numFmtId="0" fontId="11" fillId="11" borderId="1" xfId="71" quotePrefix="1" applyFill="1" applyBorder="1" applyAlignment="1">
      <alignment horizontal="center" vertical="center" wrapText="1"/>
    </xf>
    <xf numFmtId="0" fontId="11" fillId="11" borderId="1" xfId="71" quotePrefix="1" applyFill="1" applyBorder="1" applyAlignment="1">
      <alignment horizontal="center" vertical="center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/>
    </xf>
    <xf numFmtId="165" fontId="3" fillId="0" borderId="1" xfId="12" applyFont="1" applyBorder="1"/>
    <xf numFmtId="165" fontId="3" fillId="0" borderId="1" xfId="12" applyFont="1" applyFill="1" applyBorder="1" applyAlignment="1">
      <alignment horizontal="center"/>
    </xf>
    <xf numFmtId="0" fontId="39" fillId="0" borderId="1" xfId="0" applyFont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165" fontId="18" fillId="0" borderId="1" xfId="12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2" fontId="5" fillId="0" borderId="1" xfId="31" applyNumberFormat="1" applyFont="1" applyBorder="1" applyAlignment="1">
      <alignment vertical="center"/>
    </xf>
    <xf numFmtId="172" fontId="3" fillId="0" borderId="0" xfId="0" applyNumberFormat="1" applyFont="1"/>
    <xf numFmtId="0" fontId="54" fillId="0" borderId="0" xfId="0" applyFont="1"/>
    <xf numFmtId="9" fontId="5" fillId="0" borderId="1" xfId="3" applyFont="1" applyFill="1" applyBorder="1"/>
    <xf numFmtId="172" fontId="5" fillId="0" borderId="1" xfId="31" applyNumberFormat="1" applyFont="1" applyBorder="1"/>
    <xf numFmtId="172" fontId="3" fillId="12" borderId="1" xfId="31" applyNumberFormat="1" applyFont="1" applyFill="1" applyBorder="1" applyAlignment="1">
      <alignment vertical="center"/>
    </xf>
    <xf numFmtId="172" fontId="5" fillId="12" borderId="1" xfId="31" applyNumberFormat="1" applyFont="1" applyFill="1" applyBorder="1" applyAlignment="1">
      <alignment vertical="center"/>
    </xf>
    <xf numFmtId="172" fontId="5" fillId="12" borderId="1" xfId="31" applyNumberFormat="1" applyFont="1" applyFill="1" applyBorder="1"/>
    <xf numFmtId="0" fontId="5" fillId="15" borderId="61" xfId="0" applyFont="1" applyFill="1" applyBorder="1" applyAlignment="1">
      <alignment horizontal="center" vertical="center"/>
    </xf>
    <xf numFmtId="0" fontId="5" fillId="15" borderId="10" xfId="0" applyFont="1" applyFill="1" applyBorder="1" applyAlignment="1">
      <alignment horizontal="center" vertical="center"/>
    </xf>
    <xf numFmtId="0" fontId="5" fillId="15" borderId="43" xfId="0" applyFont="1" applyFill="1" applyBorder="1" applyAlignment="1">
      <alignment horizontal="center" vertical="center"/>
    </xf>
    <xf numFmtId="0" fontId="39" fillId="15" borderId="1" xfId="0" applyFont="1" applyFill="1" applyBorder="1" applyAlignment="1">
      <alignment vertical="center"/>
    </xf>
    <xf numFmtId="4" fontId="8" fillId="0" borderId="88" xfId="0" applyNumberFormat="1" applyFont="1" applyBorder="1" applyAlignment="1">
      <alignment wrapText="1"/>
    </xf>
    <xf numFmtId="0" fontId="8" fillId="0" borderId="87" xfId="0" applyFont="1" applyBorder="1" applyAlignment="1">
      <alignment wrapText="1"/>
    </xf>
    <xf numFmtId="167" fontId="8" fillId="0" borderId="86" xfId="0" applyNumberFormat="1" applyFont="1" applyBorder="1" applyAlignment="1">
      <alignment wrapText="1"/>
    </xf>
    <xf numFmtId="0" fontId="8" fillId="0" borderId="85" xfId="0" applyFont="1" applyBorder="1" applyAlignment="1">
      <alignment wrapText="1"/>
    </xf>
    <xf numFmtId="0" fontId="4" fillId="0" borderId="13" xfId="0" applyFont="1" applyBorder="1" applyAlignment="1">
      <alignment horizontal="center"/>
    </xf>
    <xf numFmtId="172" fontId="5" fillId="0" borderId="1" xfId="31" applyNumberFormat="1" applyFont="1" applyFill="1" applyBorder="1"/>
    <xf numFmtId="0" fontId="39" fillId="0" borderId="0" xfId="0" applyFont="1" applyAlignment="1">
      <alignment vertical="center" wrapText="1"/>
    </xf>
    <xf numFmtId="165" fontId="22" fillId="0" borderId="86" xfId="0" applyNumberFormat="1" applyFont="1" applyBorder="1"/>
    <xf numFmtId="165" fontId="5" fillId="0" borderId="1" xfId="12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12" borderId="52" xfId="12" applyFont="1" applyFill="1" applyBorder="1" applyAlignment="1">
      <alignment horizontal="center" vertical="center"/>
    </xf>
    <xf numFmtId="165" fontId="5" fillId="0" borderId="52" xfId="12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15" borderId="7" xfId="0" applyFont="1" applyFill="1" applyBorder="1" applyAlignment="1">
      <alignment horizontal="center" vertical="center"/>
    </xf>
    <xf numFmtId="165" fontId="5" fillId="12" borderId="43" xfId="12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9" fillId="12" borderId="1" xfId="0" applyFont="1" applyFill="1" applyBorder="1" applyAlignment="1">
      <alignment vertical="center"/>
    </xf>
    <xf numFmtId="0" fontId="5" fillId="12" borderId="59" xfId="0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/>
    </xf>
    <xf numFmtId="165" fontId="5" fillId="8" borderId="52" xfId="12" applyFont="1" applyFill="1" applyBorder="1" applyAlignment="1">
      <alignment horizontal="center" vertical="center"/>
    </xf>
    <xf numFmtId="165" fontId="5" fillId="8" borderId="43" xfId="12" applyFont="1" applyFill="1" applyBorder="1" applyAlignment="1">
      <alignment horizontal="center" vertical="center"/>
    </xf>
    <xf numFmtId="0" fontId="5" fillId="8" borderId="59" xfId="0" applyFont="1" applyFill="1" applyBorder="1" applyAlignment="1">
      <alignment horizontal="center" vertical="center"/>
    </xf>
    <xf numFmtId="6" fontId="0" fillId="0" borderId="0" xfId="0" applyNumberFormat="1"/>
    <xf numFmtId="6" fontId="93" fillId="0" borderId="0" xfId="0" applyNumberFormat="1" applyFont="1"/>
    <xf numFmtId="0" fontId="42" fillId="4" borderId="1" xfId="0" applyFont="1" applyFill="1" applyBorder="1" applyAlignment="1">
      <alignment horizontal="center"/>
    </xf>
    <xf numFmtId="0" fontId="42" fillId="4" borderId="8" xfId="0" applyFont="1" applyFill="1" applyBorder="1" applyAlignment="1">
      <alignment horizontal="center" vertical="center"/>
    </xf>
    <xf numFmtId="0" fontId="35" fillId="0" borderId="1" xfId="12" applyNumberFormat="1" applyFont="1" applyBorder="1" applyAlignment="1">
      <alignment horizontal="center" vertical="center"/>
    </xf>
    <xf numFmtId="0" fontId="11" fillId="4" borderId="1" xfId="71" applyFill="1" applyBorder="1" applyAlignment="1">
      <alignment horizontal="center" vertical="center"/>
    </xf>
    <xf numFmtId="165" fontId="35" fillId="0" borderId="1" xfId="12" applyFont="1" applyFill="1" applyBorder="1" applyAlignment="1">
      <alignment vertical="center"/>
    </xf>
    <xf numFmtId="165" fontId="5" fillId="0" borderId="52" xfId="12" applyFont="1" applyFill="1" applyBorder="1" applyAlignment="1">
      <alignment horizontal="center" vertical="center"/>
    </xf>
    <xf numFmtId="165" fontId="5" fillId="0" borderId="43" xfId="12" applyFont="1" applyFill="1" applyBorder="1" applyAlignment="1">
      <alignment horizontal="center" vertical="center"/>
    </xf>
    <xf numFmtId="0" fontId="5" fillId="0" borderId="1" xfId="0" applyFont="1" applyBorder="1"/>
    <xf numFmtId="0" fontId="18" fillId="0" borderId="59" xfId="2" applyFont="1" applyBorder="1" applyAlignment="1">
      <alignment horizontal="center" vertical="center" wrapText="1"/>
    </xf>
    <xf numFmtId="165" fontId="18" fillId="0" borderId="43" xfId="12" applyFont="1" applyFill="1" applyBorder="1" applyAlignment="1">
      <alignment horizontal="center" vertical="center"/>
    </xf>
    <xf numFmtId="0" fontId="18" fillId="12" borderId="59" xfId="0" applyFont="1" applyFill="1" applyBorder="1" applyAlignment="1">
      <alignment horizontal="center" vertical="center" wrapText="1"/>
    </xf>
    <xf numFmtId="172" fontId="5" fillId="16" borderId="43" xfId="31" applyNumberFormat="1" applyFont="1" applyFill="1" applyBorder="1"/>
    <xf numFmtId="172" fontId="3" fillId="0" borderId="43" xfId="31" applyNumberFormat="1" applyFont="1" applyBorder="1"/>
    <xf numFmtId="0" fontId="5" fillId="0" borderId="59" xfId="0" applyFont="1" applyBorder="1"/>
    <xf numFmtId="10" fontId="5" fillId="0" borderId="1" xfId="12" applyNumberFormat="1" applyFont="1" applyFill="1" applyBorder="1" applyAlignment="1">
      <alignment horizontal="right"/>
    </xf>
    <xf numFmtId="172" fontId="5" fillId="0" borderId="43" xfId="31" applyNumberFormat="1" applyFont="1" applyBorder="1"/>
    <xf numFmtId="172" fontId="5" fillId="0" borderId="54" xfId="31" applyNumberFormat="1" applyFont="1" applyBorder="1"/>
    <xf numFmtId="0" fontId="3" fillId="0" borderId="0" xfId="12" applyNumberFormat="1" applyFont="1" applyBorder="1"/>
    <xf numFmtId="44" fontId="5" fillId="0" borderId="0" xfId="0" applyNumberFormat="1" applyFont="1"/>
    <xf numFmtId="4" fontId="8" fillId="0" borderId="86" xfId="5" applyNumberFormat="1" applyFont="1" applyBorder="1" applyAlignment="1">
      <alignment wrapText="1"/>
    </xf>
    <xf numFmtId="165" fontId="8" fillId="0" borderId="1" xfId="12" applyFont="1" applyBorder="1" applyAlignment="1">
      <alignment wrapText="1"/>
    </xf>
    <xf numFmtId="167" fontId="8" fillId="54" borderId="1" xfId="0" applyNumberFormat="1" applyFont="1" applyFill="1" applyBorder="1" applyAlignment="1">
      <alignment wrapText="1"/>
    </xf>
    <xf numFmtId="0" fontId="5" fillId="0" borderId="5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6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165" fontId="5" fillId="16" borderId="59" xfId="12" applyFont="1" applyFill="1" applyBorder="1" applyAlignment="1">
      <alignment horizontal="center"/>
    </xf>
    <xf numFmtId="165" fontId="5" fillId="16" borderId="1" xfId="12" applyFont="1" applyFill="1" applyBorder="1" applyAlignment="1">
      <alignment horizontal="center"/>
    </xf>
    <xf numFmtId="0" fontId="5" fillId="16" borderId="59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5" fillId="0" borderId="59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35" fillId="12" borderId="1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5" fillId="0" borderId="42" xfId="0" applyFont="1" applyBorder="1" applyAlignment="1">
      <alignment horizontal="left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8" fillId="7" borderId="40" xfId="0" applyFont="1" applyFill="1" applyBorder="1" applyAlignment="1">
      <alignment horizontal="center" vertical="center" wrapText="1"/>
    </xf>
    <xf numFmtId="0" fontId="18" fillId="7" borderId="41" xfId="0" applyFont="1" applyFill="1" applyBorder="1" applyAlignment="1">
      <alignment horizontal="center" vertical="center" wrapText="1"/>
    </xf>
    <xf numFmtId="0" fontId="18" fillId="7" borderId="42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5" fillId="0" borderId="40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/>
    </xf>
    <xf numFmtId="0" fontId="35" fillId="0" borderId="41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8" fillId="7" borderId="38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39" fillId="0" borderId="27" xfId="0" applyFont="1" applyBorder="1" applyAlignment="1">
      <alignment horizontal="right" vertical="center"/>
    </xf>
    <xf numFmtId="0" fontId="39" fillId="0" borderId="12" xfId="0" applyFont="1" applyBorder="1" applyAlignment="1">
      <alignment horizontal="right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53" fillId="0" borderId="0" xfId="0" applyFont="1" applyAlignment="1">
      <alignment horizontal="left" wrapText="1"/>
    </xf>
    <xf numFmtId="0" fontId="46" fillId="0" borderId="17" xfId="38" applyFont="1" applyBorder="1" applyAlignment="1">
      <alignment horizontal="center" vertical="center" wrapText="1"/>
    </xf>
    <xf numFmtId="0" fontId="46" fillId="0" borderId="13" xfId="38" applyFont="1" applyBorder="1" applyAlignment="1">
      <alignment horizontal="center" vertical="center" wrapText="1"/>
    </xf>
    <xf numFmtId="0" fontId="46" fillId="0" borderId="18" xfId="38" applyFont="1" applyBorder="1" applyAlignment="1">
      <alignment horizontal="center" vertical="center" wrapText="1"/>
    </xf>
    <xf numFmtId="0" fontId="46" fillId="0" borderId="19" xfId="38" applyFont="1" applyBorder="1" applyAlignment="1">
      <alignment horizontal="center" vertical="center" wrapText="1"/>
    </xf>
    <xf numFmtId="0" fontId="46" fillId="0" borderId="0" xfId="38" applyFont="1" applyAlignment="1">
      <alignment horizontal="center" vertical="center" wrapText="1"/>
    </xf>
    <xf numFmtId="0" fontId="46" fillId="0" borderId="20" xfId="38" applyFont="1" applyBorder="1" applyAlignment="1">
      <alignment horizontal="center" vertical="center" wrapText="1"/>
    </xf>
    <xf numFmtId="0" fontId="47" fillId="0" borderId="47" xfId="38" applyFont="1" applyBorder="1" applyAlignment="1">
      <alignment horizontal="center" vertical="center" wrapText="1"/>
    </xf>
    <xf numFmtId="0" fontId="47" fillId="0" borderId="48" xfId="38" applyFont="1" applyBorder="1" applyAlignment="1">
      <alignment horizontal="center" vertical="center" wrapText="1"/>
    </xf>
    <xf numFmtId="0" fontId="47" fillId="0" borderId="49" xfId="38" applyFont="1" applyBorder="1" applyAlignment="1">
      <alignment horizontal="center" vertical="center" wrapText="1"/>
    </xf>
    <xf numFmtId="0" fontId="26" fillId="13" borderId="47" xfId="38" applyFont="1" applyFill="1" applyBorder="1" applyAlignment="1" applyProtection="1">
      <alignment horizontal="center"/>
      <protection locked="0"/>
    </xf>
    <xf numFmtId="0" fontId="26" fillId="13" borderId="48" xfId="38" applyFont="1" applyFill="1" applyBorder="1" applyAlignment="1" applyProtection="1">
      <alignment horizontal="center"/>
      <protection locked="0"/>
    </xf>
    <xf numFmtId="0" fontId="26" fillId="13" borderId="49" xfId="38" applyFont="1" applyFill="1" applyBorder="1" applyAlignment="1" applyProtection="1">
      <alignment horizontal="center"/>
      <protection locked="0"/>
    </xf>
    <xf numFmtId="0" fontId="42" fillId="0" borderId="40" xfId="0" applyFont="1" applyBorder="1" applyAlignment="1">
      <alignment horizontal="left"/>
    </xf>
    <xf numFmtId="0" fontId="42" fillId="0" borderId="41" xfId="0" applyFont="1" applyBorder="1" applyAlignment="1">
      <alignment horizontal="left"/>
    </xf>
    <xf numFmtId="0" fontId="41" fillId="0" borderId="40" xfId="0" applyFont="1" applyBorder="1" applyAlignment="1">
      <alignment horizontal="center" vertical="center"/>
    </xf>
    <xf numFmtId="0" fontId="41" fillId="0" borderId="41" xfId="0" applyFont="1" applyBorder="1" applyAlignment="1">
      <alignment horizontal="center" vertical="center"/>
    </xf>
    <xf numFmtId="0" fontId="41" fillId="0" borderId="42" xfId="0" applyFont="1" applyBorder="1" applyAlignment="1">
      <alignment horizontal="center" vertical="center"/>
    </xf>
    <xf numFmtId="0" fontId="41" fillId="3" borderId="59" xfId="0" applyFont="1" applyFill="1" applyBorder="1" applyAlignment="1">
      <alignment horizontal="left"/>
    </xf>
    <xf numFmtId="0" fontId="41" fillId="3" borderId="1" xfId="0" applyFont="1" applyFill="1" applyBorder="1" applyAlignment="1">
      <alignment horizontal="left"/>
    </xf>
    <xf numFmtId="0" fontId="41" fillId="3" borderId="43" xfId="0" applyFont="1" applyFill="1" applyBorder="1" applyAlignment="1">
      <alignment horizontal="left"/>
    </xf>
    <xf numFmtId="0" fontId="41" fillId="0" borderId="40" xfId="0" applyFont="1" applyBorder="1" applyAlignment="1">
      <alignment horizontal="center"/>
    </xf>
    <xf numFmtId="0" fontId="41" fillId="0" borderId="41" xfId="0" applyFont="1" applyBorder="1" applyAlignment="1">
      <alignment horizontal="center"/>
    </xf>
    <xf numFmtId="0" fontId="41" fillId="0" borderId="42" xfId="0" applyFont="1" applyBorder="1" applyAlignment="1">
      <alignment horizontal="center"/>
    </xf>
    <xf numFmtId="0" fontId="42" fillId="15" borderId="40" xfId="0" applyFont="1" applyFill="1" applyBorder="1" applyAlignment="1">
      <alignment horizontal="left"/>
    </xf>
    <xf numFmtId="0" fontId="42" fillId="15" borderId="41" xfId="0" applyFont="1" applyFill="1" applyBorder="1" applyAlignment="1">
      <alignment horizontal="left"/>
    </xf>
    <xf numFmtId="0" fontId="40" fillId="9" borderId="17" xfId="0" applyFont="1" applyFill="1" applyBorder="1" applyAlignment="1">
      <alignment horizontal="center" wrapText="1"/>
    </xf>
    <xf numFmtId="0" fontId="40" fillId="9" borderId="13" xfId="0" applyFont="1" applyFill="1" applyBorder="1" applyAlignment="1">
      <alignment horizontal="center" wrapText="1"/>
    </xf>
    <xf numFmtId="0" fontId="40" fillId="9" borderId="18" xfId="0" applyFont="1" applyFill="1" applyBorder="1" applyAlignment="1">
      <alignment horizontal="center" wrapText="1"/>
    </xf>
    <xf numFmtId="0" fontId="40" fillId="9" borderId="19" xfId="0" applyFont="1" applyFill="1" applyBorder="1" applyAlignment="1">
      <alignment horizontal="center" wrapText="1"/>
    </xf>
    <xf numFmtId="0" fontId="40" fillId="9" borderId="0" xfId="0" applyFont="1" applyFill="1" applyAlignment="1">
      <alignment horizontal="center" wrapText="1"/>
    </xf>
    <xf numFmtId="0" fontId="40" fillId="9" borderId="20" xfId="0" applyFont="1" applyFill="1" applyBorder="1" applyAlignment="1">
      <alignment horizontal="center" wrapText="1"/>
    </xf>
    <xf numFmtId="0" fontId="40" fillId="9" borderId="38" xfId="0" applyFont="1" applyFill="1" applyBorder="1" applyAlignment="1">
      <alignment horizontal="center" wrapText="1"/>
    </xf>
    <xf numFmtId="0" fontId="40" fillId="9" borderId="3" xfId="0" applyFont="1" applyFill="1" applyBorder="1" applyAlignment="1">
      <alignment horizontal="center" wrapText="1"/>
    </xf>
    <xf numFmtId="0" fontId="40" fillId="9" borderId="21" xfId="0" applyFont="1" applyFill="1" applyBorder="1" applyAlignment="1">
      <alignment horizontal="center" wrapText="1"/>
    </xf>
    <xf numFmtId="0" fontId="6" fillId="0" borderId="6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42" fillId="0" borderId="38" xfId="0" applyFont="1" applyBorder="1" applyAlignment="1">
      <alignment horizontal="center"/>
    </xf>
    <xf numFmtId="0" fontId="42" fillId="0" borderId="3" xfId="0" applyFont="1" applyBorder="1" applyAlignment="1">
      <alignment horizontal="center"/>
    </xf>
    <xf numFmtId="0" fontId="42" fillId="0" borderId="32" xfId="0" applyFont="1" applyBorder="1" applyAlignment="1">
      <alignment horizontal="center"/>
    </xf>
    <xf numFmtId="0" fontId="41" fillId="14" borderId="40" xfId="0" applyFont="1" applyFill="1" applyBorder="1" applyAlignment="1">
      <alignment horizontal="left"/>
    </xf>
    <xf numFmtId="0" fontId="41" fillId="14" borderId="41" xfId="0" applyFont="1" applyFill="1" applyBorder="1" applyAlignment="1">
      <alignment horizontal="left"/>
    </xf>
    <xf numFmtId="0" fontId="41" fillId="14" borderId="51" xfId="0" applyFont="1" applyFill="1" applyBorder="1" applyAlignment="1">
      <alignment horizontal="left"/>
    </xf>
    <xf numFmtId="0" fontId="41" fillId="0" borderId="40" xfId="0" applyFont="1" applyBorder="1" applyAlignment="1">
      <alignment horizontal="left"/>
    </xf>
    <xf numFmtId="0" fontId="41" fillId="0" borderId="41" xfId="0" applyFont="1" applyBorder="1" applyAlignment="1">
      <alignment horizontal="left"/>
    </xf>
    <xf numFmtId="0" fontId="41" fillId="0" borderId="51" xfId="0" applyFont="1" applyBorder="1" applyAlignment="1">
      <alignment horizontal="left"/>
    </xf>
    <xf numFmtId="0" fontId="41" fillId="12" borderId="59" xfId="0" applyFont="1" applyFill="1" applyBorder="1" applyAlignment="1">
      <alignment horizontal="left"/>
    </xf>
    <xf numFmtId="0" fontId="41" fillId="12" borderId="1" xfId="0" applyFont="1" applyFill="1" applyBorder="1" applyAlignment="1">
      <alignment horizontal="left"/>
    </xf>
    <xf numFmtId="0" fontId="41" fillId="12" borderId="43" xfId="0" applyFont="1" applyFill="1" applyBorder="1" applyAlignment="1">
      <alignment horizontal="left"/>
    </xf>
    <xf numFmtId="2" fontId="41" fillId="0" borderId="62" xfId="0" applyNumberFormat="1" applyFont="1" applyBorder="1" applyAlignment="1">
      <alignment horizontal="center" vertical="center"/>
    </xf>
    <xf numFmtId="2" fontId="41" fillId="0" borderId="63" xfId="0" applyNumberFormat="1" applyFont="1" applyBorder="1" applyAlignment="1">
      <alignment horizontal="center" vertical="center"/>
    </xf>
    <xf numFmtId="0" fontId="41" fillId="4" borderId="38" xfId="0" applyFont="1" applyFill="1" applyBorder="1" applyAlignment="1">
      <alignment horizontal="center" vertical="center"/>
    </xf>
    <xf numFmtId="0" fontId="41" fillId="4" borderId="3" xfId="0" applyFont="1" applyFill="1" applyBorder="1" applyAlignment="1">
      <alignment horizontal="center" vertical="center"/>
    </xf>
    <xf numFmtId="0" fontId="41" fillId="4" borderId="21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13" fillId="0" borderId="47" xfId="0" applyFont="1" applyBorder="1" applyAlignment="1">
      <alignment horizontal="right"/>
    </xf>
    <xf numFmtId="0" fontId="13" fillId="0" borderId="48" xfId="0" applyFont="1" applyBorder="1" applyAlignment="1">
      <alignment horizontal="right"/>
    </xf>
    <xf numFmtId="0" fontId="13" fillId="0" borderId="49" xfId="0" applyFont="1" applyBorder="1" applyAlignment="1">
      <alignment horizontal="right"/>
    </xf>
    <xf numFmtId="0" fontId="0" fillId="0" borderId="4" xfId="0" applyBorder="1" applyAlignment="1">
      <alignment vertical="center" wrapText="1"/>
    </xf>
    <xf numFmtId="0" fontId="0" fillId="0" borderId="0" xfId="0" applyAlignment="1">
      <alignment wrapText="1"/>
    </xf>
    <xf numFmtId="43" fontId="2" fillId="0" borderId="44" xfId="1" applyFont="1" applyFill="1" applyBorder="1" applyAlignment="1">
      <alignment horizontal="right"/>
    </xf>
    <xf numFmtId="43" fontId="2" fillId="0" borderId="28" xfId="1" applyFont="1" applyFill="1" applyBorder="1" applyAlignment="1">
      <alignment horizontal="right"/>
    </xf>
    <xf numFmtId="0" fontId="8" fillId="0" borderId="42" xfId="0" applyFont="1" applyBorder="1" applyAlignment="1">
      <alignment horizontal="center" wrapText="1"/>
    </xf>
    <xf numFmtId="170" fontId="8" fillId="0" borderId="52" xfId="10" applyFont="1" applyFill="1" applyBorder="1" applyAlignment="1">
      <alignment horizontal="center" vertical="top" wrapText="1"/>
    </xf>
    <xf numFmtId="170" fontId="8" fillId="0" borderId="42" xfId="10" applyFont="1" applyFill="1" applyBorder="1" applyAlignment="1">
      <alignment horizontal="center" vertical="top" wrapText="1"/>
    </xf>
    <xf numFmtId="0" fontId="8" fillId="0" borderId="27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9" fillId="0" borderId="47" xfId="0" applyFont="1" applyBorder="1" applyAlignment="1">
      <alignment horizontal="right" wrapText="1"/>
    </xf>
    <xf numFmtId="0" fontId="9" fillId="0" borderId="48" xfId="0" applyFont="1" applyBorder="1" applyAlignment="1">
      <alignment horizontal="right" wrapText="1"/>
    </xf>
    <xf numFmtId="0" fontId="9" fillId="0" borderId="15" xfId="0" applyFont="1" applyBorder="1" applyAlignment="1">
      <alignment horizontal="right" wrapText="1"/>
    </xf>
    <xf numFmtId="0" fontId="9" fillId="0" borderId="16" xfId="0" applyFont="1" applyBorder="1" applyAlignment="1">
      <alignment horizontal="right" wrapText="1"/>
    </xf>
    <xf numFmtId="0" fontId="9" fillId="0" borderId="49" xfId="0" applyFont="1" applyBorder="1" applyAlignment="1">
      <alignment horizontal="right" wrapText="1"/>
    </xf>
    <xf numFmtId="0" fontId="13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34" xfId="0" applyFont="1" applyBorder="1" applyAlignment="1">
      <alignment horizontal="center" wrapText="1"/>
    </xf>
    <xf numFmtId="0" fontId="13" fillId="0" borderId="24" xfId="0" applyFont="1" applyBorder="1" applyAlignment="1">
      <alignment horizontal="center" wrapText="1"/>
    </xf>
    <xf numFmtId="0" fontId="13" fillId="0" borderId="40" xfId="0" applyFont="1" applyBorder="1"/>
    <xf numFmtId="0" fontId="13" fillId="0" borderId="41" xfId="0" applyFont="1" applyBorder="1"/>
    <xf numFmtId="43" fontId="2" fillId="0" borderId="52" xfId="1" applyFont="1" applyFill="1" applyBorder="1" applyAlignment="1">
      <alignment horizontal="right"/>
    </xf>
    <xf numFmtId="43" fontId="2" fillId="0" borderId="42" xfId="1" applyFont="1" applyFill="1" applyBorder="1" applyAlignment="1">
      <alignment horizontal="right"/>
    </xf>
    <xf numFmtId="0" fontId="9" fillId="0" borderId="3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40" xfId="5" applyFont="1" applyBorder="1" applyAlignment="1">
      <alignment horizontal="left" vertical="center" wrapText="1"/>
    </xf>
    <xf numFmtId="0" fontId="8" fillId="0" borderId="41" xfId="5" applyFont="1" applyBorder="1" applyAlignment="1">
      <alignment horizontal="left" vertical="center" wrapText="1"/>
    </xf>
    <xf numFmtId="0" fontId="8" fillId="0" borderId="42" xfId="5" applyFont="1" applyBorder="1" applyAlignment="1">
      <alignment horizontal="left" vertical="center" wrapText="1"/>
    </xf>
    <xf numFmtId="167" fontId="8" fillId="0" borderId="52" xfId="0" applyNumberFormat="1" applyFont="1" applyBorder="1" applyAlignment="1">
      <alignment horizontal="right" wrapText="1"/>
    </xf>
    <xf numFmtId="167" fontId="8" fillId="0" borderId="42" xfId="0" applyNumberFormat="1" applyFont="1" applyBorder="1" applyAlignment="1">
      <alignment horizontal="right" wrapText="1"/>
    </xf>
    <xf numFmtId="2" fontId="8" fillId="0" borderId="44" xfId="0" applyNumberFormat="1" applyFont="1" applyBorder="1" applyAlignment="1">
      <alignment horizontal="right" wrapText="1"/>
    </xf>
    <xf numFmtId="2" fontId="8" fillId="0" borderId="28" xfId="0" applyNumberFormat="1" applyFont="1" applyBorder="1" applyAlignment="1">
      <alignment horizontal="right" wrapText="1"/>
    </xf>
    <xf numFmtId="0" fontId="9" fillId="0" borderId="14" xfId="0" applyFont="1" applyBorder="1" applyAlignment="1">
      <alignment horizontal="right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wrapText="1"/>
    </xf>
    <xf numFmtId="169" fontId="8" fillId="0" borderId="52" xfId="9" applyFont="1" applyFill="1" applyBorder="1" applyAlignment="1">
      <alignment horizontal="center" wrapText="1"/>
    </xf>
    <xf numFmtId="169" fontId="8" fillId="0" borderId="42" xfId="9" applyFont="1" applyFill="1" applyBorder="1" applyAlignment="1">
      <alignment horizontal="center" wrapText="1"/>
    </xf>
    <xf numFmtId="168" fontId="2" fillId="6" borderId="52" xfId="0" applyNumberFormat="1" applyFont="1" applyFill="1" applyBorder="1" applyAlignment="1">
      <alignment horizontal="center"/>
    </xf>
    <xf numFmtId="168" fontId="2" fillId="6" borderId="42" xfId="0" applyNumberFormat="1" applyFont="1" applyFill="1" applyBorder="1" applyAlignment="1">
      <alignment horizontal="center"/>
    </xf>
    <xf numFmtId="0" fontId="8" fillId="0" borderId="40" xfId="5" applyFont="1" applyBorder="1" applyAlignment="1">
      <alignment horizontal="left" wrapText="1"/>
    </xf>
    <xf numFmtId="0" fontId="8" fillId="0" borderId="41" xfId="0" applyFont="1" applyBorder="1" applyAlignment="1">
      <alignment wrapText="1"/>
    </xf>
    <xf numFmtId="0" fontId="8" fillId="0" borderId="40" xfId="0" applyFont="1" applyBorder="1" applyAlignment="1">
      <alignment horizontal="left" wrapText="1"/>
    </xf>
    <xf numFmtId="0" fontId="8" fillId="0" borderId="41" xfId="0" applyFont="1" applyBorder="1" applyAlignment="1">
      <alignment horizontal="left" wrapText="1"/>
    </xf>
    <xf numFmtId="0" fontId="8" fillId="0" borderId="42" xfId="0" applyFont="1" applyBorder="1" applyAlignment="1">
      <alignment horizontal="left" wrapText="1"/>
    </xf>
    <xf numFmtId="0" fontId="8" fillId="0" borderId="44" xfId="0" applyFont="1" applyBorder="1" applyAlignment="1">
      <alignment wrapText="1"/>
    </xf>
    <xf numFmtId="0" fontId="8" fillId="0" borderId="28" xfId="0" applyFont="1" applyBorder="1" applyAlignment="1">
      <alignment wrapText="1"/>
    </xf>
    <xf numFmtId="9" fontId="8" fillId="0" borderId="44" xfId="0" applyNumberFormat="1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9" fillId="0" borderId="22" xfId="0" applyFont="1" applyBorder="1" applyAlignment="1">
      <alignment horizontal="center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9" fillId="0" borderId="17" xfId="0" applyFont="1" applyBorder="1" applyAlignment="1" applyProtection="1">
      <alignment horizontal="center" wrapText="1"/>
      <protection locked="0"/>
    </xf>
    <xf numFmtId="0" fontId="9" fillId="0" borderId="13" xfId="0" applyFont="1" applyBorder="1" applyAlignment="1" applyProtection="1">
      <alignment horizontal="center" wrapText="1"/>
      <protection locked="0"/>
    </xf>
    <xf numFmtId="0" fontId="9" fillId="0" borderId="18" xfId="0" applyFont="1" applyBorder="1" applyAlignment="1" applyProtection="1">
      <alignment horizontal="center" wrapText="1"/>
      <protection locked="0"/>
    </xf>
    <xf numFmtId="0" fontId="9" fillId="0" borderId="7" xfId="0" applyFont="1" applyBorder="1" applyAlignment="1">
      <alignment horizontal="center" wrapText="1"/>
    </xf>
    <xf numFmtId="0" fontId="9" fillId="0" borderId="32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5" fillId="0" borderId="40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6" fillId="10" borderId="17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8" fillId="0" borderId="52" xfId="0" applyFont="1" applyBorder="1" applyAlignment="1">
      <alignment horizontal="left" wrapText="1"/>
    </xf>
    <xf numFmtId="2" fontId="8" fillId="0" borderId="52" xfId="0" applyNumberFormat="1" applyFont="1" applyBorder="1" applyAlignment="1">
      <alignment horizontal="center" wrapText="1"/>
    </xf>
    <xf numFmtId="2" fontId="8" fillId="0" borderId="42" xfId="0" applyNumberFormat="1" applyFont="1" applyBorder="1" applyAlignment="1">
      <alignment horizont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68" fontId="8" fillId="0" borderId="52" xfId="0" applyNumberFormat="1" applyFont="1" applyBorder="1" applyAlignment="1">
      <alignment horizontal="center" wrapText="1"/>
    </xf>
    <xf numFmtId="168" fontId="8" fillId="0" borderId="42" xfId="0" applyNumberFormat="1" applyFont="1" applyBorder="1" applyAlignment="1">
      <alignment horizontal="center" wrapText="1"/>
    </xf>
    <xf numFmtId="0" fontId="8" fillId="0" borderId="41" xfId="5" applyFont="1" applyBorder="1" applyAlignment="1">
      <alignment horizontal="left" wrapText="1"/>
    </xf>
    <xf numFmtId="0" fontId="8" fillId="0" borderId="42" xfId="5" applyFont="1" applyBorder="1" applyAlignment="1">
      <alignment horizontal="left" wrapText="1"/>
    </xf>
    <xf numFmtId="0" fontId="9" fillId="0" borderId="9" xfId="0" applyFont="1" applyBorder="1" applyAlignment="1">
      <alignment horizontal="center" wrapText="1"/>
    </xf>
    <xf numFmtId="0" fontId="9" fillId="0" borderId="36" xfId="0" applyFont="1" applyBorder="1" applyAlignment="1">
      <alignment horizontal="center" wrapText="1"/>
    </xf>
    <xf numFmtId="0" fontId="8" fillId="0" borderId="40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184" fontId="8" fillId="0" borderId="52" xfId="0" applyNumberFormat="1" applyFont="1" applyBorder="1" applyAlignment="1">
      <alignment horizontal="center" wrapText="1"/>
    </xf>
    <xf numFmtId="184" fontId="8" fillId="0" borderId="42" xfId="0" applyNumberFormat="1" applyFont="1" applyBorder="1" applyAlignment="1">
      <alignment horizontal="center" wrapText="1"/>
    </xf>
    <xf numFmtId="0" fontId="8" fillId="0" borderId="27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29" xfId="0" applyFont="1" applyBorder="1" applyAlignment="1">
      <alignment horizontal="center" wrapText="1"/>
    </xf>
    <xf numFmtId="170" fontId="8" fillId="0" borderId="52" xfId="10" applyFont="1" applyFill="1" applyBorder="1" applyAlignment="1">
      <alignment horizontal="center" wrapText="1"/>
    </xf>
    <xf numFmtId="170" fontId="8" fillId="0" borderId="42" xfId="10" applyFont="1" applyFill="1" applyBorder="1" applyAlignment="1">
      <alignment horizontal="center" wrapText="1"/>
    </xf>
    <xf numFmtId="2" fontId="8" fillId="0" borderId="52" xfId="0" applyNumberFormat="1" applyFont="1" applyBorder="1" applyAlignment="1">
      <alignment horizontal="right" wrapText="1"/>
    </xf>
    <xf numFmtId="2" fontId="8" fillId="0" borderId="42" xfId="0" applyNumberFormat="1" applyFont="1" applyBorder="1" applyAlignment="1">
      <alignment horizontal="right" wrapText="1"/>
    </xf>
    <xf numFmtId="0" fontId="9" fillId="0" borderId="52" xfId="0" applyFont="1" applyBorder="1" applyAlignment="1">
      <alignment horizontal="center" wrapText="1"/>
    </xf>
    <xf numFmtId="0" fontId="9" fillId="0" borderId="42" xfId="0" applyFont="1" applyBorder="1" applyAlignment="1">
      <alignment horizontal="center" wrapText="1"/>
    </xf>
    <xf numFmtId="168" fontId="8" fillId="0" borderId="52" xfId="12" applyNumberFormat="1" applyFont="1" applyFill="1" applyBorder="1" applyAlignment="1">
      <alignment horizontal="center" wrapText="1"/>
    </xf>
    <xf numFmtId="168" fontId="8" fillId="0" borderId="42" xfId="12" applyNumberFormat="1" applyFont="1" applyFill="1" applyBorder="1" applyAlignment="1">
      <alignment horizontal="center" wrapText="1"/>
    </xf>
    <xf numFmtId="169" fontId="8" fillId="0" borderId="34" xfId="9" applyFont="1" applyFill="1" applyBorder="1" applyAlignment="1">
      <alignment horizontal="center" wrapText="1"/>
    </xf>
    <xf numFmtId="169" fontId="8" fillId="0" borderId="24" xfId="9" applyFont="1" applyFill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57" xfId="0" applyFont="1" applyBorder="1" applyAlignment="1">
      <alignment horizontal="center" wrapText="1"/>
    </xf>
    <xf numFmtId="0" fontId="9" fillId="0" borderId="56" xfId="0" applyFont="1" applyBorder="1" applyAlignment="1">
      <alignment horizont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9" fontId="8" fillId="0" borderId="52" xfId="3" applyFont="1" applyFill="1" applyBorder="1" applyAlignment="1">
      <alignment horizontal="center" wrapText="1"/>
    </xf>
    <xf numFmtId="9" fontId="8" fillId="0" borderId="42" xfId="3" applyFont="1" applyFill="1" applyBorder="1" applyAlignment="1">
      <alignment horizontal="center" wrapText="1"/>
    </xf>
    <xf numFmtId="0" fontId="8" fillId="0" borderId="27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28" xfId="0" applyFont="1" applyBorder="1" applyAlignment="1">
      <alignment horizontal="left" wrapText="1"/>
    </xf>
    <xf numFmtId="164" fontId="8" fillId="0" borderId="44" xfId="0" applyNumberFormat="1" applyFont="1" applyBorder="1" applyAlignment="1">
      <alignment horizontal="center" wrapText="1"/>
    </xf>
    <xf numFmtId="170" fontId="8" fillId="0" borderId="52" xfId="10" applyFont="1" applyFill="1" applyBorder="1" applyAlignment="1">
      <alignment horizontal="center" vertical="center" wrapText="1"/>
    </xf>
    <xf numFmtId="170" fontId="8" fillId="0" borderId="42" xfId="10" applyFont="1" applyFill="1" applyBorder="1" applyAlignment="1">
      <alignment horizontal="center" vertical="center" wrapText="1"/>
    </xf>
    <xf numFmtId="2" fontId="8" fillId="0" borderId="52" xfId="12" applyNumberFormat="1" applyFont="1" applyFill="1" applyBorder="1" applyAlignment="1">
      <alignment horizontal="center" wrapText="1"/>
    </xf>
    <xf numFmtId="2" fontId="8" fillId="0" borderId="42" xfId="12" applyNumberFormat="1" applyFont="1" applyFill="1" applyBorder="1" applyAlignment="1">
      <alignment horizontal="center" wrapText="1"/>
    </xf>
    <xf numFmtId="0" fontId="9" fillId="0" borderId="85" xfId="0" applyFont="1" applyBorder="1" applyAlignment="1">
      <alignment horizontal="right" wrapText="1"/>
    </xf>
    <xf numFmtId="0" fontId="9" fillId="0" borderId="84" xfId="0" applyFont="1" applyBorder="1" applyAlignment="1">
      <alignment horizontal="right" wrapText="1"/>
    </xf>
    <xf numFmtId="0" fontId="18" fillId="0" borderId="85" xfId="0" applyFont="1" applyBorder="1" applyAlignment="1">
      <alignment horizontal="center" vertical="center" wrapText="1"/>
    </xf>
    <xf numFmtId="0" fontId="18" fillId="0" borderId="84" xfId="0" applyFont="1" applyBorder="1" applyAlignment="1">
      <alignment horizontal="center" vertical="center" wrapText="1"/>
    </xf>
    <xf numFmtId="0" fontId="16" fillId="10" borderId="85" xfId="0" applyFont="1" applyFill="1" applyBorder="1" applyAlignment="1">
      <alignment horizontal="center" vertical="center"/>
    </xf>
    <xf numFmtId="0" fontId="16" fillId="10" borderId="89" xfId="0" applyFont="1" applyFill="1" applyBorder="1" applyAlignment="1">
      <alignment horizontal="center" vertical="center"/>
    </xf>
    <xf numFmtId="0" fontId="16" fillId="10" borderId="8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3" fillId="10" borderId="22" xfId="0" applyFont="1" applyFill="1" applyBorder="1" applyAlignment="1">
      <alignment horizontal="center"/>
    </xf>
    <xf numFmtId="0" fontId="13" fillId="10" borderId="23" xfId="0" applyFont="1" applyFill="1" applyBorder="1" applyAlignment="1">
      <alignment horizontal="center"/>
    </xf>
    <xf numFmtId="0" fontId="13" fillId="10" borderId="34" xfId="0" applyFont="1" applyFill="1" applyBorder="1" applyAlignment="1">
      <alignment horizontal="center" wrapText="1"/>
    </xf>
    <xf numFmtId="0" fontId="13" fillId="10" borderId="24" xfId="0" applyFont="1" applyFill="1" applyBorder="1" applyAlignment="1">
      <alignment horizontal="center" wrapText="1"/>
    </xf>
    <xf numFmtId="0" fontId="9" fillId="10" borderId="22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10" borderId="56" xfId="0" applyFont="1" applyFill="1" applyBorder="1" applyAlignment="1">
      <alignment horizontal="center" vertical="center" wrapText="1"/>
    </xf>
    <xf numFmtId="0" fontId="9" fillId="10" borderId="57" xfId="0" applyFont="1" applyFill="1" applyBorder="1" applyAlignment="1">
      <alignment horizontal="center" vertical="center" wrapText="1"/>
    </xf>
    <xf numFmtId="0" fontId="9" fillId="10" borderId="34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wrapText="1"/>
    </xf>
    <xf numFmtId="0" fontId="9" fillId="10" borderId="23" xfId="0" applyFont="1" applyFill="1" applyBorder="1" applyAlignment="1">
      <alignment horizontal="center" wrapText="1"/>
    </xf>
    <xf numFmtId="0" fontId="9" fillId="10" borderId="24" xfId="0" applyFont="1" applyFill="1" applyBorder="1" applyAlignment="1">
      <alignment horizontal="center" wrapText="1"/>
    </xf>
    <xf numFmtId="0" fontId="9" fillId="10" borderId="34" xfId="0" applyFont="1" applyFill="1" applyBorder="1" applyAlignment="1">
      <alignment horizontal="center" wrapText="1"/>
    </xf>
    <xf numFmtId="167" fontId="8" fillId="0" borderId="37" xfId="0" applyNumberFormat="1" applyFont="1" applyBorder="1" applyAlignment="1">
      <alignment horizontal="center" wrapText="1"/>
    </xf>
    <xf numFmtId="167" fontId="8" fillId="0" borderId="39" xfId="0" applyNumberFormat="1" applyFont="1" applyBorder="1" applyAlignment="1">
      <alignment horizontal="center" wrapText="1"/>
    </xf>
    <xf numFmtId="0" fontId="9" fillId="10" borderId="7" xfId="0" applyFont="1" applyFill="1" applyBorder="1" applyAlignment="1">
      <alignment horizontal="center" wrapText="1"/>
    </xf>
    <xf numFmtId="0" fontId="9" fillId="10" borderId="32" xfId="0" applyFont="1" applyFill="1" applyBorder="1" applyAlignment="1">
      <alignment horizontal="center" wrapText="1"/>
    </xf>
    <xf numFmtId="0" fontId="8" fillId="0" borderId="36" xfId="0" applyFont="1" applyBorder="1" applyAlignment="1">
      <alignment horizontal="center" wrapText="1"/>
    </xf>
    <xf numFmtId="0" fontId="8" fillId="0" borderId="38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167" fontId="8" fillId="0" borderId="8" xfId="0" applyNumberFormat="1" applyFont="1" applyBorder="1" applyAlignment="1">
      <alignment horizontal="center" wrapText="1"/>
    </xf>
    <xf numFmtId="167" fontId="8" fillId="0" borderId="10" xfId="0" applyNumberFormat="1" applyFont="1" applyBorder="1" applyAlignment="1">
      <alignment horizontal="center" wrapText="1"/>
    </xf>
    <xf numFmtId="168" fontId="8" fillId="0" borderId="9" xfId="0" applyNumberFormat="1" applyFont="1" applyBorder="1" applyAlignment="1">
      <alignment horizontal="center" wrapText="1"/>
    </xf>
    <xf numFmtId="168" fontId="8" fillId="0" borderId="36" xfId="0" applyNumberFormat="1" applyFont="1" applyBorder="1" applyAlignment="1">
      <alignment horizontal="center" wrapText="1"/>
    </xf>
    <xf numFmtId="168" fontId="8" fillId="0" borderId="7" xfId="0" applyNumberFormat="1" applyFont="1" applyBorder="1" applyAlignment="1">
      <alignment horizontal="center" wrapText="1"/>
    </xf>
    <xf numFmtId="168" fontId="8" fillId="0" borderId="32" xfId="0" applyNumberFormat="1" applyFont="1" applyBorder="1" applyAlignment="1">
      <alignment horizont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8" fillId="5" borderId="52" xfId="0" applyFont="1" applyFill="1" applyBorder="1" applyAlignment="1">
      <alignment horizontal="left" wrapText="1"/>
    </xf>
    <xf numFmtId="0" fontId="8" fillId="5" borderId="41" xfId="0" applyFont="1" applyFill="1" applyBorder="1" applyAlignment="1">
      <alignment horizontal="left" wrapText="1"/>
    </xf>
    <xf numFmtId="0" fontId="8" fillId="5" borderId="42" xfId="0" applyFont="1" applyFill="1" applyBorder="1" applyAlignment="1">
      <alignment horizontal="left" wrapText="1"/>
    </xf>
    <xf numFmtId="169" fontId="8" fillId="5" borderId="52" xfId="9" applyFont="1" applyFill="1" applyBorder="1" applyAlignment="1">
      <alignment horizontal="center" wrapText="1"/>
    </xf>
    <xf numFmtId="169" fontId="8" fillId="5" borderId="42" xfId="9" applyFont="1" applyFill="1" applyBorder="1" applyAlignment="1">
      <alignment horizontal="center" wrapText="1"/>
    </xf>
    <xf numFmtId="1" fontId="8" fillId="5" borderId="52" xfId="0" applyNumberFormat="1" applyFont="1" applyFill="1" applyBorder="1" applyAlignment="1">
      <alignment horizontal="center" wrapText="1"/>
    </xf>
    <xf numFmtId="1" fontId="8" fillId="5" borderId="42" xfId="0" applyNumberFormat="1" applyFont="1" applyFill="1" applyBorder="1" applyAlignment="1">
      <alignment horizontal="center" wrapText="1"/>
    </xf>
    <xf numFmtId="168" fontId="2" fillId="0" borderId="52" xfId="0" applyNumberFormat="1" applyFont="1" applyBorder="1" applyAlignment="1">
      <alignment horizontal="center"/>
    </xf>
    <xf numFmtId="168" fontId="2" fillId="0" borderId="42" xfId="0" applyNumberFormat="1" applyFont="1" applyBorder="1" applyAlignment="1">
      <alignment horizontal="center"/>
    </xf>
  </cellXfs>
  <cellStyles count="2224">
    <cellStyle name="20% - Accent1" xfId="84" xr:uid="{225BBDB6-F7C2-4AD3-869E-418E9F12EB6F}"/>
    <cellStyle name="20% - Accent2" xfId="85" xr:uid="{894809D8-5F9F-4E73-B29D-E33849D367E5}"/>
    <cellStyle name="20% - Accent3" xfId="86" xr:uid="{089F153C-C3FC-4AE3-84C3-20618E8F5AE6}"/>
    <cellStyle name="20% - Accent4" xfId="87" xr:uid="{9F0A2EEE-4E10-4870-9443-F05FA76EE7EA}"/>
    <cellStyle name="20% - Accent5" xfId="88" xr:uid="{B13F993E-B229-461B-A0C8-7AF7CA4CE08A}"/>
    <cellStyle name="20% - Accent6" xfId="89" xr:uid="{478E3821-35F8-4F3D-8E55-086BC0F26D2B}"/>
    <cellStyle name="20% - Énfasis1 2" xfId="90" xr:uid="{80A8146C-EC50-4BB9-8EC0-23962A1C1AB5}"/>
    <cellStyle name="20% - Énfasis1 2 2" xfId="91" xr:uid="{292C9A5A-64F7-4D26-9C95-38B5EF14A27C}"/>
    <cellStyle name="20% - Énfasis2 2" xfId="92" xr:uid="{57847D8D-1D42-4F5C-BA5C-296F155CDEC7}"/>
    <cellStyle name="20% - Énfasis2 2 2" xfId="93" xr:uid="{C910C4FC-2251-4C3D-A264-8E7FE344B335}"/>
    <cellStyle name="20% - Énfasis3 2" xfId="94" xr:uid="{FEE9E485-D7B3-4DDB-B06F-658CACDE4287}"/>
    <cellStyle name="20% - Énfasis3 2 2" xfId="95" xr:uid="{A0BCB562-BA3A-46AD-B54E-4EAAEB175433}"/>
    <cellStyle name="20% - Énfasis4 2" xfId="96" xr:uid="{49A44F9B-8054-47D9-84CF-A0C911572651}"/>
    <cellStyle name="20% - Énfasis4 2 2" xfId="97" xr:uid="{06BA15B7-33A2-4B6E-868B-D8C0FDBADBC2}"/>
    <cellStyle name="20% - Énfasis5 2" xfId="98" xr:uid="{1ADD94E3-09AB-4E11-A024-CC9A458E9572}"/>
    <cellStyle name="20% - Énfasis6 2" xfId="99" xr:uid="{6D7DB363-9D60-4741-9890-3AECF48CF65A}"/>
    <cellStyle name="20% - Énfasis6 2 2" xfId="100" xr:uid="{6997BA58-3D50-4402-9F98-F2B5C646F5D2}"/>
    <cellStyle name="2-decimales" xfId="101" xr:uid="{7FAFDA1D-2E2A-447F-85F2-6A6A22F71893}"/>
    <cellStyle name="2-decimales 2" xfId="102" xr:uid="{105F247D-C775-438E-A432-DA060DC15762}"/>
    <cellStyle name="2-decimales 2 2" xfId="103" xr:uid="{1622641B-2A7C-4038-86C8-380A5B4D6726}"/>
    <cellStyle name="2-decimales 3" xfId="104" xr:uid="{4729C9D6-4B78-4050-992E-0A8BA31DBCA6}"/>
    <cellStyle name="2-decimales 3 2" xfId="105" xr:uid="{F884BE1A-F84B-465C-B3D9-2D3474662EB8}"/>
    <cellStyle name="2-decimales 4" xfId="106" xr:uid="{4D9712BB-5E97-425B-AED0-A52B7F194B42}"/>
    <cellStyle name="40% - Accent1" xfId="107" xr:uid="{154F5CA7-53AF-415E-9661-DB2223A1E17B}"/>
    <cellStyle name="40% - Accent2" xfId="108" xr:uid="{DDAE7E76-0880-49F9-B563-E0C704AD76B5}"/>
    <cellStyle name="40% - Accent3" xfId="109" xr:uid="{27C54730-3039-4D31-968A-7FD9020FF7B1}"/>
    <cellStyle name="40% - Accent4" xfId="110" xr:uid="{92223B55-CDB4-4DC2-A0EC-BCE843DC1CD8}"/>
    <cellStyle name="40% - Accent5" xfId="111" xr:uid="{198A0BD1-0F36-41A0-AEAF-0D097B784FD0}"/>
    <cellStyle name="40% - Accent6" xfId="112" xr:uid="{2E4BB2F7-26BE-47BB-AFDD-AC74D5DF4486}"/>
    <cellStyle name="40% - Énfasis1 2" xfId="113" xr:uid="{AA997F51-B483-46A4-9308-A270C6C68946}"/>
    <cellStyle name="40% - Énfasis1 2 2" xfId="114" xr:uid="{45BC21C5-AC4E-43FD-9175-0D321ED3B696}"/>
    <cellStyle name="40% - Énfasis2 2" xfId="115" xr:uid="{6FB24BB7-A6CB-4DB3-91BA-66E27949AAEB}"/>
    <cellStyle name="40% - Énfasis3 2" xfId="116" xr:uid="{93784C58-8D1B-4CD3-89B7-1A28FE743038}"/>
    <cellStyle name="40% - Énfasis3 2 2" xfId="117" xr:uid="{666DFC49-C793-4326-8E39-5B6BD689ADA9}"/>
    <cellStyle name="40% - Énfasis4 2" xfId="118" xr:uid="{CFBC9864-E7B9-453D-8E99-44D3E7F1BC61}"/>
    <cellStyle name="40% - Énfasis4 2 2" xfId="119" xr:uid="{B78E4743-8899-4D36-A247-91B7E70EAA9D}"/>
    <cellStyle name="40% - Énfasis5 2" xfId="120" xr:uid="{ABB02429-1000-42B9-8ADC-BDAB16F1F0FB}"/>
    <cellStyle name="40% - Énfasis5 2 2" xfId="121" xr:uid="{714B5868-DE06-41A4-BF00-458A6C761AFD}"/>
    <cellStyle name="40% - Énfasis6 2" xfId="122" xr:uid="{F6EA231D-3FA3-4944-A810-BB21D6E241AB}"/>
    <cellStyle name="40% - Énfasis6 2 2" xfId="123" xr:uid="{FC01A3DA-A876-45F6-A0F1-07D72AD07830}"/>
    <cellStyle name="60% - Accent1" xfId="124" xr:uid="{B5E3F22B-B18C-4A00-9374-C1DDD2B32E83}"/>
    <cellStyle name="60% - Accent2" xfId="125" xr:uid="{4A6C95F7-C061-4094-8786-9C6AEE3732A1}"/>
    <cellStyle name="60% - Accent3" xfId="126" xr:uid="{81359AC8-A129-4942-9204-BF06F5BB417A}"/>
    <cellStyle name="60% - Accent4" xfId="127" xr:uid="{C2122456-680A-4CD8-9EBE-2C502DDC0E15}"/>
    <cellStyle name="60% - Accent5" xfId="128" xr:uid="{69A8F491-7C38-4DDA-93CE-7C19B34CD377}"/>
    <cellStyle name="60% - Accent6" xfId="129" xr:uid="{8C32E1EF-AC0C-401A-A733-6E8344083DF5}"/>
    <cellStyle name="60% - Énfasis1 2" xfId="130" xr:uid="{56753F1A-3403-4BCB-890A-7C4219F694D0}"/>
    <cellStyle name="60% - Énfasis1 2 2" xfId="131" xr:uid="{E90D2C27-D450-47E6-874C-209D0D53F047}"/>
    <cellStyle name="60% - Énfasis2 2" xfId="132" xr:uid="{43A09162-9219-4B4A-B708-44410BCFBBAC}"/>
    <cellStyle name="60% - Énfasis2 2 2" xfId="133" xr:uid="{8468CE21-E9D1-414C-B450-318930FBBF0F}"/>
    <cellStyle name="60% - Énfasis3 2" xfId="134" xr:uid="{0035BB69-BDAD-4492-ABAD-6649C33C6FED}"/>
    <cellStyle name="60% - Énfasis3 2 2" xfId="135" xr:uid="{54282B22-7770-482A-B027-AC44000B2E90}"/>
    <cellStyle name="60% - Énfasis4 2" xfId="136" xr:uid="{00AFC9E9-93A8-401A-8524-5F2AD6D89F4F}"/>
    <cellStyle name="60% - Énfasis4 2 2" xfId="137" xr:uid="{7D00F400-CFB2-47CE-AEC7-6E7CE867C534}"/>
    <cellStyle name="60% - Énfasis4 2 2 2" xfId="818" xr:uid="{3563A5C5-7BBA-416D-BDBD-588AF71E15E3}"/>
    <cellStyle name="60% - Énfasis4 2 2 3" xfId="819" xr:uid="{72CC47F1-9DD8-4D42-9668-A55293E7F131}"/>
    <cellStyle name="60% - Énfasis4 2 2 4" xfId="820" xr:uid="{DB710D31-81F9-4E84-97C7-BC2737546779}"/>
    <cellStyle name="60% - Énfasis4 2 2 5" xfId="821" xr:uid="{4AD46F28-4F8C-4E09-8FFA-AF722F21BA4C}"/>
    <cellStyle name="60% - Énfasis4 2 2 6" xfId="822" xr:uid="{3C8048E3-AAD2-473F-B8E9-BC4BCC374971}"/>
    <cellStyle name="60% - Énfasis4 2 2 7" xfId="823" xr:uid="{6C29D057-FB06-49E2-8C62-C0E4AA6620F7}"/>
    <cellStyle name="60% - Énfasis4 2 2 8" xfId="824" xr:uid="{9D345DE2-E028-4134-BC98-4371CB42CBF2}"/>
    <cellStyle name="60% - Énfasis4 2 3" xfId="825" xr:uid="{2624E319-3CB1-4B8E-8BDF-901E061C76B8}"/>
    <cellStyle name="60% - Énfasis4 2 4" xfId="826" xr:uid="{0D3FB787-25CA-4A11-8663-8A26ADD0AD98}"/>
    <cellStyle name="60% - Énfasis4 2 5" xfId="827" xr:uid="{A201A51A-54EE-4436-B993-157E9124DDA3}"/>
    <cellStyle name="60% - Énfasis4 2 6" xfId="828" xr:uid="{8ED768B6-729E-42A1-A9C1-B47719841EE2}"/>
    <cellStyle name="60% - Énfasis4 2 7" xfId="829" xr:uid="{F7C7DB43-A6AE-4F3A-B40E-8F3A2BEAD857}"/>
    <cellStyle name="60% - Énfasis4 2 8" xfId="830" xr:uid="{4AAF6829-6F9F-409A-BA01-DEB854879727}"/>
    <cellStyle name="60% - Énfasis5 2" xfId="138" xr:uid="{29AA8505-0EE8-4A29-A26B-15060DD1835F}"/>
    <cellStyle name="60% - Énfasis5 2 2" xfId="139" xr:uid="{B72050C7-C30B-4F78-9CB2-C4CC45937070}"/>
    <cellStyle name="60% - Énfasis6 2" xfId="140" xr:uid="{26A0DDEE-E9B1-4937-B3DF-DF2DB47B969E}"/>
    <cellStyle name="60% - Énfasis6 2 2" xfId="141" xr:uid="{D9F46188-D05B-4BD4-93BA-B4D3A08DE5DB}"/>
    <cellStyle name="Accent1" xfId="142" xr:uid="{40A06033-D681-4F0A-A066-E1311BB9121A}"/>
    <cellStyle name="Accent2" xfId="143" xr:uid="{9B3EA4EE-BD09-428D-927D-32F2CF41257E}"/>
    <cellStyle name="Accent3" xfId="144" xr:uid="{F8999F5A-7538-4584-900D-5584A9CB27C0}"/>
    <cellStyle name="Accent4" xfId="145" xr:uid="{119A5353-33C2-49A2-9128-32A3714448F0}"/>
    <cellStyle name="Accent5" xfId="146" xr:uid="{C86DC386-9810-4A4E-994D-0FA1BE20B2D2}"/>
    <cellStyle name="Accent6" xfId="147" xr:uid="{D8B99695-F5D3-4C34-B334-F4D402085C94}"/>
    <cellStyle name="Bad" xfId="148" xr:uid="{0DF57040-DBD0-4C77-89EB-6C9E2890FD3D}"/>
    <cellStyle name="Buena 2" xfId="149" xr:uid="{7B8E5175-DE31-4DE9-82B5-E6C3598EBBF2}"/>
    <cellStyle name="Buena 2 2" xfId="150" xr:uid="{2AEBACBF-B4C1-4CDA-84AF-39F8D8D6CFDB}"/>
    <cellStyle name="Calculation" xfId="151" xr:uid="{500F5D3D-F063-4B5E-9E0F-80A057AA8CED}"/>
    <cellStyle name="Cálculo 2" xfId="152" xr:uid="{D1F9D90F-744A-4C41-A6AD-763FBA897D6C}"/>
    <cellStyle name="Cálculo 2 2" xfId="153" xr:uid="{B45ECBF7-8875-48EA-8BF5-E1FE533539AA}"/>
    <cellStyle name="Celda de comprobación 2" xfId="154" xr:uid="{6094E52A-D947-418C-A318-AAB9780B9127}"/>
    <cellStyle name="Celda vinculada 2" xfId="155" xr:uid="{7BC0807A-7017-4944-A0D7-600C8C9DC914}"/>
    <cellStyle name="Celda vinculada 2 2" xfId="156" xr:uid="{E8310DCE-0874-4631-A048-9F8894C5749C}"/>
    <cellStyle name="Check Cell" xfId="157" xr:uid="{11B53721-5C5B-4CA4-8C92-BA5996A6045E}"/>
    <cellStyle name="CIENTOS" xfId="158" xr:uid="{A7949391-394B-448C-B917-8B41674E8A3E}"/>
    <cellStyle name="CIENTOS 2D" xfId="159" xr:uid="{631544EA-520B-42E4-8D9A-CF661931F99C}"/>
    <cellStyle name="CIENTOS 3D" xfId="160" xr:uid="{A6C6B079-F3AE-4C6E-8D4D-63D7E65A66D1}"/>
    <cellStyle name="CIENTOS 4D" xfId="161" xr:uid="{0F403A6E-54B8-46E9-9BBD-6ECE800559C7}"/>
    <cellStyle name="CIENTOS_ANALISIS UNITARIO CONCRETO DE 3000 PSI Y VARIOS (ACERO GRADO 60)" xfId="162" xr:uid="{89BF8648-81F8-4E77-B2DF-1255D45AB19C}"/>
    <cellStyle name="Comma" xfId="163" xr:uid="{B0FDD764-5418-4E6F-9B18-825D8DE9C193}"/>
    <cellStyle name="Comma 10" xfId="831" xr:uid="{5804C989-15CE-43B6-A19E-7DA5A5AFF62B}"/>
    <cellStyle name="Comma 2" xfId="164" xr:uid="{85599E75-A1AC-447A-BEBA-5F603CBC2E9B}"/>
    <cellStyle name="Comma 2 10" xfId="1971" xr:uid="{5F264C26-9210-48C9-B1E2-E638415BD6A0}"/>
    <cellStyle name="Comma 2 2" xfId="832" xr:uid="{A9C94321-919D-4155-A5CD-605F6B27D258}"/>
    <cellStyle name="Comma 2 2 2" xfId="2067" xr:uid="{B1CC0EF4-AEE3-44B8-B6BF-3EEEFB4BA94C}"/>
    <cellStyle name="Comma 2 2 3" xfId="1985" xr:uid="{876A1229-7ACB-4DCD-8E9D-68A5020C184E}"/>
    <cellStyle name="Comma 2 3" xfId="833" xr:uid="{1BB29686-1A62-496D-BF8D-BF3462092FE8}"/>
    <cellStyle name="Comma 2 3 2" xfId="2068" xr:uid="{F441B7E9-1858-4739-8269-988D960C5430}"/>
    <cellStyle name="Comma 2 3 3" xfId="1986" xr:uid="{C0B4DF21-30B8-488F-97B9-48AD5BF5B8D4}"/>
    <cellStyle name="Comma 2 4" xfId="834" xr:uid="{46BA7369-E108-4818-891C-CEA538A90A96}"/>
    <cellStyle name="Comma 2 4 2" xfId="2069" xr:uid="{7A285500-2FA3-4F95-85B6-B6287EAD6786}"/>
    <cellStyle name="Comma 2 4 3" xfId="1987" xr:uid="{EE74F8DF-BA22-484E-A048-A98B3B44502A}"/>
    <cellStyle name="Comma 2 5" xfId="835" xr:uid="{E4C5E610-F2E7-459D-BCD3-36718C825FCC}"/>
    <cellStyle name="Comma 2 5 2" xfId="2070" xr:uid="{D87572A1-B318-4833-896F-2781AF9E9A88}"/>
    <cellStyle name="Comma 2 5 3" xfId="1988" xr:uid="{B38FFF69-EB14-4E9E-B413-4CF30C7E14A4}"/>
    <cellStyle name="Comma 2 6" xfId="836" xr:uid="{08DA78A8-B04C-4F2B-A8A9-696D56EDF855}"/>
    <cellStyle name="Comma 2 6 2" xfId="2071" xr:uid="{DE15CF8F-8D92-4599-8DB7-8385424A268D}"/>
    <cellStyle name="Comma 2 6 3" xfId="1989" xr:uid="{C5E486B4-8EB5-4158-A1FD-72F0E3EF103E}"/>
    <cellStyle name="Comma 2 7" xfId="837" xr:uid="{D15840B4-C2B8-4CCD-A950-361B40B1FA43}"/>
    <cellStyle name="Comma 2 7 2" xfId="2072" xr:uid="{549CA09E-037E-4F28-9601-2D961194218F}"/>
    <cellStyle name="Comma 2 7 3" xfId="1990" xr:uid="{4C51A014-4349-4002-ADF4-798FFFCC63B2}"/>
    <cellStyle name="Comma 2 8" xfId="838" xr:uid="{E46F0B56-DAE4-4A08-8762-4C724F76C57D}"/>
    <cellStyle name="Comma 2 8 2" xfId="2073" xr:uid="{00A64C1E-2914-4D7A-AA08-494AEA0542FF}"/>
    <cellStyle name="Comma 2 8 3" xfId="1991" xr:uid="{FB62D966-D8E6-4906-B0DE-76A978A4887D}"/>
    <cellStyle name="Comma 2 9" xfId="2054" xr:uid="{2B9830CA-0E38-4B71-BB71-3B9B1928D605}"/>
    <cellStyle name="Comma 3" xfId="165" xr:uid="{0FBA23F9-9FCB-4D08-A4FE-83EEECABD168}"/>
    <cellStyle name="Comma 3 2" xfId="839" xr:uid="{0BB34445-BD20-4C70-8872-2D0493F9DBB7}"/>
    <cellStyle name="Comma 3 3" xfId="840" xr:uid="{7F428D86-FCE6-4EE3-BE16-C2242875DDFD}"/>
    <cellStyle name="Comma 3 4" xfId="841" xr:uid="{F7EFD19A-195A-420E-A397-C88E10F61749}"/>
    <cellStyle name="Comma 3 5" xfId="842" xr:uid="{866D0B78-2DD1-4541-9C53-F85D43856473}"/>
    <cellStyle name="Comma 3 6" xfId="843" xr:uid="{5C5B2105-9166-4D4F-B571-58091FFFB742}"/>
    <cellStyle name="Comma 3 7" xfId="844" xr:uid="{82E24C26-3A34-464C-8993-1FD2BFBC04E4}"/>
    <cellStyle name="Comma 3 8" xfId="845" xr:uid="{5B65AFE3-14DE-4D5A-B8EE-3D10A6E5B09A}"/>
    <cellStyle name="Comma 4" xfId="846" xr:uid="{ED22EE1A-E2BF-4A5F-AF75-7E23B4DE3031}"/>
    <cellStyle name="Comma 5" xfId="847" xr:uid="{E07C05F9-D76A-4E60-92A4-C230DF3F91EE}"/>
    <cellStyle name="Comma 6" xfId="848" xr:uid="{D538A849-FFBB-412B-AE81-CE2C884DAF32}"/>
    <cellStyle name="Comma 7" xfId="849" xr:uid="{AD29F3B8-4BA8-4178-B7C6-9B77144724AB}"/>
    <cellStyle name="Comma 8" xfId="850" xr:uid="{01B258E5-D10D-40F1-B8D1-D0E3AABD8115}"/>
    <cellStyle name="Comma 9" xfId="851" xr:uid="{61D461A4-ECA3-4EB2-A636-72EC41279972}"/>
    <cellStyle name="Comma_ACTA Mod 1 puente UNION_1" xfId="803" xr:uid="{AA7FFA5C-5BCC-48B1-97E0-6FF5B2E2C94B}"/>
    <cellStyle name="Comma0" xfId="166" xr:uid="{FBEA92DC-EBAE-4F93-8F19-C22BB1FEBAB4}"/>
    <cellStyle name="Comma0 - Modelo1" xfId="852" xr:uid="{63E1EA65-822A-4FD5-B5C7-7A24E3EEF6EE}"/>
    <cellStyle name="Comma0 - Modelo5" xfId="167" xr:uid="{6D281840-D0E6-4700-AE98-2CC76A188D37}"/>
    <cellStyle name="Comma0 - Style1" xfId="853" xr:uid="{C996EE1E-A7E6-47B2-A621-27ECEA37BDA7}"/>
    <cellStyle name="Comma1 - Modelo1" xfId="168" xr:uid="{E30C605B-9EDB-4CA3-9998-DB1FC63892C5}"/>
    <cellStyle name="Comma1 - Modelo2" xfId="854" xr:uid="{D6C055CF-0D4D-49E8-AF67-233C1FFBED6B}"/>
    <cellStyle name="Comma1 - Style2" xfId="855" xr:uid="{25EC8CB7-6604-4DDA-A549-7368BADA4F6D}"/>
    <cellStyle name="Curren - Modelo2" xfId="169" xr:uid="{8ED953C4-DB75-4510-81B2-82C34B961C80}"/>
    <cellStyle name="Currency" xfId="170" xr:uid="{42DA0C3F-873B-407D-9B6E-6FC7289B3B70}"/>
    <cellStyle name="Currency [0]_APU" xfId="171" xr:uid="{F731F762-0429-4693-ABA3-5123C0C25B9C}"/>
    <cellStyle name="Currency 10" xfId="856" xr:uid="{C73ED8DC-D31C-486E-B47D-F859DCB7BBDC}"/>
    <cellStyle name="Currency 2" xfId="172" xr:uid="{9094568E-D186-4CC0-BCE5-DE7ED97C67F3}"/>
    <cellStyle name="Currency 2 2" xfId="857" xr:uid="{8E74AA41-E7B3-4F49-ABE4-519DFC84405F}"/>
    <cellStyle name="Currency 2 3" xfId="858" xr:uid="{3441C95C-4F57-4407-B82B-04592B3D13D2}"/>
    <cellStyle name="Currency 2 4" xfId="859" xr:uid="{E77B9B90-84D7-40FD-994B-7752BC413A31}"/>
    <cellStyle name="Currency 2 5" xfId="860" xr:uid="{D9CE5722-921F-45C8-9FE0-EA37EAD7E2A0}"/>
    <cellStyle name="Currency 2 6" xfId="861" xr:uid="{E78EAD48-FB9F-469C-81AC-336F4B69A2FD}"/>
    <cellStyle name="Currency 2 7" xfId="862" xr:uid="{83AB6810-7849-42A2-A0AA-64BF479DC0AC}"/>
    <cellStyle name="Currency 2 8" xfId="863" xr:uid="{F69D8B38-4989-4E2E-9245-0728C9115146}"/>
    <cellStyle name="Currency 3" xfId="173" xr:uid="{03C87259-70C8-4C67-A7A1-51CA3EE99308}"/>
    <cellStyle name="Currency 3 2" xfId="864" xr:uid="{D8872ED3-188B-4892-B29E-0D34F0F6FED6}"/>
    <cellStyle name="Currency 3 3" xfId="865" xr:uid="{05D3EB67-5764-4083-84A5-408DB77912D2}"/>
    <cellStyle name="Currency 3 4" xfId="866" xr:uid="{66FDDAFC-2E74-45D4-9433-FA697A6CB4B0}"/>
    <cellStyle name="Currency 3 5" xfId="867" xr:uid="{79430C8D-6130-483D-8DF8-0857A40791E3}"/>
    <cellStyle name="Currency 3 6" xfId="868" xr:uid="{2850373D-378B-4363-80D9-C747F662C3CA}"/>
    <cellStyle name="Currency 3 7" xfId="869" xr:uid="{F0DB6076-F977-4F39-8646-1A98BC2624E9}"/>
    <cellStyle name="Currency 3 8" xfId="870" xr:uid="{0D7E47BA-6512-4353-9078-DE2BB1D79D96}"/>
    <cellStyle name="Currency 4" xfId="871" xr:uid="{E1887C58-E72B-4BE6-A4CF-FBF3F190428B}"/>
    <cellStyle name="Currency 5" xfId="872" xr:uid="{B9154E3E-D64B-4F3C-A00E-CBF9C6CF5012}"/>
    <cellStyle name="Currency 6" xfId="873" xr:uid="{A9980C1D-C907-4206-90F1-07CBEE1A8401}"/>
    <cellStyle name="Currency 7" xfId="874" xr:uid="{E2878E36-B5B2-4845-8EF3-69268CB9A3C6}"/>
    <cellStyle name="Currency 8" xfId="875" xr:uid="{D04DDB57-AFDF-4438-9721-4772C3DCA1ED}"/>
    <cellStyle name="Currency 9" xfId="876" xr:uid="{E4797FDB-6C09-476B-B3DC-8DA2FBE36C2D}"/>
    <cellStyle name="Currency_Anexos excel F1 y F4 - FEB 28 - INVIAS con especif. 2007 R2" xfId="877" xr:uid="{A2C5FBFA-05FF-4965-9897-437B9EF1A01C}"/>
    <cellStyle name="Currency0" xfId="174" xr:uid="{7D2C6125-7279-4C6A-8B78-3E4394ECA663}"/>
    <cellStyle name="Date" xfId="175" xr:uid="{99DC536D-E62F-47B3-8AF0-535916047C56}"/>
    <cellStyle name="Date 10" xfId="878" xr:uid="{148B7EFE-D526-4CF0-B918-0743AC99D171}"/>
    <cellStyle name="Date 2" xfId="879" xr:uid="{2BA2E1EA-F3A5-426D-9E99-B494A4424C66}"/>
    <cellStyle name="Date 3" xfId="880" xr:uid="{AAD1E313-9C79-4526-BAA4-B2B28437C65A}"/>
    <cellStyle name="Date 4" xfId="881" xr:uid="{BF538F5C-0FE0-4B3B-B678-1B0D6C2433E8}"/>
    <cellStyle name="Date 5" xfId="882" xr:uid="{32FDBAE3-37B5-4397-90B4-B2CF0C84AF17}"/>
    <cellStyle name="Date 6" xfId="883" xr:uid="{8F9CAF12-4450-41C6-AF0C-8163E009DD7F}"/>
    <cellStyle name="Date 7" xfId="884" xr:uid="{3C6A0D3C-CE87-428F-82C1-924A7F38FEE9}"/>
    <cellStyle name="Date 8" xfId="885" xr:uid="{BBD77387-33C4-4EC5-B76A-5D4D864B62BA}"/>
    <cellStyle name="Date 9" xfId="886" xr:uid="{87C60CBC-3C1E-45C9-B064-91BA07104BB7}"/>
    <cellStyle name="Dia" xfId="887" xr:uid="{D0AAA4D7-D024-40BD-9D71-E3D38CD8783E}"/>
    <cellStyle name="Encabez1" xfId="888" xr:uid="{83B65044-BA41-49CC-9D11-F2327F863149}"/>
    <cellStyle name="Encabez2" xfId="889" xr:uid="{A3EF8234-14C4-4CC7-87D3-5BAE5F5698FF}"/>
    <cellStyle name="Encabezado 4 2" xfId="176" xr:uid="{335467C8-E068-465D-80DE-C7BBC1058FCD}"/>
    <cellStyle name="Encabezado 4 2 2" xfId="177" xr:uid="{F1A42742-B341-4D57-837A-E972B5C6E787}"/>
    <cellStyle name="Énfasis 1" xfId="890" xr:uid="{8DA1D638-9DAF-4EE6-B532-C28CBD086C0E}"/>
    <cellStyle name="Énfasis 2" xfId="891" xr:uid="{6C0CF557-D86E-4B50-8F74-574AF2D32F25}"/>
    <cellStyle name="Énfasis 3" xfId="892" xr:uid="{6E4567DE-8133-4EBA-92D5-25DF734F470B}"/>
    <cellStyle name="Énfasis1 - 20%" xfId="893" xr:uid="{DBF0A9C7-2472-441C-98B2-D1B8BC3439BA}"/>
    <cellStyle name="Énfasis1 - 40%" xfId="894" xr:uid="{F4403C7F-0F7E-4417-9807-2C02017F6B7A}"/>
    <cellStyle name="Énfasis1 - 60%" xfId="895" xr:uid="{29843C93-A5FE-4D46-A10B-8CA7D3619B9F}"/>
    <cellStyle name="Énfasis1 2" xfId="178" xr:uid="{2D0AD93F-1DA0-41F7-A47A-F15779CD6C2E}"/>
    <cellStyle name="Énfasis1 2 2" xfId="179" xr:uid="{95823577-4058-46F6-B936-D54149207762}"/>
    <cellStyle name="Énfasis2 - 20%" xfId="896" xr:uid="{3AB0F967-F532-4C3C-AD7A-007EF6CA82B5}"/>
    <cellStyle name="Énfasis2 - 40%" xfId="897" xr:uid="{1A0843E7-C83F-410A-8D5B-C48B8D55438B}"/>
    <cellStyle name="Énfasis2 - 60%" xfId="898" xr:uid="{2D8F691D-671E-4B79-8293-A4BCDF7CBAA1}"/>
    <cellStyle name="Énfasis2 2" xfId="180" xr:uid="{84890685-AA51-4D50-AF97-3940DD3B9601}"/>
    <cellStyle name="Énfasis2 2 2" xfId="181" xr:uid="{B710A818-DEA2-4213-8E55-9E3DD57B5A6A}"/>
    <cellStyle name="Énfasis3 - 20%" xfId="899" xr:uid="{8F300F69-7DA0-43D7-9121-5A06C45E37AD}"/>
    <cellStyle name="Énfasis3 - 40%" xfId="900" xr:uid="{51FA5745-04C8-4DAD-B5A0-E1B6FB2DADF7}"/>
    <cellStyle name="Énfasis3 - 60%" xfId="901" xr:uid="{0ABB068D-1073-4669-9475-2C80DC2E1B5B}"/>
    <cellStyle name="Énfasis3 2" xfId="182" xr:uid="{4B47E268-84F7-4488-ABE9-5B0D1BB027C2}"/>
    <cellStyle name="Énfasis3 2 2" xfId="183" xr:uid="{F40E6BD9-6EB9-4490-87A6-EFE227187272}"/>
    <cellStyle name="Énfasis4 - 20%" xfId="902" xr:uid="{DBF9BF91-A3B5-4B53-9D1E-8FEEC075EF99}"/>
    <cellStyle name="Énfasis4 - 40%" xfId="903" xr:uid="{F1E1F618-CAC2-4D15-B7CA-2FE9F60CFEF5}"/>
    <cellStyle name="Énfasis4 - 60%" xfId="904" xr:uid="{360D296A-FCF9-445E-8327-59333E87AA87}"/>
    <cellStyle name="Énfasis4 2" xfId="184" xr:uid="{806E078F-223D-4072-9CAD-EA104234FA4C}"/>
    <cellStyle name="Énfasis4 2 2" xfId="185" xr:uid="{07FA91E4-B8E0-4113-B31F-5E8A34D416A0}"/>
    <cellStyle name="Énfasis5 - 20%" xfId="905" xr:uid="{8E44BB72-5D69-4C19-B2C2-5F224D59B65E}"/>
    <cellStyle name="Énfasis5 - 40%" xfId="906" xr:uid="{E72782B1-4D50-4A0C-8FAC-6B7F2F2A1D32}"/>
    <cellStyle name="Énfasis5 - 60%" xfId="907" xr:uid="{1873D92E-8F94-481C-8FE4-AADCD04794BD}"/>
    <cellStyle name="Énfasis5 2" xfId="186" xr:uid="{16C7ED9C-FB0B-4649-8CD1-5032EB296E97}"/>
    <cellStyle name="Énfasis6 - 20%" xfId="908" xr:uid="{4950BD4E-1838-4717-B432-BB0CF40FC622}"/>
    <cellStyle name="Énfasis6 - 40%" xfId="909" xr:uid="{52122D85-6EB4-4CE1-95B2-F99BB29476DB}"/>
    <cellStyle name="Énfasis6 - 60%" xfId="910" xr:uid="{32BF779C-6857-48F7-90B0-4B8768F3A835}"/>
    <cellStyle name="Énfasis6 2" xfId="187" xr:uid="{6066B665-B22C-471C-8BD1-DE2413C45F90}"/>
    <cellStyle name="Énfasis6 2 2" xfId="188" xr:uid="{57A37CB4-0950-4BB2-840C-7705B0213F74}"/>
    <cellStyle name="ENTERO" xfId="189" xr:uid="{67692B40-50E4-4F20-A9C9-73A25B2C3074}"/>
    <cellStyle name="ENTERO 2" xfId="190" xr:uid="{2C284EDE-E9F5-40CD-B6CC-E1BD2C5A8DE6}"/>
    <cellStyle name="ENTERO 2 2" xfId="191" xr:uid="{A02C2C48-56F3-4167-9206-81BEDAFA1A97}"/>
    <cellStyle name="ENTERO 3" xfId="192" xr:uid="{801F438C-400F-48A3-8D52-1280B1782640}"/>
    <cellStyle name="ENTERO 3 2" xfId="193" xr:uid="{2BB43FAA-4049-4F7D-95A3-E7E872D2AF75}"/>
    <cellStyle name="ENTERO 4" xfId="194" xr:uid="{A1BEE84B-BF73-4340-B8BF-A99A3AB655C3}"/>
    <cellStyle name="Entrada 2" xfId="195" xr:uid="{A8D88AEC-BEB1-4774-B258-94FDBD769E0C}"/>
    <cellStyle name="Entrada 2 2" xfId="196" xr:uid="{E080B8B6-B432-4065-AA0C-67C8BA9FF4CE}"/>
    <cellStyle name="Estilo 1" xfId="197" xr:uid="{DCD3346D-20E1-4104-A32C-58F672A42FBE}"/>
    <cellStyle name="Euro" xfId="198" xr:uid="{16E2FA32-474B-4B5D-B38D-D1E7569E5895}"/>
    <cellStyle name="Euro 10" xfId="911" xr:uid="{1575ECC8-4954-422C-B756-548224CCB503}"/>
    <cellStyle name="Euro 11" xfId="912" xr:uid="{04EE4288-94DC-4893-A43C-F20FA6B0C356}"/>
    <cellStyle name="Euro 12" xfId="913" xr:uid="{BF038A93-F066-4DA2-B6CF-2E4686B1D24E}"/>
    <cellStyle name="Euro 13" xfId="914" xr:uid="{6DB531F7-F147-4DF3-924F-7C15AD3CB07F}"/>
    <cellStyle name="Euro 2" xfId="199" xr:uid="{5714E838-C36C-4E11-819D-A1FF7DF9D0DA}"/>
    <cellStyle name="Euro 2 10" xfId="915" xr:uid="{A8F0C54E-F5C0-4C2B-98DB-A204921563F4}"/>
    <cellStyle name="Euro 2 11" xfId="916" xr:uid="{739D0AAF-5476-4800-BC8B-B72923BB94AC}"/>
    <cellStyle name="Euro 2 12" xfId="917" xr:uid="{D812081B-415A-4AEA-97E0-3701F71B27AF}"/>
    <cellStyle name="Euro 2 2" xfId="200" xr:uid="{11A7F405-D9C7-4B4F-85D6-9E6DBAE37F05}"/>
    <cellStyle name="Euro 2 3" xfId="918" xr:uid="{F4BB7750-32BC-47F4-900F-2CDDFDED6D83}"/>
    <cellStyle name="Euro 2 4" xfId="919" xr:uid="{0FAE1E72-ECE6-4D8E-AFB1-BE3D91A9FCCA}"/>
    <cellStyle name="Euro 2 5" xfId="920" xr:uid="{F6993C1D-7816-4D68-B88B-2E89DC1903C0}"/>
    <cellStyle name="Euro 2 6" xfId="921" xr:uid="{6EA0D35E-7C73-4FD9-B749-3B9559D6C966}"/>
    <cellStyle name="Euro 2 7" xfId="922" xr:uid="{BE2F80BD-8FA5-4499-B035-E96F0687E6D3}"/>
    <cellStyle name="Euro 2 8" xfId="923" xr:uid="{3D975FFA-B77C-4C50-B821-AD28698ECD8E}"/>
    <cellStyle name="Euro 2 9" xfId="924" xr:uid="{1343DE3E-07AE-4965-B25C-D626110647FD}"/>
    <cellStyle name="Euro 2_APU VARIANTE POPAYAN ENERO-2011" xfId="925" xr:uid="{E27B121D-CA4D-4E14-9B15-F68C12D98135}"/>
    <cellStyle name="Euro 3" xfId="201" xr:uid="{323B2987-5A39-4B5D-9637-D0F4B8479515}"/>
    <cellStyle name="Euro 3 2" xfId="202" xr:uid="{523CF15F-1CFF-4AFE-A7C8-8A357DBC2494}"/>
    <cellStyle name="Euro 3 3" xfId="926" xr:uid="{CA2A88CF-5C9A-4A91-96DA-35A6A82E19E0}"/>
    <cellStyle name="Euro 3 4" xfId="927" xr:uid="{3EE28908-EAAF-403B-8FCA-44D186EAD416}"/>
    <cellStyle name="Euro 3 5" xfId="928" xr:uid="{313CCADA-169B-4565-96FF-D64DBB31AC7D}"/>
    <cellStyle name="Euro 3 6" xfId="929" xr:uid="{3CAA24E1-12DB-43CF-9A36-CFAA6A01BF6D}"/>
    <cellStyle name="Euro 3 7" xfId="930" xr:uid="{171A27CC-EE79-4DAE-BD86-57C782559CDF}"/>
    <cellStyle name="Euro 3 8" xfId="931" xr:uid="{471437F2-15D0-4B7E-98E8-B06EBBAA0465}"/>
    <cellStyle name="Euro 4" xfId="203" xr:uid="{BD02D26F-CFD0-4147-B9A1-E78F55706EC8}"/>
    <cellStyle name="Euro 4 2" xfId="204" xr:uid="{C8E8B136-8973-442F-9AD6-1ABE437224BF}"/>
    <cellStyle name="Euro 4 2 2" xfId="205" xr:uid="{A9A84135-6627-4C4C-B5B0-7CE8508B7A73}"/>
    <cellStyle name="Euro 4 3" xfId="206" xr:uid="{285C0CD9-D2E7-4E73-BDDC-A3C4D198C88A}"/>
    <cellStyle name="Euro 4 4" xfId="932" xr:uid="{2999B9E4-E55E-47BC-A892-CD0CC684193D}"/>
    <cellStyle name="Euro 4 5" xfId="933" xr:uid="{E048536B-1D34-4081-A285-884EF207B032}"/>
    <cellStyle name="Euro 4 6" xfId="934" xr:uid="{B4BD2AD6-7E68-45A3-964B-F7128670A1C3}"/>
    <cellStyle name="Euro 4 7" xfId="935" xr:uid="{684353E5-5312-420C-8094-78F950D9BB52}"/>
    <cellStyle name="Euro 4 8" xfId="936" xr:uid="{20985097-C41F-4432-90F6-8684F5A770D9}"/>
    <cellStyle name="Euro 4 9" xfId="937" xr:uid="{F01EF304-05DE-4F5A-8806-C307C2AEA145}"/>
    <cellStyle name="Euro 5" xfId="207" xr:uid="{294219BE-8538-4ED6-A11E-7D16E32C582E}"/>
    <cellStyle name="Euro 5 2" xfId="208" xr:uid="{CBF2463B-0C0D-4457-A9FF-ABD73E9DDDDA}"/>
    <cellStyle name="Euro 5 2 2" xfId="209" xr:uid="{A0F3EA00-EFB6-4E53-8BB9-2A56ECFA0F16}"/>
    <cellStyle name="Euro 5 3" xfId="210" xr:uid="{2CF25836-011A-4E05-AF20-7901B8CB7AC8}"/>
    <cellStyle name="Euro 5 4" xfId="938" xr:uid="{E41CCEAE-34F3-4FD1-8FE1-40890C15BA82}"/>
    <cellStyle name="Euro 5 5" xfId="939" xr:uid="{8A58A85C-D21A-4731-98AD-0C8E1A49F215}"/>
    <cellStyle name="Euro 5 6" xfId="940" xr:uid="{8FEA0FE5-CE6D-4665-BF5C-E6D89C5A2C29}"/>
    <cellStyle name="Euro 5 7" xfId="941" xr:uid="{27B3DA96-CA5F-4AB8-AB5F-5F19CA469622}"/>
    <cellStyle name="Euro 5 8" xfId="942" xr:uid="{9BDB6E4D-62D9-43F8-ADCC-4777D9C715A6}"/>
    <cellStyle name="Euro 5 9" xfId="943" xr:uid="{0914E6CF-30AD-4AAE-8639-21DA4FE48498}"/>
    <cellStyle name="Euro 6" xfId="211" xr:uid="{256DEB5A-E841-4147-83EA-F347713CC389}"/>
    <cellStyle name="Euro 6 2" xfId="212" xr:uid="{D0A92510-7CD4-4BB5-AD26-B7EC2C081081}"/>
    <cellStyle name="Euro 6 3" xfId="944" xr:uid="{9491E2B1-B8DB-454F-9CEF-48850D580E09}"/>
    <cellStyle name="Euro 6 4" xfId="945" xr:uid="{9FB8BD67-C6FE-43A5-AB03-B200BD921953}"/>
    <cellStyle name="Euro 6 5" xfId="946" xr:uid="{0C2CCED4-5C03-4870-82E1-A36C9B3272C2}"/>
    <cellStyle name="Euro 6 6" xfId="947" xr:uid="{0954434B-1FCC-42F2-B1D1-FD3D38C46D8D}"/>
    <cellStyle name="Euro 6 7" xfId="948" xr:uid="{B7C08957-CA36-4AFF-9001-35A40DC433B5}"/>
    <cellStyle name="Euro 6 8" xfId="949" xr:uid="{614185C3-E3C3-45CD-88E7-FAFA7D303D32}"/>
    <cellStyle name="Euro 7" xfId="213" xr:uid="{90843DEB-96D2-4841-8BCC-D0826F4DAE77}"/>
    <cellStyle name="Euro 7 2" xfId="950" xr:uid="{29FFC0AC-CC9C-4EAE-B18D-2F810FC5590D}"/>
    <cellStyle name="Euro 7 3" xfId="951" xr:uid="{1B76A755-A0FA-4E0D-932E-24E6B6B7A608}"/>
    <cellStyle name="Euro 7 4" xfId="952" xr:uid="{EDBDA596-D7B7-4C95-8AFF-DB4701030DE3}"/>
    <cellStyle name="Euro 7 5" xfId="953" xr:uid="{CE0ED7B7-A3A2-4370-B344-830EBDC2AAE9}"/>
    <cellStyle name="Euro 7 6" xfId="954" xr:uid="{7918B7F5-CA20-4373-9BE6-7C8CD5D5D7BA}"/>
    <cellStyle name="Euro 7 7" xfId="955" xr:uid="{B14057DD-67FB-4114-A4BA-6C6091AAA635}"/>
    <cellStyle name="Euro 7 8" xfId="956" xr:uid="{5B541B7E-0D86-4626-89BE-0889D6603313}"/>
    <cellStyle name="Euro 8" xfId="957" xr:uid="{275B9C5C-3153-45AC-BE39-935AC740E22D}"/>
    <cellStyle name="Euro 9" xfId="958" xr:uid="{AD9DC2A2-1F42-42E0-970C-655F11FEAC42}"/>
    <cellStyle name="Euro_APU VARIANTE POPAYAN ENERO-2011" xfId="959" xr:uid="{10B8698F-EE91-4E26-82A1-DDF9AD09C40B}"/>
    <cellStyle name="Explanatory Text" xfId="214" xr:uid="{D2604590-EF68-4C6C-A7C3-A09E3ED3202D}"/>
    <cellStyle name="F2" xfId="215" xr:uid="{5C66641E-2EE0-4243-B4D3-8B2EACFD1071}"/>
    <cellStyle name="F2 2" xfId="216" xr:uid="{E5873E8E-0981-442D-A055-E9CEE8B1E7F8}"/>
    <cellStyle name="F2 3" xfId="960" xr:uid="{5D0604A8-AEE7-4806-97CB-061259B9EBB3}"/>
    <cellStyle name="F2 4" xfId="961" xr:uid="{D526417B-D7C9-4A53-A776-F6DE5F327154}"/>
    <cellStyle name="F2 5" xfId="962" xr:uid="{4115447A-4074-46C7-9B46-277BDA0B6ACB}"/>
    <cellStyle name="F2 6" xfId="963" xr:uid="{AFA9CBFB-FEA0-4140-AB68-861FB83F666B}"/>
    <cellStyle name="F2 7" xfId="964" xr:uid="{CAB196EE-D636-4750-B944-FAFF23DAD8C0}"/>
    <cellStyle name="F2 8" xfId="965" xr:uid="{1B835D3F-9D76-4CF3-B555-AD279C3CB2B4}"/>
    <cellStyle name="F3" xfId="217" xr:uid="{BDCE095D-6845-48F5-8A78-58478CC7442B}"/>
    <cellStyle name="F3 2" xfId="218" xr:uid="{B3C32AD8-DF08-47E2-947F-5A6B831C4E1E}"/>
    <cellStyle name="F3 3" xfId="966" xr:uid="{764ACA61-3E96-455C-AE77-3532232C9363}"/>
    <cellStyle name="F3 4" xfId="967" xr:uid="{D1D67B28-8CD1-4692-A071-364FB57A436C}"/>
    <cellStyle name="F3 5" xfId="968" xr:uid="{0F0D7560-CF1E-474D-9E4B-FDA7DFAB90DC}"/>
    <cellStyle name="F3 6" xfId="969" xr:uid="{9051BF3D-CDF3-49B4-A623-D8CCAF878CAF}"/>
    <cellStyle name="F3 7" xfId="970" xr:uid="{CF85311D-D878-47B1-97C7-CD0E2B732E9C}"/>
    <cellStyle name="F3 8" xfId="971" xr:uid="{8D9E5281-F60E-45EB-A8B8-316E3F244178}"/>
    <cellStyle name="F4" xfId="219" xr:uid="{8D9D83A0-E203-4CAC-91D6-0FE0863C0965}"/>
    <cellStyle name="F4 2" xfId="220" xr:uid="{E9522D44-A087-4AD3-9686-25DFAD44482D}"/>
    <cellStyle name="F4 3" xfId="972" xr:uid="{AFD2EBD0-3237-4B0E-AB07-F948E2ECB0FD}"/>
    <cellStyle name="F4 4" xfId="973" xr:uid="{52E0E117-4EFB-40A4-860C-0C183907C7A5}"/>
    <cellStyle name="F4 5" xfId="974" xr:uid="{E1046254-4B02-485C-9244-13DA6C219D31}"/>
    <cellStyle name="F4 6" xfId="975" xr:uid="{47D0D446-68F8-4731-A8AA-17229DD99ABD}"/>
    <cellStyle name="F4 7" xfId="976" xr:uid="{9950370C-FF66-4033-85E5-00B7DA09FBBA}"/>
    <cellStyle name="F4 8" xfId="977" xr:uid="{93D5C286-2E59-4EE1-8F88-322658F707ED}"/>
    <cellStyle name="F5" xfId="221" xr:uid="{F26643E3-5102-4CB7-80F1-4986B50C0BA6}"/>
    <cellStyle name="F5 2" xfId="222" xr:uid="{B34EB49C-AE0A-4E5B-8A2B-AE87186D3E7F}"/>
    <cellStyle name="F5 3" xfId="978" xr:uid="{67BE2125-9DEE-4EFB-ABF1-A3E731E43829}"/>
    <cellStyle name="F5 4" xfId="979" xr:uid="{1E656755-A0E3-4C5B-B3F6-3671BCFD88C7}"/>
    <cellStyle name="F5 5" xfId="980" xr:uid="{1A6A9C36-7A82-48FA-BE91-432ADB0C5033}"/>
    <cellStyle name="F5 6" xfId="981" xr:uid="{18329CA4-E104-49D9-A247-11D161068275}"/>
    <cellStyle name="F5 7" xfId="982" xr:uid="{76F462BE-2319-48BF-A7F6-55A047E5D484}"/>
    <cellStyle name="F5 8" xfId="983" xr:uid="{6445FEAE-E3BB-4EB6-86FE-F95CA8EE1C5A}"/>
    <cellStyle name="F6" xfId="223" xr:uid="{596F503C-FB2F-43E7-A6B3-105FD8849CC6}"/>
    <cellStyle name="F6 2" xfId="224" xr:uid="{ED67A29A-B481-4A05-810B-9CE9D538439A}"/>
    <cellStyle name="F6 3" xfId="984" xr:uid="{CE1CEBA6-71AD-4C6F-B091-EC5CC9CC5DF1}"/>
    <cellStyle name="F6 4" xfId="985" xr:uid="{417EF8FD-0799-4F0E-B3DA-BD79BF7CB190}"/>
    <cellStyle name="F6 5" xfId="986" xr:uid="{55CEE2AB-210F-45E3-A71C-69E370E15619}"/>
    <cellStyle name="F6 6" xfId="987" xr:uid="{C1EC465A-79D2-4C42-972C-6BC840A913C4}"/>
    <cellStyle name="F6 7" xfId="988" xr:uid="{DCFD7B25-B9AB-4042-A265-A11F8EECEB1B}"/>
    <cellStyle name="F6 8" xfId="989" xr:uid="{94D1CDC6-255D-472A-89F8-3F4BCB5D12E7}"/>
    <cellStyle name="F7" xfId="225" xr:uid="{1AE61B8C-652E-4893-A3B9-B6B2A01B7F6A}"/>
    <cellStyle name="F7 2" xfId="226" xr:uid="{0B474C0F-12D4-4D9A-B7C4-15D1487895E5}"/>
    <cellStyle name="F7 3" xfId="990" xr:uid="{67525374-CA3E-430F-B405-9B4218B1E38B}"/>
    <cellStyle name="F7 4" xfId="991" xr:uid="{E70E4E21-0196-44AE-9903-6B69CEC49DB0}"/>
    <cellStyle name="F7 5" xfId="992" xr:uid="{A725BC66-978D-4E2D-AC72-63309FE84073}"/>
    <cellStyle name="F7 6" xfId="993" xr:uid="{CCA24DF7-A59A-4FC6-B9FA-F97301B4FEED}"/>
    <cellStyle name="F7 7" xfId="994" xr:uid="{A1F6B804-18D7-437F-9FC4-B9211A53B1FA}"/>
    <cellStyle name="F7 8" xfId="995" xr:uid="{D20B3041-9CE4-4912-831B-C59F03C374E5}"/>
    <cellStyle name="F8" xfId="227" xr:uid="{446B5ED6-9591-4E2D-BB10-1A7135C070F3}"/>
    <cellStyle name="F8 2" xfId="228" xr:uid="{88E1CC1C-236B-47E9-A7CA-9591FF473930}"/>
    <cellStyle name="F8 3" xfId="996" xr:uid="{FBE1AF3A-15A9-4ABE-B941-BF12DF717F75}"/>
    <cellStyle name="F8 4" xfId="997" xr:uid="{5C2E0AD8-3C79-46FA-B699-38DF4C529E03}"/>
    <cellStyle name="F8 5" xfId="998" xr:uid="{F9E48EA4-3770-45F4-BA10-C96FBFB1F002}"/>
    <cellStyle name="F8 6" xfId="999" xr:uid="{02B08D98-DC45-4487-B94E-8FEE1ECEE1B0}"/>
    <cellStyle name="F8 7" xfId="1000" xr:uid="{20610DAA-DFD8-4F39-BBE0-59E352C36567}"/>
    <cellStyle name="F8 8" xfId="1001" xr:uid="{0FDE62D3-A66E-4090-895A-CBC7D27592F2}"/>
    <cellStyle name="Fijo" xfId="1002" xr:uid="{A5F74D59-A5E7-47E6-9FDF-BF4D308ADEBD}"/>
    <cellStyle name="Financiero" xfId="1003" xr:uid="{7FCB6CAE-5525-4FCD-9E78-C85619C96F68}"/>
    <cellStyle name="Fixed" xfId="229" xr:uid="{F81980D6-B4F6-411C-AEED-6A427D759EFB}"/>
    <cellStyle name="Fixed 10" xfId="1004" xr:uid="{8AC4603E-E62C-4126-BC17-0B627A8C89F0}"/>
    <cellStyle name="Fixed 2" xfId="1005" xr:uid="{6A3C169C-10D5-40F1-972B-BE9EDDB120AF}"/>
    <cellStyle name="Fixed 3" xfId="1006" xr:uid="{C0D3E7F6-B2FC-4B22-BBE8-D7ED41D96A9C}"/>
    <cellStyle name="Fixed 4" xfId="1007" xr:uid="{B8BF7B7F-1251-4CC9-A3A7-C306E256C265}"/>
    <cellStyle name="Fixed 5" xfId="1008" xr:uid="{A451C358-E5BE-4229-9D90-E797648EAE20}"/>
    <cellStyle name="Fixed 6" xfId="1009" xr:uid="{57F6BF85-F16F-459E-A519-E84E45530E5D}"/>
    <cellStyle name="Fixed 7" xfId="1010" xr:uid="{ED8F8751-0C63-443C-AAF5-08B3EF971AD6}"/>
    <cellStyle name="Fixed 8" xfId="1011" xr:uid="{C164E6E2-DC82-47D1-88C6-189159F6775C}"/>
    <cellStyle name="Fixed 9" xfId="1012" xr:uid="{2DEB4A29-BED7-4152-88AB-4C044CD77E64}"/>
    <cellStyle name="Good" xfId="230" xr:uid="{72077430-F9D6-4777-97A7-4E1EB34114B6}"/>
    <cellStyle name="GRADOSMINSEG" xfId="231" xr:uid="{99AF8B50-5E26-4FCD-91CA-6AD86CA7F853}"/>
    <cellStyle name="GRADOSMINSEG 2" xfId="232" xr:uid="{11BAFBCF-EAD2-4354-A4EF-8EEDB915477B}"/>
    <cellStyle name="GRADOSMINSEG 2 2" xfId="233" xr:uid="{4C4E44B5-28FF-49A7-9C7D-DE88EC954A29}"/>
    <cellStyle name="GRADOSMINSEG 3" xfId="234" xr:uid="{8ECCEE23-F2BD-41BF-A252-B8C353251243}"/>
    <cellStyle name="GRADOSMINSEG 3 2" xfId="235" xr:uid="{2066A2F6-3474-4B34-95B8-F97EEE2FD65A}"/>
    <cellStyle name="GRADOSMINSEG 4" xfId="236" xr:uid="{C09360C7-16FC-4EE9-A7B0-AEBF63D8EB61}"/>
    <cellStyle name="Heading 1" xfId="237" xr:uid="{B749063C-7414-4A2C-AF5C-E674C82C8CF3}"/>
    <cellStyle name="Heading 2" xfId="238" xr:uid="{F4A61829-D1D7-480D-9E47-4A2658BC0C08}"/>
    <cellStyle name="Heading 3" xfId="239" xr:uid="{D3D87D99-550C-4AF9-8B6B-A389B7D5108C}"/>
    <cellStyle name="Heading 4" xfId="240" xr:uid="{3C8B9CD8-4CC0-4BA8-B4C2-6503C9EC9823}"/>
    <cellStyle name="Heading1" xfId="241" xr:uid="{BD24D08C-D8C6-41B7-8E82-9273F369D29F}"/>
    <cellStyle name="Heading1 10" xfId="1013" xr:uid="{76C8FC28-2040-4A44-B0B8-1203D647A01E}"/>
    <cellStyle name="Heading1 2" xfId="242" xr:uid="{F7863466-740C-4326-BBCB-25BDE26F409D}"/>
    <cellStyle name="Heading1 2 2" xfId="1014" xr:uid="{23DAD804-8289-4129-998E-ED6625B4AF84}"/>
    <cellStyle name="Heading1 2 3" xfId="1015" xr:uid="{0050C7BF-4B6E-4CCB-BB57-CC6962DCA775}"/>
    <cellStyle name="Heading1 2 4" xfId="1016" xr:uid="{6E35D22C-999A-4B52-B7E7-0C84F32068BD}"/>
    <cellStyle name="Heading1 2 5" xfId="1017" xr:uid="{0B1901D7-CFF9-4A94-93BF-27C97EC2CBCB}"/>
    <cellStyle name="Heading1 2 6" xfId="1018" xr:uid="{F88D57C3-1DC7-4F8B-B72F-59D6452AFA69}"/>
    <cellStyle name="Heading1 2 7" xfId="1019" xr:uid="{1B63CEA7-223E-471D-A963-D40DDBBE804E}"/>
    <cellStyle name="Heading1 2 8" xfId="1020" xr:uid="{136C18D0-3E6C-43C1-843E-C695AB583E91}"/>
    <cellStyle name="Heading1 3" xfId="1021" xr:uid="{913ABB05-8210-47CD-A963-68A77EEB670E}"/>
    <cellStyle name="Heading1 4" xfId="1022" xr:uid="{2FC332BB-B79D-4C96-B5EC-385FC5305B2C}"/>
    <cellStyle name="Heading1 5" xfId="1023" xr:uid="{2914C562-F086-43C6-BA4C-8FA4CD34DE37}"/>
    <cellStyle name="Heading1 6" xfId="1024" xr:uid="{CB329F84-A75C-45CA-8583-726A516B864C}"/>
    <cellStyle name="Heading1 7" xfId="1025" xr:uid="{215B1A71-91AC-409A-915B-19F88B54BB11}"/>
    <cellStyle name="Heading1 8" xfId="1026" xr:uid="{EB332E58-BEC7-40E2-88EB-8442F6A8CE5F}"/>
    <cellStyle name="Heading1 9" xfId="1027" xr:uid="{AF8A5348-8400-4270-9662-A203EEF8079F}"/>
    <cellStyle name="Heading2" xfId="243" xr:uid="{446F9E56-AD4F-4CBB-B36B-6848197541CF}"/>
    <cellStyle name="Heading2 10" xfId="1028" xr:uid="{A9958169-9B83-4DE6-9A75-1C4E55A94DF1}"/>
    <cellStyle name="Heading2 2" xfId="244" xr:uid="{D568FDBB-DEAC-4C95-9908-F626A569276C}"/>
    <cellStyle name="Heading2 2 2" xfId="1029" xr:uid="{8580F1DE-5E14-46F1-8B8E-521745B0616D}"/>
    <cellStyle name="Heading2 2 3" xfId="1030" xr:uid="{40D6829D-4A41-4351-84E4-7DB639B03343}"/>
    <cellStyle name="Heading2 2 4" xfId="1031" xr:uid="{44CB45E8-9EFE-414E-9150-DB0033D28E6A}"/>
    <cellStyle name="Heading2 2 5" xfId="1032" xr:uid="{D6D29E57-C3AE-4EBE-9697-EFE4F14C6638}"/>
    <cellStyle name="Heading2 2 6" xfId="1033" xr:uid="{DF4DC159-9FBF-425B-A0D4-EE801DF0C079}"/>
    <cellStyle name="Heading2 2 7" xfId="1034" xr:uid="{5BFEA3EF-CE8F-4665-B173-0AB406042EAE}"/>
    <cellStyle name="Heading2 2 8" xfId="1035" xr:uid="{DDF28FA9-B315-4FC8-8D58-A6BBAEA32395}"/>
    <cellStyle name="Heading2 3" xfId="1036" xr:uid="{552EA8DB-91B8-4243-8969-4750575488B7}"/>
    <cellStyle name="Heading2 4" xfId="1037" xr:uid="{CF81869C-560A-4830-BDA7-22E32FFAC33E}"/>
    <cellStyle name="Heading2 5" xfId="1038" xr:uid="{609A5D2F-D169-4D27-A9DA-1BA4DFBD5F0F}"/>
    <cellStyle name="Heading2 6" xfId="1039" xr:uid="{40580CDD-2541-44B3-9FE9-DC11BFFC3393}"/>
    <cellStyle name="Heading2 7" xfId="1040" xr:uid="{16A1D7D1-8623-45EF-A2CB-197831D37CEE}"/>
    <cellStyle name="Heading2 8" xfId="1041" xr:uid="{085AE22A-1010-4841-B470-D63CC5487405}"/>
    <cellStyle name="Heading2 9" xfId="1042" xr:uid="{87ED5750-A646-47B6-83D0-5441601B87CD}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71" builtinId="8"/>
    <cellStyle name="Hipervínculo 2" xfId="37" xr:uid="{00000000-0005-0000-0000-00000B000000}"/>
    <cellStyle name="Hipervínculo 2 2" xfId="1043" xr:uid="{3D86AFF3-1F04-4AFE-98D4-2DCC4D0AD7FC}"/>
    <cellStyle name="Hipervínculo 2 3" xfId="245" xr:uid="{E0D70E29-E1CE-44B5-B372-DCFA3042D72C}"/>
    <cellStyle name="Hipervínculo 3" xfId="1044" xr:uid="{77067150-3156-4C9E-84A2-4064F244B43E}"/>
    <cellStyle name="Hipervínculo 4" xfId="809" xr:uid="{C65CCB38-141B-4F80-9A13-674DF1161219}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Incorrecto 2" xfId="246" xr:uid="{1486EEA4-F3CB-459D-9369-6B9972822A2D}"/>
    <cellStyle name="Incorrecto 2 2" xfId="247" xr:uid="{F886AEE1-419B-4DA1-AD2F-8DF9ABA52AA3}"/>
    <cellStyle name="Input" xfId="248" xr:uid="{E1AFF5E6-DA0F-4815-ABB7-5D2EB4B3566A}"/>
    <cellStyle name="Linked Cell" xfId="249" xr:uid="{BF722D91-5A4D-448E-BA91-6B1499248582}"/>
    <cellStyle name="MILE DE MILLONES" xfId="250" xr:uid="{2867C891-B37B-41CA-9015-6E7958DD428A}"/>
    <cellStyle name="MILES" xfId="251" xr:uid="{73D5AB83-BE48-454F-8AE4-0101AD5783D7}"/>
    <cellStyle name="Millares" xfId="1" builtinId="3"/>
    <cellStyle name="Millares [0]" xfId="31" builtinId="6"/>
    <cellStyle name="Millares [0] 10" xfId="2178" xr:uid="{9EF096A5-39F0-4F35-B3B4-123E751C577D}"/>
    <cellStyle name="Millares [0] 2" xfId="41" xr:uid="{00000000-0005-0000-0000-000017000000}"/>
    <cellStyle name="Millares [0] 2 10" xfId="1045" xr:uid="{5341096C-D559-4FFE-BB90-870B8321EA44}"/>
    <cellStyle name="Millares [0] 2 11" xfId="252" xr:uid="{1A8E8BD6-05E5-498F-85E1-BE02425A9B0D}"/>
    <cellStyle name="Millares [0] 2 12" xfId="2136" xr:uid="{FE720BD6-BD15-4E57-A242-CA977BBE4842}"/>
    <cellStyle name="Millares [0] 2 13" xfId="2147" xr:uid="{0CF8F58E-8A6C-4342-94BD-65F4AB868BD0}"/>
    <cellStyle name="Millares [0] 2 14" xfId="2154" xr:uid="{927E2932-CDF4-4E4F-B837-62ED75BBDF41}"/>
    <cellStyle name="Millares [0] 2 15" xfId="2181" xr:uid="{5392F8E0-B184-4EA3-B7C0-C98F5B80C660}"/>
    <cellStyle name="Millares [0] 2 2" xfId="64" xr:uid="{00000000-0005-0000-0000-000018000000}"/>
    <cellStyle name="Millares [0] 2 2 10" xfId="2167" xr:uid="{B7143795-F680-4840-9350-AACDFC49332D}"/>
    <cellStyle name="Millares [0] 2 2 11" xfId="2195" xr:uid="{C885B77A-050C-4EF7-801F-9E4F277753DB}"/>
    <cellStyle name="Millares [0] 2 2 2" xfId="254" xr:uid="{9A872A73-C79B-4F74-8467-0BBD1B095D2E}"/>
    <cellStyle name="Millares [0] 2 2 3" xfId="1046" xr:uid="{AC582A78-86C1-4F40-989E-435F99D40D5D}"/>
    <cellStyle name="Millares [0] 2 2 4" xfId="1047" xr:uid="{99B09002-3E29-4EB4-B841-9300097D1DEB}"/>
    <cellStyle name="Millares [0] 2 2 5" xfId="1048" xr:uid="{E920CE7C-1255-4F78-BF59-E11032EEDEF7}"/>
    <cellStyle name="Millares [0] 2 2 6" xfId="1049" xr:uid="{354176C5-70B2-4423-8DDF-7F41E339FFE0}"/>
    <cellStyle name="Millares [0] 2 2 7" xfId="1050" xr:uid="{42AF7CD7-04F7-4F4E-A85B-00EFEE4AD282}"/>
    <cellStyle name="Millares [0] 2 2 8" xfId="1051" xr:uid="{A6858F2B-7019-4550-81B2-B5709E8DCB80}"/>
    <cellStyle name="Millares [0] 2 2 9" xfId="253" xr:uid="{B924639A-DDC7-4788-921C-C653401732E4}"/>
    <cellStyle name="Millares [0] 2 3" xfId="255" xr:uid="{EECDE5F5-6B9E-4AAB-9F43-ABF650A7A28A}"/>
    <cellStyle name="Millares [0] 2 3 2" xfId="256" xr:uid="{7063CBDC-AC98-4AB3-8598-960ED29D3DDD}"/>
    <cellStyle name="Millares [0] 2 3 2 2" xfId="2056" xr:uid="{DFEBB8DA-1452-4425-BDB6-1B62A48156A0}"/>
    <cellStyle name="Millares [0] 2 3 2 3" xfId="1973" xr:uid="{FEBF7C99-EF2F-429A-9854-5377E262F68B}"/>
    <cellStyle name="Millares [0] 2 3 3" xfId="2055" xr:uid="{81E445E8-FE65-4CA1-8650-A58921C5B3A2}"/>
    <cellStyle name="Millares [0] 2 3 4" xfId="1972" xr:uid="{F78F3387-1D19-440B-AED5-5872B59BFF5B}"/>
    <cellStyle name="Millares [0] 2 3 5" xfId="2205" xr:uid="{29E07410-8CB5-4935-BD17-C067439FB0CF}"/>
    <cellStyle name="Millares [0] 2 4" xfId="257" xr:uid="{F175BBE3-947C-45CD-B6CE-B03D8F1A6689}"/>
    <cellStyle name="Millares [0] 2 4 2" xfId="2057" xr:uid="{5774031B-5C11-40A5-8F91-9C6DC6FFC18C}"/>
    <cellStyle name="Millares [0] 2 4 3" xfId="1974" xr:uid="{9CD77487-4466-4C48-8B14-9625DE815057}"/>
    <cellStyle name="Millares [0] 2 5" xfId="1052" xr:uid="{BD31BA51-8850-448A-BEC6-2B06AE96AEE6}"/>
    <cellStyle name="Millares [0] 2 6" xfId="1053" xr:uid="{C6AD37E0-C6AD-48B7-ACAD-A61D3B3E4600}"/>
    <cellStyle name="Millares [0] 2 7" xfId="1054" xr:uid="{D4846AF0-9E89-449A-8140-AA7B6AA494F8}"/>
    <cellStyle name="Millares [0] 2 8" xfId="1055" xr:uid="{BAFED380-53C2-4197-B9B2-4C0FBFC59FF4}"/>
    <cellStyle name="Millares [0] 2 9" xfId="1056" xr:uid="{13921FB5-4CB6-45C1-87B2-2BAAE0A36DFD}"/>
    <cellStyle name="Millares [0] 3" xfId="51" xr:uid="{00000000-0005-0000-0000-000019000000}"/>
    <cellStyle name="Millares [0] 3 10" xfId="1057" xr:uid="{24336CC0-5797-4C9C-8A59-9267F30509DD}"/>
    <cellStyle name="Millares [0] 3 10 2" xfId="2074" xr:uid="{01DA3350-C47F-4339-9549-AA37A4EB5730}"/>
    <cellStyle name="Millares [0] 3 10 3" xfId="1993" xr:uid="{6690FC8F-1656-40E2-A13F-7E760A740480}"/>
    <cellStyle name="Millares [0] 3 11" xfId="258" xr:uid="{352BF651-A792-4D01-AB1C-D21BB3690783}"/>
    <cellStyle name="Millares [0] 3 12" xfId="2156" xr:uid="{24F59DF7-5EC0-4A74-8BD8-DCA6C68F0FD3}"/>
    <cellStyle name="Millares [0] 3 13" xfId="2184" xr:uid="{A90ECF28-1E3F-4A2A-A49E-C457325AD417}"/>
    <cellStyle name="Millares [0] 3 2" xfId="66" xr:uid="{00000000-0005-0000-0000-00001A000000}"/>
    <cellStyle name="Millares [0] 3 2 2" xfId="2058" xr:uid="{BFC65D6F-70B1-4672-85AC-79D5BFA4B738}"/>
    <cellStyle name="Millares [0] 3 2 3" xfId="1975" xr:uid="{4ADA32A1-56BC-45C8-9F5C-500255650878}"/>
    <cellStyle name="Millares [0] 3 2 4" xfId="259" xr:uid="{82018082-F906-4963-9A37-79BB3E9A95BF}"/>
    <cellStyle name="Millares [0] 3 2 5" xfId="2169" xr:uid="{08AA98A3-EBC1-40C4-9E74-68A61F0A606C}"/>
    <cellStyle name="Millares [0] 3 2 6" xfId="2197" xr:uid="{C4A4458C-5368-4484-8A8C-E35774CF04D4}"/>
    <cellStyle name="Millares [0] 3 3" xfId="1058" xr:uid="{7B8F9055-A8D9-4B00-B024-C5300C6CD879}"/>
    <cellStyle name="Millares [0] 3 3 2" xfId="2075" xr:uid="{CC71D2B9-31DF-4F1B-9012-245C06582AC8}"/>
    <cellStyle name="Millares [0] 3 3 3" xfId="1994" xr:uid="{D2561920-397F-4991-A0A0-FE79FA3191B2}"/>
    <cellStyle name="Millares [0] 3 4" xfId="1059" xr:uid="{BFD33AA1-992F-493A-8911-0CBF5D17C6DD}"/>
    <cellStyle name="Millares [0] 3 4 2" xfId="2076" xr:uid="{DFAFDF74-2147-4716-86B4-D626DA097812}"/>
    <cellStyle name="Millares [0] 3 4 3" xfId="1995" xr:uid="{0589116C-98F4-438E-99AC-D7536CA21420}"/>
    <cellStyle name="Millares [0] 3 5" xfId="1060" xr:uid="{4321819E-7162-4C17-9E9C-FC3ABA4153C7}"/>
    <cellStyle name="Millares [0] 3 5 2" xfId="2077" xr:uid="{9B8B0A40-FE22-4382-B262-18E80FA645C3}"/>
    <cellStyle name="Millares [0] 3 5 3" xfId="1996" xr:uid="{9A817BEB-B720-401B-8AD7-136031E45D3A}"/>
    <cellStyle name="Millares [0] 3 6" xfId="1061" xr:uid="{3A470677-08BB-42CA-9C63-14FC13683FA5}"/>
    <cellStyle name="Millares [0] 3 6 2" xfId="2078" xr:uid="{6DFE2470-8A9F-4C16-8D9D-265E7F2486B0}"/>
    <cellStyle name="Millares [0] 3 6 3" xfId="1997" xr:uid="{0EF32DB2-C1D0-4F28-8F28-A3A290E1595E}"/>
    <cellStyle name="Millares [0] 3 7" xfId="1062" xr:uid="{B3AA4581-55B3-4E80-8A77-C47A1BD8CCA6}"/>
    <cellStyle name="Millares [0] 3 7 2" xfId="2079" xr:uid="{512AAC4A-DC69-43AC-9E7C-514465071D09}"/>
    <cellStyle name="Millares [0] 3 7 3" xfId="1998" xr:uid="{B9261C88-CDC8-4533-956A-34078715B893}"/>
    <cellStyle name="Millares [0] 3 8" xfId="1063" xr:uid="{1957F6AA-8E84-4A33-92F4-116E42E50DD6}"/>
    <cellStyle name="Millares [0] 3 8 2" xfId="2080" xr:uid="{89B5A401-B75A-4E1C-BD52-09A7A50CE16D}"/>
    <cellStyle name="Millares [0] 3 8 3" xfId="1999" xr:uid="{36D56D86-5FC3-4F6F-A5CF-4BD5FF8FFD80}"/>
    <cellStyle name="Millares [0] 3 9" xfId="1064" xr:uid="{7D014706-BCA8-41D7-B1C6-14B8A73B3E42}"/>
    <cellStyle name="Millares [0] 3 9 2" xfId="2081" xr:uid="{7288AB46-F5CD-4292-B9B6-75A8770D2D12}"/>
    <cellStyle name="Millares [0] 3 9 3" xfId="2000" xr:uid="{00FD2E7F-E728-4074-A86D-EE887FD98D16}"/>
    <cellStyle name="Millares [0] 4" xfId="61" xr:uid="{00000000-0005-0000-0000-00001B000000}"/>
    <cellStyle name="Millares [0] 4 10" xfId="2059" xr:uid="{CF5F42AC-91C1-48F5-9F6F-F1980B901669}"/>
    <cellStyle name="Millares [0] 4 11" xfId="1976" xr:uid="{7C462CA3-0B9D-4E25-963F-2D8F5CC00A91}"/>
    <cellStyle name="Millares [0] 4 12" xfId="260" xr:uid="{0188F97F-1678-455D-B4D3-7C275B929EE4}"/>
    <cellStyle name="Millares [0] 4 13" xfId="2164" xr:uid="{CD0C9DE9-2E55-44CD-8320-950E22A09D38}"/>
    <cellStyle name="Millares [0] 4 14" xfId="2192" xr:uid="{EAD570FE-4AAC-4896-90D4-C414DD758B63}"/>
    <cellStyle name="Millares [0] 4 2" xfId="1065" xr:uid="{BCC2FE62-BE11-4211-A84A-981DDDEEE3DB}"/>
    <cellStyle name="Millares [0] 4 2 2" xfId="2082" xr:uid="{D7C42B5C-3E5E-41F5-B7E3-EFDA6D4DA7A0}"/>
    <cellStyle name="Millares [0] 4 2 3" xfId="2001" xr:uid="{1D3E73D1-222C-4D1C-958B-E808A58F92E8}"/>
    <cellStyle name="Millares [0] 4 3" xfId="1066" xr:uid="{EC15AB66-035C-44FC-84CC-B05257B6F080}"/>
    <cellStyle name="Millares [0] 4 3 2" xfId="2083" xr:uid="{5AC5441D-E482-4DF7-8FBD-5D52B13F7C0A}"/>
    <cellStyle name="Millares [0] 4 3 3" xfId="2002" xr:uid="{6D1CDBF5-978B-43E8-B475-8C8DB7E4226D}"/>
    <cellStyle name="Millares [0] 4 4" xfId="1067" xr:uid="{778A742E-F3BD-4BBB-8FD2-D3EAC972ADD2}"/>
    <cellStyle name="Millares [0] 4 4 2" xfId="2084" xr:uid="{2B2FFB05-BFE9-43DD-83C8-59BA3B31C3D9}"/>
    <cellStyle name="Millares [0] 4 4 3" xfId="2003" xr:uid="{7151A2B6-AF18-4FA4-B783-CBB2990D05AC}"/>
    <cellStyle name="Millares [0] 4 5" xfId="1068" xr:uid="{5098B5E4-0122-4E2F-AB5E-0902E9D67700}"/>
    <cellStyle name="Millares [0] 4 5 2" xfId="2085" xr:uid="{747D922E-8FBE-4DC0-8826-9DB6F89E4DD4}"/>
    <cellStyle name="Millares [0] 4 5 3" xfId="2004" xr:uid="{6FED8DEE-FA57-4ACE-80AE-D7D8597BB86C}"/>
    <cellStyle name="Millares [0] 4 6" xfId="1069" xr:uid="{837D581C-EE10-4BC1-A94D-4DAAFCA8F33A}"/>
    <cellStyle name="Millares [0] 4 6 2" xfId="2086" xr:uid="{3F4F3B8C-CBF0-4CD5-AA1B-1986B646B6B5}"/>
    <cellStyle name="Millares [0] 4 6 3" xfId="2005" xr:uid="{E180001A-27D9-4646-A97C-C36AD16A7072}"/>
    <cellStyle name="Millares [0] 4 7" xfId="1070" xr:uid="{7AAFA290-546B-44C0-B5AC-34C112DBC3AD}"/>
    <cellStyle name="Millares [0] 4 7 2" xfId="2087" xr:uid="{BFD20C7C-D704-47C0-9CD0-E8CDA0B1766E}"/>
    <cellStyle name="Millares [0] 4 7 3" xfId="2006" xr:uid="{E657EE87-8FA9-451E-BBCC-5EB0DAD35CE7}"/>
    <cellStyle name="Millares [0] 4 8" xfId="1071" xr:uid="{2B6A367F-083B-4E05-8B22-2CCAAB438343}"/>
    <cellStyle name="Millares [0] 4 8 2" xfId="2088" xr:uid="{465F1796-AF15-4778-A077-F9C7916A41F8}"/>
    <cellStyle name="Millares [0] 4 8 3" xfId="2007" xr:uid="{0969FD17-DD9B-4C14-B824-BA6560CFC151}"/>
    <cellStyle name="Millares [0] 4 9" xfId="1072" xr:uid="{60EEBDEC-3BE2-451B-A331-F7C10362607F}"/>
    <cellStyle name="Millares [0] 4 9 2" xfId="2089" xr:uid="{2684D5EB-CBCE-4BD4-89A5-52068E16D033}"/>
    <cellStyle name="Millares [0] 4 9 3" xfId="2008" xr:uid="{D4BEA14E-5AB4-4FD5-AE01-97E1050A077B}"/>
    <cellStyle name="Millares [0] 5" xfId="1073" xr:uid="{5834BF6C-CC37-4584-BA90-12B747D458D3}"/>
    <cellStyle name="Millares [0] 5 2" xfId="1074" xr:uid="{8D4A0528-CB01-48BD-B36A-D7CB8D54DF10}"/>
    <cellStyle name="Millares [0] 5 2 2" xfId="2091" xr:uid="{E8889E7C-5DF5-4EE8-9046-9AD8789BA3F9}"/>
    <cellStyle name="Millares [0] 5 2 3" xfId="2010" xr:uid="{432210C3-5B64-445B-9623-E54F0A21440E}"/>
    <cellStyle name="Millares [0] 5 3" xfId="2090" xr:uid="{8DD1962C-3420-482B-A16E-89E955CF4C03}"/>
    <cellStyle name="Millares [0] 5 4" xfId="2009" xr:uid="{300FDF12-4B36-48AF-8484-9D54281B67C3}"/>
    <cellStyle name="Millares [0] 6" xfId="2133" xr:uid="{D7202040-1BF8-4C03-AF0F-91483CBAAFCA}"/>
    <cellStyle name="Millares [0] 7" xfId="2145" xr:uid="{4612142F-3DA7-4670-A8E1-7B3B08FAD7A5}"/>
    <cellStyle name="Millares [0] 8" xfId="2148" xr:uid="{F4F32CAE-8EC1-439A-8A1B-8A0DAD546150}"/>
    <cellStyle name="Millares [0] 9" xfId="2151" xr:uid="{FF9C620C-B905-4AC9-9711-E85832D0BE0C}"/>
    <cellStyle name="Millares [2]" xfId="1075" xr:uid="{B8E692A7-155B-487F-BB22-74FFFAF5BC6E}"/>
    <cellStyle name="Millares 10" xfId="73" xr:uid="{00000000-0005-0000-0000-00001C000000}"/>
    <cellStyle name="Millares 10 10" xfId="261" xr:uid="{84FFFDBE-9E1C-4B5E-8915-B4C607761F97}"/>
    <cellStyle name="Millares 10 11" xfId="2174" xr:uid="{0B7ECB0D-D203-4BA0-B84C-891C010EA4DE}"/>
    <cellStyle name="Millares 10 2" xfId="262" xr:uid="{58A6F220-0843-4039-8033-F1B16141E76E}"/>
    <cellStyle name="Millares 10 2 2" xfId="263" xr:uid="{506A276D-9C64-4020-A95B-11DC4140FA20}"/>
    <cellStyle name="Millares 10 2 3" xfId="1076" xr:uid="{11408DF7-7E01-4051-A8B3-879075722F8F}"/>
    <cellStyle name="Millares 10 2 4" xfId="1077" xr:uid="{5CAC94F0-3BAC-4D03-9B42-5919B6E3E2C8}"/>
    <cellStyle name="Millares 10 2 5" xfId="1078" xr:uid="{FD2829E0-FB83-48B2-A533-D7C1BB89E910}"/>
    <cellStyle name="Millares 10 2 6" xfId="1079" xr:uid="{23D78A33-B95B-4307-913E-AA0D0C412CE9}"/>
    <cellStyle name="Millares 10 2 7" xfId="1080" xr:uid="{F256AF40-949F-4025-ABDF-EBCCB2898415}"/>
    <cellStyle name="Millares 10 2 8" xfId="1081" xr:uid="{7ACC0CB0-3106-4D8B-9401-7E2BEE7CA174}"/>
    <cellStyle name="Millares 10 3" xfId="264" xr:uid="{8616D6CA-70FF-4045-8B93-B3B73F15C72B}"/>
    <cellStyle name="Millares 10 4" xfId="817" xr:uid="{8E3CFE3C-DFF6-47E1-A26C-8FFE01D02F2D}"/>
    <cellStyle name="Millares 10 5" xfId="1082" xr:uid="{8FAE5DFD-01A9-4696-BB70-4E81228A7803}"/>
    <cellStyle name="Millares 10 6" xfId="1083" xr:uid="{148135BF-089F-4BCB-9D05-0423967F29CA}"/>
    <cellStyle name="Millares 10 7" xfId="1084" xr:uid="{DC7CA3A8-6F5A-4685-B4FF-B7AB645B1E76}"/>
    <cellStyle name="Millares 10 8" xfId="1085" xr:uid="{CA17F838-0E38-4C70-9A75-E8ABA34AB098}"/>
    <cellStyle name="Millares 10 9" xfId="1086" xr:uid="{59342E91-C242-4DD5-B50D-CDCD6AEC6F1E}"/>
    <cellStyle name="Millares 10_APU VARIANTE POPAYAN ENERO-2011" xfId="1087" xr:uid="{CF9DD8D1-C23B-4831-8AB3-07A5304CBEE2}"/>
    <cellStyle name="Millares 11" xfId="265" xr:uid="{A90F12C1-37E0-4F75-975D-F91A1D30AABA}"/>
    <cellStyle name="Millares 11 10" xfId="1088" xr:uid="{26403BCB-16A5-461E-89DE-772A9ED17C35}"/>
    <cellStyle name="Millares 11 2" xfId="266" xr:uid="{F6617F6E-3E6A-45AE-B576-7EB4D73E2CBC}"/>
    <cellStyle name="Millares 11 2 2" xfId="267" xr:uid="{B4C89659-4C28-47C6-8069-A86900EA7C51}"/>
    <cellStyle name="Millares 11 2 3" xfId="1089" xr:uid="{27670EAE-9113-430A-847B-1ED154058C94}"/>
    <cellStyle name="Millares 11 2 4" xfId="1090" xr:uid="{80B2A016-2C28-4000-B6A4-C240EE1D638D}"/>
    <cellStyle name="Millares 11 2 5" xfId="1091" xr:uid="{3612D9BD-A9FC-460E-8C77-9A3145C6120E}"/>
    <cellStyle name="Millares 11 2 6" xfId="1092" xr:uid="{F1C574A4-5DC3-4130-ABBF-8AD6B1E65149}"/>
    <cellStyle name="Millares 11 2 7" xfId="1093" xr:uid="{95600361-B12A-4103-A97C-B9F96B7603C3}"/>
    <cellStyle name="Millares 11 2 8" xfId="1094" xr:uid="{AA90476B-D64F-48C8-9473-56E8E65BDAEA}"/>
    <cellStyle name="Millares 11 3" xfId="268" xr:uid="{3351B802-1322-44CF-8F73-FD5CB35A8B83}"/>
    <cellStyle name="Millares 11 3 2" xfId="1095" xr:uid="{78340E83-B5A1-4A8C-B943-A21062BDA1E0}"/>
    <cellStyle name="Millares 11 3 3" xfId="1096" xr:uid="{141A5AEF-74D6-4AAB-962A-2A22BD965B7E}"/>
    <cellStyle name="Millares 11 3 4" xfId="1097" xr:uid="{62AD9791-7445-439D-A726-724C48BAAB4D}"/>
    <cellStyle name="Millares 11 3 5" xfId="1098" xr:uid="{EE47A122-4C43-4002-A783-7950ECF15084}"/>
    <cellStyle name="Millares 11 3 6" xfId="1099" xr:uid="{8BE6386F-A8E6-4803-B047-4F1EA6CA9C9A}"/>
    <cellStyle name="Millares 11 3 7" xfId="1100" xr:uid="{C5F78129-058B-471C-952B-41F5451E95B8}"/>
    <cellStyle name="Millares 11 3 8" xfId="1101" xr:uid="{A2467194-0ECB-47A8-ACE9-FD5255829A08}"/>
    <cellStyle name="Millares 11 4" xfId="1102" xr:uid="{E93E86D4-67D5-4ADA-B36B-59220418F6D4}"/>
    <cellStyle name="Millares 11 5" xfId="1103" xr:uid="{6779622B-932C-474E-AFBE-B9E502DA05AE}"/>
    <cellStyle name="Millares 11 6" xfId="1104" xr:uid="{8F03C6C2-6571-4E9C-A957-77D052550CAF}"/>
    <cellStyle name="Millares 11 7" xfId="1105" xr:uid="{3DDFCF26-33D4-488B-9EAD-5A4CF1D152F1}"/>
    <cellStyle name="Millares 11 8" xfId="1106" xr:uid="{543AEA4B-4CD0-4997-9000-7D40D26E955B}"/>
    <cellStyle name="Millares 11 9" xfId="1107" xr:uid="{59FF3FB5-9F6D-47E0-8E9D-09AE040E5C6E}"/>
    <cellStyle name="Millares 11_APU VARIANTE POPAYAN ENERO-2011" xfId="1108" xr:uid="{C319C310-E88B-4EFF-B515-066AFFDA2A41}"/>
    <cellStyle name="Millares 12" xfId="269" xr:uid="{3E03624C-71DD-40B7-8C71-9B1FE41404EE}"/>
    <cellStyle name="Millares 12 2" xfId="270" xr:uid="{943F6E8B-7346-4A84-AAEE-755DA2BDC39A}"/>
    <cellStyle name="Millares 12 2 2" xfId="271" xr:uid="{0036648E-76AC-4CDA-B273-95AA94FD48BF}"/>
    <cellStyle name="Millares 12 2 3" xfId="1109" xr:uid="{560B6221-40DB-4594-A6B1-35AECAFFD319}"/>
    <cellStyle name="Millares 12 2 4" xfId="1110" xr:uid="{7DB3858B-CA29-41A9-AF2C-7C36E6634D41}"/>
    <cellStyle name="Millares 12 2 5" xfId="1111" xr:uid="{E168B5A3-A957-45A2-9418-29C71821DFE2}"/>
    <cellStyle name="Millares 12 2 6" xfId="1112" xr:uid="{6E8F8ED3-B8BA-4AC8-9C25-8919F94723FD}"/>
    <cellStyle name="Millares 12 2 7" xfId="1113" xr:uid="{6C45A911-FAB6-46D8-8C8A-5311EF421917}"/>
    <cellStyle name="Millares 12 2 8" xfId="1114" xr:uid="{1A69518C-035B-4FF1-B649-BA8A50947AAC}"/>
    <cellStyle name="Millares 12 3" xfId="272" xr:uid="{B129A876-2EE1-4047-B930-DB7C11A97893}"/>
    <cellStyle name="Millares 12 4" xfId="1115" xr:uid="{996B3D0C-6414-4715-ABC8-3A67AFA391EC}"/>
    <cellStyle name="Millares 12 5" xfId="1116" xr:uid="{79942506-C52C-4E3E-91B4-72718140D529}"/>
    <cellStyle name="Millares 12 6" xfId="1117" xr:uid="{9237E081-97A7-4E0E-92AC-5CAEF2C6637F}"/>
    <cellStyle name="Millares 12 7" xfId="1118" xr:uid="{F354C800-CBE3-4CD0-B034-1CB8C886D2B5}"/>
    <cellStyle name="Millares 12 8" xfId="1119" xr:uid="{B1295AB1-DCEA-44C8-9C95-447E799D7E1C}"/>
    <cellStyle name="Millares 12 9" xfId="1120" xr:uid="{83244734-A67A-447F-9C97-DE4F714B050E}"/>
    <cellStyle name="Millares 12_APU VARIANTE POPAYAN ENERO-2011" xfId="1121" xr:uid="{DCD3982D-8D2E-4485-A3F7-AAB4697270E6}"/>
    <cellStyle name="Millares 13" xfId="273" xr:uid="{BF70302A-20A7-4720-97F3-27798AC0173C}"/>
    <cellStyle name="Millares 13 10" xfId="1122" xr:uid="{185FBDC4-ABA2-4309-B9F7-60EAF6C7A047}"/>
    <cellStyle name="Millares 13 2" xfId="274" xr:uid="{3E35DCC1-93F1-4DEF-BCAA-906273E56A03}"/>
    <cellStyle name="Millares 13 2 2" xfId="275" xr:uid="{E572FF45-296B-40ED-9002-2E251D6A51F7}"/>
    <cellStyle name="Millares 13 2 3" xfId="1123" xr:uid="{CB492DB9-1948-44B2-B35E-E0C60073FD83}"/>
    <cellStyle name="Millares 13 2 4" xfId="1124" xr:uid="{697EED5B-63AB-455E-8E83-3A7786EA7B12}"/>
    <cellStyle name="Millares 13 2 5" xfId="1125" xr:uid="{2B897318-15D3-4C97-943B-2811DA376B04}"/>
    <cellStyle name="Millares 13 2 6" xfId="1126" xr:uid="{29F886EE-56B4-4EC1-934A-03B36E2105F8}"/>
    <cellStyle name="Millares 13 2 7" xfId="1127" xr:uid="{4EF1279D-67D6-4338-ACAF-A5D81C7F11C4}"/>
    <cellStyle name="Millares 13 2 8" xfId="1128" xr:uid="{B219874D-9A2E-4B97-8498-26FA08D65D3D}"/>
    <cellStyle name="Millares 13 3" xfId="276" xr:uid="{AC138FE2-F408-46B1-B8CB-336D584282EE}"/>
    <cellStyle name="Millares 13 3 2" xfId="1129" xr:uid="{3CFC2947-87AD-4CE2-BCD7-FB1548119F9C}"/>
    <cellStyle name="Millares 13 3 3" xfId="1130" xr:uid="{E08618EE-8007-4AAF-B278-8D2237FE8869}"/>
    <cellStyle name="Millares 13 3 4" xfId="1131" xr:uid="{9E81EEF7-28E2-441C-8F11-D4BEFFC7D11F}"/>
    <cellStyle name="Millares 13 3 5" xfId="1132" xr:uid="{187FB628-43D5-428F-B89E-B1C2FC54F35A}"/>
    <cellStyle name="Millares 13 3 6" xfId="1133" xr:uid="{0AA12FE4-13E7-4B72-8342-809D38868DD9}"/>
    <cellStyle name="Millares 13 3 7" xfId="1134" xr:uid="{5DFF733A-A6A1-45A9-B973-D771948B4257}"/>
    <cellStyle name="Millares 13 3 8" xfId="1135" xr:uid="{C98AFFFA-AAE0-4037-808E-8F2735F03A9F}"/>
    <cellStyle name="Millares 13 4" xfId="1136" xr:uid="{8C726FCC-258C-420D-9FC5-1CA8D3AF8FCA}"/>
    <cellStyle name="Millares 13 5" xfId="1137" xr:uid="{164F2ADA-C30F-4275-9213-9E8C966EF283}"/>
    <cellStyle name="Millares 13 6" xfId="1138" xr:uid="{47EEB801-9B70-4D35-ABC6-0A56AA4F85EA}"/>
    <cellStyle name="Millares 13 7" xfId="1139" xr:uid="{ECB3902D-057D-442D-B889-EF7F1B717169}"/>
    <cellStyle name="Millares 13 8" xfId="1140" xr:uid="{E71FB48C-7601-4897-AF3E-8B5DE46241C0}"/>
    <cellStyle name="Millares 13 9" xfId="1141" xr:uid="{EE265FB9-F1A8-4831-AA1B-46AD01A0DB40}"/>
    <cellStyle name="Millares 13_APU VARIANTE POPAYAN ENERO-2011" xfId="1142" xr:uid="{965C946A-EAA6-4A68-A5D7-2683CDCE0359}"/>
    <cellStyle name="Millares 14" xfId="277" xr:uid="{E1114938-14DB-414C-87E2-0C3FB3F3ECE9}"/>
    <cellStyle name="Millares 14 2" xfId="278" xr:uid="{E581CFF7-A4C7-451C-A285-6A790679B5DE}"/>
    <cellStyle name="Millares 14 2 2" xfId="279" xr:uid="{541780E4-9694-4777-85D8-5A845491879E}"/>
    <cellStyle name="Millares 14 2 3" xfId="1143" xr:uid="{B0AAE233-0C05-4E25-ACF4-05477F827D3E}"/>
    <cellStyle name="Millares 14 2 4" xfId="1144" xr:uid="{8970008D-0C88-4668-946B-E6E4AF0AD679}"/>
    <cellStyle name="Millares 14 2 5" xfId="1145" xr:uid="{4B5A2764-5B7F-4688-B9C1-997E83CDE87B}"/>
    <cellStyle name="Millares 14 2 6" xfId="1146" xr:uid="{F5E60502-CDFF-4E69-87CF-0232446307B3}"/>
    <cellStyle name="Millares 14 2 7" xfId="1147" xr:uid="{AFD788D3-A11F-42DF-AE4A-9EBE229DACA6}"/>
    <cellStyle name="Millares 14 2 8" xfId="1148" xr:uid="{1D53B0E0-BFDA-4C06-A3F7-1E3B5DE5551B}"/>
    <cellStyle name="Millares 14 3" xfId="280" xr:uid="{F4ED7413-409E-449C-AE31-7B279589B6A0}"/>
    <cellStyle name="Millares 14_APU VARIANTE POPAYAN ENERO-2011" xfId="1149" xr:uid="{EE46A83A-0DE6-4211-B2ED-6C74B0B58069}"/>
    <cellStyle name="Millares 15" xfId="281" xr:uid="{F3AD5147-F4AD-4272-853D-F1F3948E6C01}"/>
    <cellStyle name="Millares 15 2" xfId="282" xr:uid="{54195A5D-7D0E-4659-A78A-766FDAB8A598}"/>
    <cellStyle name="Millares 15 2 2" xfId="283" xr:uid="{AED3F5A3-03FD-4380-BC01-355A4125B07F}"/>
    <cellStyle name="Millares 15 2 3" xfId="1150" xr:uid="{163DFE8D-8BA1-43FF-A327-45751316C045}"/>
    <cellStyle name="Millares 15 2 4" xfId="1151" xr:uid="{94B3AB76-0E18-4082-98CE-CB0A3B5A73B0}"/>
    <cellStyle name="Millares 15 2 5" xfId="1152" xr:uid="{DAB2A566-2D87-42D2-B692-4CCB7AADDAFC}"/>
    <cellStyle name="Millares 15 2 6" xfId="1153" xr:uid="{213435FD-6B30-40FE-ADB9-82CE0AD82D26}"/>
    <cellStyle name="Millares 15 2 7" xfId="1154" xr:uid="{E337D1E9-57D4-432E-87E3-BD6036CB8B18}"/>
    <cellStyle name="Millares 15 2 8" xfId="1155" xr:uid="{8AD9033D-BA3E-4BFD-80C9-375B9B4AB397}"/>
    <cellStyle name="Millares 15 3" xfId="284" xr:uid="{15AD32DB-0EB7-4BBF-8B97-55B7A228710D}"/>
    <cellStyle name="Millares 15 4" xfId="1156" xr:uid="{C0F25165-A472-42BE-AB10-D469EEA1DF87}"/>
    <cellStyle name="Millares 15 5" xfId="1157" xr:uid="{D99FFD62-2868-4DED-AEF8-474CBBF82842}"/>
    <cellStyle name="Millares 15 6" xfId="1158" xr:uid="{AA4F04EE-C185-46BC-88A6-E27AAE8310E6}"/>
    <cellStyle name="Millares 15 7" xfId="1159" xr:uid="{24FA829D-D78C-4C1B-ACA9-AA07266FB916}"/>
    <cellStyle name="Millares 15 8" xfId="1160" xr:uid="{DAFE2AA6-1C22-4239-A1BF-FB219DB8602E}"/>
    <cellStyle name="Millares 15 9" xfId="1161" xr:uid="{6024F4FE-23F1-4A9D-8934-F8800CB03B66}"/>
    <cellStyle name="Millares 15_APU VARIANTE POPAYAN ENERO-2011" xfId="1162" xr:uid="{938B09DE-C2D6-4B96-80D1-CECC995A2CAC}"/>
    <cellStyle name="Millares 16" xfId="285" xr:uid="{C1070011-12DF-4E17-9E4A-DC04C00E15AD}"/>
    <cellStyle name="Millares 16 2" xfId="286" xr:uid="{78CF7994-3E53-4EFC-9EEE-E1E6DFD95AC2}"/>
    <cellStyle name="Millares 16 2 2" xfId="287" xr:uid="{C5931474-31B2-4D81-9828-B32DD9651939}"/>
    <cellStyle name="Millares 16 2 3" xfId="1163" xr:uid="{BA79364E-9C4A-40C3-8AB2-E7CE0DA28AA3}"/>
    <cellStyle name="Millares 16 2 4" xfId="1164" xr:uid="{F58766FA-93F8-4D1D-9BE6-BCCFCBFF1071}"/>
    <cellStyle name="Millares 16 2 5" xfId="1165" xr:uid="{982BA7C8-6223-4BF2-9873-353FC729E779}"/>
    <cellStyle name="Millares 16 2 6" xfId="1166" xr:uid="{018230B1-46C5-40FF-8B56-0E2F69E8D6AD}"/>
    <cellStyle name="Millares 16 2 7" xfId="1167" xr:uid="{AB10E789-F28A-417D-8DF0-C19C92FAAA58}"/>
    <cellStyle name="Millares 16 2 8" xfId="1168" xr:uid="{3AFA77BB-FCB1-4FA5-BA63-367A9DA9BAA9}"/>
    <cellStyle name="Millares 16 3" xfId="288" xr:uid="{8F9A5CE4-9C16-4366-9469-809E8B008FAA}"/>
    <cellStyle name="Millares 16 4" xfId="1169" xr:uid="{26EE665E-91C2-40D2-B2E1-896CC32F3244}"/>
    <cellStyle name="Millares 16 5" xfId="1170" xr:uid="{DD2ED463-E895-4DE1-BA84-32251F8CD1F6}"/>
    <cellStyle name="Millares 16 6" xfId="1171" xr:uid="{FA3B0E5E-B866-428E-B072-4F1DF1BE992D}"/>
    <cellStyle name="Millares 16 7" xfId="1172" xr:uid="{E683016E-9BC0-4020-8C18-FF0FDB28EE67}"/>
    <cellStyle name="Millares 16 8" xfId="1173" xr:uid="{070887EF-8B68-45BD-981B-6A215C2BF092}"/>
    <cellStyle name="Millares 16 9" xfId="1174" xr:uid="{4DC9102F-D92F-4F0D-8A9F-A0E20ECD8AEB}"/>
    <cellStyle name="Millares 16_APU VARIANTE POPAYAN ENERO-2011" xfId="1175" xr:uid="{93177E26-2C5B-4D5A-82A3-A1A01105D125}"/>
    <cellStyle name="Millares 17" xfId="289" xr:uid="{2DAD0BEF-DE25-4E0A-BDCA-05E877356484}"/>
    <cellStyle name="Millares 17 2" xfId="290" xr:uid="{C90BF45A-B2CF-4B5E-A4D8-4213FF364585}"/>
    <cellStyle name="Millares 17 2 2" xfId="291" xr:uid="{5D79A115-585D-4A05-9010-A9E6B117A2E7}"/>
    <cellStyle name="Millares 17 2 3" xfId="1176" xr:uid="{67B59D86-2A57-4D44-86C0-CCED6A920AD0}"/>
    <cellStyle name="Millares 17 2 4" xfId="1177" xr:uid="{A43940ED-15F7-4567-868E-37C7597BFBD9}"/>
    <cellStyle name="Millares 17 2 5" xfId="1178" xr:uid="{D6D5AD27-04BD-41F1-B9CC-613D8F261767}"/>
    <cellStyle name="Millares 17 2 6" xfId="1179" xr:uid="{98B4EA4A-7571-49BF-A8AC-B003AFBFAFBF}"/>
    <cellStyle name="Millares 17 2 7" xfId="1180" xr:uid="{D06D0FCC-E64A-4259-84B4-2ED1D4C78490}"/>
    <cellStyle name="Millares 17 2 8" xfId="1181" xr:uid="{3EA84C9F-44DF-4635-B08B-F799B6AFB8D5}"/>
    <cellStyle name="Millares 17 3" xfId="292" xr:uid="{EED3A041-2C38-4DF0-83AD-083A647D542D}"/>
    <cellStyle name="Millares 17 4" xfId="1182" xr:uid="{DA370A7D-3006-47C2-A948-F1EDB3CCB676}"/>
    <cellStyle name="Millares 17 5" xfId="1183" xr:uid="{1C3491CD-80BC-4F45-8AC3-E8860CA5467F}"/>
    <cellStyle name="Millares 17 6" xfId="1184" xr:uid="{4B43FE61-B499-4582-A79A-CBCFC4ABC4F9}"/>
    <cellStyle name="Millares 17 7" xfId="1185" xr:uid="{0B218AEA-6400-4C45-AFB0-54E352122E8C}"/>
    <cellStyle name="Millares 17 8" xfId="1186" xr:uid="{11E4DBC2-B65E-4569-8953-2281C98834E0}"/>
    <cellStyle name="Millares 17 9" xfId="1187" xr:uid="{3CA8F156-48E2-4318-AA36-506649E1FC83}"/>
    <cellStyle name="Millares 17_APU VARIANTE POPAYAN ENERO-2011" xfId="1188" xr:uid="{FFD5FAEC-3C32-4825-A5F8-F9D547A99656}"/>
    <cellStyle name="Millares 18" xfId="293" xr:uid="{E9CAD735-279B-4770-A090-C0E23D76A012}"/>
    <cellStyle name="Millares 18 2" xfId="294" xr:uid="{680EFA2D-CA4A-4714-9893-743FF0B06852}"/>
    <cellStyle name="Millares 18 2 2" xfId="295" xr:uid="{A8DE095B-AAE6-47F0-B6DD-0C94A40693DF}"/>
    <cellStyle name="Millares 18 2 3" xfId="1189" xr:uid="{E4EB9318-8EEE-4268-861D-DF0326C99970}"/>
    <cellStyle name="Millares 18 2 4" xfId="1190" xr:uid="{7C4A5A0A-3FEE-41EE-AB3C-7CE414ED75CE}"/>
    <cellStyle name="Millares 18 2 5" xfId="1191" xr:uid="{66C0A745-78AD-4C00-9C70-B763C9A0849F}"/>
    <cellStyle name="Millares 18 2 6" xfId="1192" xr:uid="{1FF5592A-36BB-4E4D-9DE1-539087975A23}"/>
    <cellStyle name="Millares 18 2 7" xfId="1193" xr:uid="{5A388207-366E-427C-ADDF-81AADCDE7C94}"/>
    <cellStyle name="Millares 18 2 8" xfId="1194" xr:uid="{64ED4305-8BBF-4C13-8F9D-C79969BDAA77}"/>
    <cellStyle name="Millares 18 3" xfId="296" xr:uid="{3130C5F5-005A-4180-AEB8-066EE74896BA}"/>
    <cellStyle name="Millares 18 4" xfId="1195" xr:uid="{86B8EC5C-8A7B-4A62-B809-B3A144782CC6}"/>
    <cellStyle name="Millares 18 5" xfId="1196" xr:uid="{55EECE78-EE6E-40F3-8D03-B59846C3C8DE}"/>
    <cellStyle name="Millares 18 6" xfId="1197" xr:uid="{E2DDEFDD-1F24-47B9-AC24-3B872E32B504}"/>
    <cellStyle name="Millares 18 7" xfId="1198" xr:uid="{F5F8DCA9-CD31-47FF-AAD2-8D68E65C8B92}"/>
    <cellStyle name="Millares 18 8" xfId="1199" xr:uid="{62804E25-1637-4181-9C62-760AD4DCD951}"/>
    <cellStyle name="Millares 18 9" xfId="1200" xr:uid="{0520BF94-228B-4087-96BC-8F7273DC4EF4}"/>
    <cellStyle name="Millares 18_APU VARIANTE POPAYAN ENERO-2011" xfId="1201" xr:uid="{8F9947B6-860B-4CA2-9EDA-0F325885DB05}"/>
    <cellStyle name="Millares 19" xfId="297" xr:uid="{9E48B0F9-7115-4D1E-973D-6E0FACB29E8B}"/>
    <cellStyle name="Millares 19 2" xfId="298" xr:uid="{41A0B7C4-554F-4B7E-95EB-D55E42006D15}"/>
    <cellStyle name="Millares 19 2 2" xfId="299" xr:uid="{6D7F6530-D4F8-4F8B-BCA5-5DB682F6EA2B}"/>
    <cellStyle name="Millares 19 2 3" xfId="1202" xr:uid="{E7A31073-DF6F-4087-8D2B-E36627651DFE}"/>
    <cellStyle name="Millares 19 2 4" xfId="1203" xr:uid="{5C11B440-C3C9-4221-B77C-6409DAD8BC62}"/>
    <cellStyle name="Millares 19 2 5" xfId="1204" xr:uid="{A42F25A7-BD6C-4882-ACD4-83D5177E13EE}"/>
    <cellStyle name="Millares 19 2 6" xfId="1205" xr:uid="{1AB9A0BE-FC6A-4512-AD08-E5C30E1E5697}"/>
    <cellStyle name="Millares 19 2 7" xfId="1206" xr:uid="{AE5C6C60-0913-43A9-9D8C-75AA75CA1876}"/>
    <cellStyle name="Millares 19 2 8" xfId="1207" xr:uid="{3D2BAD39-F8F4-4E74-BB91-6CEE15DC2A7A}"/>
    <cellStyle name="Millares 19 3" xfId="300" xr:uid="{C0EFC5C4-6259-4CD1-8C63-1DB1AE1B3966}"/>
    <cellStyle name="Millares 19 4" xfId="1208" xr:uid="{3D3F89C8-7E00-435A-93EF-3B6A4700631A}"/>
    <cellStyle name="Millares 19 5" xfId="1209" xr:uid="{08E8CA9B-D168-406F-BD3C-0BE6DCF78D43}"/>
    <cellStyle name="Millares 19 6" xfId="1210" xr:uid="{3D7A5CAD-1399-4AF0-977F-0035C75B4887}"/>
    <cellStyle name="Millares 19 7" xfId="1211" xr:uid="{6B43342C-BCD9-497D-ACBF-736B6EACBA1C}"/>
    <cellStyle name="Millares 19 8" xfId="1212" xr:uid="{BCA42A4D-2F8B-4E20-A444-A438A637BCDD}"/>
    <cellStyle name="Millares 19 9" xfId="1213" xr:uid="{8AE474C2-5934-4E37-9C24-9D8A0F211F6C}"/>
    <cellStyle name="Millares 19_APU VARIANTE POPAYAN ENERO-2011" xfId="1214" xr:uid="{9F5504B6-CC48-4DF6-A912-47B9A3C1109A}"/>
    <cellStyle name="Millares 2" xfId="36" xr:uid="{00000000-0005-0000-0000-00001D000000}"/>
    <cellStyle name="Millares 2 10" xfId="1215" xr:uid="{9DEA842C-1165-42D8-BC7F-5ED4422888CE}"/>
    <cellStyle name="Millares 2 11" xfId="1216" xr:uid="{5679D00B-3CD7-4132-A2FF-3338FF0EE263}"/>
    <cellStyle name="Millares 2 11 2" xfId="2092" xr:uid="{56BA5149-81E1-40A1-816F-A0DE12068609}"/>
    <cellStyle name="Millares 2 11 3" xfId="2013" xr:uid="{C034DD7B-5FE4-4342-BFF9-3C8D44A7A650}"/>
    <cellStyle name="Millares 2 12" xfId="1217" xr:uid="{8C0CD49C-5E66-46AD-8F51-B7F4F2B10E86}"/>
    <cellStyle name="Millares 2 12 2" xfId="2093" xr:uid="{6BEB426E-D9CA-486B-81E1-47C18C2D5E80}"/>
    <cellStyle name="Millares 2 12 3" xfId="2014" xr:uid="{F4AFAC32-E7B3-4A5A-8E05-37277B7F3940}"/>
    <cellStyle name="Millares 2 13" xfId="1218" xr:uid="{0C0A8C75-4B89-4FA1-9A57-E0FE8ED5EDAA}"/>
    <cellStyle name="Millares 2 13 2" xfId="2094" xr:uid="{A3D2E213-2DCB-4F6D-B8ED-CA2041087F01}"/>
    <cellStyle name="Millares 2 13 3" xfId="2015" xr:uid="{73A071F8-05F7-4DB5-9836-D99702037015}"/>
    <cellStyle name="Millares 2 14" xfId="1219" xr:uid="{D338F32F-B306-4A1C-A2FD-9F33776B7FE4}"/>
    <cellStyle name="Millares 2 14 2" xfId="2095" xr:uid="{1996CAEF-B961-4457-8D5B-FB03900190E5}"/>
    <cellStyle name="Millares 2 14 3" xfId="2016" xr:uid="{5B632021-7C0D-4682-9D2D-C6228D529E06}"/>
    <cellStyle name="Millares 2 15" xfId="1220" xr:uid="{2EAD4090-5F17-482A-9543-1B10E7850DDF}"/>
    <cellStyle name="Millares 2 15 2" xfId="2096" xr:uid="{DD2FDB5C-9195-4338-AEB1-651DD58AFA8B}"/>
    <cellStyle name="Millares 2 15 3" xfId="2017" xr:uid="{6F0F48E5-4F8B-4C51-B4A4-A9B26AAA2D71}"/>
    <cellStyle name="Millares 2 16" xfId="1221" xr:uid="{821DC443-44A5-41E4-B393-4DEA144FA148}"/>
    <cellStyle name="Millares 2 16 2" xfId="2097" xr:uid="{1C2D6EA5-8AEB-48F1-BCF9-98BF2BD42DA8}"/>
    <cellStyle name="Millares 2 16 3" xfId="2018" xr:uid="{5C6C25BE-46E4-42A8-8AB2-61174A8BFED4}"/>
    <cellStyle name="Millares 2 17" xfId="1222" xr:uid="{7DBAAB97-2ABF-489C-8ABE-0C4FE2D0BF7F}"/>
    <cellStyle name="Millares 2 17 2" xfId="2098" xr:uid="{9A865908-4F4F-43F9-9FBC-E501E8BB921E}"/>
    <cellStyle name="Millares 2 17 3" xfId="2019" xr:uid="{B50FF48C-1567-4091-BBBB-69F7F66DE191}"/>
    <cellStyle name="Millares 2 18" xfId="1223" xr:uid="{CF101B8C-6EF2-4BC9-A75D-F5D7902B4E88}"/>
    <cellStyle name="Millares 2 18 2" xfId="2099" xr:uid="{707B6F74-F790-4D41-A952-E28227761AB7}"/>
    <cellStyle name="Millares 2 18 3" xfId="2020" xr:uid="{7FFE5518-5F94-48C4-97E7-BF0FC813E1DF}"/>
    <cellStyle name="Millares 2 19" xfId="2053" xr:uid="{E04FF423-9BF7-4656-AAA9-B22BCA3B679A}"/>
    <cellStyle name="Millares 2 2" xfId="43" xr:uid="{00000000-0005-0000-0000-00001E000000}"/>
    <cellStyle name="Millares 2 2 2" xfId="48" xr:uid="{00000000-0005-0000-0000-00001F000000}"/>
    <cellStyle name="Millares 2 2 2 10" xfId="1224" xr:uid="{471D4879-07BE-42FC-A332-57895AEA0B35}"/>
    <cellStyle name="Millares 2 2 2 10 2" xfId="2100" xr:uid="{AB5AF68F-9024-4603-9029-E34CD23B83BB}"/>
    <cellStyle name="Millares 2 2 2 10 3" xfId="2021" xr:uid="{E323F3A9-DED3-414F-9A4C-9EE872E44575}"/>
    <cellStyle name="Millares 2 2 2 11" xfId="2060" xr:uid="{F6D5A9F7-E521-470D-979B-3AFD43DA5FD7}"/>
    <cellStyle name="Millares 2 2 2 12" xfId="1977" xr:uid="{33145880-1561-4CEE-8C8A-73009E1E4385}"/>
    <cellStyle name="Millares 2 2 2 13" xfId="301" xr:uid="{0F1EACB8-42FE-4D35-BF62-AD0138493FF4}"/>
    <cellStyle name="Millares 2 2 2 2" xfId="1225" xr:uid="{7483EDAE-1BB6-4B3D-97AD-57D0BC1BE0F7}"/>
    <cellStyle name="Millares 2 2 2 3" xfId="1226" xr:uid="{E7788B0C-44D2-4D96-B633-C868BF617264}"/>
    <cellStyle name="Millares 2 2 2 4" xfId="1227" xr:uid="{8D8E751C-2F4C-427B-9D76-111F8DE5B297}"/>
    <cellStyle name="Millares 2 2 2 4 2" xfId="2101" xr:uid="{69570134-CB76-45B4-9DBB-8F9A135E6839}"/>
    <cellStyle name="Millares 2 2 2 4 3" xfId="2022" xr:uid="{13B481DC-8BDA-4040-AA80-9F1E7AF1CB92}"/>
    <cellStyle name="Millares 2 2 2 5" xfId="1228" xr:uid="{B2CD0ED8-F73F-4CCE-A65A-6B4EA009240A}"/>
    <cellStyle name="Millares 2 2 2 5 2" xfId="2102" xr:uid="{444AA408-4724-43D8-82B2-BF36BE0E9A3C}"/>
    <cellStyle name="Millares 2 2 2 5 3" xfId="2023" xr:uid="{56D6E76C-C5A0-464D-AB80-D20E609F870E}"/>
    <cellStyle name="Millares 2 2 2 6" xfId="1229" xr:uid="{9A819B27-8C7E-4A20-AAE1-C60F1FF03673}"/>
    <cellStyle name="Millares 2 2 2 6 2" xfId="2103" xr:uid="{A1E39BD2-22A6-40DD-9B71-5279537F51BF}"/>
    <cellStyle name="Millares 2 2 2 6 3" xfId="2024" xr:uid="{D667C4A1-9B34-423F-AA29-3584B8A2A13F}"/>
    <cellStyle name="Millares 2 2 2 7" xfId="1230" xr:uid="{3252A38B-1314-4E0E-8616-D87E6CB7979A}"/>
    <cellStyle name="Millares 2 2 2 7 2" xfId="2104" xr:uid="{59F41C12-6B99-405A-8231-946F55A198E4}"/>
    <cellStyle name="Millares 2 2 2 7 3" xfId="2025" xr:uid="{8E6AE0AE-ABE0-4E43-9760-828A40EDA123}"/>
    <cellStyle name="Millares 2 2 2 8" xfId="1231" xr:uid="{9C880A84-E1F8-4C20-A33B-0A35EA874754}"/>
    <cellStyle name="Millares 2 2 2 8 2" xfId="2105" xr:uid="{520BCEFA-2ACC-458F-A2BC-E2F56A2A8642}"/>
    <cellStyle name="Millares 2 2 2 8 3" xfId="2026" xr:uid="{E3899D0D-6D55-4D76-8D25-1C10CF96652D}"/>
    <cellStyle name="Millares 2 2 2 9" xfId="1232" xr:uid="{D5D19FC0-A34C-4EAC-9E4E-219A4C59575F}"/>
    <cellStyle name="Millares 2 2 2 9 2" xfId="2106" xr:uid="{E790A5ED-8A4E-437A-A417-9C89DD39525D}"/>
    <cellStyle name="Millares 2 2 2 9 3" xfId="2027" xr:uid="{C91F46B6-68CC-458C-90C5-772AD65860C9}"/>
    <cellStyle name="Millares 2 2 3" xfId="1233" xr:uid="{1A015CFD-075B-4283-B3BE-DE35B51CFE3C}"/>
    <cellStyle name="Millares 2 2 3 2" xfId="2210" xr:uid="{73298BF7-2205-488C-8F8F-833029FCE3FD}"/>
    <cellStyle name="Millares 2 2 4" xfId="1234" xr:uid="{50B26C55-B94C-4A73-B60E-656A907057E7}"/>
    <cellStyle name="Millares 2 2_ACTA%203%20P%20UNION(1)" xfId="801" xr:uid="{355848B7-A547-4D8A-99D1-25E8E5533B55}"/>
    <cellStyle name="Millares 2 20" xfId="1970" xr:uid="{430A83CC-4172-4D1C-9E1B-79810780AC0C}"/>
    <cellStyle name="Millares 2 21" xfId="82" xr:uid="{DF215BFD-578D-4DCF-996E-4BA93A13ACB7}"/>
    <cellStyle name="Millares 2 22" xfId="2134" xr:uid="{C3261B3B-8435-43C4-88D7-1877C163B933}"/>
    <cellStyle name="Millares 2 23" xfId="2135" xr:uid="{2CF05F04-D42C-4701-9354-FA65022BDBDC}"/>
    <cellStyle name="Millares 2 24" xfId="2141" xr:uid="{40CFE72C-2B2E-4F70-8DA2-EFBFEE87467B}"/>
    <cellStyle name="Millares 2 25" xfId="2142" xr:uid="{42D78288-937F-4E8F-AF66-D211F377E1D5}"/>
    <cellStyle name="Millares 2 26" xfId="2146" xr:uid="{821945C2-B846-417B-8F95-21D8DF1E6A53}"/>
    <cellStyle name="Millares 2 27" xfId="2153" xr:uid="{ED94557B-78E4-49AD-B101-900C7FEB72D7}"/>
    <cellStyle name="Millares 2 28" xfId="2180" xr:uid="{58C2A30E-3DBD-43D9-AA8B-D50EBE419CAA}"/>
    <cellStyle name="Millares 2 29" xfId="2202" xr:uid="{1003A73F-0988-4819-9439-0238739A14C1}"/>
    <cellStyle name="Millares 2 3" xfId="63" xr:uid="{00000000-0005-0000-0000-000020000000}"/>
    <cellStyle name="Millares 2 3 10" xfId="1235" xr:uid="{C6E57F4B-6F8F-4968-9E9D-6ADE650E7174}"/>
    <cellStyle name="Millares 2 3 11" xfId="302" xr:uid="{1FF379DE-29D8-4F71-8B24-6A8DAF810063}"/>
    <cellStyle name="Millares 2 3 12" xfId="2138" xr:uid="{AF1E0F6D-7AF8-48CB-B70D-974D967C65C1}"/>
    <cellStyle name="Millares 2 3 13" xfId="2166" xr:uid="{FF54AA16-0964-4258-BFDB-18C17AA4AA59}"/>
    <cellStyle name="Millares 2 3 14" xfId="2194" xr:uid="{0A73BDC4-0F7E-4377-9D2B-C6A5BF94DF93}"/>
    <cellStyle name="Millares 2 3 2" xfId="1236" xr:uid="{1BB0F09E-CF98-42DB-8EF3-0807CFBDE596}"/>
    <cellStyle name="Millares 2 3 3" xfId="1237" xr:uid="{81712D01-FD32-4D06-A2EF-6747A399C734}"/>
    <cellStyle name="Millares 2 3 3 2" xfId="2107" xr:uid="{2FBBDD06-A32F-4EBE-A502-DDDEE0D77346}"/>
    <cellStyle name="Millares 2 3 3 3" xfId="2028" xr:uid="{C25635F1-A488-4538-9BD6-0980938E3FFE}"/>
    <cellStyle name="Millares 2 3 4" xfId="1238" xr:uid="{B815CE00-CF42-4FBF-982A-9A94645BBEBE}"/>
    <cellStyle name="Millares 2 3 5" xfId="1239" xr:uid="{9F005946-E1EE-4294-9D11-8C0217A72267}"/>
    <cellStyle name="Millares 2 3 6" xfId="1240" xr:uid="{60C89913-9B6D-49AE-B7A4-CEEAEB1ADEBE}"/>
    <cellStyle name="Millares 2 3 7" xfId="1241" xr:uid="{9627641B-1089-475A-8AB6-ABA51EAE1BB8}"/>
    <cellStyle name="Millares 2 3 8" xfId="1242" xr:uid="{D1348F4D-D1D2-4034-A441-55976F5062B4}"/>
    <cellStyle name="Millares 2 3 9" xfId="1243" xr:uid="{9460F4D1-88B4-47F2-994C-0C3F80DC7B61}"/>
    <cellStyle name="Millares 2 3_APU VARIANTE POPAYAN ENERO-2011" xfId="1244" xr:uid="{5226007B-BAEC-4741-9177-AEA86C1EF8D3}"/>
    <cellStyle name="Millares 2 30" xfId="2212" xr:uid="{0D290137-7A1D-49EE-9974-25765FB19064}"/>
    <cellStyle name="Millares 2 4" xfId="303" xr:uid="{87E5B693-46DD-4044-AD3F-41A6F016F2B1}"/>
    <cellStyle name="Millares 2 4 10" xfId="1245" xr:uid="{43B9A103-3EE6-477B-84E6-9DEF358A228C}"/>
    <cellStyle name="Millares 2 4 11" xfId="1246" xr:uid="{2F8655E5-3C8C-4830-B70E-2CAA68412854}"/>
    <cellStyle name="Millares 2 4 12" xfId="1247" xr:uid="{6D2C3BBC-F450-4FDE-B26A-4C1BFEDBD303}"/>
    <cellStyle name="Millares 2 4 13" xfId="2206" xr:uid="{7B92E9FB-B13F-4488-BAD4-9B9689AE1068}"/>
    <cellStyle name="Millares 2 4 2" xfId="1248" xr:uid="{C19F95AB-89B7-437B-BD53-880746AF67A0}"/>
    <cellStyle name="Millares 2 4 3" xfId="1249" xr:uid="{2840F2E4-ECCF-402E-AFF6-B308CA029019}"/>
    <cellStyle name="Millares 2 4 4" xfId="1250" xr:uid="{BB9697B0-9D13-424E-AE3A-8760194E177F}"/>
    <cellStyle name="Millares 2 4 5" xfId="1251" xr:uid="{F7354459-413D-468D-BD02-9F8C9E432F21}"/>
    <cellStyle name="Millares 2 4 6" xfId="1252" xr:uid="{108BA95E-E788-45FB-B743-1DDEE727D445}"/>
    <cellStyle name="Millares 2 4 7" xfId="1253" xr:uid="{29D8BA78-0FDC-4D48-B30A-0D90D8A38D20}"/>
    <cellStyle name="Millares 2 4 8" xfId="1254" xr:uid="{52C8FA96-F638-498B-8974-A56E17B90D9A}"/>
    <cellStyle name="Millares 2 4 9" xfId="1255" xr:uid="{68116C00-F95B-4578-8861-0CAAEB68D73D}"/>
    <cellStyle name="Millares 2 4_APU VARIANTE POPAYAN ENERO-2011" xfId="1256" xr:uid="{31D320CA-284F-4B07-B48A-F9B0C3FBF8B6}"/>
    <cellStyle name="Millares 2 5" xfId="1257" xr:uid="{2DD6101C-7727-4231-A1D3-D59A21012D17}"/>
    <cellStyle name="Millares 2 6" xfId="1258" xr:uid="{2F7340D1-3F48-4D80-A9D8-3692C980FC96}"/>
    <cellStyle name="Millares 2 7" xfId="1259" xr:uid="{DDA1C235-9007-4257-A833-B688BE05DF33}"/>
    <cellStyle name="Millares 2 8" xfId="1260" xr:uid="{00757589-7CCB-43DA-865E-321EFD4DC33C}"/>
    <cellStyle name="Millares 2 9" xfId="1261" xr:uid="{B1324F94-B5E0-4C91-950B-45A3AF96CE41}"/>
    <cellStyle name="Millares 2_ACTA%203%20P%20UNION(1)" xfId="804" xr:uid="{7C4D15B8-FC08-4DC2-BDF7-FA597F75C5A8}"/>
    <cellStyle name="Millares 20" xfId="304" xr:uid="{066F3BBF-656A-4FD6-8A34-1E229D6EDFFE}"/>
    <cellStyle name="Millares 20 2" xfId="305" xr:uid="{2335EE01-C840-480F-B98C-CACF8C1AB447}"/>
    <cellStyle name="Millares 20 2 2" xfId="306" xr:uid="{0CCD7CFE-56A7-4E4D-B054-E3408422A13A}"/>
    <cellStyle name="Millares 20 2 3" xfId="1262" xr:uid="{8A438560-9352-4586-ADF1-B828B869ED66}"/>
    <cellStyle name="Millares 20 2 4" xfId="1263" xr:uid="{CAD99A2F-290D-4047-98D2-FFB151CF27DB}"/>
    <cellStyle name="Millares 20 2 5" xfId="1264" xr:uid="{8536149E-AE14-4CB8-9057-FACBDBA5BF83}"/>
    <cellStyle name="Millares 20 2 6" xfId="1265" xr:uid="{9098C2AB-4188-4B26-BAA0-D1199BE9B2CE}"/>
    <cellStyle name="Millares 20 2 7" xfId="1266" xr:uid="{B6F9C70A-CD7D-42A5-8175-39D7FE0DB8C1}"/>
    <cellStyle name="Millares 20 2 8" xfId="1267" xr:uid="{8BDEA6D8-778E-4D87-A1C3-ABF6F8D53D3A}"/>
    <cellStyle name="Millares 20 3" xfId="307" xr:uid="{D2A65EEF-BA6F-4861-BD73-8AB4A7A6D9AF}"/>
    <cellStyle name="Millares 20 4" xfId="1268" xr:uid="{C1709C72-2ADA-41CE-ABB4-B296BB7BF081}"/>
    <cellStyle name="Millares 20 5" xfId="1269" xr:uid="{1EC384F1-9735-48E4-B806-D8869DA19A4C}"/>
    <cellStyle name="Millares 20 6" xfId="1270" xr:uid="{4D0DF5AE-6C58-481E-9CBB-73DF9D0ACB30}"/>
    <cellStyle name="Millares 20 7" xfId="1271" xr:uid="{F8522435-9A7C-46E6-945B-21921BDA7B5B}"/>
    <cellStyle name="Millares 20 8" xfId="1272" xr:uid="{277072C3-8006-4F8F-B30E-E5051F51D6F1}"/>
    <cellStyle name="Millares 20 9" xfId="1273" xr:uid="{84452017-1638-4EAB-B1BE-9E43F3E3EF0E}"/>
    <cellStyle name="Millares 20_APU VARIANTE POPAYAN ENERO-2011" xfId="1274" xr:uid="{3A38F77B-B933-4FFA-8073-52A761C33E6F}"/>
    <cellStyle name="Millares 21" xfId="308" xr:uid="{018A655F-1580-456F-B207-6D1F561A37B3}"/>
    <cellStyle name="Millares 21 2" xfId="309" xr:uid="{D714504F-E0CF-49E3-8092-B998D4FC6A5E}"/>
    <cellStyle name="Millares 21 2 2" xfId="310" xr:uid="{104760F1-E7D8-4A8A-80CB-76CF501FEEFC}"/>
    <cellStyle name="Millares 21 2 3" xfId="1275" xr:uid="{7B8C8A4D-70CE-475D-AED6-07920D806173}"/>
    <cellStyle name="Millares 21 2 4" xfId="1276" xr:uid="{B5802D6B-E928-4942-97C5-4AB475DE88E8}"/>
    <cellStyle name="Millares 21 2 5" xfId="1277" xr:uid="{1A39AE11-7BF2-4ED8-A2AE-4E46101359A3}"/>
    <cellStyle name="Millares 21 2 6" xfId="1278" xr:uid="{A7E01E48-F2D7-4CDD-B3FB-15B00DC775B7}"/>
    <cellStyle name="Millares 21 2 7" xfId="1279" xr:uid="{6DADE144-788C-4B75-A7CD-0EA5F741FDD3}"/>
    <cellStyle name="Millares 21 2 8" xfId="1280" xr:uid="{786B7E45-F223-4FDC-BEC4-BA00E59FA6C8}"/>
    <cellStyle name="Millares 21 3" xfId="311" xr:uid="{27EBE657-9C3E-41EC-A7E3-A06ACF068000}"/>
    <cellStyle name="Millares 21 4" xfId="1281" xr:uid="{E5EF1AE2-B4D1-4304-9167-6EE8230E5779}"/>
    <cellStyle name="Millares 21 5" xfId="1282" xr:uid="{B5938B52-97BB-453D-A81D-B8666390BC32}"/>
    <cellStyle name="Millares 21 6" xfId="1283" xr:uid="{C7A9E913-33B1-44FD-BC00-9A6671D5C7A8}"/>
    <cellStyle name="Millares 21 7" xfId="1284" xr:uid="{2B5EC409-A51D-4A62-8A18-F5A46302494F}"/>
    <cellStyle name="Millares 21 8" xfId="1285" xr:uid="{E57DA9BD-077F-4AEE-8E51-401B8AE8D922}"/>
    <cellStyle name="Millares 21 9" xfId="1286" xr:uid="{EB15B4BF-CBB7-4A6C-A893-C88F94F7AF29}"/>
    <cellStyle name="Millares 21_APU VARIANTE POPAYAN ENERO-2011" xfId="1287" xr:uid="{7BDF44AE-A2B6-4B42-A8AD-E22D590EBA7D}"/>
    <cellStyle name="Millares 22" xfId="312" xr:uid="{904080FE-70A4-4E1E-BDE9-C4D6EAD87044}"/>
    <cellStyle name="Millares 22 2" xfId="313" xr:uid="{3F182C34-39DF-4C4D-9213-693E803801BF}"/>
    <cellStyle name="Millares 22 2 2" xfId="314" xr:uid="{9074101E-5CE4-4A20-B420-877A0760EDEE}"/>
    <cellStyle name="Millares 22 2 3" xfId="1288" xr:uid="{9E76425F-BD8F-4A8D-82F6-127DBDB187F1}"/>
    <cellStyle name="Millares 22 2 4" xfId="1289" xr:uid="{D60A53DE-F1A2-48FC-AF9D-724F2A9C1340}"/>
    <cellStyle name="Millares 22 2 5" xfId="1290" xr:uid="{8D5DF9CD-07A2-462A-A739-2A4A2F175F92}"/>
    <cellStyle name="Millares 22 2 6" xfId="1291" xr:uid="{C1877874-5272-4486-AB44-F8CF94D71D36}"/>
    <cellStyle name="Millares 22 2 7" xfId="1292" xr:uid="{6FB08A12-73C1-414D-B8BB-76F3D2206A69}"/>
    <cellStyle name="Millares 22 2 8" xfId="1293" xr:uid="{D0E5D876-7704-4FF6-8348-F622749C7AE0}"/>
    <cellStyle name="Millares 22 3" xfId="315" xr:uid="{299C746E-7115-4625-9281-CB09BB2AA1FC}"/>
    <cellStyle name="Millares 22 4" xfId="1294" xr:uid="{3A84B49F-2984-46F7-A467-EDA8FA0E52C2}"/>
    <cellStyle name="Millares 22 5" xfId="1295" xr:uid="{34D75097-A5F8-4D01-922D-74587483C38B}"/>
    <cellStyle name="Millares 22 6" xfId="1296" xr:uid="{07459CF3-7313-415E-A3A5-13FA88D6AE0E}"/>
    <cellStyle name="Millares 22 7" xfId="1297" xr:uid="{C24A2876-2D35-41CF-BB57-4C74A133B891}"/>
    <cellStyle name="Millares 22 8" xfId="1298" xr:uid="{A5388F94-E9F7-4861-88B6-0165C4304672}"/>
    <cellStyle name="Millares 22 9" xfId="1299" xr:uid="{F860094D-884D-4F1B-AB69-B7CED57AEB3D}"/>
    <cellStyle name="Millares 22_APU VARIANTE POPAYAN ENERO-2011" xfId="1300" xr:uid="{E28EC4B0-DA85-4C93-878C-19375E3EA824}"/>
    <cellStyle name="Millares 23" xfId="316" xr:uid="{CC08DF9C-8E2B-4943-B22D-5D5E56E1989D}"/>
    <cellStyle name="Millares 23 2" xfId="317" xr:uid="{0AB4FDB6-15A8-4B17-BB0A-4F861B697FA8}"/>
    <cellStyle name="Millares 23 2 2" xfId="318" xr:uid="{AF40FFF2-E1C2-45B2-9DE6-D50C87F1FA73}"/>
    <cellStyle name="Millares 23 2 3" xfId="1301" xr:uid="{1883509B-53C9-46FC-BC94-564604EAA43A}"/>
    <cellStyle name="Millares 23 2 4" xfId="1302" xr:uid="{77E1D30A-80B0-4A79-AD9F-12B35DC7B398}"/>
    <cellStyle name="Millares 23 2 5" xfId="1303" xr:uid="{8F4F8CD9-1C7E-4344-A56F-A96CBF6FCA4B}"/>
    <cellStyle name="Millares 23 2 6" xfId="1304" xr:uid="{A314179B-E8D7-4A89-8355-57F207691CF3}"/>
    <cellStyle name="Millares 23 2 7" xfId="1305" xr:uid="{85C90909-4D63-43CD-A0A6-B0E89C327C52}"/>
    <cellStyle name="Millares 23 2 8" xfId="1306" xr:uid="{88644DDB-DB64-4100-B157-44C3E89F5B42}"/>
    <cellStyle name="Millares 23 3" xfId="319" xr:uid="{0F1D24B3-21C6-4F80-81E5-9A474C31A543}"/>
    <cellStyle name="Millares 23 4" xfId="1307" xr:uid="{45ECBF51-5C07-416F-B20A-D67CCF2CE3AE}"/>
    <cellStyle name="Millares 23 5" xfId="1308" xr:uid="{CFF077BD-4DB8-48A4-8CE8-680A2EB56C0F}"/>
    <cellStyle name="Millares 23 6" xfId="1309" xr:uid="{EE917C5F-9801-45F1-B421-7792A1BDEDC1}"/>
    <cellStyle name="Millares 23 7" xfId="1310" xr:uid="{C2D30DEC-303F-4EAA-853F-37F71D5CA293}"/>
    <cellStyle name="Millares 23 8" xfId="1311" xr:uid="{FB40680A-E3F0-4811-B4BD-81198C934EBF}"/>
    <cellStyle name="Millares 23 9" xfId="1312" xr:uid="{9A60B609-F6C6-4987-9067-DC0BB602462F}"/>
    <cellStyle name="Millares 23_APU VARIANTE POPAYAN ENERO-2011" xfId="1313" xr:uid="{32B2BF8C-3110-42BC-A819-35EEA8B03E07}"/>
    <cellStyle name="Millares 24" xfId="320" xr:uid="{EBDD562F-7A00-438E-84CD-A95AB5A91293}"/>
    <cellStyle name="Millares 24 2" xfId="321" xr:uid="{DC93A7C2-7831-4F62-9723-B29DCDE47021}"/>
    <cellStyle name="Millares 24 2 2" xfId="322" xr:uid="{1EFB4992-E088-4354-8945-628CBABFAADB}"/>
    <cellStyle name="Millares 24 2 3" xfId="1314" xr:uid="{533ED152-CE57-46E2-8678-5812F97BCB64}"/>
    <cellStyle name="Millares 24 2 4" xfId="1315" xr:uid="{48C0800A-C083-4894-BC77-32ABA985F92A}"/>
    <cellStyle name="Millares 24 2 5" xfId="1316" xr:uid="{E0D36F28-9A3A-4A2D-9658-3AD37430F884}"/>
    <cellStyle name="Millares 24 2 6" xfId="1317" xr:uid="{0FD5FE11-1C91-422E-B02D-67A65BE58C9C}"/>
    <cellStyle name="Millares 24 2 7" xfId="1318" xr:uid="{24D31501-2A9A-4F2B-B054-037C7CF14F17}"/>
    <cellStyle name="Millares 24 2 8" xfId="1319" xr:uid="{B4127689-2CE2-409A-BAAC-978A17D01851}"/>
    <cellStyle name="Millares 24 3" xfId="323" xr:uid="{418B6F31-B794-46BA-95B6-0F920A73626F}"/>
    <cellStyle name="Millares 24 4" xfId="1320" xr:uid="{F9038C81-0135-4C4B-9EB0-A352550B5E1C}"/>
    <cellStyle name="Millares 24 5" xfId="1321" xr:uid="{E01C6685-F8CA-4227-AE1C-E0761E38F31E}"/>
    <cellStyle name="Millares 24 6" xfId="1322" xr:uid="{B65845C2-FD4A-41E0-BDD1-FE4F20D8BC39}"/>
    <cellStyle name="Millares 24 7" xfId="1323" xr:uid="{804BD1A4-B0AB-446E-A484-75BE5AE6C287}"/>
    <cellStyle name="Millares 24 8" xfId="1324" xr:uid="{FD9C83BB-A95A-457D-B999-C64BAF3CB8C4}"/>
    <cellStyle name="Millares 24 9" xfId="1325" xr:uid="{6C72BC9A-8ECF-4F77-AF5A-81763569515F}"/>
    <cellStyle name="Millares 24_APU VARIANTE POPAYAN ENERO-2011" xfId="1326" xr:uid="{899A9309-B16F-42EB-AD67-8F85A77532F9}"/>
    <cellStyle name="Millares 25" xfId="324" xr:uid="{80ED23E7-7349-42CB-AAAC-3F0DED80C2E4}"/>
    <cellStyle name="Millares 25 2" xfId="325" xr:uid="{828334DB-F067-4EC1-B7EA-F59D4BF3A897}"/>
    <cellStyle name="Millares 25 2 2" xfId="326" xr:uid="{8247696F-B9A4-4BFE-8791-4BF0BA4F8915}"/>
    <cellStyle name="Millares 25 2 3" xfId="1327" xr:uid="{A68ECC09-86D8-4249-BE96-552B2F99AC74}"/>
    <cellStyle name="Millares 25 2 4" xfId="1328" xr:uid="{60D6CA5D-EFDA-4BE1-A8AB-0143F84FF804}"/>
    <cellStyle name="Millares 25 2 5" xfId="1329" xr:uid="{E6BC726A-547C-4322-A84C-8A51F745B767}"/>
    <cellStyle name="Millares 25 2 6" xfId="1330" xr:uid="{3CDFEB39-C179-4759-8152-E0BB4C8723D6}"/>
    <cellStyle name="Millares 25 2 7" xfId="1331" xr:uid="{59BFBEFE-8304-4F3D-8E3F-8590875E90DB}"/>
    <cellStyle name="Millares 25 2 8" xfId="1332" xr:uid="{C9BB54F3-A7EF-474A-838E-6F642651D868}"/>
    <cellStyle name="Millares 25 3" xfId="327" xr:uid="{077640BF-CBAE-4EB4-863E-55FCFA739756}"/>
    <cellStyle name="Millares 25 4" xfId="1333" xr:uid="{4B3472DB-F438-428F-98D8-6C3195CD1BFE}"/>
    <cellStyle name="Millares 25 5" xfId="1334" xr:uid="{BC8B9716-A574-4604-A6C8-5BF6AFDA7AC3}"/>
    <cellStyle name="Millares 25 6" xfId="1335" xr:uid="{E4326E09-EE0A-4060-8B6A-2EAA559D64FA}"/>
    <cellStyle name="Millares 25 7" xfId="1336" xr:uid="{9DD83522-D299-41C0-9AC7-10FCFAE73EF2}"/>
    <cellStyle name="Millares 25 8" xfId="1337" xr:uid="{54B5A329-5B85-4E27-BBCC-3629AF5F2E3E}"/>
    <cellStyle name="Millares 25 9" xfId="1338" xr:uid="{FF728C73-F5FD-4451-B569-35BF6FD7B099}"/>
    <cellStyle name="Millares 25_APU VARIANTE POPAYAN ENERO-2011" xfId="1339" xr:uid="{65FEDFE4-5633-4DA1-912D-C6122734F5C6}"/>
    <cellStyle name="Millares 26" xfId="328" xr:uid="{AE817C44-4E9C-411F-8355-4DF3E5657058}"/>
    <cellStyle name="Millares 26 2" xfId="329" xr:uid="{9BF24CE3-1254-4991-A2A3-4FC4EF8374ED}"/>
    <cellStyle name="Millares 26 2 2" xfId="330" xr:uid="{4DB4F85F-DADF-4E26-9E4B-935E6D15D749}"/>
    <cellStyle name="Millares 26 3" xfId="331" xr:uid="{D3B84E2A-4E0F-4CED-9920-D7BEA5F85016}"/>
    <cellStyle name="Millares 26_APU VARIANTE POPAYAN ENERO-2011" xfId="1340" xr:uid="{1A73D018-20D9-4A7E-A80B-06034CF0D2DB}"/>
    <cellStyle name="Millares 27" xfId="332" xr:uid="{23120C34-4C94-4B5E-8E57-B93C0486893D}"/>
    <cellStyle name="Millares 27 2" xfId="333" xr:uid="{198E9755-BE6C-4AF0-B2E9-6C2FEA720C59}"/>
    <cellStyle name="Millares 27 2 2" xfId="334" xr:uid="{9F4C0F77-F27E-456B-8C6C-B5A439466C1D}"/>
    <cellStyle name="Millares 27 3" xfId="335" xr:uid="{601144D1-A8D5-4163-BD07-82690DF07FEC}"/>
    <cellStyle name="Millares 27 4" xfId="1341" xr:uid="{D5F756D3-4B26-485B-BD9E-467759AAD7BE}"/>
    <cellStyle name="Millares 27 5" xfId="1342" xr:uid="{6401FE89-0D49-4953-892A-9912DD396878}"/>
    <cellStyle name="Millares 27 6" xfId="1343" xr:uid="{F4704CC3-29B2-443A-99C7-64E64B3050D4}"/>
    <cellStyle name="Millares 27 7" xfId="1344" xr:uid="{E89DAD75-FBCB-4E26-88E2-A2263959DE56}"/>
    <cellStyle name="Millares 27 8" xfId="1345" xr:uid="{A6AF62C2-A3F5-4FBB-A005-D567B73C9081}"/>
    <cellStyle name="Millares 27 9" xfId="1346" xr:uid="{9492D2DB-13A1-4C13-9DBF-9120164F708F}"/>
    <cellStyle name="Millares 28" xfId="336" xr:uid="{E68975ED-DBAB-409E-A7B7-FE8840D4B92B}"/>
    <cellStyle name="Millares 28 2" xfId="337" xr:uid="{71279D1B-EDC7-479F-84C8-044E95678F5E}"/>
    <cellStyle name="Millares 28 2 2" xfId="338" xr:uid="{1445ABB3-7762-4720-822A-4F90F2618F75}"/>
    <cellStyle name="Millares 28 3" xfId="339" xr:uid="{181E694B-38D8-425D-9934-34E567B14CC2}"/>
    <cellStyle name="Millares 28 4" xfId="1347" xr:uid="{0DB7FA57-5605-478E-9F84-069BEFA6D885}"/>
    <cellStyle name="Millares 28 5" xfId="1348" xr:uid="{8C9B8660-CFF9-44F2-AB67-FF5FF7B85C48}"/>
    <cellStyle name="Millares 28 6" xfId="1349" xr:uid="{7DA1E0D0-2EE5-47FB-95D9-2B07D6DB2410}"/>
    <cellStyle name="Millares 28 7" xfId="1350" xr:uid="{4F7D1AF3-4232-4215-BFB7-FDE072A44295}"/>
    <cellStyle name="Millares 28 8" xfId="1351" xr:uid="{5B16028E-CA70-4910-9376-ADEAADE603F8}"/>
    <cellStyle name="Millares 28 9" xfId="1352" xr:uid="{80363C8B-8936-4C8E-A63C-6EA25EFDF993}"/>
    <cellStyle name="Millares 29" xfId="340" xr:uid="{0BBE3583-999B-4EED-B75F-A36F24BF5425}"/>
    <cellStyle name="Millares 29 2" xfId="341" xr:uid="{4B746113-C59D-44B4-A641-41B7B272F3EB}"/>
    <cellStyle name="Millares 29 2 2" xfId="342" xr:uid="{108DF4AD-7922-49D2-9143-6160FCAFCEB8}"/>
    <cellStyle name="Millares 29 3" xfId="343" xr:uid="{553F1365-E519-4862-BD44-A92789FBD6EB}"/>
    <cellStyle name="Millares 29 4" xfId="1353" xr:uid="{8DB9CFCA-556B-4F8F-844F-DF2820489487}"/>
    <cellStyle name="Millares 29 5" xfId="1354" xr:uid="{23749602-2755-4917-BD56-020AC4508BB7}"/>
    <cellStyle name="Millares 29 6" xfId="1355" xr:uid="{B555C686-7AB0-4AF5-AB56-B1C2F68041F1}"/>
    <cellStyle name="Millares 29 7" xfId="1356" xr:uid="{7D9F28A6-A8BC-4BE4-A556-D07455FE3F1A}"/>
    <cellStyle name="Millares 29 8" xfId="1357" xr:uid="{29F65C73-6696-470B-9A0D-BBA25AE4228E}"/>
    <cellStyle name="Millares 29 9" xfId="1358" xr:uid="{9026B564-6967-4C7A-8839-270E26CE9B7C}"/>
    <cellStyle name="Millares 3" xfId="50" xr:uid="{00000000-0005-0000-0000-000021000000}"/>
    <cellStyle name="Millares 3 10" xfId="1359" xr:uid="{13D8EE35-35B8-4F41-9837-A967206FDB2B}"/>
    <cellStyle name="Millares 3 11" xfId="1360" xr:uid="{0038E973-9999-41A1-9831-21A166F52E64}"/>
    <cellStyle name="Millares 3 12" xfId="1361" xr:uid="{CAF5DC82-8F7A-4B9F-84C4-EA3CD9D30A20}"/>
    <cellStyle name="Millares 3 13" xfId="1362" xr:uid="{C7B59DAC-76F5-470C-9F01-80039FA290D3}"/>
    <cellStyle name="Millares 3 14" xfId="2127" xr:uid="{5CE115A0-368C-438B-81AA-E68A58D424C6}"/>
    <cellStyle name="Millares 3 15" xfId="344" xr:uid="{22AA1BE8-6D4D-48AB-8B00-67E137417F90}"/>
    <cellStyle name="Millares 3 16" xfId="2155" xr:uid="{3A152296-C8F4-4541-919B-E47A9F6E3362}"/>
    <cellStyle name="Millares 3 17" xfId="2183" xr:uid="{6DF858B8-8076-4B1E-B423-36E47608E696}"/>
    <cellStyle name="Millares 3 2" xfId="65" xr:uid="{00000000-0005-0000-0000-000022000000}"/>
    <cellStyle name="Millares 3 2 10" xfId="1363" xr:uid="{A8756828-A4F0-4F6E-8C61-D4128994621E}"/>
    <cellStyle name="Millares 3 2 11" xfId="345" xr:uid="{AC141A94-5B60-4C72-9733-9C31E47645B4}"/>
    <cellStyle name="Millares 3 2 12" xfId="2168" xr:uid="{6D3ED9A4-3F1B-4359-A91F-1FEF026E55BC}"/>
    <cellStyle name="Millares 3 2 13" xfId="2196" xr:uid="{ECB1F365-5E18-4F45-AB7B-06CA2AA77DE3}"/>
    <cellStyle name="Millares 3 2 2" xfId="10" xr:uid="{00000000-0005-0000-0000-000023000000}"/>
    <cellStyle name="Millares 3 2 2 2" xfId="60" xr:uid="{00000000-0005-0000-0000-000024000000}"/>
    <cellStyle name="Millares 3 2 2 2 2" xfId="1364" xr:uid="{9F1563AE-0DE0-49A3-8832-835F9A1157BE}"/>
    <cellStyle name="Millares 3 2 2 2 3" xfId="2163" xr:uid="{356ECBBB-20E9-469A-BF64-E70136B79489}"/>
    <cellStyle name="Millares 3 2 2 2 4" xfId="2191" xr:uid="{73F7EF6D-FA29-42BB-A2DB-4A2B3C9C2419}"/>
    <cellStyle name="Millares 3 2 2 3" xfId="1365" xr:uid="{E3361FF3-81F5-49C5-8C1E-95B3ACD48B37}"/>
    <cellStyle name="Millares 3 2 2 4" xfId="1366" xr:uid="{2AF94076-C8E1-4E2B-8473-0C10BB8743CF}"/>
    <cellStyle name="Millares 3 2 2 5" xfId="1367" xr:uid="{12015F7E-FA5C-499D-A1DE-A3EED146AD82}"/>
    <cellStyle name="Millares 3 2 2 6" xfId="1368" xr:uid="{EC5964FD-817B-48AC-A12A-9EF3266F8593}"/>
    <cellStyle name="Millares 3 2 2 7" xfId="1369" xr:uid="{6B6A15CA-3B79-4430-BAC7-C3FB7C256369}"/>
    <cellStyle name="Millares 3 2 2 8" xfId="1370" xr:uid="{B0F254B5-5A34-4EB5-9DB9-AD375B623A91}"/>
    <cellStyle name="Millares 3 2 2 9" xfId="346" xr:uid="{CDB9F6E6-6ACB-46C3-9BC6-51F1DB6B3B70}"/>
    <cellStyle name="Millares 3 2 3" xfId="1371" xr:uid="{334A581A-0339-4A59-94A6-F4820089A1FC}"/>
    <cellStyle name="Millares 3 2 4" xfId="1372" xr:uid="{885683F9-0532-49E0-A70E-2DE183A2B24D}"/>
    <cellStyle name="Millares 3 2 5" xfId="1373" xr:uid="{4344B7BB-E34F-4069-940C-84BAE56E943C}"/>
    <cellStyle name="Millares 3 2 6" xfId="1374" xr:uid="{EF97C49F-DCA4-44E8-A3D9-D3E9A2F10E89}"/>
    <cellStyle name="Millares 3 2 7" xfId="1375" xr:uid="{5F6E07A8-B53F-47EA-8F5E-9F8C0146B934}"/>
    <cellStyle name="Millares 3 2 8" xfId="1376" xr:uid="{2079ED03-9755-4EA1-A197-94543A2DB78F}"/>
    <cellStyle name="Millares 3 2 9" xfId="1377" xr:uid="{8CE293EA-436C-4F24-82AA-32E8A3A5A7FC}"/>
    <cellStyle name="Millares 3 3" xfId="347" xr:uid="{AE21845C-573F-46CF-9D7B-6A81AE95BF16}"/>
    <cellStyle name="Millares 3 3 2" xfId="348" xr:uid="{7CFE6205-B8BB-4C1D-A3FF-AF9941A8AB3D}"/>
    <cellStyle name="Millares 3 3 3" xfId="1378" xr:uid="{80E168AC-AFC8-49E0-914F-CAFE0A212389}"/>
    <cellStyle name="Millares 3 3 4" xfId="1379" xr:uid="{B0972503-8B7E-44A9-8DB5-79F85D1269D4}"/>
    <cellStyle name="Millares 3 3 5" xfId="1380" xr:uid="{37571489-568E-417F-B4F9-AF7F0481CAE3}"/>
    <cellStyle name="Millares 3 3 6" xfId="1381" xr:uid="{B8F3EC92-B7BE-4EF4-BB29-E9BC1C727FB2}"/>
    <cellStyle name="Millares 3 3 7" xfId="1382" xr:uid="{40F2D512-1085-49D9-A16B-CDFE00720366}"/>
    <cellStyle name="Millares 3 3 8" xfId="1383" xr:uid="{9EB0F053-50F6-4D49-84B0-0DFCD8D0E22A}"/>
    <cellStyle name="Millares 3 4" xfId="349" xr:uid="{4BC9CF8F-C915-49CB-870B-1563B6C48682}"/>
    <cellStyle name="Millares 3 4 2" xfId="350" xr:uid="{CEED80B7-5B0E-4CCF-BFBF-DF2A59C8DA23}"/>
    <cellStyle name="Millares 3 4 3" xfId="1384" xr:uid="{18E3A135-E61B-4C09-9262-311BDCCDD626}"/>
    <cellStyle name="Millares 3 4 4" xfId="1385" xr:uid="{3DA1BC8C-72E6-40D1-B7E1-522B04DC81C3}"/>
    <cellStyle name="Millares 3 4 5" xfId="1386" xr:uid="{2E087C53-8A8E-49DF-AE9B-FD27AA17B6B5}"/>
    <cellStyle name="Millares 3 4 6" xfId="1387" xr:uid="{E9BC0312-EB69-4B2F-8E58-EE226DF4170B}"/>
    <cellStyle name="Millares 3 4 7" xfId="1388" xr:uid="{DC575CBF-1FF5-4DD0-AC66-F2DB05FE340E}"/>
    <cellStyle name="Millares 3 4 8" xfId="1389" xr:uid="{D54EFAB3-5B23-4B72-9B00-69A6F8AC84B2}"/>
    <cellStyle name="Millares 3 5" xfId="351" xr:uid="{2C641830-BCC0-4F52-B445-4796A06A1009}"/>
    <cellStyle name="Millares 3 5 2" xfId="1390" xr:uid="{D66203EA-CDFD-438B-BAD7-960FDE75D203}"/>
    <cellStyle name="Millares 3 5 3" xfId="1391" xr:uid="{8F50EA38-2EF6-4670-A7CB-E257B2E190BE}"/>
    <cellStyle name="Millares 3 5 4" xfId="1392" xr:uid="{3E1E2C28-0FDC-4520-8314-4C7A438B71A5}"/>
    <cellStyle name="Millares 3 5 5" xfId="1393" xr:uid="{FC99D20E-46B5-4D2E-9AFA-0B5BD2E08DD3}"/>
    <cellStyle name="Millares 3 5 6" xfId="1394" xr:uid="{8B564900-F069-4D1E-B151-59995DAAB6DB}"/>
    <cellStyle name="Millares 3 5 7" xfId="1395" xr:uid="{C87842A0-878B-427C-B8A4-6D3E3A376B7E}"/>
    <cellStyle name="Millares 3 5 8" xfId="1396" xr:uid="{30776AD1-7011-477C-8FC3-DB68D1C10F4A}"/>
    <cellStyle name="Millares 3 6" xfId="1397" xr:uid="{5B9D306D-A45E-476F-8A32-FE9266FF4A56}"/>
    <cellStyle name="Millares 3 7" xfId="1398" xr:uid="{642D7586-8C27-4FF8-B755-8CA580FF155A}"/>
    <cellStyle name="Millares 3 8" xfId="1399" xr:uid="{E9B53878-13EC-4CFF-9AFE-D63F9C6809BD}"/>
    <cellStyle name="Millares 3 9" xfId="1400" xr:uid="{9E1FE890-578F-4C3F-AF60-146750DB1009}"/>
    <cellStyle name="Millares 3_6._Presupuesto General Señalización" xfId="1401" xr:uid="{071CD0E8-4E70-4769-88B6-9FDD51E1C982}"/>
    <cellStyle name="Millares 30" xfId="352" xr:uid="{13BA882C-FBFC-4752-A191-D4A7A8D8C1DD}"/>
    <cellStyle name="Millares 30 2" xfId="353" xr:uid="{20938485-9910-4DB2-94F4-7AE3B9DA92D4}"/>
    <cellStyle name="Millares 30 2 2" xfId="354" xr:uid="{87F3E635-FE1B-4608-A199-D331C8110F81}"/>
    <cellStyle name="Millares 30 3" xfId="355" xr:uid="{6B3D83CD-0C03-4092-B24E-3CC0B6E4553B}"/>
    <cellStyle name="Millares 30 4" xfId="1402" xr:uid="{E84660D2-A3DA-404A-8AA6-321B4844B8A7}"/>
    <cellStyle name="Millares 30 5" xfId="1403" xr:uid="{44F17E22-FD3E-477E-9017-FD87E82B7CE9}"/>
    <cellStyle name="Millares 30 6" xfId="1404" xr:uid="{C86753C8-CC85-4C30-968C-D38FADBCBB7C}"/>
    <cellStyle name="Millares 30 7" xfId="1405" xr:uid="{826A9E48-AD14-432A-B0C3-7C9E33B6F6FB}"/>
    <cellStyle name="Millares 30 8" xfId="1406" xr:uid="{EDFDA9E1-7048-482C-91AA-282EF5F12DA9}"/>
    <cellStyle name="Millares 30 9" xfId="1407" xr:uid="{1B54C90B-8D3F-46DD-92FC-7FC2F9CBB83F}"/>
    <cellStyle name="Millares 31" xfId="356" xr:uid="{1F05D41A-9BAD-451F-A286-C346B676DE3C}"/>
    <cellStyle name="Millares 31 2" xfId="357" xr:uid="{2A10BAAA-6416-47DD-8E96-123C353F762E}"/>
    <cellStyle name="Millares 31 2 2" xfId="358" xr:uid="{40A11C79-A2AB-4050-8F35-72A2980C82B0}"/>
    <cellStyle name="Millares 31 3" xfId="359" xr:uid="{1A075A4A-0BDB-4D63-9D6F-2BCE9945B08D}"/>
    <cellStyle name="Millares 31 4" xfId="1408" xr:uid="{DA16A59C-905D-46C1-85BA-D9DE9D381C40}"/>
    <cellStyle name="Millares 31 5" xfId="1409" xr:uid="{5B8F3FED-4E56-47ED-AEDC-248CBBDA7908}"/>
    <cellStyle name="Millares 31 6" xfId="1410" xr:uid="{1CC326D3-4BF6-4634-B1E3-575EE2A13E0C}"/>
    <cellStyle name="Millares 31 7" xfId="1411" xr:uid="{1BCCB412-4386-4983-AAD0-EEEACDD450AA}"/>
    <cellStyle name="Millares 31 8" xfId="1412" xr:uid="{E0F73D34-E204-495A-ABEF-F8367B4CE55C}"/>
    <cellStyle name="Millares 31 9" xfId="1413" xr:uid="{EEF7C420-2A2F-4654-9C07-BD55061781B1}"/>
    <cellStyle name="Millares 32" xfId="360" xr:uid="{A36AC695-B3CC-466E-9C12-76515A014A73}"/>
    <cellStyle name="Millares 32 2" xfId="361" xr:uid="{91E707A2-468A-4110-A75C-5BCFA1967A44}"/>
    <cellStyle name="Millares 32 2 2" xfId="362" xr:uid="{75ABA053-38F9-4E78-BF7E-B3601489002E}"/>
    <cellStyle name="Millares 32 3" xfId="363" xr:uid="{E0A7AB52-E245-4D86-B519-9DDE0A1E4350}"/>
    <cellStyle name="Millares 32 4" xfId="1414" xr:uid="{2885FF89-4F41-41EC-92C9-875560E94D67}"/>
    <cellStyle name="Millares 32 5" xfId="1415" xr:uid="{14EDE498-E802-4A1E-91AA-A292CD17BD9C}"/>
    <cellStyle name="Millares 32 6" xfId="1416" xr:uid="{DB8F2E75-ED54-4D1D-A564-057F62B7EBBB}"/>
    <cellStyle name="Millares 32 7" xfId="1417" xr:uid="{DFE360C2-B2F8-4B79-8DFD-EA99A0D3D9F4}"/>
    <cellStyle name="Millares 32 8" xfId="1418" xr:uid="{0204C508-D38F-4083-9592-ED566F359E74}"/>
    <cellStyle name="Millares 32 9" xfId="1419" xr:uid="{42F2F2B9-8B69-45E9-AEF0-9749C34BA569}"/>
    <cellStyle name="Millares 33" xfId="364" xr:uid="{B4AE9076-948B-441E-99D7-53E62D9E75E3}"/>
    <cellStyle name="Millares 33 2" xfId="365" xr:uid="{8C9C25C8-484B-4133-B7DC-B2BA5F33467E}"/>
    <cellStyle name="Millares 33 2 2" xfId="366" xr:uid="{077EA654-0011-452B-80AC-E7C211AD7ADA}"/>
    <cellStyle name="Millares 33 3" xfId="367" xr:uid="{A67EDBFB-8BA8-45D8-89EB-705D93A66675}"/>
    <cellStyle name="Millares 33 4" xfId="1420" xr:uid="{51EE158D-3ABB-453C-BD3E-E78657CA6AD0}"/>
    <cellStyle name="Millares 33 5" xfId="1421" xr:uid="{F3B9CFBE-7F1C-433D-81CE-0C6F79DA690C}"/>
    <cellStyle name="Millares 33 6" xfId="1422" xr:uid="{F1B25F8D-AEE9-41A4-A36E-D3F135AE956A}"/>
    <cellStyle name="Millares 33 7" xfId="1423" xr:uid="{3D8FC684-017E-473F-BC51-08E24B67B75E}"/>
    <cellStyle name="Millares 33 8" xfId="1424" xr:uid="{B5D622AF-23CA-4C5E-87AA-FAA742F4E4E2}"/>
    <cellStyle name="Millares 33 9" xfId="1425" xr:uid="{6F556E18-D620-415D-A995-9EFCDACC6A69}"/>
    <cellStyle name="Millares 34" xfId="368" xr:uid="{D38D4E3C-63D1-4506-A5EA-27F359C043A3}"/>
    <cellStyle name="Millares 34 2" xfId="369" xr:uid="{F1AEED15-0B6E-49AE-9326-6C3CAA4601B4}"/>
    <cellStyle name="Millares 34 2 2" xfId="370" xr:uid="{2F931806-76B0-4B76-ACBC-D4E678E754C9}"/>
    <cellStyle name="Millares 34 3" xfId="371" xr:uid="{A5081C88-A21E-422F-BEF5-224608669033}"/>
    <cellStyle name="Millares 34 4" xfId="1426" xr:uid="{14F5BA9C-3DD9-4BF6-9D42-C58240F6613C}"/>
    <cellStyle name="Millares 34 5" xfId="1427" xr:uid="{ECBF2072-5B35-4101-BDC6-45AC11F060F1}"/>
    <cellStyle name="Millares 34 6" xfId="1428" xr:uid="{A530A091-1C0F-4518-8AA4-BFAE1203510D}"/>
    <cellStyle name="Millares 34 7" xfId="1429" xr:uid="{55B40AA0-703C-401A-BA66-3483A6B7EA7D}"/>
    <cellStyle name="Millares 34 8" xfId="1430" xr:uid="{31053A0E-8750-4777-A676-A89FDF4DD726}"/>
    <cellStyle name="Millares 34 9" xfId="1431" xr:uid="{5799A08A-8346-4668-82AC-016C9FE67B77}"/>
    <cellStyle name="Millares 35" xfId="372" xr:uid="{CC184A8E-7BD0-4298-9682-C58DB96DF808}"/>
    <cellStyle name="Millares 35 2" xfId="373" xr:uid="{CEFF6D4E-B5D6-4A7A-BC63-811247FD5D4A}"/>
    <cellStyle name="Millares 35 2 2" xfId="374" xr:uid="{046F041C-6E1A-4F47-A2BF-285783AAA2DF}"/>
    <cellStyle name="Millares 35 3" xfId="375" xr:uid="{08AF08F8-AE46-466F-BD64-9A0CC90AD11F}"/>
    <cellStyle name="Millares 35 4" xfId="1432" xr:uid="{1B7DE454-274D-4D1B-8901-D11B4528B8B3}"/>
    <cellStyle name="Millares 35 5" xfId="1433" xr:uid="{6FFFA1A2-40A3-4380-80DF-7B44040393FE}"/>
    <cellStyle name="Millares 35 6" xfId="1434" xr:uid="{40FAAC3C-E546-495F-B2B4-7E7D674194AC}"/>
    <cellStyle name="Millares 35 7" xfId="1435" xr:uid="{C7BA6FBA-111E-4072-810F-F175447681E3}"/>
    <cellStyle name="Millares 35 8" xfId="1436" xr:uid="{89F082CF-F752-4114-BE3D-E9A3830F0311}"/>
    <cellStyle name="Millares 35 9" xfId="1437" xr:uid="{92E1E040-6EBB-4FC7-815C-806B95309A0D}"/>
    <cellStyle name="Millares 36" xfId="376" xr:uid="{16006321-2C50-46BF-BF2D-EEAABEBC1F87}"/>
    <cellStyle name="Millares 36 2" xfId="377" xr:uid="{624CCACF-343F-412E-A7C7-41E268718042}"/>
    <cellStyle name="Millares 36 2 2" xfId="378" xr:uid="{819F6098-6983-442C-8919-536D57618581}"/>
    <cellStyle name="Millares 36 3" xfId="379" xr:uid="{637646B4-82A0-4FAE-B8F7-755ADBDE9787}"/>
    <cellStyle name="Millares 36 3 2" xfId="1438" xr:uid="{AF2379A5-ACDF-496C-8A69-66A4DD8193D9}"/>
    <cellStyle name="Millares 36 3 3" xfId="1439" xr:uid="{705334EC-5E2F-46EE-A7A9-5455A74CA2FF}"/>
    <cellStyle name="Millares 36 3 4" xfId="1440" xr:uid="{59006E2F-00FE-4A22-B3D2-9380EAADBBD1}"/>
    <cellStyle name="Millares 36 3 5" xfId="1441" xr:uid="{98043EC6-136B-4E7C-A102-8F9D6C77B6CB}"/>
    <cellStyle name="Millares 36 3 6" xfId="1442" xr:uid="{2641911B-3BB5-4E54-8D4D-2C3F7221AE60}"/>
    <cellStyle name="Millares 36 3 7" xfId="1443" xr:uid="{71F16AC4-2E8B-473A-BB1D-DFF4C35B32B9}"/>
    <cellStyle name="Millares 36 3 8" xfId="1444" xr:uid="{E25872FD-F57D-4A73-A414-C15C4830814A}"/>
    <cellStyle name="Millares 36 4" xfId="1445" xr:uid="{ABA50F75-4BAA-402F-9AD6-E650448F4FC6}"/>
    <cellStyle name="Millares 36 5" xfId="1446" xr:uid="{CB62A0E6-A224-4FA4-B27B-4F9E550CC0BE}"/>
    <cellStyle name="Millares 36 6" xfId="1447" xr:uid="{E3BC906B-9BF4-4C7B-8A74-2D6CCCCF9038}"/>
    <cellStyle name="Millares 36 7" xfId="1448" xr:uid="{5D4CD347-58AA-45BB-AB1A-F10AFB97A914}"/>
    <cellStyle name="Millares 36 8" xfId="1449" xr:uid="{000B91B5-5A97-4A00-9224-06C5F66063BD}"/>
    <cellStyle name="Millares 36 9" xfId="1450" xr:uid="{A358B6C2-1033-4F9A-B43F-05B3BCEAB59C}"/>
    <cellStyle name="Millares 37" xfId="380" xr:uid="{C43EBC9B-C280-4B7F-98F8-4FE30A3D2A7E}"/>
    <cellStyle name="Millares 37 2" xfId="381" xr:uid="{335E8D9C-B7FE-4B55-A1B5-97AF66CE662E}"/>
    <cellStyle name="Millares 37 2 2" xfId="382" xr:uid="{1FEA39D7-28D6-4E47-BC61-8C75F3B3579A}"/>
    <cellStyle name="Millares 37 3" xfId="383" xr:uid="{80CDE546-408C-4CA8-B4AA-81CF9DEED0BF}"/>
    <cellStyle name="Millares 37 4" xfId="1451" xr:uid="{F34E0D47-7469-47D4-BA00-E849AF092853}"/>
    <cellStyle name="Millares 37 5" xfId="1452" xr:uid="{0BB991FF-B886-47C8-BCE7-9FE18CA00F75}"/>
    <cellStyle name="Millares 37 6" xfId="1453" xr:uid="{83498EB0-9152-40D5-82D1-5B450D78D42E}"/>
    <cellStyle name="Millares 37 7" xfId="1454" xr:uid="{8C4A63CE-DE92-4E6E-96C4-96B4C3CC484F}"/>
    <cellStyle name="Millares 37 8" xfId="1455" xr:uid="{9F100DF0-A35A-4AD6-9F57-9E7473437BEF}"/>
    <cellStyle name="Millares 37 9" xfId="1456" xr:uid="{EF4A61F5-EEEE-413B-A650-059C9F436CA2}"/>
    <cellStyle name="Millares 38" xfId="384" xr:uid="{E7732DE9-4A37-4810-8029-3D6A08DDDDCE}"/>
    <cellStyle name="Millares 38 2" xfId="385" xr:uid="{F03879DC-3A53-4BFF-A6F2-38C0B9B78736}"/>
    <cellStyle name="Millares 38 2 2" xfId="386" xr:uid="{C9BED15F-D09F-45D0-B0BF-FE207C1B1AC1}"/>
    <cellStyle name="Millares 38 3" xfId="387" xr:uid="{A7DD0C96-AC90-4B5F-9271-EC1B2E08B2D9}"/>
    <cellStyle name="Millares 38 4" xfId="1457" xr:uid="{93D441E2-B21E-4D95-B17A-952F3B42326E}"/>
    <cellStyle name="Millares 38 5" xfId="1458" xr:uid="{FA58003F-17BD-4217-B044-6A9D1C2922F5}"/>
    <cellStyle name="Millares 38 6" xfId="1459" xr:uid="{F506C20B-B2C0-4D22-98DD-BB5779AB1DFD}"/>
    <cellStyle name="Millares 38 7" xfId="1460" xr:uid="{AB43EC1C-C7A3-4ECB-BE41-50212CE446D2}"/>
    <cellStyle name="Millares 38 8" xfId="1461" xr:uid="{7C8B9C7A-D920-4724-83F2-CC7B0755BCDE}"/>
    <cellStyle name="Millares 38 9" xfId="1462" xr:uid="{D411DA94-9E74-4F16-9C59-B8A6F404CE52}"/>
    <cellStyle name="Millares 39" xfId="388" xr:uid="{153EDC4B-254F-41ED-80EC-8DBA98FF2644}"/>
    <cellStyle name="Millares 39 2" xfId="389" xr:uid="{2AAE1602-B78F-4797-9801-4170C49E49E2}"/>
    <cellStyle name="Millares 39 2 2" xfId="390" xr:uid="{D2FCE426-F840-4DD3-AD66-9F5A53602FAA}"/>
    <cellStyle name="Millares 39 3" xfId="391" xr:uid="{F516F62F-F96E-44C1-A8D4-FE19DA345BC8}"/>
    <cellStyle name="Millares 39 4" xfId="1463" xr:uid="{462DDF90-9BCE-4733-91DD-5DDD76B66C50}"/>
    <cellStyle name="Millares 39 5" xfId="1464" xr:uid="{8F7A806F-567D-4AF8-8D77-20974F4D389D}"/>
    <cellStyle name="Millares 39 6" xfId="1465" xr:uid="{7BE76ABD-95E0-4CA4-97FD-D8D02AFD148C}"/>
    <cellStyle name="Millares 39 7" xfId="1466" xr:uid="{B340668F-F0AF-4D0A-A0D3-E19B414F5E7A}"/>
    <cellStyle name="Millares 39 8" xfId="1467" xr:uid="{3C4CF862-76DC-4F58-8993-B4EDD313EA16}"/>
    <cellStyle name="Millares 39 9" xfId="1468" xr:uid="{2E9C08D8-AE30-492B-B0DA-46DFDA4BAEA1}"/>
    <cellStyle name="Millares 4" xfId="52" xr:uid="{00000000-0005-0000-0000-000025000000}"/>
    <cellStyle name="Millares 4 10" xfId="1469" xr:uid="{0A69FEC3-65B8-4BB8-942F-E0E9D101C50C}"/>
    <cellStyle name="Millares 4 11" xfId="1470" xr:uid="{DF388830-6131-415F-A671-777580D31BBE}"/>
    <cellStyle name="Millares 4 12" xfId="1471" xr:uid="{CFAD62FE-2433-4F96-8075-895496573EEC}"/>
    <cellStyle name="Millares 4 13" xfId="392" xr:uid="{58D7647C-B2F2-4206-8737-7FC60FC8949E}"/>
    <cellStyle name="Millares 4 14" xfId="2157" xr:uid="{63AC1C04-6C4A-4AE9-9EA8-DE454F76093B}"/>
    <cellStyle name="Millares 4 15" xfId="2185" xr:uid="{A9610F24-2401-4028-BB5D-201C790715A4}"/>
    <cellStyle name="Millares 4 2" xfId="67" xr:uid="{00000000-0005-0000-0000-000026000000}"/>
    <cellStyle name="Millares 4 2 10" xfId="2061" xr:uid="{7BED8D9D-0F5C-4BE3-847F-C762E5533E32}"/>
    <cellStyle name="Millares 4 2 11" xfId="1978" xr:uid="{AB9588E0-1D47-45E3-8BB2-5389217831B7}"/>
    <cellStyle name="Millares 4 2 12" xfId="393" xr:uid="{AE28DB0F-385F-4213-A722-7A2C237EE261}"/>
    <cellStyle name="Millares 4 2 13" xfId="2170" xr:uid="{24445C6C-A656-4DE2-A180-657CDCA27139}"/>
    <cellStyle name="Millares 4 2 14" xfId="2198" xr:uid="{2DF65280-19FA-4B6D-B728-8EF51E85612E}"/>
    <cellStyle name="Millares 4 2 2" xfId="394" xr:uid="{1B7B0109-28A4-4ACB-B380-61E9D4B59D1A}"/>
    <cellStyle name="Millares 4 2 2 10" xfId="1979" xr:uid="{DB7CAF42-2D55-4108-A5EB-243E868BF0E0}"/>
    <cellStyle name="Millares 4 2 2 2" xfId="1472" xr:uid="{7BD70336-B425-47A7-821C-6316B500E99F}"/>
    <cellStyle name="Millares 4 2 2 2 2" xfId="2108" xr:uid="{20F13D77-ED7A-4F6B-A429-08DBFBC9D048}"/>
    <cellStyle name="Millares 4 2 2 2 3" xfId="2029" xr:uid="{2B49786C-1F00-4528-8C7A-E446DAB000F2}"/>
    <cellStyle name="Millares 4 2 2 3" xfId="1473" xr:uid="{D4B71296-7976-4DF6-9C9E-BB2AB0C36E04}"/>
    <cellStyle name="Millares 4 2 2 3 2" xfId="2109" xr:uid="{582285B6-6D10-4AA2-B7B6-EB8B16BBFA64}"/>
    <cellStyle name="Millares 4 2 2 3 3" xfId="2030" xr:uid="{BDE6748A-FFA3-4B39-A3EF-359ACEC5C6C8}"/>
    <cellStyle name="Millares 4 2 2 4" xfId="1474" xr:uid="{E5A58056-9774-4FA2-9DBA-B654E6180DF9}"/>
    <cellStyle name="Millares 4 2 2 4 2" xfId="2110" xr:uid="{4223AB2F-26F6-4D32-B68C-DC332501FBF0}"/>
    <cellStyle name="Millares 4 2 2 4 3" xfId="2031" xr:uid="{152151F4-49FD-4250-BDC1-87F343458450}"/>
    <cellStyle name="Millares 4 2 2 5" xfId="1475" xr:uid="{D365E7A9-E8CF-4F71-BA9D-828A78EC9890}"/>
    <cellStyle name="Millares 4 2 2 5 2" xfId="2111" xr:uid="{F738226F-72B4-4A6E-BECD-5D0D52B0CB87}"/>
    <cellStyle name="Millares 4 2 2 5 3" xfId="2032" xr:uid="{8ADDDBD0-040C-4868-8E9B-6CA8827B0C78}"/>
    <cellStyle name="Millares 4 2 2 6" xfId="1476" xr:uid="{1E3025B4-7142-4289-AB31-104AFBAB5FA8}"/>
    <cellStyle name="Millares 4 2 2 6 2" xfId="2112" xr:uid="{4373E33E-46A3-4B01-9489-65C92D1ACC95}"/>
    <cellStyle name="Millares 4 2 2 6 3" xfId="2033" xr:uid="{59217484-529D-4868-944E-E2067DF3A29A}"/>
    <cellStyle name="Millares 4 2 2 7" xfId="1477" xr:uid="{42166154-6ACA-433C-89A7-4DC222EDB0E3}"/>
    <cellStyle name="Millares 4 2 2 7 2" xfId="2113" xr:uid="{5191F91E-AFFC-4ECC-8432-1CEE0168E735}"/>
    <cellStyle name="Millares 4 2 2 7 3" xfId="2034" xr:uid="{43F0EFEE-0D0D-4AA9-BD4C-D5C22B857436}"/>
    <cellStyle name="Millares 4 2 2 8" xfId="1478" xr:uid="{723AB4C4-86BE-4630-9BD0-6EAC3DC9E9D8}"/>
    <cellStyle name="Millares 4 2 2 8 2" xfId="2114" xr:uid="{FAEDC837-7898-43E2-886D-32AC41581CEE}"/>
    <cellStyle name="Millares 4 2 2 8 3" xfId="2035" xr:uid="{B28F0D90-56D8-4D19-B931-1BA94B587716}"/>
    <cellStyle name="Millares 4 2 2 9" xfId="2062" xr:uid="{150848A2-8614-4471-931C-A5D7C8EC9AA1}"/>
    <cellStyle name="Millares 4 2 3" xfId="1479" xr:uid="{75932CA7-1F6E-44A3-B3F6-0ADD81FC25DC}"/>
    <cellStyle name="Millares 4 2 3 2" xfId="2115" xr:uid="{13A6E000-2270-4D69-B28A-FE8377EA513F}"/>
    <cellStyle name="Millares 4 2 3 3" xfId="2036" xr:uid="{A75DA8F3-F7BD-44E8-91C9-7BEE82B04B8A}"/>
    <cellStyle name="Millares 4 2 4" xfId="1480" xr:uid="{D6C08D17-9029-4502-B485-714626277ABC}"/>
    <cellStyle name="Millares 4 2 4 2" xfId="2116" xr:uid="{B8C292CC-FADD-4432-B3A2-D4A9B62F732B}"/>
    <cellStyle name="Millares 4 2 4 3" xfId="2037" xr:uid="{EC08E01B-E41F-45F4-87AC-D3983524C008}"/>
    <cellStyle name="Millares 4 2 5" xfId="1481" xr:uid="{FC10B4AB-DEA3-4F3A-B892-ACF01F6EB9A4}"/>
    <cellStyle name="Millares 4 2 5 2" xfId="2117" xr:uid="{7BE9AD61-5A2F-4907-8685-FC89460B0756}"/>
    <cellStyle name="Millares 4 2 5 3" xfId="2038" xr:uid="{EF77EC39-7F9C-43DC-AC84-F3AC6CE0326D}"/>
    <cellStyle name="Millares 4 2 6" xfId="1482" xr:uid="{0170FCCC-FE42-480B-8A08-3F95FE9F1F3C}"/>
    <cellStyle name="Millares 4 2 6 2" xfId="2118" xr:uid="{FBF78153-5EB5-4774-95DC-0EA3E758DE9E}"/>
    <cellStyle name="Millares 4 2 6 3" xfId="2039" xr:uid="{0AB409AC-C7EC-48A5-B543-A15286AE017B}"/>
    <cellStyle name="Millares 4 2 7" xfId="1483" xr:uid="{FFC502E3-D72B-4D69-ADD9-3391B1B02187}"/>
    <cellStyle name="Millares 4 2 7 2" xfId="2119" xr:uid="{2A4587E6-55D0-4DC0-9BEC-FB7663D9C14E}"/>
    <cellStyle name="Millares 4 2 7 3" xfId="2040" xr:uid="{271B109B-ACA9-42E1-8714-86B51CB2DD71}"/>
    <cellStyle name="Millares 4 2 8" xfId="1484" xr:uid="{13615E64-3A66-4A35-BB02-4243D2A93403}"/>
    <cellStyle name="Millares 4 2 8 2" xfId="2120" xr:uid="{5DBF7B30-2FBE-401D-A9C0-F54B1DB5E1BA}"/>
    <cellStyle name="Millares 4 2 8 3" xfId="2041" xr:uid="{A962CF13-9C99-4CC8-9000-1D69A3BA2C38}"/>
    <cellStyle name="Millares 4 2 9" xfId="1485" xr:uid="{9224D17B-754D-4ED6-8D4C-D09B0B8A2F71}"/>
    <cellStyle name="Millares 4 2 9 2" xfId="2121" xr:uid="{81C9D998-AA72-45FB-94A6-A94288D7AD1A}"/>
    <cellStyle name="Millares 4 2 9 3" xfId="2042" xr:uid="{1E2C0154-8BF8-43DA-8920-631F67077CF3}"/>
    <cellStyle name="Millares 4 3" xfId="395" xr:uid="{8BB1D23D-E220-4AF4-8E92-4200499A777F}"/>
    <cellStyle name="Millares 4 3 2" xfId="1486" xr:uid="{0F71A2B1-F570-41C2-93DB-1CCF3788EE4A}"/>
    <cellStyle name="Millares 4 3 3" xfId="1487" xr:uid="{C590325E-150A-4C7F-897F-1D83C0BF493F}"/>
    <cellStyle name="Millares 4 3 4" xfId="1488" xr:uid="{02B0CD8A-E8D8-4FBF-84DA-700A4E46D9B1}"/>
    <cellStyle name="Millares 4 3 5" xfId="1489" xr:uid="{552DD979-1A0E-4A6D-AD8F-5B7ED1A0CAC1}"/>
    <cellStyle name="Millares 4 3 6" xfId="1490" xr:uid="{67236168-08CE-46AB-94C6-01ED958C8ED4}"/>
    <cellStyle name="Millares 4 3 7" xfId="1491" xr:uid="{F27302DF-A279-467A-A1B8-FAE66ECC9E1E}"/>
    <cellStyle name="Millares 4 3 8" xfId="1492" xr:uid="{65155A50-220C-4AC7-B147-823E9BD531D3}"/>
    <cellStyle name="Millares 4 4" xfId="1493" xr:uid="{AD4561E2-1FE8-49D1-97F0-DAE10EBC5A77}"/>
    <cellStyle name="Millares 4 5" xfId="1494" xr:uid="{BEB7F2BF-1370-4084-8683-97705EF474BD}"/>
    <cellStyle name="Millares 4 6" xfId="1495" xr:uid="{665FA262-B951-411D-B1B6-3FE09B5042DE}"/>
    <cellStyle name="Millares 4 7" xfId="1496" xr:uid="{8007635B-F7AD-412A-8EB7-770B0443CDA8}"/>
    <cellStyle name="Millares 4 8" xfId="1497" xr:uid="{A361DF49-8D37-4D5D-9203-7F34E38D8D62}"/>
    <cellStyle name="Millares 4 9" xfId="1498" xr:uid="{03695304-3A83-4E85-9494-35626BA8A49B}"/>
    <cellStyle name="Millares 4_APU VARIANTE POPAYAN ENERO-2011" xfId="1499" xr:uid="{AFE38596-1E87-4C7A-B793-A29EBF5D3614}"/>
    <cellStyle name="Millares 40" xfId="396" xr:uid="{BDBEF931-24C7-4468-9D8C-932E27442D64}"/>
    <cellStyle name="Millares 40 2" xfId="397" xr:uid="{39EB4DDF-7A4C-43E2-ABF8-E53523F9C80C}"/>
    <cellStyle name="Millares 40 2 2" xfId="398" xr:uid="{6E517E4B-7E3E-4C3B-B9C2-F5EEA5DB1609}"/>
    <cellStyle name="Millares 40 3" xfId="399" xr:uid="{51A6975D-F167-4EBD-BCDD-E478177C4894}"/>
    <cellStyle name="Millares 41" xfId="400" xr:uid="{E7131C7F-5A1D-4AA8-976A-29A809CF3E0C}"/>
    <cellStyle name="Millares 41 2" xfId="401" xr:uid="{12BEFDC3-03C3-4475-B425-90A2631AA97D}"/>
    <cellStyle name="Millares 41 2 2" xfId="402" xr:uid="{3601D2CB-B31F-415A-8324-6324EB978F78}"/>
    <cellStyle name="Millares 41 3" xfId="403" xr:uid="{B0656471-4716-4B9E-98BF-36D86A79AD8B}"/>
    <cellStyle name="Millares 42" xfId="404" xr:uid="{065A8D1B-CC3C-4A95-899F-88805AD0AA46}"/>
    <cellStyle name="Millares 42 2" xfId="405" xr:uid="{CAF86A4A-A05A-46BE-83ED-AC286A9A287D}"/>
    <cellStyle name="Millares 42 2 2" xfId="406" xr:uid="{34F9D40A-AF9F-43DB-B3E9-64ECA21A44C3}"/>
    <cellStyle name="Millares 42 3" xfId="407" xr:uid="{B37C8D54-0D4F-4791-8B8A-0AF515283A41}"/>
    <cellStyle name="Millares 43" xfId="408" xr:uid="{F7F05BA3-4C9D-44AA-8B41-A546E07608C8}"/>
    <cellStyle name="Millares 43 2" xfId="409" xr:uid="{09008256-89F0-4F89-94AA-61FB0B02BE4A}"/>
    <cellStyle name="Millares 43 2 2" xfId="410" xr:uid="{4C68087A-0118-438B-885C-67B869C40C4C}"/>
    <cellStyle name="Millares 43 3" xfId="411" xr:uid="{78AC61BC-3B73-40EA-A141-C47FFB396C94}"/>
    <cellStyle name="Millares 44" xfId="412" xr:uid="{4824F3E0-5048-414F-B1FB-3D5F4EEEAE15}"/>
    <cellStyle name="Millares 44 2" xfId="413" xr:uid="{8CFB4060-145C-4F76-9A60-CA1E25F42374}"/>
    <cellStyle name="Millares 44 2 2" xfId="414" xr:uid="{3380C141-3745-4633-BAC9-B83C0D2B017D}"/>
    <cellStyle name="Millares 44 3" xfId="415" xr:uid="{35703312-315B-42B8-8956-1714F7FA40D4}"/>
    <cellStyle name="Millares 45" xfId="416" xr:uid="{735A6D57-04D8-41AB-BB6F-7659461A8F9C}"/>
    <cellStyle name="Millares 45 2" xfId="417" xr:uid="{0F52BEA5-0E81-4D95-A19A-206E2F401B47}"/>
    <cellStyle name="Millares 45 2 2" xfId="418" xr:uid="{778371FD-ABE9-4E08-B528-32BDE6837619}"/>
    <cellStyle name="Millares 45 3" xfId="419" xr:uid="{18ECC933-0726-4F86-A32F-328643853484}"/>
    <cellStyle name="Millares 46" xfId="420" xr:uid="{26A4AF86-1A64-428B-956F-FCE6B39F4DE6}"/>
    <cellStyle name="Millares 46 2" xfId="421" xr:uid="{DA6038F4-4AA7-433E-BA1E-11902B0CF158}"/>
    <cellStyle name="Millares 46 2 2" xfId="422" xr:uid="{105F4C0F-15BE-4856-B22A-6794465CF460}"/>
    <cellStyle name="Millares 46 3" xfId="423" xr:uid="{A7D13C05-9A0C-4883-B435-325A68AA928A}"/>
    <cellStyle name="Millares 47" xfId="424" xr:uid="{B7735ADD-4243-4A1A-B180-5BC872B21112}"/>
    <cellStyle name="Millares 47 2" xfId="425" xr:uid="{D5DAB3CA-0493-421B-801A-6A98FDE84039}"/>
    <cellStyle name="Millares 47 2 2" xfId="426" xr:uid="{908E0F3F-6ED6-4B34-9D1F-96D3E8FCFA86}"/>
    <cellStyle name="Millares 47 3" xfId="427" xr:uid="{42DEF828-042E-40A0-A350-BF9D375197DA}"/>
    <cellStyle name="Millares 48" xfId="428" xr:uid="{FC7BF910-3142-41B1-8B88-CC0755A7AAD8}"/>
    <cellStyle name="Millares 48 2" xfId="429" xr:uid="{45D22BEE-00AF-46BF-B3DE-933A6ED56629}"/>
    <cellStyle name="Millares 48 2 2" xfId="430" xr:uid="{677636A1-22A9-4FDB-B259-0075816336D8}"/>
    <cellStyle name="Millares 48 3" xfId="431" xr:uid="{C807B512-5A2C-45C6-AC2A-1B10929AA66C}"/>
    <cellStyle name="Millares 49" xfId="432" xr:uid="{500791B1-FDE2-4684-931B-ED0F08CCBF17}"/>
    <cellStyle name="Millares 49 2" xfId="433" xr:uid="{D613C19F-A08C-411F-B7D5-1BB996FD2081}"/>
    <cellStyle name="Millares 49 2 2" xfId="434" xr:uid="{51C57805-79C0-452D-B62E-98FB14780F1C}"/>
    <cellStyle name="Millares 49 3" xfId="435" xr:uid="{D3BC3824-1777-49C4-9C5B-91055EB8C540}"/>
    <cellStyle name="Millares 5" xfId="53" xr:uid="{00000000-0005-0000-0000-000027000000}"/>
    <cellStyle name="Millares 5 10" xfId="1500" xr:uid="{F427D7BC-06B7-4911-8F48-817F9E246E7A}"/>
    <cellStyle name="Millares 5 11" xfId="1501" xr:uid="{B80459E2-6FBF-43F1-8F0B-C7980EC9B61D}"/>
    <cellStyle name="Millares 5 12" xfId="1502" xr:uid="{B267EEA1-C55E-4C7E-A06F-6B7D406ABCEA}"/>
    <cellStyle name="Millares 5 13" xfId="436" xr:uid="{BC2E2583-386D-4F19-ADAD-94CD524B6982}"/>
    <cellStyle name="Millares 5 14" xfId="2158" xr:uid="{B272C90B-9010-47A5-A8D3-4AA5D540AB5A}"/>
    <cellStyle name="Millares 5 15" xfId="2186" xr:uid="{DD956AA9-2D63-4428-976F-28E79F55FABB}"/>
    <cellStyle name="Millares 5 2" xfId="68" xr:uid="{00000000-0005-0000-0000-000028000000}"/>
    <cellStyle name="Millares 5 2 10" xfId="437" xr:uid="{F060D6B5-447D-4111-B85F-A768DBF76ECF}"/>
    <cellStyle name="Millares 5 2 11" xfId="2171" xr:uid="{D149E151-1D86-4A7A-A309-AA8AB0B66D74}"/>
    <cellStyle name="Millares 5 2 12" xfId="2199" xr:uid="{C35B3DE9-7C0D-4178-9DF9-5CC63CC3DED2}"/>
    <cellStyle name="Millares 5 2 2" xfId="1503" xr:uid="{3D5BB119-5C62-4330-9574-E211B6C4B974}"/>
    <cellStyle name="Millares 5 2 2 2" xfId="2122" xr:uid="{D7FCD8F8-788E-4E93-9539-5E3C1FCA590D}"/>
    <cellStyle name="Millares 5 2 2 3" xfId="2043" xr:uid="{72F837A8-5D76-49FA-83C1-8038DAFF160C}"/>
    <cellStyle name="Millares 5 2 3" xfId="1504" xr:uid="{C1FC6CDA-7302-44E5-BC04-7C092F195898}"/>
    <cellStyle name="Millares 5 2 4" xfId="1505" xr:uid="{3037D302-CF0C-4FE9-B3AB-405360B15022}"/>
    <cellStyle name="Millares 5 2 5" xfId="1506" xr:uid="{FC2821BA-5A90-4F43-ACED-9F502A8A7267}"/>
    <cellStyle name="Millares 5 2 6" xfId="1507" xr:uid="{3CE9E8CB-9EDD-4FCE-9970-E03D44580417}"/>
    <cellStyle name="Millares 5 2 7" xfId="1508" xr:uid="{6146FE81-6737-4A95-8AF9-44EB204B1DD4}"/>
    <cellStyle name="Millares 5 2 8" xfId="1509" xr:uid="{4FCEFBA4-4402-4743-B174-BB4643835F4C}"/>
    <cellStyle name="Millares 5 2 9" xfId="1510" xr:uid="{ABEA72B1-73EA-496F-8A2B-9CB7BFBA5AA3}"/>
    <cellStyle name="Millares 5 3" xfId="438" xr:uid="{89E9AEBC-92C7-47CF-BE58-9701AD9C610A}"/>
    <cellStyle name="Millares 5 3 2" xfId="2063" xr:uid="{6E058163-87BE-43F1-B4A3-DDD6086DBCCB}"/>
    <cellStyle name="Millares 5 3 3" xfId="1980" xr:uid="{E7C965D3-F0ED-42C8-A7A0-8D13DDFF177B}"/>
    <cellStyle name="Millares 5 4" xfId="1511" xr:uid="{6D2B02BA-C4A1-4B38-A014-C9F4ED614D7F}"/>
    <cellStyle name="Millares 5 5" xfId="1512" xr:uid="{3C2AAD67-DE4B-4219-B662-2EF19DC767F7}"/>
    <cellStyle name="Millares 5 5 2" xfId="2123" xr:uid="{246DDCB6-3A0A-48EB-B09F-613222D6728D}"/>
    <cellStyle name="Millares 5 5 3" xfId="2044" xr:uid="{2BB7E848-1EB2-4047-A80B-F2A232F1FF3A}"/>
    <cellStyle name="Millares 5 6" xfId="1513" xr:uid="{2E23F7A7-00BB-4EDD-AEDF-DFFDB05D7BEA}"/>
    <cellStyle name="Millares 5 7" xfId="1514" xr:uid="{E153D1D9-BD6F-4E26-929E-A8FE8395388C}"/>
    <cellStyle name="Millares 5 8" xfId="1515" xr:uid="{EF91D71C-D7D9-4F32-A99B-2AD5650F7F0E}"/>
    <cellStyle name="Millares 5 9" xfId="1516" xr:uid="{BCCDE0D1-B426-4CFD-B80C-F500F7AE1891}"/>
    <cellStyle name="Millares 5_APU AMV02 CON CUBS 2007 E EXCEL 2003 11 FEBRERO definitivo" xfId="1517" xr:uid="{03BCB73B-6000-498E-B143-908B63DFE985}"/>
    <cellStyle name="Millares 50" xfId="439" xr:uid="{4E3A979D-A2FD-4FF9-9F81-66914D168C9D}"/>
    <cellStyle name="Millares 50 2" xfId="440" xr:uid="{BC8C4E45-B970-4612-9F81-DFB366A540CC}"/>
    <cellStyle name="Millares 50 2 2" xfId="441" xr:uid="{53526D92-88BE-4F00-BCDE-CCBA90CBF101}"/>
    <cellStyle name="Millares 50 3" xfId="442" xr:uid="{0CE85E5F-D70C-467E-88F9-11FDB8030430}"/>
    <cellStyle name="Millares 51" xfId="443" xr:uid="{A40E5A16-9390-4399-AC9E-875C3E73D49D}"/>
    <cellStyle name="Millares 51 2" xfId="444" xr:uid="{99869703-7AEA-41E8-80EA-25B743BCC4F7}"/>
    <cellStyle name="Millares 51 2 2" xfId="445" xr:uid="{AE13F898-1CDC-4673-B3BE-FCD6CD8A27B5}"/>
    <cellStyle name="Millares 51 3" xfId="446" xr:uid="{D4050EFC-F119-4DDA-9399-06C54DC26152}"/>
    <cellStyle name="Millares 52" xfId="447" xr:uid="{E1A9C580-3F8B-433B-B0C1-DED778FDCC86}"/>
    <cellStyle name="Millares 52 2" xfId="448" xr:uid="{624BC28C-5EE2-443C-9AFD-64AC89E25AB1}"/>
    <cellStyle name="Millares 52 2 2" xfId="449" xr:uid="{7E94C6D3-8950-4653-9892-DEA670BF7F23}"/>
    <cellStyle name="Millares 52 3" xfId="450" xr:uid="{9B7BAC70-136A-4850-A0C8-37DD78B9B5A8}"/>
    <cellStyle name="Millares 53" xfId="451" xr:uid="{6423F1EA-A87B-4514-8891-98C38E0CC2B0}"/>
    <cellStyle name="Millares 53 2" xfId="452" xr:uid="{4A55C3D8-CF90-47A0-AA05-50AF38BB4749}"/>
    <cellStyle name="Millares 53 2 2" xfId="453" xr:uid="{249568A7-94F3-4ECB-8B04-D47FFBF02560}"/>
    <cellStyle name="Millares 53 3" xfId="454" xr:uid="{198D05A5-0210-4955-A575-3AA81916EF36}"/>
    <cellStyle name="Millares 54" xfId="455" xr:uid="{16C100ED-3E26-4997-8A28-7374B217C24C}"/>
    <cellStyle name="Millares 54 2" xfId="456" xr:uid="{3CE3A09A-FEF7-4637-AF0C-68F5D358E1A0}"/>
    <cellStyle name="Millares 54 2 2" xfId="457" xr:uid="{871E129A-0467-4008-AA9B-E40448C8EA92}"/>
    <cellStyle name="Millares 54 3" xfId="458" xr:uid="{E3ABDD07-6E84-428E-81EB-24697E902ED7}"/>
    <cellStyle name="Millares 55" xfId="459" xr:uid="{F9F01FD6-B5A6-44F5-BE89-DE9FFD506F05}"/>
    <cellStyle name="Millares 55 2" xfId="460" xr:uid="{98C7968D-7786-4541-B447-E3F8640F1584}"/>
    <cellStyle name="Millares 55 2 2" xfId="461" xr:uid="{37A89A23-33FB-4704-A464-CE83D32EFEC1}"/>
    <cellStyle name="Millares 55 3" xfId="462" xr:uid="{5140B439-4434-4FDB-AA96-F18F285E0D4C}"/>
    <cellStyle name="Millares 56" xfId="463" xr:uid="{92D1AC01-A4D1-4E8C-8B92-7054C8D750E8}"/>
    <cellStyle name="Millares 56 2" xfId="464" xr:uid="{2ED15ED0-BBC9-4CC0-ADFA-E9E758D7BF3C}"/>
    <cellStyle name="Millares 56 2 2" xfId="465" xr:uid="{AF470266-C1F3-43F2-8ED0-9D97C32E305A}"/>
    <cellStyle name="Millares 56 3" xfId="466" xr:uid="{249427D7-9B1E-405E-AEEC-7D180C6A2979}"/>
    <cellStyle name="Millares 57" xfId="467" xr:uid="{68302E3F-C9FC-41F8-9943-26A4D874A44F}"/>
    <cellStyle name="Millares 57 2" xfId="468" xr:uid="{AAFD8105-C3C4-4BC5-BA99-8A1F2696689B}"/>
    <cellStyle name="Millares 57 2 2" xfId="469" xr:uid="{7526F3B8-F734-4425-8479-5370045C4909}"/>
    <cellStyle name="Millares 57 3" xfId="470" xr:uid="{FE118497-FEB8-42FC-B19F-CA8EA0CE2442}"/>
    <cellStyle name="Millares 58" xfId="471" xr:uid="{756F00BB-B800-470E-A5D0-A05876C5595B}"/>
    <cellStyle name="Millares 58 2" xfId="472" xr:uid="{338681F7-A14C-4D1B-B3F8-0D5A2FFBB7DF}"/>
    <cellStyle name="Millares 58 2 2" xfId="473" xr:uid="{E5043F6B-8033-4326-ABFF-E666776DE7DE}"/>
    <cellStyle name="Millares 58 3" xfId="474" xr:uid="{8226777F-3989-41F4-8DD8-6984B186AD30}"/>
    <cellStyle name="Millares 59" xfId="475" xr:uid="{C00500E0-ACEF-440E-A250-9431F1C504AE}"/>
    <cellStyle name="Millares 6" xfId="54" xr:uid="{00000000-0005-0000-0000-000029000000}"/>
    <cellStyle name="Millares 6 10" xfId="1518" xr:uid="{C6DFD93D-BA8B-4B0B-81FF-2EA398B0A31E}"/>
    <cellStyle name="Millares 6 11" xfId="476" xr:uid="{CE975169-3EE3-4A80-BD92-94EA6C153ADA}"/>
    <cellStyle name="Millares 6 12" xfId="2159" xr:uid="{8B9D5633-9A53-44DA-88DE-55CABBB1A9AC}"/>
    <cellStyle name="Millares 6 13" xfId="2187" xr:uid="{9F80B6B8-5338-420B-9B4E-584AD3EF0467}"/>
    <cellStyle name="Millares 6 2" xfId="69" xr:uid="{00000000-0005-0000-0000-00002A000000}"/>
    <cellStyle name="Millares 6 2 2" xfId="478" xr:uid="{CDA017BF-71F8-4CF2-BDF7-7F1D048493DA}"/>
    <cellStyle name="Millares 6 2 2 2" xfId="1519" xr:uid="{8F9A8E43-6B78-4540-BC96-7968AB6545D3}"/>
    <cellStyle name="Millares 6 2 2 3" xfId="1520" xr:uid="{08938ADB-AE66-4FA5-9049-EB68481E24AC}"/>
    <cellStyle name="Millares 6 2 2 4" xfId="1521" xr:uid="{71A8D3CD-E265-47F0-84F7-69BBD852EF45}"/>
    <cellStyle name="Millares 6 2 2 5" xfId="1522" xr:uid="{301DA789-D8BD-43A2-AFBB-B644C27E6266}"/>
    <cellStyle name="Millares 6 2 2 6" xfId="1523" xr:uid="{BF0753D0-C819-4464-9E2B-50A6B2A624DA}"/>
    <cellStyle name="Millares 6 2 2 7" xfId="1524" xr:uid="{5148F281-8004-4C78-A8A2-7C30378510C1}"/>
    <cellStyle name="Millares 6 2 2 8" xfId="1525" xr:uid="{FDC6766B-2971-47D8-B2DE-806B488EAC75}"/>
    <cellStyle name="Millares 6 2 3" xfId="477" xr:uid="{08F9C694-F2D0-49C7-9516-858E66171BAD}"/>
    <cellStyle name="Millares 6 2 4" xfId="2172" xr:uid="{229573B2-7A89-4F25-A6D1-6C75BC946F72}"/>
    <cellStyle name="Millares 6 2 5" xfId="2200" xr:uid="{DC059E8A-A7B9-4DDC-91F4-5966AAFE969F}"/>
    <cellStyle name="Millares 6 3" xfId="479" xr:uid="{667A3929-A9EC-4B6E-A092-E941A1E19225}"/>
    <cellStyle name="Millares 6 3 2" xfId="1526" xr:uid="{7D1C2F08-2448-4E07-9BFE-59926B76B8E7}"/>
    <cellStyle name="Millares 6 3 3" xfId="1527" xr:uid="{6E095D73-8FCE-455F-892E-275F4AB8B1F9}"/>
    <cellStyle name="Millares 6 3 4" xfId="1528" xr:uid="{0B6D105F-8535-4095-B13C-A0501F8B5F9F}"/>
    <cellStyle name="Millares 6 3 5" xfId="1529" xr:uid="{48B32346-4FB1-46B2-87AC-9006D41B9615}"/>
    <cellStyle name="Millares 6 3 6" xfId="1530" xr:uid="{9A75ED9E-078C-42BA-97F6-3498BDF52B3A}"/>
    <cellStyle name="Millares 6 3 7" xfId="1531" xr:uid="{BD90E6FE-1DA0-411A-B207-B8D4780CBE33}"/>
    <cellStyle name="Millares 6 3 8" xfId="1532" xr:uid="{189A3901-1ECC-4369-8C28-B6C41DCF6ADD}"/>
    <cellStyle name="Millares 6 4" xfId="1533" xr:uid="{2C8297CF-3751-4835-84E8-6CD3AF78A5E1}"/>
    <cellStyle name="Millares 6 5" xfId="1534" xr:uid="{41EE21C3-BF5B-451D-844D-7266E4CDC631}"/>
    <cellStyle name="Millares 6 6" xfId="1535" xr:uid="{694A8A46-91BA-4220-B11A-D5E16DC68188}"/>
    <cellStyle name="Millares 6 7" xfId="1536" xr:uid="{132212B9-E565-42AF-9674-4CFEFFCCE64A}"/>
    <cellStyle name="Millares 6 8" xfId="1537" xr:uid="{D08FED5E-40F6-4365-B345-7DF15A50C6FB}"/>
    <cellStyle name="Millares 6 9" xfId="1538" xr:uid="{0C8D0800-8DCE-4B16-9D6C-72EF57961BFA}"/>
    <cellStyle name="Millares 6_APU VARIANTE POPAYAN ENERO-2011" xfId="1539" xr:uid="{FAD4F218-3F6C-43AC-A856-09ECAF901ABE}"/>
    <cellStyle name="Millares 60" xfId="802" xr:uid="{67AF49C8-FD43-4BF1-801F-EB48B4B9298D}"/>
    <cellStyle name="Millares 60 2" xfId="2064" xr:uid="{81050A61-817E-4A6B-BCD2-0171AB1A347F}"/>
    <cellStyle name="Millares 60 3" xfId="1982" xr:uid="{21FB33C1-A9A3-4894-9C78-511A58DB5FCC}"/>
    <cellStyle name="Millares 61" xfId="811" xr:uid="{DF9DFC37-FDA5-4AE5-9A39-9581B40C188F}"/>
    <cellStyle name="Millares 61 2" xfId="2065" xr:uid="{23B9BA1A-66DD-4D8E-B5E9-5195798C0B5A}"/>
    <cellStyle name="Millares 61 3" xfId="1983" xr:uid="{613EDCB3-34D0-4EE1-BF86-7B650969E344}"/>
    <cellStyle name="Millares 62" xfId="812" xr:uid="{663835CF-C236-423B-9DFA-83913000390B}"/>
    <cellStyle name="Millares 62 2" xfId="2066" xr:uid="{A24902D5-FFAE-438E-83B1-7BC6E375FB1D}"/>
    <cellStyle name="Millares 62 3" xfId="1984" xr:uid="{0AEFAE97-7377-4E5C-8443-8CC19D4FAF14}"/>
    <cellStyle name="Millares 63" xfId="2052" xr:uid="{09073915-6677-49DB-8FE1-B6B3C197B0EF}"/>
    <cellStyle name="Millares 64" xfId="1969" xr:uid="{F1BB46CE-B77F-427C-9DDC-3FAACFD276BE}"/>
    <cellStyle name="Millares 65" xfId="2050" xr:uid="{50539C62-28D5-4CC0-A275-AE25E03396C4}"/>
    <cellStyle name="Millares 66" xfId="2125" xr:uid="{77CF6DC1-6C12-40E1-8278-658876353E44}"/>
    <cellStyle name="Millares 67" xfId="2049" xr:uid="{E0B78C04-9CC8-4271-99E0-4B0D754C1061}"/>
    <cellStyle name="Millares 68" xfId="2046" xr:uid="{1B21DE8D-96DC-456E-B48D-60FD35C595B6}"/>
    <cellStyle name="Millares 69" xfId="1981" xr:uid="{4C3F8869-FA08-4205-8B94-B90FF3F068EB}"/>
    <cellStyle name="Millares 7" xfId="55" xr:uid="{00000000-0005-0000-0000-00002B000000}"/>
    <cellStyle name="Millares 7 10" xfId="1540" xr:uid="{4422EB28-B361-4870-8DAF-93416F4C601C}"/>
    <cellStyle name="Millares 7 11" xfId="480" xr:uid="{E373EF4B-D1F4-455D-AAAB-1EC2A6424DD7}"/>
    <cellStyle name="Millares 7 12" xfId="2160" xr:uid="{48D352BA-D292-4FFA-8D60-F0E73D3BB344}"/>
    <cellStyle name="Millares 7 13" xfId="2188" xr:uid="{1C4F7ABB-B5D2-4384-8D56-0D8938FE34D3}"/>
    <cellStyle name="Millares 7 2" xfId="70" xr:uid="{00000000-0005-0000-0000-00002C000000}"/>
    <cellStyle name="Millares 7 2 10" xfId="2173" xr:uid="{928E0B1D-5AA1-4E73-B843-87BAB791CDFC}"/>
    <cellStyle name="Millares 7 2 11" xfId="2201" xr:uid="{D3A3493F-4C6F-46B1-9CD4-11B0775C4695}"/>
    <cellStyle name="Millares 7 2 2" xfId="482" xr:uid="{F7E321C4-5F26-49A8-BECF-2B493988C966}"/>
    <cellStyle name="Millares 7 2 2 2" xfId="1541" xr:uid="{C497F7DC-54E9-49F9-AF39-00E54EC90180}"/>
    <cellStyle name="Millares 7 2 2 3" xfId="1542" xr:uid="{36333B0C-D134-4214-8CEE-BBAFF284279F}"/>
    <cellStyle name="Millares 7 2 2 4" xfId="1543" xr:uid="{C72A5FB1-57DE-4493-BC3F-125C1221C9FA}"/>
    <cellStyle name="Millares 7 2 2 5" xfId="1544" xr:uid="{81239B5B-571D-4740-8AEB-446C30F05F04}"/>
    <cellStyle name="Millares 7 2 2 6" xfId="1545" xr:uid="{EB7663D3-9FB4-476D-9A05-2089220AC175}"/>
    <cellStyle name="Millares 7 2 2 7" xfId="1546" xr:uid="{D29E4F5E-90F4-429F-9849-A5493CF6BDDF}"/>
    <cellStyle name="Millares 7 2 2 8" xfId="1547" xr:uid="{F24D27E2-07BF-4A83-BFBF-3CA8FE607E29}"/>
    <cellStyle name="Millares 7 2 3" xfId="1548" xr:uid="{B2E34698-94CF-4DF0-8ED4-174792C625B8}"/>
    <cellStyle name="Millares 7 2 4" xfId="1549" xr:uid="{83C8E121-1251-49AA-933C-8CFA17A57D8F}"/>
    <cellStyle name="Millares 7 2 5" xfId="1550" xr:uid="{D952AB89-F7EE-4BA2-A94C-25B4BD597816}"/>
    <cellStyle name="Millares 7 2 6" xfId="1551" xr:uid="{BE9590B5-068C-4DDE-8601-7382C59760E8}"/>
    <cellStyle name="Millares 7 2 7" xfId="1552" xr:uid="{C62C98D8-C3D1-483A-9572-89A89B7FB881}"/>
    <cellStyle name="Millares 7 2 8" xfId="1553" xr:uid="{B413DD90-2F0F-4FD0-B68F-39275F02BBF5}"/>
    <cellStyle name="Millares 7 2 9" xfId="481" xr:uid="{CEC420B3-B3A6-41E8-87F8-76B754501F58}"/>
    <cellStyle name="Millares 7 3" xfId="483" xr:uid="{75093B61-6A96-48EC-B402-764F39FDA10B}"/>
    <cellStyle name="Millares 7 3 2" xfId="1554" xr:uid="{0E03B49B-485C-435E-BC5C-E76F6619546C}"/>
    <cellStyle name="Millares 7 3 3" xfId="1555" xr:uid="{C9A8364C-0286-4A7B-A227-4F4F120135A7}"/>
    <cellStyle name="Millares 7 3 4" xfId="1556" xr:uid="{5C177102-120E-48D1-88A9-E9C638D0D022}"/>
    <cellStyle name="Millares 7 3 5" xfId="1557" xr:uid="{4B597E4F-6DBA-4349-90A8-1127A21ECC2A}"/>
    <cellStyle name="Millares 7 3 6" xfId="1558" xr:uid="{3F61EE85-0AD5-4889-8E9D-340FB7630EA5}"/>
    <cellStyle name="Millares 7 3 7" xfId="1559" xr:uid="{625EEAB2-33D7-4D5B-9283-77C0DEC3A284}"/>
    <cellStyle name="Millares 7 3 8" xfId="1560" xr:uid="{9FA3F57C-35EC-44A3-B1C3-7FCE1E7A9633}"/>
    <cellStyle name="Millares 7 4" xfId="1561" xr:uid="{FFE1F745-CF9D-42EE-9813-03EC9F5DA300}"/>
    <cellStyle name="Millares 7 5" xfId="1562" xr:uid="{919BAE6F-8325-45CB-9E83-E0BDB3CD0DCA}"/>
    <cellStyle name="Millares 7 6" xfId="1563" xr:uid="{9256AAB6-EF17-4B9D-BB17-9DBF6C087482}"/>
    <cellStyle name="Millares 7 7" xfId="1564" xr:uid="{7DE5169E-CFA1-43D9-8849-856507D4C040}"/>
    <cellStyle name="Millares 7 8" xfId="1565" xr:uid="{551353D3-CDD7-4D06-96A0-67FDF7CC3864}"/>
    <cellStyle name="Millares 7 9" xfId="1566" xr:uid="{6D48865C-C4D0-43E4-93D0-7E70654778D5}"/>
    <cellStyle name="Millares 7_APU VARIANTE POPAYAN ENERO-2011" xfId="1567" xr:uid="{DF29923B-6E3F-4551-9645-F0A334C1BDDC}"/>
    <cellStyle name="Millares 70" xfId="2047" xr:uid="{300A9556-407A-4E85-8EBF-A9A751B5B538}"/>
    <cellStyle name="Millares 71" xfId="2012" xr:uid="{E8B9FEC4-91CD-4E98-BB13-A48BBD4202C1}"/>
    <cellStyle name="Millares 72" xfId="1992" xr:uid="{19313C1E-5DC5-429E-BE83-B36EE6A23164}"/>
    <cellStyle name="Millares 73" xfId="2011" xr:uid="{5007844E-7E5D-4660-B0FE-EB13F3F7F29D}"/>
    <cellStyle name="Millares 74" xfId="2048" xr:uid="{1734EA09-5CCF-43B7-8FBE-F53924DDEC1B}"/>
    <cellStyle name="Millares 75" xfId="2126" xr:uid="{BC5242FE-B757-4EE9-BA00-8C559796685D}"/>
    <cellStyle name="Millares 76" xfId="79" xr:uid="{F8CD0F85-A0C4-4B32-B6F2-5DBC9F1694A2}"/>
    <cellStyle name="Millares 77" xfId="80" xr:uid="{7364331D-D113-4641-BCE8-433D38CF049A}"/>
    <cellStyle name="Millares 78" xfId="2130" xr:uid="{689EF496-AA28-41F7-82A5-999F04E35E84}"/>
    <cellStyle name="Millares 79" xfId="2132" xr:uid="{A97F9BC8-FB84-4C81-9F24-E67E0D6500B9}"/>
    <cellStyle name="Millares 8" xfId="58" xr:uid="{00000000-0005-0000-0000-00002D000000}"/>
    <cellStyle name="Millares 8 10" xfId="484" xr:uid="{16F3A2D4-BE34-4926-8AD6-FFE7B31A4764}"/>
    <cellStyle name="Millares 8 11" xfId="2161" xr:uid="{76805AB6-54FB-4877-BDAA-83A0E665CA4A}"/>
    <cellStyle name="Millares 8 12" xfId="2189" xr:uid="{F825D284-999A-4116-A672-7DE6A3600BB7}"/>
    <cellStyle name="Millares 8 2" xfId="485" xr:uid="{7DA4DDA4-110D-42FB-8CB1-A149D91E7E7C}"/>
    <cellStyle name="Millares 8 2 2" xfId="486" xr:uid="{CE574E38-E833-40FC-B6C0-017C9A3368CD}"/>
    <cellStyle name="Millares 8 2 2 2" xfId="1568" xr:uid="{961C62A3-12E6-4EFC-80B5-01DCE3AE7D36}"/>
    <cellStyle name="Millares 8 2 2 3" xfId="1569" xr:uid="{5E86E9CE-0847-424F-B0A5-0ADD1AF129AD}"/>
    <cellStyle name="Millares 8 2 2 4" xfId="1570" xr:uid="{924B5A27-38CB-4001-BAE7-8CDB494D35FF}"/>
    <cellStyle name="Millares 8 2 2 5" xfId="1571" xr:uid="{A56A0C70-4286-45E6-B96B-06AB900A397F}"/>
    <cellStyle name="Millares 8 2 2 6" xfId="1572" xr:uid="{1DDF3268-1307-467F-B342-B9C0997091C7}"/>
    <cellStyle name="Millares 8 2 2 7" xfId="1573" xr:uid="{31F518A3-69CD-4765-9E25-E825DB532DEA}"/>
    <cellStyle name="Millares 8 2 2 8" xfId="1574" xr:uid="{D30BD04E-A72F-4523-88C2-DF2149B4F837}"/>
    <cellStyle name="Millares 8 2 3" xfId="1575" xr:uid="{61D4CD55-A6C3-4683-9A09-F13DC45D2E42}"/>
    <cellStyle name="Millares 8 2 4" xfId="1576" xr:uid="{D3084F70-A4BD-45C8-9AC0-843BFC6DB8DC}"/>
    <cellStyle name="Millares 8 2 5" xfId="1577" xr:uid="{14019F71-EF08-4BB1-8576-843550347E16}"/>
    <cellStyle name="Millares 8 2 6" xfId="1578" xr:uid="{4EF5A1CE-514D-41E8-BAB4-1DC43D171A2D}"/>
    <cellStyle name="Millares 8 2 7" xfId="1579" xr:uid="{15C87769-7D87-4F46-8F4B-D2EA232763BC}"/>
    <cellStyle name="Millares 8 2 8" xfId="1580" xr:uid="{95279739-20A7-453A-9053-AB1B562973DB}"/>
    <cellStyle name="Millares 8 3" xfId="487" xr:uid="{A9082B1F-F2E2-4FE6-A576-000175AB6811}"/>
    <cellStyle name="Millares 8 3 2" xfId="1581" xr:uid="{135C3B95-DB97-4A9D-B5FB-93FFC1AFEC30}"/>
    <cellStyle name="Millares 8 3 3" xfId="1582" xr:uid="{9EEF6B02-5002-47EE-A129-A404BE3DD2D5}"/>
    <cellStyle name="Millares 8 3 4" xfId="1583" xr:uid="{0F4A2389-079C-4B97-891A-10C1653BD17F}"/>
    <cellStyle name="Millares 8 3 5" xfId="1584" xr:uid="{60305DC2-C28F-4EF3-891B-F0C74379DD7E}"/>
    <cellStyle name="Millares 8 3 6" xfId="1585" xr:uid="{70D0C869-F433-4202-80BC-12006E44397E}"/>
    <cellStyle name="Millares 8 3 7" xfId="1586" xr:uid="{976445D8-B70A-4670-9786-953F9BBD09B4}"/>
    <cellStyle name="Millares 8 3 8" xfId="1587" xr:uid="{4703C740-8161-4D06-A1BF-6B6EAF2563C3}"/>
    <cellStyle name="Millares 8 4" xfId="1588" xr:uid="{CD42FB33-6A22-4721-B880-9CFD5122C3CD}"/>
    <cellStyle name="Millares 8 5" xfId="1589" xr:uid="{DA3F78D1-F331-4F22-BAA2-67C4FFA17897}"/>
    <cellStyle name="Millares 8 6" xfId="1590" xr:uid="{3ACF6B43-BB8C-473A-B960-2B211864BEBD}"/>
    <cellStyle name="Millares 8 7" xfId="1591" xr:uid="{17B6F671-89E8-4CF0-A761-EC8B510FAF81}"/>
    <cellStyle name="Millares 8 8" xfId="1592" xr:uid="{D7390463-54B1-46FA-887D-D5BF0B7DFF5B}"/>
    <cellStyle name="Millares 8 9" xfId="1593" xr:uid="{F4194B49-3610-46BF-84A4-409318C53E9F}"/>
    <cellStyle name="Millares 8_APU VARIANTE POPAYAN ENERO-2011" xfId="1594" xr:uid="{D1C84062-868B-48F9-9606-5BC750F0BADD}"/>
    <cellStyle name="Millares 80" xfId="2137" xr:uid="{1D082618-8499-456D-99EA-9A8300E71C2A}"/>
    <cellStyle name="Millares 81" xfId="2140" xr:uid="{28927DD4-5EB0-4E99-B610-77F0FD0ACB41}"/>
    <cellStyle name="Millares 82" xfId="2143" xr:uid="{93206E53-C98C-4B6D-88AA-1A20AF071C35}"/>
    <cellStyle name="Millares 83" xfId="2149" xr:uid="{D2510508-BC9E-4746-88B5-8FEA9CB0A60E}"/>
    <cellStyle name="Millares 84" xfId="2175" xr:uid="{267B6012-8836-4A7C-BA87-B34CB9B00257}"/>
    <cellStyle name="Millares 85" xfId="2177" xr:uid="{CB44427E-52EF-4E08-BD8B-7A85AC4635F0}"/>
    <cellStyle name="Millares 86" xfId="2182" xr:uid="{CF243AE0-F7C9-4CEF-9ABE-E30CED9C170F}"/>
    <cellStyle name="Millares 87" xfId="2214" xr:uid="{5BB48231-B78B-4E10-A2E1-20C2ACE7DE6D}"/>
    <cellStyle name="Millares 88" xfId="2213" xr:uid="{2AFDD41D-FE87-4D85-8290-FE510E698D4F}"/>
    <cellStyle name="Millares 89" xfId="2217" xr:uid="{B32AAB39-0C9E-4940-9558-3831ED536A2D}"/>
    <cellStyle name="Millares 9" xfId="488" xr:uid="{0D4C4BFD-0A26-4A65-AB0A-F9396B693FD6}"/>
    <cellStyle name="Millares 9 10" xfId="1595" xr:uid="{AE69CCE3-301E-402E-9105-2838DE983CD3}"/>
    <cellStyle name="Millares 9 11" xfId="1596" xr:uid="{C77AD158-87AE-497A-93D9-22AC143D18D7}"/>
    <cellStyle name="Millares 9 12" xfId="2211" xr:uid="{6AB0D893-6267-4F84-A1CA-B8D2AF8958E0}"/>
    <cellStyle name="Millares 9 2" xfId="489" xr:uid="{A1259865-6D6A-48DC-8E94-7C853AECA077}"/>
    <cellStyle name="Millares 9 2 2" xfId="490" xr:uid="{64D4729D-897F-4817-AC67-1A3244A28833}"/>
    <cellStyle name="Millares 9 2 2 2" xfId="1597" xr:uid="{C7F447FF-2520-41ED-A32B-E372351D6326}"/>
    <cellStyle name="Millares 9 2 2 3" xfId="1598" xr:uid="{405300E6-34E5-4806-B717-60513587B946}"/>
    <cellStyle name="Millares 9 2 2 4" xfId="1599" xr:uid="{847A2A3D-D6CE-4D39-882D-04E69430B2B1}"/>
    <cellStyle name="Millares 9 2 2 5" xfId="1600" xr:uid="{A50F2769-BFBE-4F29-B680-45536142862A}"/>
    <cellStyle name="Millares 9 2 2 6" xfId="1601" xr:uid="{F08054B1-94BC-48B7-94E5-83F2DCBA08D8}"/>
    <cellStyle name="Millares 9 2 2 7" xfId="1602" xr:uid="{23528BA4-1172-44CF-A3D1-FF6CC317CE27}"/>
    <cellStyle name="Millares 9 2 2 8" xfId="1603" xr:uid="{B1230080-9431-46E6-A5B7-50B9020FB551}"/>
    <cellStyle name="Millares 9 2 3" xfId="1604" xr:uid="{EB581156-1062-446F-A92A-BCEA8E8CEA65}"/>
    <cellStyle name="Millares 9 2 4" xfId="1605" xr:uid="{AEA887D9-9C6A-41C7-88D5-30552A34EFE0}"/>
    <cellStyle name="Millares 9 2 5" xfId="1606" xr:uid="{4FC351BA-C44E-4688-BA74-DEF267BDC78C}"/>
    <cellStyle name="Millares 9 2 6" xfId="1607" xr:uid="{CB487955-3DC0-443F-AB48-F0DC8A6D2836}"/>
    <cellStyle name="Millares 9 2 7" xfId="1608" xr:uid="{2CF5B5AF-3DB7-4A70-9EC6-B57D5580B386}"/>
    <cellStyle name="Millares 9 2 8" xfId="1609" xr:uid="{5ED700B5-D010-48C0-9F06-BE5E209A121B}"/>
    <cellStyle name="Millares 9 3" xfId="491" xr:uid="{3460803B-2A44-4D77-BD64-17D73E92488A}"/>
    <cellStyle name="Millares 9 3 2" xfId="1610" xr:uid="{8C4FE037-55BD-46BE-AD00-39FE2204A146}"/>
    <cellStyle name="Millares 9 3 3" xfId="1611" xr:uid="{00BBE2EA-4A50-48F7-93B9-DBD191110CB4}"/>
    <cellStyle name="Millares 9 3 4" xfId="1612" xr:uid="{76F2F420-69B7-4366-90A9-DDAC52E71139}"/>
    <cellStyle name="Millares 9 3 5" xfId="1613" xr:uid="{401DF9D3-BE6D-4F24-B715-7B8AAC7DA810}"/>
    <cellStyle name="Millares 9 3 6" xfId="1614" xr:uid="{C4AE2142-3741-4A3E-AF85-829A804437FA}"/>
    <cellStyle name="Millares 9 3 7" xfId="1615" xr:uid="{4F9BDBB8-F8B0-4E8F-8292-3731BABFE2C7}"/>
    <cellStyle name="Millares 9 3 8" xfId="1616" xr:uid="{AD82CA5B-7AB2-46B8-A572-69912B9551C8}"/>
    <cellStyle name="Millares 9 4" xfId="1617" xr:uid="{CD408498-CA30-4D7A-8D62-B4DCAE4D73E0}"/>
    <cellStyle name="Millares 9 4 2" xfId="2124" xr:uid="{3EF8A19B-7C58-4316-AA66-1FC136B8F6ED}"/>
    <cellStyle name="Millares 9 4 3" xfId="2045" xr:uid="{D48E77B7-6AB6-4AF9-88D3-5603ED1E5D02}"/>
    <cellStyle name="Millares 9 5" xfId="1618" xr:uid="{1941D5F2-20E0-4DD4-9E9B-85F1EDE18189}"/>
    <cellStyle name="Millares 9 6" xfId="1619" xr:uid="{3601E37C-0C4C-450E-BE82-B87E95904455}"/>
    <cellStyle name="Millares 9 7" xfId="1620" xr:uid="{88E3243E-093F-4DE3-B4E9-5FAAD302FF15}"/>
    <cellStyle name="Millares 9 8" xfId="1621" xr:uid="{A8497317-9747-4C9D-A411-CEBD51758051}"/>
    <cellStyle name="Millares 9 9" xfId="1622" xr:uid="{5B977DAA-8100-454B-B863-A9F54AE0EAAD}"/>
    <cellStyle name="Millares 9_APU VARIANTE POPAYAN ENERO-2011" xfId="1623" xr:uid="{CE178345-8ADA-4E53-9C07-4854946BCF79}"/>
    <cellStyle name="Millares 90" xfId="2223" xr:uid="{51DBB384-887F-4ED0-938E-335D4276C1EC}"/>
    <cellStyle name="MILLONES" xfId="492" xr:uid="{5B22939E-4E80-40EF-A7FF-B85D22078421}"/>
    <cellStyle name="Moneda" xfId="12" builtinId="4"/>
    <cellStyle name="Moneda [0] 2" xfId="40" xr:uid="{00000000-0005-0000-0000-000030000000}"/>
    <cellStyle name="Moneda [0] 2 2" xfId="2051" xr:uid="{964331D7-C169-4B9B-BA29-F23045EB6C20}"/>
    <cellStyle name="Moneda [0] 3" xfId="4" xr:uid="{00000000-0005-0000-0000-000031000000}"/>
    <cellStyle name="Moneda [0] 3 2" xfId="1968" xr:uid="{28E634F1-EF67-4DBA-9FBA-EC079848D599}"/>
    <cellStyle name="Moneda [0] 4" xfId="62" xr:uid="{00000000-0005-0000-0000-000032000000}"/>
    <cellStyle name="Moneda [0] 4 2" xfId="2165" xr:uid="{3E21DFEC-1120-41DB-88D5-3EA088874E90}"/>
    <cellStyle name="Moneda [0] 4 3" xfId="2193" xr:uid="{FBA67D2E-6BEC-4B77-9046-F78569734F36}"/>
    <cellStyle name="Moneda [0] 5" xfId="2152" xr:uid="{F45792B8-98B4-4651-A199-F7E4CF81B6F3}"/>
    <cellStyle name="Moneda [0] 5 2" xfId="2203" xr:uid="{4839C384-5C05-4648-9998-E03B8633CC45}"/>
    <cellStyle name="Moneda [0] 6" xfId="2179" xr:uid="{E3DD761E-2D0A-4EA5-B35D-97747A5E73A1}"/>
    <cellStyle name="Moneda [00]" xfId="493" xr:uid="{BCB4B739-85F2-4564-8E6E-5139DB77A003}"/>
    <cellStyle name="Moneda [2]" xfId="494" xr:uid="{7EAAE6FC-F73C-41EB-8967-5B61A29C1EFE}"/>
    <cellStyle name="Moneda [2] 2" xfId="495" xr:uid="{83FDA102-2B2A-46C8-8CD4-B9227E03CD77}"/>
    <cellStyle name="Moneda [2] 2 2" xfId="496" xr:uid="{6277B517-0B12-462E-B162-80EE960E18AD}"/>
    <cellStyle name="Moneda [2] 3" xfId="497" xr:uid="{AF5FDDA4-247A-453B-A4E8-9D5B8E8F350C}"/>
    <cellStyle name="Moneda [2] 3 2" xfId="498" xr:uid="{B7F7705C-7DE0-46A9-87A6-574527D6243C}"/>
    <cellStyle name="Moneda [2] 4" xfId="499" xr:uid="{6FC43D75-02A4-479A-B0AE-5D295298D1EF}"/>
    <cellStyle name="Moneda 10" xfId="500" xr:uid="{285EDF39-A05C-464D-86BD-4CA3E09FE645}"/>
    <cellStyle name="Moneda 10 2" xfId="501" xr:uid="{3A8DBCDE-6AC4-4DB6-AE06-AB21428AF031}"/>
    <cellStyle name="Moneda 10 2 2" xfId="502" xr:uid="{D1247F9A-3441-497D-8C7B-6F144F296ACC}"/>
    <cellStyle name="Moneda 10 3" xfId="503" xr:uid="{EA4720B6-1B3D-4AB6-8236-A19ED673E704}"/>
    <cellStyle name="Moneda 11" xfId="504" xr:uid="{82C1FCD8-D585-4B7F-BA29-7E80DF77BB0F}"/>
    <cellStyle name="Moneda 11 2" xfId="505" xr:uid="{7D7E45F8-47D8-4718-B2F8-DE6F3C225B15}"/>
    <cellStyle name="Moneda 11 2 2" xfId="506" xr:uid="{8043439A-AC77-42C1-AA2F-223E0D87691A}"/>
    <cellStyle name="Moneda 11 3" xfId="507" xr:uid="{01A7D703-46B8-4087-A535-970DBBCCB973}"/>
    <cellStyle name="Moneda 12" xfId="508" xr:uid="{47CED3D4-688E-4AD4-8855-D06F1243B2B5}"/>
    <cellStyle name="Moneda 12 2" xfId="509" xr:uid="{692663F0-8FFD-4EF0-964A-A516C32E4F9F}"/>
    <cellStyle name="Moneda 12 2 2" xfId="510" xr:uid="{0ED0D1B6-9510-4900-8792-EC1BD8DE06CF}"/>
    <cellStyle name="Moneda 12 3" xfId="511" xr:uid="{48744633-721F-415B-9D07-0BD9BA7AF430}"/>
    <cellStyle name="Moneda 13" xfId="512" xr:uid="{A4C47C65-417C-490E-A5DA-42C071DDE00F}"/>
    <cellStyle name="Moneda 13 2" xfId="513" xr:uid="{BDC8C8D5-ACD2-485C-840A-3115018CB4B2}"/>
    <cellStyle name="Moneda 13 2 2" xfId="514" xr:uid="{C447E4E4-C2D9-4C2D-B147-59EEC0C28812}"/>
    <cellStyle name="Moneda 13 3" xfId="515" xr:uid="{28487468-6393-4B9E-AEA2-D4A329C0CCF7}"/>
    <cellStyle name="Moneda 14" xfId="516" xr:uid="{AEAE0EC0-09DC-432D-BCB7-BB17957EFED1}"/>
    <cellStyle name="Moneda 14 2" xfId="517" xr:uid="{A2B31747-D34B-4F9A-84A3-64ABD10DD7F0}"/>
    <cellStyle name="Moneda 14 2 2" xfId="518" xr:uid="{7B22AC1B-AD80-4439-AAD1-061ACC9B63D8}"/>
    <cellStyle name="Moneda 14 3" xfId="519" xr:uid="{3E6D5121-E49C-46B9-833E-C154EB227823}"/>
    <cellStyle name="Moneda 15" xfId="520" xr:uid="{27D0A0FF-F4FF-472E-807E-1BAC04C0910E}"/>
    <cellStyle name="Moneda 15 2" xfId="521" xr:uid="{9174141B-4014-43F1-8EA1-6DC6F346ED18}"/>
    <cellStyle name="Moneda 15 2 2" xfId="522" xr:uid="{7D0C6A76-DA42-402B-8F1A-927BA09970E3}"/>
    <cellStyle name="Moneda 15 3" xfId="523" xr:uid="{861EF66A-9C96-4261-8EE6-A0E168DA7F81}"/>
    <cellStyle name="Moneda 16" xfId="524" xr:uid="{01DBE5E6-AE35-4394-89B9-2BD0C181CD61}"/>
    <cellStyle name="Moneda 16 2" xfId="525" xr:uid="{3B5A428D-A7E1-4C61-B573-F8EC05C50D95}"/>
    <cellStyle name="Moneda 16 2 2" xfId="526" xr:uid="{32BDB583-6BEE-4BD3-9508-CB23A70AB4F2}"/>
    <cellStyle name="Moneda 16 3" xfId="527" xr:uid="{F7F9A22E-5D88-45F2-9F64-7A8F04911366}"/>
    <cellStyle name="Moneda 17" xfId="528" xr:uid="{D286EB92-42C7-47C6-8527-D078D987819F}"/>
    <cellStyle name="Moneda 17 2" xfId="529" xr:uid="{0267D53C-25C3-46D8-8126-BF6CA03DB177}"/>
    <cellStyle name="Moneda 17 2 2" xfId="530" xr:uid="{D3F54667-AAA9-4B40-B5DC-FCD5C5D84761}"/>
    <cellStyle name="Moneda 17 3" xfId="531" xr:uid="{DC6D7397-B878-4FE3-8DD9-B8429263A548}"/>
    <cellStyle name="Moneda 18" xfId="532" xr:uid="{C722D458-038A-4BE7-9B1D-BC02DF616E44}"/>
    <cellStyle name="Moneda 18 2" xfId="533" xr:uid="{539F48BA-DC22-458D-BE94-3EC2CE395D24}"/>
    <cellStyle name="Moneda 18 2 2" xfId="534" xr:uid="{2728F90E-A6EB-4B00-A9AB-74CE85DF1443}"/>
    <cellStyle name="Moneda 18 3" xfId="535" xr:uid="{63398A91-AB28-44EE-8345-4D2C4FC34B35}"/>
    <cellStyle name="Moneda 19" xfId="536" xr:uid="{3A492151-69E0-481B-9F01-02DE6B975C1E}"/>
    <cellStyle name="Moneda 19 2" xfId="537" xr:uid="{8B6A7467-E5B3-44DF-B64F-F5AB9E753F96}"/>
    <cellStyle name="Moneda 19 2 2" xfId="538" xr:uid="{A5FCB920-65F4-43CD-9F7E-E9DC4715CAC9}"/>
    <cellStyle name="Moneda 19 3" xfId="539" xr:uid="{29702CFF-596B-4CA5-9AEC-E1844D9C4A34}"/>
    <cellStyle name="Moneda 2" xfId="8" xr:uid="{00000000-0005-0000-0000-000033000000}"/>
    <cellStyle name="Moneda 2 10" xfId="1624" xr:uid="{97DC191C-AD6E-4EA3-B8A4-671B39AB857D}"/>
    <cellStyle name="Moneda 2 10 2" xfId="56" xr:uid="{00000000-0005-0000-0000-000034000000}"/>
    <cellStyle name="Moneda 2 11" xfId="1625" xr:uid="{135FE7B6-BDEC-4B59-A7EA-7BCA9068616C}"/>
    <cellStyle name="Moneda 2 12" xfId="1626" xr:uid="{7F6B6B6C-AC2E-4609-B7AE-222A0A0367FC}"/>
    <cellStyle name="Moneda 2 13" xfId="1627" xr:uid="{70B3FB34-65F9-4E16-9620-11B44BE0BD36}"/>
    <cellStyle name="Moneda 2 14" xfId="540" xr:uid="{0E7BAADC-972E-4276-86D9-13B3CADE1099}"/>
    <cellStyle name="Moneda 2 15" xfId="2131" xr:uid="{C9CE32BD-00FF-4CED-9E1B-16E0389D18D2}"/>
    <cellStyle name="Moneda 2 16" xfId="2144" xr:uid="{C2E49AC6-76AE-4E7A-8DF2-BC35CEAE3D8D}"/>
    <cellStyle name="Moneda 2 17" xfId="2150" xr:uid="{CACB5B79-2D1F-427E-B281-76CC3ED9E835}"/>
    <cellStyle name="Moneda 2 18" xfId="2176" xr:uid="{DDB06CC2-2BDD-42DA-A014-BBB3B11B9513}"/>
    <cellStyle name="Moneda 2 2" xfId="9" xr:uid="{00000000-0005-0000-0000-000035000000}"/>
    <cellStyle name="Moneda 2 2 10" xfId="1628" xr:uid="{1099CB00-0844-4C25-9945-8C4733DAE782}"/>
    <cellStyle name="Moneda 2 2 11" xfId="1629" xr:uid="{1498EE86-ADC0-4E03-8B76-73E6B3F144AE}"/>
    <cellStyle name="Moneda 2 2 12" xfId="541" xr:uid="{3E2032D9-DB3E-4F37-BF3F-0FF235F7DDCC}"/>
    <cellStyle name="Moneda 2 2 2" xfId="542" xr:uid="{DCD294BA-5756-4E47-943F-AFB2356350E7}"/>
    <cellStyle name="Moneda 2 2 2 10" xfId="1630" xr:uid="{5EBE3A91-CB38-4522-9555-DA6697A16550}"/>
    <cellStyle name="Moneda 2 2 2 2" xfId="1631" xr:uid="{0220CEB9-1CE6-4C2E-8A13-E6BC77F0D76B}"/>
    <cellStyle name="Moneda 2 2 2 3" xfId="1632" xr:uid="{A6310A97-B866-4A47-BD61-72AA98113BAC}"/>
    <cellStyle name="Moneda 2 2 2 4" xfId="1633" xr:uid="{9164FC3B-2F61-4979-9AC4-C6F99A8D7311}"/>
    <cellStyle name="Moneda 2 2 2 5" xfId="1634" xr:uid="{1EC17312-980E-46B0-B927-8F1E7ABF65AF}"/>
    <cellStyle name="Moneda 2 2 2 6" xfId="1635" xr:uid="{2B6D7375-8D4B-4C33-9C3A-53E723B4C0B6}"/>
    <cellStyle name="Moneda 2 2 2 7" xfId="1636" xr:uid="{5A8E5517-8B1D-4D45-8DB1-3AE0334CDB06}"/>
    <cellStyle name="Moneda 2 2 2 8" xfId="1637" xr:uid="{284D470E-CB72-4966-92FB-122565B2ABA7}"/>
    <cellStyle name="Moneda 2 2 2 9" xfId="1638" xr:uid="{F60992F6-3420-4C77-BA7F-140780E3815B}"/>
    <cellStyle name="Moneda 2 2 3" xfId="543" xr:uid="{74CF127D-A0CE-4BF2-9DC9-6FA80E66E40E}"/>
    <cellStyle name="Moneda 2 2 3 2" xfId="1639" xr:uid="{F56B8380-0D39-49A1-A1E8-10D0EB0D55C7}"/>
    <cellStyle name="Moneda 2 2 3 3" xfId="1640" xr:uid="{662117B1-3E14-4A6A-ACBE-768CDC66A5AC}"/>
    <cellStyle name="Moneda 2 2 3 4" xfId="1641" xr:uid="{41A1FB7B-9DED-46FD-A1D5-27C4A822148E}"/>
    <cellStyle name="Moneda 2 2 3 5" xfId="1642" xr:uid="{1D6A48FE-74A5-4847-B2BA-393BF81DF5AD}"/>
    <cellStyle name="Moneda 2 2 3 6" xfId="1643" xr:uid="{80CDC959-8427-454E-A9FF-015A34B26F23}"/>
    <cellStyle name="Moneda 2 2 3 7" xfId="1644" xr:uid="{EC44684A-DF5E-4510-97AC-F7DE5E8E0ABC}"/>
    <cellStyle name="Moneda 2 2 3 8" xfId="1645" xr:uid="{8E35F278-C1E9-4CCB-B666-A7BF4ED2C0A5}"/>
    <cellStyle name="Moneda 2 2 4" xfId="1646" xr:uid="{F98BA6C3-7BC5-4DE2-B723-3DD133B69BA8}"/>
    <cellStyle name="Moneda 2 2 5" xfId="1647" xr:uid="{D9785B91-2B41-4C08-A1A3-E5661C545107}"/>
    <cellStyle name="Moneda 2 2 6" xfId="1648" xr:uid="{69D787E2-9488-411E-B7A3-1F9F61F1D5C0}"/>
    <cellStyle name="Moneda 2 2 7" xfId="1649" xr:uid="{7C44A4AE-1800-47E8-A23E-F16EFD3473F4}"/>
    <cellStyle name="Moneda 2 2 8" xfId="1650" xr:uid="{D94DCD37-99FB-40B5-B14E-97D95E04DC5D}"/>
    <cellStyle name="Moneda 2 2 9" xfId="1651" xr:uid="{FF742F54-1145-4500-AA52-E564A1F63829}"/>
    <cellStyle name="Moneda 2 2_APU Y PRESUPUESTO 2012-2014 BARBOSA - CISNEROS Final" xfId="544" xr:uid="{680CEA96-DA06-4D9F-B359-D91036D5ACC4}"/>
    <cellStyle name="Moneda 2 3" xfId="46" xr:uid="{00000000-0005-0000-0000-000036000000}"/>
    <cellStyle name="Moneda 2 3 2" xfId="546" xr:uid="{ADD9FA2F-9F86-4C45-A768-9F3B6F9C6302}"/>
    <cellStyle name="Moneda 2 3 2 2" xfId="1652" xr:uid="{0A803168-9520-46A2-ACBB-0272E625796A}"/>
    <cellStyle name="Moneda 2 3 2 3" xfId="1653" xr:uid="{3A75748F-3C6A-4B8F-9C7B-C23E268B1D70}"/>
    <cellStyle name="Moneda 2 3 2 4" xfId="1654" xr:uid="{D7E7C57E-2CD9-4E95-AAC8-0A45314E512D}"/>
    <cellStyle name="Moneda 2 3 2 5" xfId="1655" xr:uid="{DC8194FB-5B38-4E0D-B22C-B7A25599EE64}"/>
    <cellStyle name="Moneda 2 3 2 6" xfId="1656" xr:uid="{2A3D01E1-9B4B-46C1-8D81-E8199227916D}"/>
    <cellStyle name="Moneda 2 3 2 7" xfId="1657" xr:uid="{2DD623A9-7F5F-45F5-8442-ED5ADEE4C075}"/>
    <cellStyle name="Moneda 2 3 2 8" xfId="1658" xr:uid="{B565A107-A5BE-4E14-AAA7-E1036AC58149}"/>
    <cellStyle name="Moneda 2 3 3" xfId="1659" xr:uid="{226DB4FB-6FF2-4945-9C01-0A6D883C9978}"/>
    <cellStyle name="Moneda 2 3 4" xfId="1660" xr:uid="{BC032D97-EBBB-4515-A2C3-3C7335C56DB1}"/>
    <cellStyle name="Moneda 2 3 5" xfId="545" xr:uid="{1F61A8B5-633A-4A57-87CC-66937DF458B5}"/>
    <cellStyle name="Moneda 2 4" xfId="59" xr:uid="{00000000-0005-0000-0000-000037000000}"/>
    <cellStyle name="Moneda 2 4 10" xfId="547" xr:uid="{6041ACB8-761A-434D-B858-705CF4F50A9E}"/>
    <cellStyle name="Moneda 2 4 11" xfId="2162" xr:uid="{0DB6D812-CC50-4168-8684-C483BB3D5B78}"/>
    <cellStyle name="Moneda 2 4 12" xfId="2190" xr:uid="{C769658C-C6A1-4B06-87AB-F5BEA2BB99FB}"/>
    <cellStyle name="Moneda 2 4 2" xfId="1661" xr:uid="{03C49E8E-23D7-4594-806A-DA2D64B95442}"/>
    <cellStyle name="Moneda 2 4 2 2" xfId="1662" xr:uid="{47FB6F4B-5FCB-485A-BD41-6B4D71085CD4}"/>
    <cellStyle name="Moneda 2 4 2 2 2" xfId="1663" xr:uid="{3E855227-B818-451E-81F3-BB7FAF207DBE}"/>
    <cellStyle name="Moneda 2 4 2 2 3" xfId="1664" xr:uid="{CC5ED727-8983-4FE0-A650-CEFE25A9D61B}"/>
    <cellStyle name="Moneda 2 4 3" xfId="1665" xr:uid="{19448308-1F9B-4F32-95C1-9C911BB90E75}"/>
    <cellStyle name="Moneda 2 4 4" xfId="1666" xr:uid="{47A74DAB-3B0F-4693-9A9D-F8BBE498BB5C}"/>
    <cellStyle name="Moneda 2 4 5" xfId="1667" xr:uid="{FA6FC861-1B7D-4DF0-B1FB-7B0A13A542AE}"/>
    <cellStyle name="Moneda 2 4 6" xfId="1668" xr:uid="{68A962D5-CEF8-4DCC-B026-DE2F93061C58}"/>
    <cellStyle name="Moneda 2 4 7" xfId="1669" xr:uid="{ACAEC2FF-C813-4823-A9FE-6E1A19B672FF}"/>
    <cellStyle name="Moneda 2 4 8" xfId="1670" xr:uid="{980D0426-7B77-4251-A504-E00360D22F2F}"/>
    <cellStyle name="Moneda 2 4 9" xfId="1671" xr:uid="{B430495A-5A9B-467F-B1F9-4C97E1541329}"/>
    <cellStyle name="Moneda 2 5" xfId="1672" xr:uid="{75E0354A-4865-4480-9A18-6E4AFAA84B86}"/>
    <cellStyle name="Moneda 2 5 2" xfId="2204" xr:uid="{9D1CE880-0BD0-4279-AB5B-7BE237D0F33E}"/>
    <cellStyle name="Moneda 2 6" xfId="1673" xr:uid="{641EDD53-EFCF-46ED-967E-B2CFB6DBDEA2}"/>
    <cellStyle name="Moneda 2 7" xfId="1674" xr:uid="{40EB6C85-1167-4011-97D6-DD1DB71DEBFC}"/>
    <cellStyle name="Moneda 2 8" xfId="1675" xr:uid="{A2D50E2D-4542-4288-8DD2-796F3993B9F1}"/>
    <cellStyle name="Moneda 2 9" xfId="1676" xr:uid="{90DA2D87-BFEC-4330-BFDA-3CE926899421}"/>
    <cellStyle name="Moneda 2_APU Y PRESUPUESTO 2012-2014 BARBOSA - CISNEROS Final" xfId="548" xr:uid="{E345BCD5-6AF6-4965-818C-18D371F0FE61}"/>
    <cellStyle name="Moneda 20" xfId="549" xr:uid="{91B153B9-E9E5-44AA-97E4-3D48DE466EBC}"/>
    <cellStyle name="Moneda 20 2" xfId="550" xr:uid="{6D407030-62AB-461F-BBCE-5C020D991B21}"/>
    <cellStyle name="Moneda 20 2 2" xfId="551" xr:uid="{A143F3B1-B7C4-433D-AF78-B78140993128}"/>
    <cellStyle name="Moneda 20 3" xfId="552" xr:uid="{0A6C389E-37A3-4B88-AC33-B6EF996F90AB}"/>
    <cellStyle name="Moneda 21" xfId="553" xr:uid="{20AEF0C8-16D4-44F6-B926-2B741D15F936}"/>
    <cellStyle name="Moneda 21 2" xfId="554" xr:uid="{90853E23-EA3B-4436-A076-5E81A0C27E56}"/>
    <cellStyle name="Moneda 21 2 2" xfId="555" xr:uid="{92D34215-206C-4064-B342-2294557270C6}"/>
    <cellStyle name="Moneda 21 3" xfId="556" xr:uid="{C4DDB0F7-076B-49FF-8C7F-CA435E0E94B8}"/>
    <cellStyle name="Moneda 22" xfId="557" xr:uid="{2817E9CB-8A9C-43F8-B486-21A83981409E}"/>
    <cellStyle name="Moneda 22 2" xfId="558" xr:uid="{63181378-23C9-4BA4-A119-B768B023C467}"/>
    <cellStyle name="Moneda 22 2 2" xfId="559" xr:uid="{2B66D979-2160-4021-9B09-5E811EC50796}"/>
    <cellStyle name="Moneda 22 3" xfId="560" xr:uid="{87C5AF52-1731-48FD-A25F-D94B301E8580}"/>
    <cellStyle name="Moneda 23" xfId="561" xr:uid="{5D073183-4084-4FA4-8955-6EF3F433F50F}"/>
    <cellStyle name="Moneda 23 2" xfId="562" xr:uid="{838BB719-ED53-40FC-984E-D04D32009DDB}"/>
    <cellStyle name="Moneda 23 2 2" xfId="563" xr:uid="{7EC8EF9D-78D3-45C5-B3E8-7D8A525BF16E}"/>
    <cellStyle name="Moneda 23 3" xfId="564" xr:uid="{6D975B9D-A815-4B03-8F3A-D44D9F7A3B32}"/>
    <cellStyle name="Moneda 24" xfId="565" xr:uid="{4C0E4BC9-9453-4E50-8D3F-2DC1D59F9184}"/>
    <cellStyle name="Moneda 24 2" xfId="566" xr:uid="{E3615CEC-F662-4124-B221-3AA1134339E5}"/>
    <cellStyle name="Moneda 24 2 2" xfId="567" xr:uid="{04B024C2-51C6-4B69-8B8D-9AAD4A935362}"/>
    <cellStyle name="Moneda 24 3" xfId="568" xr:uid="{946D4188-4455-42BA-92D9-9DC97DFE8F19}"/>
    <cellStyle name="Moneda 25" xfId="569" xr:uid="{800E4983-2723-4BB7-80E0-855045416DEB}"/>
    <cellStyle name="Moneda 25 2" xfId="570" xr:uid="{B7D7E111-30E9-4411-9791-9B33CE89183A}"/>
    <cellStyle name="Moneda 25 2 2" xfId="571" xr:uid="{53C23EC4-7E73-4D79-A1D6-AF5267F2D4A7}"/>
    <cellStyle name="Moneda 25 3" xfId="572" xr:uid="{22461428-7D08-4832-BDD4-9B4896D59B3D}"/>
    <cellStyle name="Moneda 26" xfId="573" xr:uid="{BDB5D5F4-A5B9-4F67-9E02-9C554B2E36C0}"/>
    <cellStyle name="Moneda 26 2" xfId="574" xr:uid="{0007CA3B-3A4C-44D8-9FF3-B989BDBD07FC}"/>
    <cellStyle name="Moneda 26 2 2" xfId="575" xr:uid="{B5560AA2-4A7A-4E7C-91C7-1502CD44B705}"/>
    <cellStyle name="Moneda 26 3" xfId="576" xr:uid="{09F9545A-7CB3-4A16-91A6-54CF719DD6BF}"/>
    <cellStyle name="Moneda 27" xfId="577" xr:uid="{D51D9416-3494-4B77-948C-D563E76B9B3E}"/>
    <cellStyle name="Moneda 27 2" xfId="578" xr:uid="{BBF941E2-6F21-4628-8F43-2DB356559484}"/>
    <cellStyle name="Moneda 27 2 2" xfId="579" xr:uid="{6053A229-ED7E-40FD-BA1B-77201A5749D8}"/>
    <cellStyle name="Moneda 27 3" xfId="580" xr:uid="{75F25855-2078-4840-899E-B2DFB090517F}"/>
    <cellStyle name="Moneda 28" xfId="581" xr:uid="{550912B9-22FE-4B01-A08B-A28837EFEFCD}"/>
    <cellStyle name="Moneda 28 2" xfId="582" xr:uid="{833A56C7-1C5A-4769-A89D-1ABA1ECD3328}"/>
    <cellStyle name="Moneda 28 2 2" xfId="583" xr:uid="{3C9E3B25-6802-4FEA-A314-2DC86585DA23}"/>
    <cellStyle name="Moneda 28 3" xfId="584" xr:uid="{DCFD535E-AB6C-45A3-BC7E-53647FF44DE5}"/>
    <cellStyle name="Moneda 29" xfId="585" xr:uid="{3E830692-5CB3-4E51-98D1-E4D4C9EE5635}"/>
    <cellStyle name="Moneda 29 2" xfId="586" xr:uid="{D83973B0-76F1-44C4-8E19-BC3711265A7C}"/>
    <cellStyle name="Moneda 29 2 2" xfId="587" xr:uid="{E4FA692E-FC46-473E-891E-6C6892272FAF}"/>
    <cellStyle name="Moneda 29 3" xfId="588" xr:uid="{49465F6C-50D8-4158-B379-3669240D6403}"/>
    <cellStyle name="Moneda 3" xfId="57" xr:uid="{00000000-0005-0000-0000-000038000000}"/>
    <cellStyle name="Moneda 3 10" xfId="1677" xr:uid="{7065B074-1CA4-46B6-A62A-FBDBC6CC6619}"/>
    <cellStyle name="Moneda 3 11" xfId="1678" xr:uid="{98C26046-169C-4A01-865D-F8B91A0E7B2E}"/>
    <cellStyle name="Moneda 3 12" xfId="589" xr:uid="{C18E2B8D-47EA-44E5-95BC-643DA6CEEA68}"/>
    <cellStyle name="Moneda 3 2" xfId="590" xr:uid="{E2190C34-6AB6-4455-825E-F38B51E3AA4F}"/>
    <cellStyle name="Moneda 3 2 2" xfId="72" xr:uid="{00000000-0005-0000-0000-000039000000}"/>
    <cellStyle name="Moneda 3 2 2 2" xfId="591" xr:uid="{4C7C81E6-01B7-4B67-8264-1D81E40A2FE5}"/>
    <cellStyle name="Moneda 3 2 3" xfId="1679" xr:uid="{E425F361-DCAB-4539-BEF9-9F19A5895E0D}"/>
    <cellStyle name="Moneda 3 2 4" xfId="1680" xr:uid="{C5DB3336-6F79-489A-8F3F-D40CDE15522B}"/>
    <cellStyle name="Moneda 3 2 5" xfId="1681" xr:uid="{38A21832-C40B-4569-84D2-C7A0DA68EC68}"/>
    <cellStyle name="Moneda 3 2 6" xfId="1682" xr:uid="{A832E798-DD50-4939-B4F3-B2B20D97A1CE}"/>
    <cellStyle name="Moneda 3 2 7" xfId="1683" xr:uid="{51D51F40-F8DB-4B1C-A803-5380FCD105D5}"/>
    <cellStyle name="Moneda 3 2 8" xfId="1684" xr:uid="{F765C3B5-D5C2-4579-AF5B-847AB01FFAF7}"/>
    <cellStyle name="Moneda 3 2 9" xfId="2207" xr:uid="{4683F82E-D4CB-4E6E-997D-C01887984EA8}"/>
    <cellStyle name="Moneda 3 3" xfId="592" xr:uid="{2D558E9C-11AE-4799-A891-84A7ADCB6193}"/>
    <cellStyle name="Moneda 3 3 2" xfId="1685" xr:uid="{CAF22DAA-F790-45B9-AC4C-4DE76C3A57DD}"/>
    <cellStyle name="Moneda 3 3 3" xfId="1686" xr:uid="{BD8A4D78-D895-41DD-88EA-C7C1F2FA3DAF}"/>
    <cellStyle name="Moneda 3 3 4" xfId="1687" xr:uid="{CE4C668D-C8AC-47F2-A4CB-CCB444922AB2}"/>
    <cellStyle name="Moneda 3 3 5" xfId="1688" xr:uid="{7F342776-1F63-4ED8-8D71-AC56528EE1E8}"/>
    <cellStyle name="Moneda 3 3 6" xfId="1689" xr:uid="{2D984A8F-0BA4-483E-B3B4-E0FBDE27B320}"/>
    <cellStyle name="Moneda 3 3 7" xfId="1690" xr:uid="{CE83741E-7DCF-4C30-84D7-60F9924FF9F2}"/>
    <cellStyle name="Moneda 3 3 8" xfId="1691" xr:uid="{9E61BA90-7F37-4B1C-9197-491186940DBB}"/>
    <cellStyle name="Moneda 3 4" xfId="1692" xr:uid="{E7D1E916-AE19-441A-97F8-AA98B9663C0F}"/>
    <cellStyle name="Moneda 3 5" xfId="1693" xr:uid="{295334E1-F864-4BC1-B7C9-9B0116B905F3}"/>
    <cellStyle name="Moneda 3 6" xfId="1694" xr:uid="{8F341733-5DC4-4C12-85C1-CD460FB75EEF}"/>
    <cellStyle name="Moneda 3 7" xfId="1695" xr:uid="{2C079222-3854-4D6B-86F7-3E14760327B8}"/>
    <cellStyle name="Moneda 3 8" xfId="1696" xr:uid="{B3DFBC16-89BA-489D-8259-EBF15229308C}"/>
    <cellStyle name="Moneda 3 9" xfId="1697" xr:uid="{221D1D57-44B3-48BF-A991-E7B4D6DC5AC2}"/>
    <cellStyle name="Moneda 3_APU VARIANTE POPAYAN ENERO-2011" xfId="1698" xr:uid="{163A65A2-86CE-4214-862C-2BEA841AA0D0}"/>
    <cellStyle name="Moneda 30" xfId="593" xr:uid="{C188DBBD-C6E2-4B2C-B4A8-812E9F3CC424}"/>
    <cellStyle name="Moneda 30 2" xfId="594" xr:uid="{80C4CA8D-56FF-499C-9BC5-DF5F401C547D}"/>
    <cellStyle name="Moneda 30 2 2" xfId="595" xr:uid="{F5D6D6A4-28C0-49AC-B9E0-6A2EC9501B54}"/>
    <cellStyle name="Moneda 30 3" xfId="596" xr:uid="{901BAD3F-F84A-453A-9DF1-7875EA5350F8}"/>
    <cellStyle name="Moneda 31" xfId="597" xr:uid="{DFB99FBD-81E3-41D5-906D-1DDA4223F9ED}"/>
    <cellStyle name="Moneda 31 2" xfId="598" xr:uid="{4A12419C-1D0A-4806-9CCA-2301FB8E6056}"/>
    <cellStyle name="Moneda 31 2 2" xfId="599" xr:uid="{D5C6D7B6-3D46-4AE3-806B-FE3493D174A8}"/>
    <cellStyle name="Moneda 31 3" xfId="600" xr:uid="{5E0CCB64-A6EB-4FAD-8348-D951E0746E43}"/>
    <cellStyle name="Moneda 32" xfId="601" xr:uid="{D4C905E4-5AFA-4CEF-981C-55FCA3633B2F}"/>
    <cellStyle name="Moneda 32 2" xfId="602" xr:uid="{75A72649-A529-4632-96B7-99F781FD6BBA}"/>
    <cellStyle name="Moneda 32 2 2" xfId="603" xr:uid="{D551DC6E-0C2A-4F35-949C-5A57BC3940A5}"/>
    <cellStyle name="Moneda 32 3" xfId="604" xr:uid="{2C6533BD-B7FC-44C0-8F6F-F2AAEA63B174}"/>
    <cellStyle name="Moneda 33" xfId="605" xr:uid="{6F4E5320-1670-4BDA-B736-3A96BFA7E5B6}"/>
    <cellStyle name="Moneda 33 2" xfId="606" xr:uid="{FB913B47-58F2-408A-B38F-43B7D3344492}"/>
    <cellStyle name="Moneda 33 2 2" xfId="607" xr:uid="{4D9163F2-B90B-4835-BBF0-A1F5D33D4193}"/>
    <cellStyle name="Moneda 33 3" xfId="608" xr:uid="{03DAF8A5-21B8-4BC6-ABDD-06D2F704DF39}"/>
    <cellStyle name="Moneda 34" xfId="609" xr:uid="{A55AFBCB-D560-42BE-9B15-060C4A2AFB83}"/>
    <cellStyle name="Moneda 34 2" xfId="610" xr:uid="{6DFC8AE7-7E74-4C7B-BD64-9CA6B0939DC8}"/>
    <cellStyle name="Moneda 34 2 2" xfId="611" xr:uid="{FE6B8E0D-F7FB-49F8-9ACE-246FA09712AE}"/>
    <cellStyle name="Moneda 34 3" xfId="612" xr:uid="{048CBF85-D1A5-4023-90E5-8FE5357DA97B}"/>
    <cellStyle name="Moneda 35" xfId="613" xr:uid="{310D70AF-B15B-47C9-BD80-43B4815D9C50}"/>
    <cellStyle name="Moneda 35 2" xfId="614" xr:uid="{76D49D6C-B9B2-431D-AF81-0A652484611E}"/>
    <cellStyle name="Moneda 35 2 2" xfId="615" xr:uid="{40010BF6-B040-48CD-B97C-20D5B8D72714}"/>
    <cellStyle name="Moneda 35 3" xfId="616" xr:uid="{B148D618-ADDD-44B6-B192-FD0AE1829A1B}"/>
    <cellStyle name="Moneda 36" xfId="617" xr:uid="{4C5A294C-39F7-4307-8A4C-D4DDE3BB55DD}"/>
    <cellStyle name="Moneda 36 2" xfId="618" xr:uid="{0B6FC1D8-898C-42E7-87A3-F166E93865E0}"/>
    <cellStyle name="Moneda 36 2 2" xfId="619" xr:uid="{CB6C2DD1-0C65-4A81-A495-E8FE0771CC3E}"/>
    <cellStyle name="Moneda 36 3" xfId="620" xr:uid="{2D01ACFA-B237-4FF4-BE03-6432823C70A9}"/>
    <cellStyle name="Moneda 37" xfId="621" xr:uid="{99B25A91-6F41-414E-A09F-9CA950B3722A}"/>
    <cellStyle name="Moneda 37 2" xfId="622" xr:uid="{CFA4D68E-CDA7-4F37-9AE2-6875B45264E7}"/>
    <cellStyle name="Moneda 37 2 2" xfId="623" xr:uid="{DCD39C39-01C4-4F25-B702-3BCD42E42DE4}"/>
    <cellStyle name="Moneda 37 3" xfId="624" xr:uid="{6804422E-CF2B-40CE-94B1-7BCFBAD5E5E1}"/>
    <cellStyle name="Moneda 38" xfId="625" xr:uid="{3FC7BB69-9173-48BC-9594-8284C4E00ACE}"/>
    <cellStyle name="Moneda 38 2" xfId="626" xr:uid="{AF9EB4F8-488E-48BD-873C-1D48A865A36B}"/>
    <cellStyle name="Moneda 38 2 2" xfId="627" xr:uid="{CE4AC733-B817-4F02-A502-A984A1457348}"/>
    <cellStyle name="Moneda 38 3" xfId="628" xr:uid="{36656B05-C3D8-464F-AC47-4B871DC60136}"/>
    <cellStyle name="Moneda 39" xfId="629" xr:uid="{91726F7D-A772-4C6E-8D27-15841BD18C73}"/>
    <cellStyle name="Moneda 39 2" xfId="630" xr:uid="{8EB0A107-3D18-45EF-8FF3-EDCB8E445FA7}"/>
    <cellStyle name="Moneda 39 2 2" xfId="631" xr:uid="{99B9FB56-BDBB-4319-84BF-BFF7CC6106C5}"/>
    <cellStyle name="Moneda 39 3" xfId="632" xr:uid="{D3D99F03-3522-4843-A33B-476702EEC955}"/>
    <cellStyle name="Moneda 4" xfId="633" xr:uid="{2F706EE3-5E84-4C03-9E67-145208AA5036}"/>
    <cellStyle name="Moneda 4 10" xfId="1699" xr:uid="{41308491-B945-4D1C-9E31-518F7B0BF65D}"/>
    <cellStyle name="Moneda 4 11" xfId="2139" xr:uid="{E1521177-1256-43E5-8BCE-787274241A83}"/>
    <cellStyle name="Moneda 4 2" xfId="634" xr:uid="{70999502-39C9-43E7-8A20-CA2F382C25E4}"/>
    <cellStyle name="Moneda 4 2 2" xfId="635" xr:uid="{0FFC0B78-9787-49C6-B1B4-1A827F94F25D}"/>
    <cellStyle name="Moneda 4 2 3" xfId="1700" xr:uid="{7283015D-C61C-4CA9-AC02-37BA09DD4B0E}"/>
    <cellStyle name="Moneda 4 2 4" xfId="1701" xr:uid="{27025BB3-541C-4F52-87DE-6E68A57C797C}"/>
    <cellStyle name="Moneda 4 2 5" xfId="1702" xr:uid="{B4AE853D-31C2-4E39-B035-70B653A057D5}"/>
    <cellStyle name="Moneda 4 2 6" xfId="1703" xr:uid="{828CE3A0-7197-48A7-BB14-EE8D1EB55DDE}"/>
    <cellStyle name="Moneda 4 2 7" xfId="1704" xr:uid="{7A23F748-D8FE-45B5-9637-5F5A481C8DF4}"/>
    <cellStyle name="Moneda 4 2 8" xfId="1705" xr:uid="{12E2DCCC-ABAF-4D55-86BE-CA73AFFCB64B}"/>
    <cellStyle name="Moneda 4 3" xfId="636" xr:uid="{94A95E34-AB55-4F49-AA87-867D36E58665}"/>
    <cellStyle name="Moneda 4 3 2" xfId="637" xr:uid="{14468494-5F39-4A20-948E-1BB030A1134A}"/>
    <cellStyle name="Moneda 4 3 3" xfId="1706" xr:uid="{1BFA0642-4292-466A-A3AE-DADFC5FCCA0A}"/>
    <cellStyle name="Moneda 4 3 4" xfId="1707" xr:uid="{9A92E7D1-53DF-47D0-A7E8-88B26C152C13}"/>
    <cellStyle name="Moneda 4 3 5" xfId="1708" xr:uid="{BC070FCE-C9FB-4491-93C9-AE40930D2CFA}"/>
    <cellStyle name="Moneda 4 3 6" xfId="1709" xr:uid="{E0F0528E-CACD-4E77-B954-E14F898A887F}"/>
    <cellStyle name="Moneda 4 3 7" xfId="1710" xr:uid="{4E232322-B936-4CC1-B8F3-FA862D9C92AF}"/>
    <cellStyle name="Moneda 4 3 8" xfId="1711" xr:uid="{A5D02E33-4DCE-4DA8-8DE9-B2983CD0DBF7}"/>
    <cellStyle name="Moneda 4 4" xfId="638" xr:uid="{A3D11AC4-4D02-4083-ACCB-C5F6D9D81FF5}"/>
    <cellStyle name="Moneda 4 5" xfId="1712" xr:uid="{493F83A0-EF73-4163-92BB-88B81FA24AF1}"/>
    <cellStyle name="Moneda 4 6" xfId="1713" xr:uid="{C256F70A-4E21-44BA-B01E-5585A933E5FF}"/>
    <cellStyle name="Moneda 4 7" xfId="1714" xr:uid="{3EEBB8DC-5423-414C-8140-2C46D643992D}"/>
    <cellStyle name="Moneda 4 8" xfId="1715" xr:uid="{8D76422C-700D-4201-8B10-256A74E5331F}"/>
    <cellStyle name="Moneda 4 9" xfId="1716" xr:uid="{8F7D0212-57A8-4F8E-91BD-769D6ECF5077}"/>
    <cellStyle name="Moneda 40" xfId="639" xr:uid="{87926CC0-08F1-495C-A110-658891E47E85}"/>
    <cellStyle name="Moneda 40 2" xfId="640" xr:uid="{961CC1D5-38BA-44D6-82FD-4F57D953096E}"/>
    <cellStyle name="Moneda 40 2 2" xfId="641" xr:uid="{68C2606A-66D9-4C1E-A09F-50B796B90378}"/>
    <cellStyle name="Moneda 40 3" xfId="642" xr:uid="{5543E784-6463-4B83-8E2F-0E64DF76FE84}"/>
    <cellStyle name="Moneda 41" xfId="643" xr:uid="{6D93A54B-9BFE-41DC-829A-C9E07C594878}"/>
    <cellStyle name="Moneda 41 2" xfId="644" xr:uid="{FA023C98-94EB-4A05-9708-2D3AF865E28D}"/>
    <cellStyle name="Moneda 41 2 2" xfId="645" xr:uid="{4C9E0840-564F-4946-A111-0DB20F9F8E0B}"/>
    <cellStyle name="Moneda 41 3" xfId="646" xr:uid="{ECCCA4B6-D204-4E7D-A642-56F4020A1472}"/>
    <cellStyle name="Moneda 42" xfId="647" xr:uid="{E36ADE3C-9D24-4147-8E33-2C5AABCF8013}"/>
    <cellStyle name="Moneda 42 2" xfId="648" xr:uid="{F6AB24EE-C73F-43F9-9E83-D9036DDA9312}"/>
    <cellStyle name="Moneda 42 2 2" xfId="649" xr:uid="{6478BEF2-41C2-41E2-988D-02C50A6464C8}"/>
    <cellStyle name="Moneda 42 3" xfId="650" xr:uid="{93AD2CE5-FE84-4132-B03C-3900473D98BC}"/>
    <cellStyle name="Moneda 43" xfId="651" xr:uid="{93C89844-9273-4B08-BF57-54024556FEE0}"/>
    <cellStyle name="Moneda 43 2" xfId="652" xr:uid="{2829ECBF-A73B-4669-BE05-2E4DBC73C90E}"/>
    <cellStyle name="Moneda 43 2 2" xfId="653" xr:uid="{D1869852-1392-4A96-93F7-C8FD56681374}"/>
    <cellStyle name="Moneda 43 3" xfId="654" xr:uid="{C7A277A4-A8B4-4D3F-BF00-76A6CAC2B830}"/>
    <cellStyle name="Moneda 44" xfId="655" xr:uid="{2B9087D7-741E-42E8-ACB6-A0EBE8DE525C}"/>
    <cellStyle name="Moneda 44 2" xfId="656" xr:uid="{635D9AAB-04C9-4185-9B0E-8C444E7CEFC3}"/>
    <cellStyle name="Moneda 44 2 2" xfId="657" xr:uid="{94EBC934-91CD-4049-AEA6-238A8A050FA8}"/>
    <cellStyle name="Moneda 44 3" xfId="658" xr:uid="{919EB800-5A39-4BBF-A7BA-3895425D7832}"/>
    <cellStyle name="Moneda 45" xfId="659" xr:uid="{8E93636F-08F3-4B38-80FF-F450DFE3C2CA}"/>
    <cellStyle name="Moneda 45 2" xfId="660" xr:uid="{D5F0AB7C-F896-4D31-BB54-243A8DA9282D}"/>
    <cellStyle name="Moneda 45 2 2" xfId="661" xr:uid="{7C4D4B3B-7DBE-4604-B0C6-A6BB12184E6B}"/>
    <cellStyle name="Moneda 45 3" xfId="662" xr:uid="{D462C95D-D5EC-40BB-89CB-33788D8AD76A}"/>
    <cellStyle name="Moneda 46" xfId="663" xr:uid="{412259D9-12A6-428E-8A6B-70173EE63ABA}"/>
    <cellStyle name="Moneda 46 2" xfId="664" xr:uid="{6FAB69A7-A0F2-4865-9E36-24DBEB54C273}"/>
    <cellStyle name="Moneda 46 2 2" xfId="665" xr:uid="{09D654A8-B7DA-456F-98E1-30658EBE29F8}"/>
    <cellStyle name="Moneda 46 3" xfId="666" xr:uid="{A9D5D11B-5BF4-4DA4-8CD7-BB00FEFB10C7}"/>
    <cellStyle name="Moneda 47" xfId="667" xr:uid="{6F732DA1-02D4-42B9-A4E6-B20A0E58C539}"/>
    <cellStyle name="Moneda 47 2" xfId="668" xr:uid="{27B98FF5-10C8-4950-B916-C477E2E320E3}"/>
    <cellStyle name="Moneda 47 2 2" xfId="669" xr:uid="{B9686B2A-D10E-47A3-BEC7-E497A2D67D52}"/>
    <cellStyle name="Moneda 47 3" xfId="670" xr:uid="{482869CB-0A5B-4DF2-8289-BD8EEEE79BB7}"/>
    <cellStyle name="Moneda 48" xfId="671" xr:uid="{A2496B0C-464A-43BA-9754-5D36255415B9}"/>
    <cellStyle name="Moneda 48 2" xfId="672" xr:uid="{5B450914-6314-42C4-88C6-DDFAC127C85B}"/>
    <cellStyle name="Moneda 48 2 2" xfId="673" xr:uid="{A210FEE7-D8EE-46A1-A39E-7C0635682D62}"/>
    <cellStyle name="Moneda 48 3" xfId="674" xr:uid="{E663AB2A-3922-4F82-8445-5A2508D6E949}"/>
    <cellStyle name="Moneda 49" xfId="675" xr:uid="{C4BFEF62-4E59-4715-9280-381530A8D8AF}"/>
    <cellStyle name="Moneda 49 2" xfId="676" xr:uid="{C413B1BD-E35C-4687-B2E7-EC6B1B07CC91}"/>
    <cellStyle name="Moneda 49 2 2" xfId="677" xr:uid="{BFF7B48A-A975-43FC-AA91-4C2D3FE274DF}"/>
    <cellStyle name="Moneda 49 3" xfId="678" xr:uid="{46BCA8DA-D8C6-4EE2-8D54-D6750B5515D8}"/>
    <cellStyle name="Moneda 5" xfId="679" xr:uid="{899CB2B0-BB28-4AC4-A135-C5E89C8C51AB}"/>
    <cellStyle name="Moneda 5 10" xfId="2209" xr:uid="{EF56D804-382F-4596-AFFA-947F1553688F}"/>
    <cellStyle name="Moneda 5 2" xfId="680" xr:uid="{E2656068-A502-476D-9D83-CB787AFA7BE8}"/>
    <cellStyle name="Moneda 5 2 2" xfId="681" xr:uid="{3234E9DB-0E0E-47A6-AEE1-3CB612B19274}"/>
    <cellStyle name="Moneda 5 2 3" xfId="1717" xr:uid="{5BE6BFCE-2FD5-4125-A1B5-C8A653431A60}"/>
    <cellStyle name="Moneda 5 2 4" xfId="1718" xr:uid="{3484D020-6DE7-4699-A7FB-61A5E0307212}"/>
    <cellStyle name="Moneda 5 2 5" xfId="1719" xr:uid="{770B991F-60A6-4C7C-963B-B034835875BE}"/>
    <cellStyle name="Moneda 5 2 6" xfId="1720" xr:uid="{1C46D9B2-7A22-4963-BB03-B99AD6CCA219}"/>
    <cellStyle name="Moneda 5 2 7" xfId="1721" xr:uid="{E427C479-1BD0-4C3D-A405-AF66CAF57CE5}"/>
    <cellStyle name="Moneda 5 2 8" xfId="1722" xr:uid="{5E718909-E605-4F59-9F45-7BBDA5E660F4}"/>
    <cellStyle name="Moneda 5 2 9" xfId="2208" xr:uid="{297419D6-C30D-45C7-86F6-09739624D26C}"/>
    <cellStyle name="Moneda 5 3" xfId="682" xr:uid="{6E351A8F-34DC-4E00-ABDC-4DA98ED2BA3B}"/>
    <cellStyle name="Moneda 5 4" xfId="1723" xr:uid="{E0CF509D-AB72-4E55-940A-7012F4D80450}"/>
    <cellStyle name="Moneda 5 5" xfId="1724" xr:uid="{80B6704B-F5FE-4E71-925D-BEA344E5EF17}"/>
    <cellStyle name="Moneda 5 6" xfId="1725" xr:uid="{89A326C1-B2B3-4EAD-BF07-37BA3089290A}"/>
    <cellStyle name="Moneda 5 7" xfId="1726" xr:uid="{52FC1E26-02D6-430B-A1C8-BA24B6310B18}"/>
    <cellStyle name="Moneda 5 8" xfId="1727" xr:uid="{27729994-C253-4577-B4B4-ED6FBCE16544}"/>
    <cellStyle name="Moneda 5 9" xfId="1728" xr:uid="{B69F3DDD-2756-41AB-91E2-810B4EA53996}"/>
    <cellStyle name="Moneda 50" xfId="816" xr:uid="{D84BA199-26F6-4D7D-9DE9-C31407E587B8}"/>
    <cellStyle name="Moneda 51" xfId="799" xr:uid="{2559A621-58E3-4408-A3CA-A1296E1B4290}"/>
    <cellStyle name="Moneda 52" xfId="2128" xr:uid="{B61AC9EC-CA26-433C-B0ED-2481887A4E3F}"/>
    <cellStyle name="Moneda 53" xfId="2129" xr:uid="{7CD574EB-3B1E-4AFB-B6F4-C1580B2B71D6}"/>
    <cellStyle name="Moneda 54" xfId="2215" xr:uid="{D7440FAA-26B6-4A04-AD60-A4D98A8B918A}"/>
    <cellStyle name="Moneda 55" xfId="2218" xr:uid="{F7DF959A-37A3-4A8B-9A33-2DE56E86A507}"/>
    <cellStyle name="Moneda 56" xfId="2220" xr:uid="{311433C4-B68B-442C-AE39-53ED7147C8E9}"/>
    <cellStyle name="Moneda 6" xfId="683" xr:uid="{08A923DE-1FE4-446A-AF84-BE8D58E699F8}"/>
    <cellStyle name="Moneda 6 2" xfId="684" xr:uid="{1A8B69DD-8B23-47DB-B6C7-0181B566E39B}"/>
    <cellStyle name="Moneda 6 2 2" xfId="685" xr:uid="{D706B123-07F0-4117-BCDD-7834C855F72A}"/>
    <cellStyle name="Moneda 6 2 3" xfId="1729" xr:uid="{16C021F0-5561-441F-B604-13D0392E0FA6}"/>
    <cellStyle name="Moneda 6 2 4" xfId="1730" xr:uid="{24509AC1-3C8E-4482-9071-300123F0C5B2}"/>
    <cellStyle name="Moneda 6 2 5" xfId="1731" xr:uid="{6900820E-0903-464C-93F0-DF512CCACC86}"/>
    <cellStyle name="Moneda 6 2 6" xfId="1732" xr:uid="{BE767016-8E6B-461F-B5AC-FDFED8BDFC09}"/>
    <cellStyle name="Moneda 6 2 7" xfId="1733" xr:uid="{4B877FF5-DAF6-42DB-AF30-732EDB4193B7}"/>
    <cellStyle name="Moneda 6 2 8" xfId="1734" xr:uid="{47D6C58B-F73A-4530-BF1D-84EF5167F0FF}"/>
    <cellStyle name="Moneda 6 3" xfId="686" xr:uid="{FC67378F-F73E-434A-8525-DA28088CE27B}"/>
    <cellStyle name="Moneda 6 4" xfId="1735" xr:uid="{035BF375-E593-4FD6-8E33-E9391FA6DDCD}"/>
    <cellStyle name="Moneda 6 5" xfId="1736" xr:uid="{AA269D9D-938A-4BA3-8315-E9C605009A5C}"/>
    <cellStyle name="Moneda 6 6" xfId="1737" xr:uid="{BDC3F7FD-5550-4B29-B3D5-733DDA2EF048}"/>
    <cellStyle name="Moneda 6 7" xfId="1738" xr:uid="{B942C3F2-9D32-47FB-B1D0-99D225A303A8}"/>
    <cellStyle name="Moneda 6 8" xfId="1739" xr:uid="{9F75AC9B-D862-4B07-A084-B1E3A9388C46}"/>
    <cellStyle name="Moneda 6 9" xfId="1740" xr:uid="{C774437A-5372-4175-9736-DC0EB68DE291}"/>
    <cellStyle name="Moneda 7" xfId="687" xr:uid="{C5EF23F8-5C75-454A-9378-D0B729EFB289}"/>
    <cellStyle name="Moneda 7 2" xfId="688" xr:uid="{8C881638-9E60-4EDC-9CF3-196BD367D5DE}"/>
    <cellStyle name="Moneda 7 2 2" xfId="689" xr:uid="{D1A1A9F4-9FF6-43E0-A60A-2BB509BACF7B}"/>
    <cellStyle name="Moneda 7 2 3" xfId="1741" xr:uid="{994554B2-0569-4642-B969-A58F81B4EE71}"/>
    <cellStyle name="Moneda 7 2 4" xfId="1742" xr:uid="{C3C6C3D9-CC92-48E5-B2E0-5DEFDC66B7A9}"/>
    <cellStyle name="Moneda 7 2 5" xfId="1743" xr:uid="{E2C10607-23BE-40F5-8E28-5AFA071F5641}"/>
    <cellStyle name="Moneda 7 2 6" xfId="1744" xr:uid="{CD49FD31-2874-4536-825F-717E65073BFA}"/>
    <cellStyle name="Moneda 7 2 7" xfId="1745" xr:uid="{47BE0667-A062-464F-BEE7-E2C449E877EF}"/>
    <cellStyle name="Moneda 7 2 8" xfId="1746" xr:uid="{00B90452-C866-4F30-BF3A-AF0D5EC9AA03}"/>
    <cellStyle name="Moneda 7 3" xfId="690" xr:uid="{90D2F3B5-B031-4432-9FDB-45DF84E8B81B}"/>
    <cellStyle name="Moneda 7 4" xfId="1747" xr:uid="{D7D8BF68-10DA-456B-8A67-9C16874D1AAE}"/>
    <cellStyle name="Moneda 7 5" xfId="1748" xr:uid="{BB90DF95-88BB-4412-8AA9-687F3FB97677}"/>
    <cellStyle name="Moneda 7 6" xfId="1749" xr:uid="{A662D73E-5477-4917-B6CF-19073CA46EB0}"/>
    <cellStyle name="Moneda 7 7" xfId="1750" xr:uid="{115E3CF2-6B23-421A-BCCF-6883ECADCA0D}"/>
    <cellStyle name="Moneda 7 8" xfId="1751" xr:uid="{7EBFDA11-48EA-44C2-BD0E-2827A273DA0F}"/>
    <cellStyle name="Moneda 7 9" xfId="1752" xr:uid="{51C12C3F-E2A8-4EA9-B753-5063A2A96615}"/>
    <cellStyle name="Moneda 8" xfId="691" xr:uid="{3668724C-E492-490A-91F2-FE15C7E6FE81}"/>
    <cellStyle name="Moneda 8 2" xfId="692" xr:uid="{1B382821-690A-464D-B2FB-3B0903397EBF}"/>
    <cellStyle name="Moneda 8 2 2" xfId="693" xr:uid="{D3457790-9CEC-4436-969D-D69D16908CFC}"/>
    <cellStyle name="Moneda 8 3" xfId="694" xr:uid="{F3BC74FA-88F6-425C-B49B-42E5EB1AB669}"/>
    <cellStyle name="Moneda 9" xfId="695" xr:uid="{3DE9C6F4-3754-4744-8C2A-2A80A54DB4F0}"/>
    <cellStyle name="Moneda 9 2" xfId="696" xr:uid="{0BF8F07B-C626-4D24-AB50-5D689AE0AE88}"/>
    <cellStyle name="Moneda 9 2 2" xfId="697" xr:uid="{9B7E6A28-853B-467E-AAC1-CF16814C92DB}"/>
    <cellStyle name="Moneda 9 3" xfId="698" xr:uid="{B1BCB237-A3D5-4517-A18B-6322F7E88DE3}"/>
    <cellStyle name="Monetario" xfId="1753" xr:uid="{D250756A-760B-4C2F-A1DA-03057414BE0B}"/>
    <cellStyle name="Neutral 2" xfId="699" xr:uid="{6EEDCFBC-C89F-4467-A233-E70E19D8006D}"/>
    <cellStyle name="Neutral 2 2" xfId="700" xr:uid="{D9CA6379-4C80-4AB4-87C2-522D583485B8}"/>
    <cellStyle name="no dec" xfId="1754" xr:uid="{70354B9D-8CB3-4060-BB27-9476999216D0}"/>
    <cellStyle name="No. punto" xfId="701" xr:uid="{429C4FFA-3367-47F5-9D6A-8893B1057582}"/>
    <cellStyle name="Normal" xfId="0" builtinId="0"/>
    <cellStyle name="Normal 10" xfId="805" xr:uid="{F5375BC5-F4EB-48F5-BDA5-DF16899A75DB}"/>
    <cellStyle name="Normal 10 2" xfId="807" xr:uid="{7ACF2531-BFC8-4EC8-9634-32CA50F59BC7}"/>
    <cellStyle name="Normal 10 3" xfId="813" xr:uid="{51A154E3-9225-406D-9175-62B370FC4522}"/>
    <cellStyle name="Normal 11" xfId="806" xr:uid="{92C526FA-371E-4FBD-8B22-0D20024BEE58}"/>
    <cellStyle name="Normal 11 2" xfId="814" xr:uid="{5FB5F2AA-C1CF-4530-B9E9-B7C4E157BB01}"/>
    <cellStyle name="Normal 12" xfId="808" xr:uid="{9EDDE6EC-BBA2-4585-8D1E-FC2C5B307166}"/>
    <cellStyle name="Normal 12 2" xfId="810" xr:uid="{40630F9A-FC83-4E1D-BF1B-DD0C0669D5C2}"/>
    <cellStyle name="Normal 12 3" xfId="815" xr:uid="{CEB1F593-83D9-4A6A-B2D1-DAC2148591E4}"/>
    <cellStyle name="Normal 13" xfId="78" xr:uid="{4923EE53-BBFA-4C73-A12B-9F7A00F0742C}"/>
    <cellStyle name="Normal 14" xfId="5" xr:uid="{00000000-0005-0000-0000-00003B000000}"/>
    <cellStyle name="Normal 15" xfId="75" xr:uid="{91E59475-2E54-4714-BD1E-9B2684FE0918}"/>
    <cellStyle name="Normal 16" xfId="1755" xr:uid="{C1536C26-DAF9-497F-86EB-906A5A2D7298}"/>
    <cellStyle name="Normal 17" xfId="2222" xr:uid="{72522116-CCD5-47FB-84AA-1A81CB2A9877}"/>
    <cellStyle name="Normal 2" xfId="2" xr:uid="{00000000-0005-0000-0000-00003C000000}"/>
    <cellStyle name="Normal 2 10" xfId="702" xr:uid="{2B3D3F22-F964-404C-BC90-D699C784F6C5}"/>
    <cellStyle name="Normal 2 10 2" xfId="703" xr:uid="{D7FFE484-4945-4C4E-BFC8-97706F00E91B}"/>
    <cellStyle name="Normal 2 10 2 2" xfId="33" xr:uid="{00000000-0005-0000-0000-00003D000000}"/>
    <cellStyle name="Normal 2 10 3" xfId="34" xr:uid="{00000000-0005-0000-0000-00003E000000}"/>
    <cellStyle name="Normal 2 10_APU AMV02 CON CUBS 2007 E EXCEL 2003 11 FEBRERO definitivo" xfId="1756" xr:uid="{2B60C31C-A003-4E49-A736-29326C283528}"/>
    <cellStyle name="Normal 2 11" xfId="1757" xr:uid="{FA3FFD3A-95C5-4545-9CE2-7A7F28838F7E}"/>
    <cellStyle name="Normal 2 12" xfId="1758" xr:uid="{C2023552-0BE8-42F1-84D3-36D3851D583A}"/>
    <cellStyle name="Normal 2 13" xfId="1759" xr:uid="{B8324E32-BCDD-492E-A34B-03DA9820CF3A}"/>
    <cellStyle name="Normal 2 14" xfId="1760" xr:uid="{5052A48E-6363-4BE2-9D12-23A6CFC3D394}"/>
    <cellStyle name="Normal 2 14 2" xfId="1761" xr:uid="{5F39EB17-00DE-46AD-8723-7003DDDB7FF4}"/>
    <cellStyle name="Normal 2 15" xfId="1762" xr:uid="{BE61C1EF-810A-420C-B59E-D19B5649888F}"/>
    <cellStyle name="Normal 2 16" xfId="1763" xr:uid="{56F4021F-F062-4259-907C-C2F45E7EA68B}"/>
    <cellStyle name="Normal 2 17" xfId="2216" xr:uid="{156CB175-29BC-46D3-BCD8-E6D04A33B9E2}"/>
    <cellStyle name="Normal 2 18" xfId="2219" xr:uid="{67F20A34-4F62-4F56-8CFC-2BD8E5B19D1F}"/>
    <cellStyle name="Normal 2 19" xfId="2221" xr:uid="{E871CA7E-EFA8-4720-A1AF-275BEB388282}"/>
    <cellStyle name="Normal 2 2" xfId="6" xr:uid="{00000000-0005-0000-0000-00003F000000}"/>
    <cellStyle name="Normal 2 2 2" xfId="704" xr:uid="{DD29F5E7-74B5-4C36-827E-AEDAB822BD50}"/>
    <cellStyle name="Normal 2 2 2 2" xfId="705" xr:uid="{28C83AE6-C7E6-4957-A895-46383C886222}"/>
    <cellStyle name="Normal 2 2 3" xfId="706" xr:uid="{69B47A7B-5141-4876-9198-57E0D9B81F3F}"/>
    <cellStyle name="Normal 2 2 3 2" xfId="707" xr:uid="{15888568-5F2A-4B45-B363-57F3C4FCBC22}"/>
    <cellStyle name="Normal 2 2 4" xfId="708" xr:uid="{76483AC8-CE46-4A77-8395-6F6CAC16C100}"/>
    <cellStyle name="Normal 2 2 5 2" xfId="38" xr:uid="{00000000-0005-0000-0000-000040000000}"/>
    <cellStyle name="Normal 2 2_APU AMV02 CON CUBS 2007 E EXCEL 2003 11 FEBRERO definitivo" xfId="1764" xr:uid="{AE8503A4-24B9-4601-B9F3-BAD8EAB5EAA3}"/>
    <cellStyle name="Normal 2 3" xfId="74" xr:uid="{E3B2B693-2C80-46A4-A3D5-BB6C95275E08}"/>
    <cellStyle name="Normal 2 3 2" xfId="47" xr:uid="{00000000-0005-0000-0000-000041000000}"/>
    <cellStyle name="Normal 2 3 2 2" xfId="711" xr:uid="{C37BC163-1A42-44B6-9D92-695035812924}"/>
    <cellStyle name="Normal 2 3 2 3" xfId="710" xr:uid="{A344C233-81C6-4971-B145-E12CD847726E}"/>
    <cellStyle name="Normal 2 3 3" xfId="712" xr:uid="{BF378901-8A6E-4A3D-8D20-1C64C54EC2C1}"/>
    <cellStyle name="Normal 2 3 4" xfId="709" xr:uid="{A490D697-5FCD-40C2-B653-E8F746D7D0DA}"/>
    <cellStyle name="Normal 2 4" xfId="713" xr:uid="{7BD51E69-88BC-466B-8EC3-C460C8D8A370}"/>
    <cellStyle name="Normal 2 4 2" xfId="714" xr:uid="{0C38B517-E77F-4BCA-B7C7-1FBDB35C47AF}"/>
    <cellStyle name="Normal 2 5" xfId="42" xr:uid="{00000000-0005-0000-0000-000042000000}"/>
    <cellStyle name="Normal 2 5 2" xfId="716" xr:uid="{3D0E957B-BE9E-4972-BB55-451E6F01CD84}"/>
    <cellStyle name="Normal 2 5 2 2" xfId="717" xr:uid="{25B5260E-7E9D-430F-888E-FF9852F6A547}"/>
    <cellStyle name="Normal 2 5 3" xfId="718" xr:uid="{13F64327-4A74-4F33-BA8F-A2D1A2F01CE7}"/>
    <cellStyle name="Normal 2 5 4" xfId="715" xr:uid="{EEFD63DE-2141-4110-9D34-43E2377FB032}"/>
    <cellStyle name="Normal 2 6" xfId="719" xr:uid="{B68FA0A5-1AFA-457A-A100-5C7A511E90B0}"/>
    <cellStyle name="Normal 2 6 2" xfId="720" xr:uid="{12439580-9792-4A8D-A6F0-B03024BD27E8}"/>
    <cellStyle name="Normal 2 7" xfId="721" xr:uid="{E22C77BC-F9B3-434F-A0A1-AE778775FD35}"/>
    <cellStyle name="Normal 2 7 2" xfId="722" xr:uid="{F9A93D1E-5F56-470C-A6AA-734426B429C3}"/>
    <cellStyle name="Normal 2 8" xfId="723" xr:uid="{84D04619-8ACB-4DAB-9D26-EDDE7D4F6809}"/>
    <cellStyle name="Normal 2 9" xfId="1765" xr:uid="{EF3031EA-B0CD-4284-B9C9-F5C3412AC456}"/>
    <cellStyle name="Normal 2_Accidentes - Ene 2010" xfId="724" xr:uid="{B38F453B-B1E8-44E1-BC5C-57A73146FC59}"/>
    <cellStyle name="Normal 23" xfId="725" xr:uid="{9091C772-B1AC-4816-AA18-946A61E78610}"/>
    <cellStyle name="Normal 3" xfId="77" xr:uid="{1CC1E85E-CF82-4A8C-9D3A-BC3012C92A78}"/>
    <cellStyle name="Normal 3 11 3" xfId="49" xr:uid="{00000000-0005-0000-0000-000043000000}"/>
    <cellStyle name="Normal 3 2" xfId="726" xr:uid="{86D03D6D-B453-485E-9F2C-B4CFA73195E4}"/>
    <cellStyle name="Normal 3 2 2" xfId="32" xr:uid="{00000000-0005-0000-0000-000044000000}"/>
    <cellStyle name="Normal 3 2 3" xfId="727" xr:uid="{071B5B4A-C398-47C6-A8F9-DDC747D97FA8}"/>
    <cellStyle name="Normal 3 2 3 2" xfId="1766" xr:uid="{8570F35D-06BA-49B6-8E9C-738E5BA72317}"/>
    <cellStyle name="Normal 3 2 3 3" xfId="1767" xr:uid="{5277ED58-5B98-4A5E-9294-8148058B9FF5}"/>
    <cellStyle name="Normal 3 2 3 4" xfId="1768" xr:uid="{957B74AB-D46A-4006-A5D4-E26E986A931E}"/>
    <cellStyle name="Normal 3 2 3 5" xfId="1769" xr:uid="{1190B42A-CEA5-4D0C-95FA-F0663583DCD9}"/>
    <cellStyle name="Normal 3 2 3 6" xfId="1770" xr:uid="{8B137608-771C-4E6F-BA45-BFF72AEC81E5}"/>
    <cellStyle name="Normal 3 2 3 7" xfId="1771" xr:uid="{C53C9319-D596-4A74-9239-CC1FC9A1D6F2}"/>
    <cellStyle name="Normal 3 2 3 8" xfId="1772" xr:uid="{073F5800-F2D2-435F-81C4-77B6F286CB9F}"/>
    <cellStyle name="Normal 3 2 4" xfId="1773" xr:uid="{6FB18346-90DB-423F-A610-69D06A4F28D6}"/>
    <cellStyle name="Normal 3 2 5" xfId="1774" xr:uid="{5DECD168-54EF-4BF2-BECC-614D44DEB393}"/>
    <cellStyle name="Normal 3 2_APU VARIANTE POPAYAN ENERO-2011" xfId="1775" xr:uid="{531E3B26-11AA-41A8-BC14-46816CB6124F}"/>
    <cellStyle name="Normal 3 3" xfId="728" xr:uid="{7DF0BA7A-A3BB-4EFE-B95A-42B8A77C4744}"/>
    <cellStyle name="Normal 3 3 2" xfId="1776" xr:uid="{1B86E97B-70C5-483A-9BA1-0BB2DC2C00BF}"/>
    <cellStyle name="Normal 3 3 3" xfId="1777" xr:uid="{F10F067A-F8B3-4F53-A713-F86C9058F641}"/>
    <cellStyle name="Normal 3 3 4" xfId="1778" xr:uid="{871D4970-1098-46FE-99CA-4B27F7512FD3}"/>
    <cellStyle name="Normal 3 3 5" xfId="1779" xr:uid="{95389CCA-4B44-43B8-B236-3C29159B02CF}"/>
    <cellStyle name="Normal 3 3 6" xfId="1780" xr:uid="{349D1D2B-B12E-4449-A810-B6DADD5D5459}"/>
    <cellStyle name="Normal 3 3 7" xfId="1781" xr:uid="{5BEF37F0-1EC3-445E-99A5-854626A8E3D8}"/>
    <cellStyle name="Normal 3 3 8" xfId="1782" xr:uid="{FF7E1A63-1879-4721-AD03-44B799880A67}"/>
    <cellStyle name="Normal 3 3 9" xfId="1783" xr:uid="{86B32243-3853-492A-8906-0F297ED98066}"/>
    <cellStyle name="Normal 3 4" xfId="1784" xr:uid="{59D4DD54-09F0-463C-A172-24A4556C0CF2}"/>
    <cellStyle name="Normal 3 4 2" xfId="1785" xr:uid="{C61E69B9-E783-43D2-A628-3BBA2A3191E7}"/>
    <cellStyle name="Normal 3 5" xfId="1786" xr:uid="{0171C549-969D-406D-AC37-1F6D838975EB}"/>
    <cellStyle name="Normal 3 5 2" xfId="1787" xr:uid="{ECC6C69D-E2AF-448C-898E-91A3564FE64F}"/>
    <cellStyle name="Normal 3 6" xfId="1788" xr:uid="{80114CF4-B5AA-4C35-BD27-23EAF2052262}"/>
    <cellStyle name="Normal 3_ACTA CAUCA-1" xfId="1789" xr:uid="{78E63C19-B97D-4806-8439-06F4564E7788}"/>
    <cellStyle name="Normal 38" xfId="1790" xr:uid="{0F7E8B37-5575-4996-8A1C-020C40802E9F}"/>
    <cellStyle name="Normal 4" xfId="729" xr:uid="{E6AD4E7D-E213-4D5F-8E94-74793BFB6A58}"/>
    <cellStyle name="Normal 4 10" xfId="1791" xr:uid="{20061112-B1BA-4874-960A-EDADB92202F3}"/>
    <cellStyle name="Normal 4 11" xfId="1792" xr:uid="{39F8373B-E1B7-4408-88B0-7F4C476A7338}"/>
    <cellStyle name="Normal 4 12" xfId="1793" xr:uid="{4E545AEB-DE04-4F67-8181-628746F78D7C}"/>
    <cellStyle name="Normal 4 13" xfId="1794" xr:uid="{6E8DC122-EA0B-4E2E-BCFA-9F19313CAA2B}"/>
    <cellStyle name="Normal 4 14" xfId="1795" xr:uid="{79312033-A0E7-42C2-B1BF-D486E889D2CE}"/>
    <cellStyle name="Normal 4 15" xfId="1796" xr:uid="{F3A8300B-17AF-430C-A02B-13E83E51B5D9}"/>
    <cellStyle name="Normal 4 2" xfId="35" xr:uid="{00000000-0005-0000-0000-000045000000}"/>
    <cellStyle name="Normal 4 2 2" xfId="730" xr:uid="{3AD445F4-7CA1-44BD-B4EC-DC942DE5F7E3}"/>
    <cellStyle name="Normal 4 2 2 2" xfId="1797" xr:uid="{DAD8AB6A-EA3B-4CF8-9B87-74F10076C201}"/>
    <cellStyle name="Normal 4 2 2 3" xfId="1798" xr:uid="{1CF9604B-BB51-4286-9B8A-50273CA27648}"/>
    <cellStyle name="Normal 4 2 2 4" xfId="1799" xr:uid="{8059901F-E4D5-43BF-82BE-2320559D17B2}"/>
    <cellStyle name="Normal 4 2 2 5" xfId="1800" xr:uid="{841A9200-15DD-4BC8-99F8-6379935E71A7}"/>
    <cellStyle name="Normal 4 2 2 6" xfId="1801" xr:uid="{DABBC706-4375-41D9-B319-68D3DF998FA5}"/>
    <cellStyle name="Normal 4 2 2 7" xfId="1802" xr:uid="{F38FC202-3CCF-4B65-868B-99655A9A6556}"/>
    <cellStyle name="Normal 4 2 2 8" xfId="1803" xr:uid="{38437055-D77A-459F-B353-93D702CEE452}"/>
    <cellStyle name="Normal 4 2 3" xfId="1804" xr:uid="{D1A44541-0968-4A5F-80ED-A5B2A1208CE8}"/>
    <cellStyle name="Normal 4 2 4" xfId="1805" xr:uid="{9AF56EAB-7D87-4564-A55E-C4F7C2E558B6}"/>
    <cellStyle name="Normal 4 2 5" xfId="1806" xr:uid="{B99E00BE-4F92-4BD0-8DAF-FBE97B1A2AFD}"/>
    <cellStyle name="Normal 4 2 6" xfId="1807" xr:uid="{182729B4-FB48-4D80-982E-68B38DC0CB3F}"/>
    <cellStyle name="Normal 4 2 7" xfId="1808" xr:uid="{70465121-070D-451E-9BD0-07A9361248E2}"/>
    <cellStyle name="Normal 4 2 8" xfId="1809" xr:uid="{57D44CA9-6A75-4C52-87FF-65E10A2974D5}"/>
    <cellStyle name="Normal 4 2 9" xfId="1810" xr:uid="{D4FD94A8-6EC9-472E-B1C2-74F3BA343958}"/>
    <cellStyle name="Normal 4 2_APU VARIANTE POPAYAN ENERO-2011" xfId="1811" xr:uid="{118F6DAF-34EF-4DCE-80D9-A602487D3D99}"/>
    <cellStyle name="Normal 4 3" xfId="731" xr:uid="{97968DF0-FCDF-41E0-8459-4915C55DC767}"/>
    <cellStyle name="Normal 4 3 2" xfId="1812" xr:uid="{109C01DB-AFE5-49A5-99A8-E2089319FE31}"/>
    <cellStyle name="Normal 4 3 3" xfId="1813" xr:uid="{E6FB297A-3BC8-4147-ADB6-B19498ED924C}"/>
    <cellStyle name="Normal 4 3 4" xfId="1814" xr:uid="{CAEB7026-B4C2-4D67-B7E1-6FD04E07410D}"/>
    <cellStyle name="Normal 4 3 5" xfId="1815" xr:uid="{33A3A104-F268-4095-BB2E-044E262E79A6}"/>
    <cellStyle name="Normal 4 3 6" xfId="1816" xr:uid="{0D8D6BD7-0E36-492B-AE1D-82E0461E3932}"/>
    <cellStyle name="Normal 4 3 7" xfId="1817" xr:uid="{08C46428-0189-4535-8134-23D804EFF9DA}"/>
    <cellStyle name="Normal 4 3 8" xfId="1818" xr:uid="{680AD4E9-ED50-47CD-8A89-691895F239EC}"/>
    <cellStyle name="Normal 4 3 9" xfId="1819" xr:uid="{308E3D08-F95B-4DF1-8E00-0798F2954CD2}"/>
    <cellStyle name="Normal 4 4" xfId="1820" xr:uid="{D9E737C3-8D42-488C-8C31-CAEFFE4FAC57}"/>
    <cellStyle name="Normal 4 5" xfId="1821" xr:uid="{2B0C50F9-C426-4BBD-80CD-995CFF332CAE}"/>
    <cellStyle name="Normal 4 6" xfId="1822" xr:uid="{60596D4E-7CD1-4C5B-A369-A37B25454E6A}"/>
    <cellStyle name="Normal 4 7" xfId="1823" xr:uid="{31519B89-2CB6-4853-886C-81F57EAE7D88}"/>
    <cellStyle name="Normal 4 8" xfId="1824" xr:uid="{DB30153A-4DE3-4C7B-91E5-FD512B65A43B}"/>
    <cellStyle name="Normal 4 9" xfId="1825" xr:uid="{24B82552-EA6D-4B4E-9746-525B9EA883BF}"/>
    <cellStyle name="Normal 4_APU AMV02 CAUCA 2010  SGT FR-014 PARA QUEMAR" xfId="1826" xr:uid="{6AB0997A-5B34-4427-A3FB-F72FE5D75AB1}"/>
    <cellStyle name="Normal 5" xfId="44" xr:uid="{00000000-0005-0000-0000-000046000000}"/>
    <cellStyle name="Normal 5 10" xfId="1827" xr:uid="{8A86FCBD-75A5-4EA2-9305-F8F567DF7713}"/>
    <cellStyle name="Normal 5 11" xfId="1828" xr:uid="{A02BBB86-65E2-4B5D-84EF-50F403D5A678}"/>
    <cellStyle name="Normal 5 12" xfId="1829" xr:uid="{F3850E88-89E2-4D24-ACA1-E45FABB7442C}"/>
    <cellStyle name="Normal 5 13" xfId="1830" xr:uid="{F4D41D22-3F9E-4CFF-8A75-4ECE58CBEF90}"/>
    <cellStyle name="Normal 5 2" xfId="732" xr:uid="{CA805C33-7A62-421B-8F2D-7699224EA72E}"/>
    <cellStyle name="Normal 5 2 2" xfId="733" xr:uid="{F86C97AF-C45C-48E9-9778-1B999B1DCFE1}"/>
    <cellStyle name="Normal 5 2 2 2" xfId="1831" xr:uid="{D06E64A8-E289-4D2B-B9B5-84107121A539}"/>
    <cellStyle name="Normal 5 2 2 3" xfId="1832" xr:uid="{3CC422F4-6D73-439F-921C-455CE81C69C1}"/>
    <cellStyle name="Normal 5 2 2 4" xfId="1833" xr:uid="{F737F2F3-4CC9-417C-9C54-93274C6D5725}"/>
    <cellStyle name="Normal 5 2 2 5" xfId="1834" xr:uid="{C81C162E-AAC7-4699-9B98-96B406D74B71}"/>
    <cellStyle name="Normal 5 2 2 6" xfId="1835" xr:uid="{95146D88-5DB4-45C4-925B-0E9CE043F122}"/>
    <cellStyle name="Normal 5 2 2 7" xfId="1836" xr:uid="{DC16FDAE-58E6-43E5-89F2-C3806928CE3F}"/>
    <cellStyle name="Normal 5 2 2 8" xfId="1837" xr:uid="{310E5339-1C87-4F05-BE71-B1E390573789}"/>
    <cellStyle name="Normal 5 2 2 9" xfId="1838" xr:uid="{E7AC7EAF-37FD-483C-AB21-8619D49A1D97}"/>
    <cellStyle name="Normal 5 2 3" xfId="1839" xr:uid="{B8DF99D4-161B-4C6C-B0F2-240FDE7FF5A5}"/>
    <cellStyle name="Normal 5 3" xfId="734" xr:uid="{812A8B21-B34D-47F1-8A09-9EE2D846D217}"/>
    <cellStyle name="Normal 5 3 2" xfId="1840" xr:uid="{2CF6507B-F77E-4E25-8D22-23B2C4381DAF}"/>
    <cellStyle name="Normal 5 4" xfId="1841" xr:uid="{2FBBDB1C-EEAC-49AF-8C1C-E79065533DD5}"/>
    <cellStyle name="Normal 5 4 2" xfId="1842" xr:uid="{2CFE20D2-04ED-4CC2-A37C-C13521DC832B}"/>
    <cellStyle name="Normal 5 5" xfId="1843" xr:uid="{990E86BA-2EB9-46E9-B536-6E18DE1111F7}"/>
    <cellStyle name="Normal 5 6" xfId="1844" xr:uid="{89ADBCF3-4D95-4E54-B276-1D6EAF80ECB4}"/>
    <cellStyle name="Normal 5 7" xfId="1845" xr:uid="{2FA07A65-62CC-4EAC-9115-F5414716D86F}"/>
    <cellStyle name="Normal 5 8" xfId="1846" xr:uid="{4B73317A-629B-4AB8-8EBC-FD9546779412}"/>
    <cellStyle name="Normal 5 9" xfId="1847" xr:uid="{59DDF0DC-6F08-457B-8C8D-6C6E4D7A5D80}"/>
    <cellStyle name="Normal 5_APU AMV02 CON CUBS 2007 E EXCEL 2003 11 FEBRERO definitivo" xfId="1848" xr:uid="{1AF161FE-3F78-4883-A1FC-38DAE37239E3}"/>
    <cellStyle name="Normal 6" xfId="735" xr:uid="{979D0787-18B3-4328-8D9C-F2A309E628D0}"/>
    <cellStyle name="Normal 6 10" xfId="1849" xr:uid="{6D8C20B3-F702-495C-82E7-7447E8BB06A0}"/>
    <cellStyle name="Normal 6 2" xfId="736" xr:uid="{9DFE8C4B-967F-4019-89C7-721A007CFA3A}"/>
    <cellStyle name="Normal 6 2 10" xfId="1850" xr:uid="{71481785-1B0A-431D-95B1-83B35BCEAA5C}"/>
    <cellStyle name="Normal 6 2 11" xfId="1851" xr:uid="{A255C550-CF7A-4418-9D72-54E2586D303A}"/>
    <cellStyle name="Normal 6 2 12" xfId="1852" xr:uid="{C1A59241-7027-4943-89BC-F3AD51CC50BB}"/>
    <cellStyle name="Normal 6 2 2" xfId="1853" xr:uid="{EB1DA475-45D2-4943-B7C1-B2F4547E9813}"/>
    <cellStyle name="Normal 6 2 3" xfId="1854" xr:uid="{1B0ADD91-C823-4F8D-A297-6B3828BFA768}"/>
    <cellStyle name="Normal 6 2 4" xfId="1855" xr:uid="{7353979C-89D9-4636-A23A-BEBE79E2BF02}"/>
    <cellStyle name="Normal 6 2 5" xfId="1856" xr:uid="{E026FA0B-A2D0-446A-8811-CB9B1F724052}"/>
    <cellStyle name="Normal 6 2 6" xfId="1857" xr:uid="{3FF64AF3-3E0B-4CCA-B18F-D510F9648571}"/>
    <cellStyle name="Normal 6 2 7" xfId="1858" xr:uid="{B93AC0FD-E684-4E30-A860-8105D7DC01C9}"/>
    <cellStyle name="Normal 6 2 8" xfId="1859" xr:uid="{53C77CC6-0E31-43A4-BDBF-832F2567C5C7}"/>
    <cellStyle name="Normal 6 2 9" xfId="1860" xr:uid="{850A23A1-1578-4917-A20A-7E1D75804DB9}"/>
    <cellStyle name="Normal 6 2_PRESUPUESTO VIA MOJARRAS CON ENLACES ABRIL 19" xfId="1861" xr:uid="{C2189DA5-F25E-4815-9F9B-1B18D3664F36}"/>
    <cellStyle name="Normal 6 3" xfId="1862" xr:uid="{B2364472-418C-4FBA-A94A-DBBC40644C70}"/>
    <cellStyle name="Normal 6 4" xfId="1863" xr:uid="{C4C577C8-2497-4DEE-BA2A-46EA18BBF3D8}"/>
    <cellStyle name="Normal 6 5" xfId="1864" xr:uid="{30F08AA9-7915-40A6-882B-1F675AD63DC6}"/>
    <cellStyle name="Normal 6 6" xfId="1865" xr:uid="{ECC12FDC-B7EA-449C-BF9C-0E8E82AE0389}"/>
    <cellStyle name="Normal 6 7" xfId="1866" xr:uid="{064DA8E3-424E-4AE4-9C31-430D83D826B7}"/>
    <cellStyle name="Normal 6 8" xfId="1867" xr:uid="{6D222F31-3068-4126-AE8B-CB99EB1A86B4}"/>
    <cellStyle name="Normal 6 9" xfId="1868" xr:uid="{21182CF9-A850-4C3A-B10A-B119C8609EAB}"/>
    <cellStyle name="Normal 6_APU VARIANTE POPAYAN ENERO-2011" xfId="1869" xr:uid="{C3D4C2E7-982D-43E8-9689-1ECBE899D0F5}"/>
    <cellStyle name="Normal 7" xfId="737" xr:uid="{249FD52C-A5A7-4EFC-99A7-5333E424F1F8}"/>
    <cellStyle name="Normal 7 2" xfId="1870" xr:uid="{DE6D205B-0128-4D06-8919-B3BB2FECF00A}"/>
    <cellStyle name="Normal 7 3" xfId="1871" xr:uid="{FF0EB86E-8FB8-41DE-A5D1-8CC457E825FF}"/>
    <cellStyle name="Normal 7 4" xfId="1872" xr:uid="{8DCAB693-B86A-4AF7-9216-0F79560F7F82}"/>
    <cellStyle name="Normal 7 5" xfId="1873" xr:uid="{7482B5AA-9144-4295-AE57-D4988A96D8DA}"/>
    <cellStyle name="Normal 7 6" xfId="1874" xr:uid="{97824D9E-8666-4550-BD77-7EB8F648DEDA}"/>
    <cellStyle name="Normal 7 7" xfId="1875" xr:uid="{F67924D8-DB39-402C-B513-C97BB7F7DF8D}"/>
    <cellStyle name="Normal 7 8" xfId="1876" xr:uid="{725606D6-34FD-43D6-AC70-C197C18D6052}"/>
    <cellStyle name="Normal 7 9" xfId="1877" xr:uid="{87B3EF08-06BB-4C13-A598-A2F03487F234}"/>
    <cellStyle name="Normal 8" xfId="738" xr:uid="{FD89726F-1637-4245-8FB8-113CF8E81F05}"/>
    <cellStyle name="Normal 8 2" xfId="1878" xr:uid="{A9A1DECB-AA20-4DA8-BBBF-99987DA422B5}"/>
    <cellStyle name="Normal 8 3" xfId="800" xr:uid="{0170FDAC-EEB7-4CF4-B9B9-201CA7761549}"/>
    <cellStyle name="Normal 8 3 2" xfId="1879" xr:uid="{ACE23ACD-A11B-45E9-9005-5B4EDDB52580}"/>
    <cellStyle name="Normal 8 3 3" xfId="1880" xr:uid="{A4193CDE-6543-4693-B23C-53F4F40A728E}"/>
    <cellStyle name="Normal 8 3 4" xfId="1881" xr:uid="{DAD394B0-DF36-4987-9BCE-385917E60761}"/>
    <cellStyle name="Normal 8 3 5" xfId="1882" xr:uid="{C7753FAB-5D90-4FD2-9725-A11AA10293E8}"/>
    <cellStyle name="Normal 8 3 6" xfId="1883" xr:uid="{4C61DB70-7CCE-4345-A410-595691CF421C}"/>
    <cellStyle name="Normal 8 3 7" xfId="1884" xr:uid="{6508C93D-C341-4C71-A374-E7D0BD5A0FF5}"/>
    <cellStyle name="Normal 8 3 8" xfId="1885" xr:uid="{96672978-B100-4A0B-8B1E-B4C59207F8FC}"/>
    <cellStyle name="Normal 8 4" xfId="1886" xr:uid="{FFF8DAAE-3620-43D8-990B-AC0A9391252E}"/>
    <cellStyle name="Normal 8 5" xfId="1887" xr:uid="{18AAF421-A7BD-41B1-B8E9-A4D15CC18646}"/>
    <cellStyle name="Normal 8 6" xfId="1888" xr:uid="{AB80309F-8CD8-4704-A7C0-7259C2D970E1}"/>
    <cellStyle name="Normal 8 7" xfId="1889" xr:uid="{EF179F7F-7214-4271-805F-3EB44F07E36A}"/>
    <cellStyle name="Normal 8 8" xfId="1890" xr:uid="{1EB2C6E2-2F19-48C7-AABF-0C4CDB501F06}"/>
    <cellStyle name="Normal 8 9" xfId="1891" xr:uid="{8DC760EE-C980-43D9-A0C1-6D281E1F0EC5}"/>
    <cellStyle name="Normal 9" xfId="739" xr:uid="{9E1CE21C-5894-4390-9BDE-E8D059D684A6}"/>
    <cellStyle name="Normal 9 2" xfId="1892" xr:uid="{95B76D47-D6DA-4B62-93B4-68470C877BED}"/>
    <cellStyle name="Normal 9 3" xfId="1893" xr:uid="{33CAF9EA-8DF1-474C-95D6-3D9047058563}"/>
    <cellStyle name="Normal 9 4" xfId="1894" xr:uid="{D749FC71-4C72-494E-816E-7A0F02B055FD}"/>
    <cellStyle name="Normal 9 5" xfId="1895" xr:uid="{AE05BDB5-8C8C-4D47-9EAE-709709C37E52}"/>
    <cellStyle name="Normal 9 6" xfId="1896" xr:uid="{69E1E15F-C58E-4B6D-BB5B-289FA495E866}"/>
    <cellStyle name="Normal 9 7" xfId="1897" xr:uid="{EFEECB1D-DD5A-4874-A39A-62C08E46DFBE}"/>
    <cellStyle name="Normal 9 8" xfId="1898" xr:uid="{E3C1E6C3-ACC2-4C54-852F-D2A91D158A32}"/>
    <cellStyle name="Notas 2" xfId="7" xr:uid="{00000000-0005-0000-0000-000048000000}"/>
    <cellStyle name="Notas 2 2" xfId="741" xr:uid="{1DB62679-52CF-4FAC-B6F9-CF650041E489}"/>
    <cellStyle name="Notas 2 3" xfId="1899" xr:uid="{DAC7D371-F90A-40AB-AA33-B0482D3F40D7}"/>
    <cellStyle name="Notas 2 4" xfId="1900" xr:uid="{B197BEC4-7A86-47B1-AAB6-07B899732552}"/>
    <cellStyle name="Notas 2 5" xfId="1901" xr:uid="{40540CB8-4B5C-4554-A2E8-F1589544783C}"/>
    <cellStyle name="Notas 2 6" xfId="1902" xr:uid="{03032976-F87A-48A0-91DB-D2068C9F3016}"/>
    <cellStyle name="Notas 2 7" xfId="1903" xr:uid="{E9646169-91B1-491D-A06B-35F42F36F5A4}"/>
    <cellStyle name="Notas 2 8" xfId="1904" xr:uid="{052307A8-CEE4-49A1-8AFC-17FB4C691D2B}"/>
    <cellStyle name="Notas 2 9" xfId="740" xr:uid="{664B9AC9-7937-444E-9D55-6F7DD298B15F}"/>
    <cellStyle name="Notas 3" xfId="742" xr:uid="{1ADE1373-4CC8-4BF2-8D61-18006722B400}"/>
    <cellStyle name="Note" xfId="743" xr:uid="{C4A43E9D-DBF3-40A7-9D60-3918D17563BE}"/>
    <cellStyle name="Output" xfId="744" xr:uid="{7843BCF2-E5A3-4F8D-A974-F5EEDD912DF5}"/>
    <cellStyle name="Percen - Modelo3" xfId="745" xr:uid="{CA837E4C-9520-48FC-9429-5D1494D776F0}"/>
    <cellStyle name="Percent" xfId="746" xr:uid="{FCC14F57-45EF-4063-B1A2-7D32DFC9E7EE}"/>
    <cellStyle name="Percent 10" xfId="1905" xr:uid="{EA33148E-5ED2-4D1C-B70B-8FA2A1ADD3A9}"/>
    <cellStyle name="Percent 2" xfId="747" xr:uid="{F9D66423-7CF1-46A4-8312-5E01D15C2611}"/>
    <cellStyle name="Percent 2 2" xfId="1906" xr:uid="{1A0DF137-71AE-449F-B661-6A55A1CA8D16}"/>
    <cellStyle name="Percent 2 3" xfId="1907" xr:uid="{C497327D-4173-446D-A967-023C83D5BEEC}"/>
    <cellStyle name="Percent 2 4" xfId="1908" xr:uid="{2FA2423C-2195-4159-9C83-0A63E7BE5C38}"/>
    <cellStyle name="Percent 2 5" xfId="1909" xr:uid="{12C5AA28-9620-47EF-9F26-E9C96A5F2381}"/>
    <cellStyle name="Percent 2 6" xfId="1910" xr:uid="{ACDDC8DC-998B-4CAA-8EBB-59E8A1DD5EA8}"/>
    <cellStyle name="Percent 2 7" xfId="1911" xr:uid="{40418894-0143-4CFB-A9DD-F3A4E5850029}"/>
    <cellStyle name="Percent 2 8" xfId="1912" xr:uid="{B6FEBCC8-BA9E-4E38-A1BA-CA6313E8BC76}"/>
    <cellStyle name="Percent 3" xfId="1913" xr:uid="{D3A6D50D-7EE5-4C8C-A02B-291D31045222}"/>
    <cellStyle name="Percent 4" xfId="1914" xr:uid="{745F4B06-7FBC-4D33-ABCA-1C63B1B85935}"/>
    <cellStyle name="Percent 5" xfId="1915" xr:uid="{28772815-F8C8-45E8-A762-6BB5C65334B6}"/>
    <cellStyle name="Percent 6" xfId="1916" xr:uid="{1AEFBB35-7DE6-4A84-8566-4F4EFB5212B5}"/>
    <cellStyle name="Percent 7" xfId="1917" xr:uid="{45FB69A8-D479-4091-A13D-367A449A27B0}"/>
    <cellStyle name="Percent 8" xfId="1918" xr:uid="{BCEB57F2-81B0-4324-8065-20BBA2871730}"/>
    <cellStyle name="Percent 9" xfId="1919" xr:uid="{184879C9-3DBC-4350-AE5B-0856C15D5F9D}"/>
    <cellStyle name="Percent_FLORENCI" xfId="748" xr:uid="{F6AF5E43-97D0-4C22-A9C7-12C9B486B13E}"/>
    <cellStyle name="Porcentaje" xfId="3" builtinId="5"/>
    <cellStyle name="Porcentaje 2" xfId="83" xr:uid="{E1E1ECD8-DD78-47CF-A225-B4BBEAE0F950}"/>
    <cellStyle name="Porcentaje 2 2" xfId="45" xr:uid="{00000000-0005-0000-0000-00004A000000}"/>
    <cellStyle name="Porcentaje 3" xfId="76" xr:uid="{27F196FD-8645-4320-B75B-E8562E77623C}"/>
    <cellStyle name="Porcentaje 3 2" xfId="1920" xr:uid="{4648FF9B-57DE-46C8-97DA-B483CF77ADAD}"/>
    <cellStyle name="Porcentaje 4" xfId="81" xr:uid="{15B52871-64E0-4B03-9C61-CA4C6B2E2242}"/>
    <cellStyle name="Porcentual 2" xfId="39" xr:uid="{00000000-0005-0000-0000-00004B000000}"/>
    <cellStyle name="Porcentual 2 10" xfId="749" xr:uid="{D1800548-AC39-4CB8-9E04-2196B6081559}"/>
    <cellStyle name="Porcentual 2 10 2" xfId="1921" xr:uid="{D84AB8CC-BE9E-4341-854B-224F320E74C6}"/>
    <cellStyle name="Porcentual 2 11" xfId="1922" xr:uid="{A620DB8A-04CD-4199-8A8D-68A295FDE6D2}"/>
    <cellStyle name="Porcentual 2 12" xfId="1923" xr:uid="{F56FDA2C-D1E1-4295-8A76-3592C8380D52}"/>
    <cellStyle name="Porcentual 2 13" xfId="1924" xr:uid="{0CDFB98F-F061-47E4-B3AF-D21105E09906}"/>
    <cellStyle name="Porcentual 2 14" xfId="1925" xr:uid="{5773CC8C-5F83-4DEA-A73F-DE982A1C2174}"/>
    <cellStyle name="Porcentual 2 15" xfId="1926" xr:uid="{C948387A-1331-434D-ADF3-97EF7A66CF01}"/>
    <cellStyle name="Porcentual 2 2" xfId="750" xr:uid="{FD86DC4E-4FB0-4EF9-A6C9-77BBCA15A002}"/>
    <cellStyle name="Porcentual 2 2 2" xfId="751" xr:uid="{A8D5C607-91E7-4077-8C3A-5824158F6D4B}"/>
    <cellStyle name="Porcentual 2 2 3" xfId="752" xr:uid="{EBE34544-3C2E-4E93-BEE4-F5B6141F9D4A}"/>
    <cellStyle name="Porcentual 2 3" xfId="753" xr:uid="{DFC8999A-CBB5-41DE-ACE4-CD61856CBB78}"/>
    <cellStyle name="Porcentual 2 3 2" xfId="754" xr:uid="{9273D33C-DB7B-4EB1-8B1D-D96FF4E9C3E5}"/>
    <cellStyle name="Porcentual 2 3 2 2" xfId="755" xr:uid="{66610D33-79CC-48DD-BDE0-D53626BC5D37}"/>
    <cellStyle name="Porcentual 2 3 3" xfId="756" xr:uid="{111F76AA-81F6-4F4D-A909-D03A58DA2410}"/>
    <cellStyle name="Porcentual 2 4" xfId="757" xr:uid="{933AD0B0-F1B5-43D2-AB7A-A32C6CDFE8F5}"/>
    <cellStyle name="Porcentual 2 4 2" xfId="758" xr:uid="{6917C184-BBE8-4A49-B0E3-AEA5DC50673F}"/>
    <cellStyle name="Porcentual 2 5" xfId="759" xr:uid="{4B368825-E738-478F-9CEC-1AF6C6FAF439}"/>
    <cellStyle name="Porcentual 2 5 2" xfId="760" xr:uid="{4D932F1F-D6AD-418A-971C-B69791273C62}"/>
    <cellStyle name="Porcentual 2 6" xfId="761" xr:uid="{CCA06398-F3E2-496B-91D0-61A83ACF9FBC}"/>
    <cellStyle name="Porcentual 2 7" xfId="1927" xr:uid="{EA61A6C0-D18C-4DF3-A9BB-8BB0B6889982}"/>
    <cellStyle name="Porcentual 2 8" xfId="1928" xr:uid="{ACF499F4-ACC3-443B-8305-A84DEB5B7EB0}"/>
    <cellStyle name="Porcentual 2 9" xfId="1929" xr:uid="{F62309E3-5D6D-4D72-A58B-9EC2EE655570}"/>
    <cellStyle name="Porcentual 3" xfId="762" xr:uid="{82F5519D-A0FB-43B1-9A4F-46A6DDFD034A}"/>
    <cellStyle name="Porcentual 3 2" xfId="763" xr:uid="{14BDE9F9-7038-4C2F-8A23-FE2065EFBB6D}"/>
    <cellStyle name="Porcentual 3 2 2" xfId="1930" xr:uid="{561FA4F3-9B61-4701-93F6-4D763F56127E}"/>
    <cellStyle name="Porcentual 3 2 3" xfId="1931" xr:uid="{6C04C6DD-5538-44B0-BBE7-F578C9A3F70B}"/>
    <cellStyle name="Porcentual 3 2 4" xfId="1932" xr:uid="{CE3D8AB2-59FF-43B4-8C14-0B262EDE807B}"/>
    <cellStyle name="Porcentual 3 2 5" xfId="1933" xr:uid="{0CD2FCDE-4B21-4AE5-9E47-77F50040C840}"/>
    <cellStyle name="Porcentual 3 2 6" xfId="1934" xr:uid="{295F97A9-79AC-432F-A21B-7B47D9602DDA}"/>
    <cellStyle name="Porcentual 3 2 7" xfId="1935" xr:uid="{BBAD5DF9-FB35-4E93-B36F-26FE075C745E}"/>
    <cellStyle name="Porcentual 3 2 8" xfId="1936" xr:uid="{E92956AE-616A-4AB2-8599-9C42E2E4C51F}"/>
    <cellStyle name="Porcentual 3 2 9" xfId="1937" xr:uid="{F16932DA-94FC-4A08-87CB-41049FB4439A}"/>
    <cellStyle name="Porcentual 3 3" xfId="764" xr:uid="{7076819A-2C01-4B53-BA8F-4EB044F8EB59}"/>
    <cellStyle name="Porcentual 3 4" xfId="1938" xr:uid="{6EEAE10E-5077-4DB9-AF01-DCFF5A73F551}"/>
    <cellStyle name="Porcentual 3 5" xfId="1939" xr:uid="{16963A90-3CB4-4BD0-BF04-88BAA08FD11B}"/>
    <cellStyle name="Porcentual 3 6" xfId="1940" xr:uid="{A9EC8D06-0491-4F08-9FA4-6A2DBA82F8C2}"/>
    <cellStyle name="Porcentual 3 7" xfId="1941" xr:uid="{F504AEC3-FE2F-42F0-8CF6-F9AB2665A73A}"/>
    <cellStyle name="Porcentual 4" xfId="765" xr:uid="{BD6EEC58-5FCF-4FB4-B0BF-66B8485C1117}"/>
    <cellStyle name="Porcentual 4 2" xfId="766" xr:uid="{0D34A90C-E5C2-4D8A-8BAB-2B8CD8FE0A0F}"/>
    <cellStyle name="Porcentual 4 2 2" xfId="767" xr:uid="{E4A0D60B-126A-4293-BC89-6AD9AD350833}"/>
    <cellStyle name="Porcentual 4 3" xfId="768" xr:uid="{3E56F364-F222-4A1B-B4A9-601EDF528026}"/>
    <cellStyle name="Porcentual 4 4" xfId="1942" xr:uid="{4184EA5D-3F04-4555-A962-7DE87ADC5A51}"/>
    <cellStyle name="Porcentual 4 5" xfId="1943" xr:uid="{CFE947EC-7068-4A06-8E12-9FC4CC9AF893}"/>
    <cellStyle name="Porcentual 4 6" xfId="1944" xr:uid="{93A48BCC-1581-45CC-B9B5-9CC55671F4A4}"/>
    <cellStyle name="Porcentual 5" xfId="769" xr:uid="{24453C2C-9E03-4172-A0F3-6E9268428629}"/>
    <cellStyle name="Porcentual 5 2" xfId="770" xr:uid="{7F133E34-FE41-44D6-9B7B-30986500DC33}"/>
    <cellStyle name="Porcentual 5 3" xfId="1945" xr:uid="{218D1640-12CA-4C97-9276-737B79CC9AC5}"/>
    <cellStyle name="Porcentual 6" xfId="771" xr:uid="{F0D77329-9D72-4123-970E-94125DBF3001}"/>
    <cellStyle name="Porcentual 6 2" xfId="1946" xr:uid="{64E16F0E-82D1-44A6-8291-FC4C81451FB4}"/>
    <cellStyle name="Porcentual 6 3" xfId="1947" xr:uid="{D9EF00E8-DF5F-412F-9DD0-D902F382689C}"/>
    <cellStyle name="Porcentual 6 3 2" xfId="1948" xr:uid="{46CB0892-95D5-470B-842E-CB45F6D1DCC6}"/>
    <cellStyle name="Porcentual 6 4" xfId="1949" xr:uid="{5AE5FCBD-8DBE-46D6-8F41-C37CFC469729}"/>
    <cellStyle name="Porcentual 6 5" xfId="1950" xr:uid="{5F80F9ED-A309-4FE7-9F83-76075CC74FB1}"/>
    <cellStyle name="Porcentual 7" xfId="772" xr:uid="{BDB9635A-0201-4CCC-AFB9-D0BA395D7D63}"/>
    <cellStyle name="Porcentual 7 2" xfId="773" xr:uid="{F56F0A65-6D81-4119-A5A6-16D807DE8A67}"/>
    <cellStyle name="Porcentual 7 2 2" xfId="774" xr:uid="{F1630867-8ACF-4530-926B-1C5BFA358C19}"/>
    <cellStyle name="Porcentual 7 3" xfId="775" xr:uid="{91778E69-0C42-41C4-BFC9-E19D08CE9097}"/>
    <cellStyle name="Porcentual 8" xfId="776" xr:uid="{49EBF0AB-631D-4E26-B8EE-57E63844FC11}"/>
    <cellStyle name="Porcentual 8 2" xfId="777" xr:uid="{AFE41FB5-620C-46EA-B333-EB9B4B34AF38}"/>
    <cellStyle name="Porcentual 8 3" xfId="778" xr:uid="{36DCB713-C5FD-4CB1-AA13-721BB2A3E240}"/>
    <cellStyle name="Porcentual 9" xfId="11" xr:uid="{00000000-0005-0000-0000-00004C000000}"/>
    <cellStyle name="Priceheader" xfId="1951" xr:uid="{DC8BEA68-B2AB-44A7-BF55-B1723EA34E99}"/>
    <cellStyle name="RM" xfId="1952" xr:uid="{16FD6BAA-C020-4712-B3E9-11C111ECD08E}"/>
    <cellStyle name="Salida 2" xfId="779" xr:uid="{9E64C601-4DEC-486A-84D5-14959EB0259A}"/>
    <cellStyle name="Salida 2 2" xfId="780" xr:uid="{074F9CAB-D4C3-4BFE-BD67-2D148112F6BB}"/>
    <cellStyle name="Texto de advertencia 2" xfId="781" xr:uid="{AB7980F6-8FCC-491A-8B9C-424479866712}"/>
    <cellStyle name="Texto explicativo 2" xfId="782" xr:uid="{C850643A-BD75-41C3-BC3C-7BD38BEA07B0}"/>
    <cellStyle name="Title" xfId="783" xr:uid="{B6629EC4-7138-4E3B-A988-DCDC529A5EAA}"/>
    <cellStyle name="TITULO" xfId="784" xr:uid="{BA37D5F0-D0BC-4A6E-9ED3-37D7B112E6A7}"/>
    <cellStyle name="Título 1 2" xfId="785" xr:uid="{75A824AB-EE62-43B5-874D-29413488BC77}"/>
    <cellStyle name="Título 1 2 2" xfId="786" xr:uid="{D416517D-B011-4D63-8993-ED6D47BF001E}"/>
    <cellStyle name="Título 2 2" xfId="787" xr:uid="{9B595700-BE48-409F-9862-3951C7327F67}"/>
    <cellStyle name="Título 2 2 2" xfId="788" xr:uid="{26563001-487A-4902-A4C6-E39EB7374958}"/>
    <cellStyle name="Título 3 2" xfId="789" xr:uid="{388EB4BA-2CE1-420D-A6A4-7056B5A1722D}"/>
    <cellStyle name="Título 3 2 2" xfId="790" xr:uid="{97D7EA2D-56B8-4082-9263-D7B6BA11E760}"/>
    <cellStyle name="Título 4" xfId="791" xr:uid="{0710C94F-9B5D-42FD-B42E-5F3FF1DD6057}"/>
    <cellStyle name="Título 4 2" xfId="792" xr:uid="{BEE18086-044A-42D3-8C25-E8526F459AB8}"/>
    <cellStyle name="Título de hoja" xfId="1953" xr:uid="{EE25478E-7500-4927-9D0E-FEB60F90D40D}"/>
    <cellStyle name="Total 2" xfId="793" xr:uid="{60046C01-B3AF-4C5A-9D85-2E8B9188567D}"/>
    <cellStyle name="Total 2 2" xfId="794" xr:uid="{3E1BB141-7C1C-4D62-9767-C88733D3A10B}"/>
    <cellStyle name="Total 2 2 2" xfId="1954" xr:uid="{6E0E5756-4710-4D9C-BA52-D5768476F87B}"/>
    <cellStyle name="Total 2 2 3" xfId="1955" xr:uid="{D17E8CF2-5B54-4963-9808-0D93DA3E959D}"/>
    <cellStyle name="Total 2 2 4" xfId="1956" xr:uid="{76126758-2DCC-4595-955F-5FFB4DA536DE}"/>
    <cellStyle name="Total 2 2 5" xfId="1957" xr:uid="{F577E04B-34F3-4964-A726-FA97E76DF61C}"/>
    <cellStyle name="Total 2 2 6" xfId="1958" xr:uid="{57BA2D0A-1F27-4F39-B6B4-15CB436AC6D5}"/>
    <cellStyle name="Total 2 2 7" xfId="1959" xr:uid="{C1D55020-DD59-43D7-AA94-5DE6F6568EBB}"/>
    <cellStyle name="Total 2 2 8" xfId="1960" xr:uid="{C36EB07D-EF6B-4EA0-B44E-1947E4558268}"/>
    <cellStyle name="Total 2 3" xfId="795" xr:uid="{52924B68-EFA4-4AFE-B2E0-6173656FB9DB}"/>
    <cellStyle name="Total 2 4" xfId="1961" xr:uid="{847E1567-4FD2-4C1A-9640-0629BE03CB40}"/>
    <cellStyle name="Total 2 5" xfId="1962" xr:uid="{EAB5C3D6-EB4B-442E-A74E-30715E69F26E}"/>
    <cellStyle name="Total 2 6" xfId="1963" xr:uid="{EDF03E0F-3B59-450A-9F29-699AEE347640}"/>
    <cellStyle name="Total 2 7" xfId="1964" xr:uid="{8FF9A21B-4778-4457-A205-56BF002F7F25}"/>
    <cellStyle name="Total 2 8" xfId="1965" xr:uid="{8CDF22EA-4E89-4BCE-B13A-1D74890CDD37}"/>
    <cellStyle name="Total 2 9" xfId="1966" xr:uid="{1AFB89B6-C052-4392-81A5-71AB7D9C67E5}"/>
    <cellStyle name="Total 3" xfId="796" xr:uid="{2D8EA47D-487E-45C6-8BBD-24202110F3F0}"/>
    <cellStyle name="Total 4" xfId="797" xr:uid="{92DEBE62-5E75-4819-A6AC-59EF325D3A5C}"/>
    <cellStyle name="Währung" xfId="1967" xr:uid="{15A7C198-385A-4D35-8F05-1E490016D68D}"/>
    <cellStyle name="Warning Text" xfId="798" xr:uid="{04632E0D-FC21-4B41-A355-5C3CC6E3390D}"/>
  </cellStyles>
  <dxfs count="492"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</dxfs>
  <tableStyles count="0" defaultTableStyle="TableStyleMedium2" defaultPivotStyle="PivotStyleLight16"/>
  <colors>
    <mruColors>
      <color rgb="FF3AEA36"/>
      <color rgb="FF4FB2E3"/>
      <color rgb="FFBF87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'INDICE APU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1</xdr:col>
      <xdr:colOff>19050</xdr:colOff>
      <xdr:row>2</xdr:row>
      <xdr:rowOff>0</xdr:rowOff>
    </xdr:to>
    <xdr:pic>
      <xdr:nvPicPr>
        <xdr:cNvPr id="2" name="19 Imagen">
          <a:extLst>
            <a:ext uri="{FF2B5EF4-FFF2-40B4-BE49-F238E27FC236}">
              <a16:creationId xmlns:a16="http://schemas.microsoft.com/office/drawing/2014/main" id="{DC35C611-4130-48D3-BB51-552426D0E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75438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221673</xdr:colOff>
      <xdr:row>3</xdr:row>
      <xdr:rowOff>96982</xdr:rowOff>
    </xdr:from>
    <xdr:to>
      <xdr:col>1</xdr:col>
      <xdr:colOff>1773895</xdr:colOff>
      <xdr:row>4</xdr:row>
      <xdr:rowOff>272985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A2031C-3B7B-47D4-8524-D62F9C4F364A}"/>
            </a:ext>
          </a:extLst>
        </xdr:cNvPr>
        <xdr:cNvSpPr/>
      </xdr:nvSpPr>
      <xdr:spPr>
        <a:xfrm>
          <a:off x="1011382" y="817418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154329</xdr:colOff>
      <xdr:row>3</xdr:row>
      <xdr:rowOff>77165</xdr:rowOff>
    </xdr:from>
    <xdr:to>
      <xdr:col>1</xdr:col>
      <xdr:colOff>1706551</xdr:colOff>
      <xdr:row>4</xdr:row>
      <xdr:rowOff>246855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C6CF5EE-F71A-46C2-B091-4FE944338820}"/>
            </a:ext>
          </a:extLst>
        </xdr:cNvPr>
        <xdr:cNvSpPr/>
      </xdr:nvSpPr>
      <xdr:spPr>
        <a:xfrm>
          <a:off x="945266" y="790937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132080</xdr:colOff>
      <xdr:row>3</xdr:row>
      <xdr:rowOff>91440</xdr:rowOff>
    </xdr:from>
    <xdr:to>
      <xdr:col>1</xdr:col>
      <xdr:colOff>1684302</xdr:colOff>
      <xdr:row>4</xdr:row>
      <xdr:rowOff>261902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143081-7B11-484B-84E2-DE3092B4A431}"/>
            </a:ext>
          </a:extLst>
        </xdr:cNvPr>
        <xdr:cNvSpPr/>
      </xdr:nvSpPr>
      <xdr:spPr>
        <a:xfrm>
          <a:off x="924560" y="8128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</xdr:row>
      <xdr:rowOff>83127</xdr:rowOff>
    </xdr:from>
    <xdr:to>
      <xdr:col>1</xdr:col>
      <xdr:colOff>1704622</xdr:colOff>
      <xdr:row>4</xdr:row>
      <xdr:rowOff>259130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58E84A-8DA4-4C3A-BF10-B389466EC69C}"/>
            </a:ext>
          </a:extLst>
        </xdr:cNvPr>
        <xdr:cNvSpPr/>
      </xdr:nvSpPr>
      <xdr:spPr>
        <a:xfrm>
          <a:off x="942109" y="80356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132080</xdr:colOff>
      <xdr:row>3</xdr:row>
      <xdr:rowOff>91440</xdr:rowOff>
    </xdr:from>
    <xdr:to>
      <xdr:col>1</xdr:col>
      <xdr:colOff>1684302</xdr:colOff>
      <xdr:row>4</xdr:row>
      <xdr:rowOff>261902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DD70C9-093C-4285-817F-FFF6D7E7295A}"/>
            </a:ext>
          </a:extLst>
        </xdr:cNvPr>
        <xdr:cNvSpPr/>
      </xdr:nvSpPr>
      <xdr:spPr>
        <a:xfrm>
          <a:off x="916940" y="8001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DE5226D-0005-49B8-B20A-3B6D4A4155CA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8D3925-D588-4935-9B6E-B61A280FCC3D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6B34C-6BD8-4441-93F1-112103F27284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296719-4F7E-46A2-8814-B0F9A287C74F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84A19E-5B75-4D94-892C-7548ADA12280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A316A4-493E-47AC-9146-3023FA5B646E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F7E106-5249-4CF4-B6A1-E74D5623B10C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116416-3D2A-46C2-AFA8-23A152FA9334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35F88B-F540-41B4-8993-3DA1A2BC56E8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8E879-F727-4BD9-80BB-FBDC921F219C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7AE673-57A0-4581-8DDD-3A63613E270F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102577</xdr:colOff>
      <xdr:row>3</xdr:row>
      <xdr:rowOff>102576</xdr:rowOff>
    </xdr:from>
    <xdr:to>
      <xdr:col>1</xdr:col>
      <xdr:colOff>1654799</xdr:colOff>
      <xdr:row>4</xdr:row>
      <xdr:rowOff>272451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E02A46-9315-4B5A-9892-0F1B1266B4CA}"/>
            </a:ext>
          </a:extLst>
        </xdr:cNvPr>
        <xdr:cNvSpPr/>
      </xdr:nvSpPr>
      <xdr:spPr>
        <a:xfrm>
          <a:off x="887437" y="811236"/>
          <a:ext cx="1552222" cy="53563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3CAD5-F66B-454C-AB2B-BF2FB8B0D3D0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390B65-6FD5-4F38-9549-95AAF6CE7BBE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0379E4-E70C-4195-A027-4404665BA1CD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179916</xdr:colOff>
      <xdr:row>3</xdr:row>
      <xdr:rowOff>105833</xdr:rowOff>
    </xdr:from>
    <xdr:to>
      <xdr:col>1</xdr:col>
      <xdr:colOff>1732138</xdr:colOff>
      <xdr:row>4</xdr:row>
      <xdr:rowOff>271639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99BF4F-93E9-4411-9327-8FF3A7F0209F}"/>
            </a:ext>
          </a:extLst>
        </xdr:cNvPr>
        <xdr:cNvSpPr/>
      </xdr:nvSpPr>
      <xdr:spPr>
        <a:xfrm>
          <a:off x="964776" y="814493"/>
          <a:ext cx="1552222" cy="53156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120316</xdr:colOff>
      <xdr:row>3</xdr:row>
      <xdr:rowOff>50132</xdr:rowOff>
    </xdr:from>
    <xdr:to>
      <xdr:col>1</xdr:col>
      <xdr:colOff>1672538</xdr:colOff>
      <xdr:row>4</xdr:row>
      <xdr:rowOff>225406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2A0734-71D6-4382-8D12-B53FB92C186E}"/>
            </a:ext>
          </a:extLst>
        </xdr:cNvPr>
        <xdr:cNvSpPr/>
      </xdr:nvSpPr>
      <xdr:spPr>
        <a:xfrm>
          <a:off x="912395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64395</xdr:colOff>
      <xdr:row>3</xdr:row>
      <xdr:rowOff>96592</xdr:rowOff>
    </xdr:from>
    <xdr:to>
      <xdr:col>1</xdr:col>
      <xdr:colOff>1616617</xdr:colOff>
      <xdr:row>4</xdr:row>
      <xdr:rowOff>267913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2E5020-6414-4723-8134-E6633A372A0C}"/>
            </a:ext>
          </a:extLst>
        </xdr:cNvPr>
        <xdr:cNvSpPr/>
      </xdr:nvSpPr>
      <xdr:spPr>
        <a:xfrm>
          <a:off x="858592" y="794198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119530</xdr:colOff>
      <xdr:row>3</xdr:row>
      <xdr:rowOff>89647</xdr:rowOff>
    </xdr:from>
    <xdr:to>
      <xdr:col>1</xdr:col>
      <xdr:colOff>1671752</xdr:colOff>
      <xdr:row>4</xdr:row>
      <xdr:rowOff>267280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13AC2F-64DB-4C52-B61E-EFDAA7CA0271}"/>
            </a:ext>
          </a:extLst>
        </xdr:cNvPr>
        <xdr:cNvSpPr/>
      </xdr:nvSpPr>
      <xdr:spPr>
        <a:xfrm>
          <a:off x="911412" y="791882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3</xdr:row>
      <xdr:rowOff>108858</xdr:rowOff>
    </xdr:from>
    <xdr:to>
      <xdr:col>1</xdr:col>
      <xdr:colOff>1661079</xdr:colOff>
      <xdr:row>4</xdr:row>
      <xdr:rowOff>277687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51A84E-3C29-4B4F-8D23-CA7773192EE8}"/>
            </a:ext>
          </a:extLst>
        </xdr:cNvPr>
        <xdr:cNvSpPr/>
      </xdr:nvSpPr>
      <xdr:spPr>
        <a:xfrm>
          <a:off x="898071" y="816429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130628</xdr:colOff>
      <xdr:row>3</xdr:row>
      <xdr:rowOff>65315</xdr:rowOff>
    </xdr:from>
    <xdr:to>
      <xdr:col>1</xdr:col>
      <xdr:colOff>1682850</xdr:colOff>
      <xdr:row>4</xdr:row>
      <xdr:rowOff>231422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509CE1-13D0-417F-833D-11AC98E6854F}"/>
            </a:ext>
          </a:extLst>
        </xdr:cNvPr>
        <xdr:cNvSpPr/>
      </xdr:nvSpPr>
      <xdr:spPr>
        <a:xfrm>
          <a:off x="925285" y="772886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164353</xdr:colOff>
      <xdr:row>3</xdr:row>
      <xdr:rowOff>74706</xdr:rowOff>
    </xdr:from>
    <xdr:to>
      <xdr:col>1</xdr:col>
      <xdr:colOff>1716575</xdr:colOff>
      <xdr:row>4</xdr:row>
      <xdr:rowOff>252339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6A1F2E-755D-4D44-BF7B-F12E33EC700A}"/>
            </a:ext>
          </a:extLst>
        </xdr:cNvPr>
        <xdr:cNvSpPr/>
      </xdr:nvSpPr>
      <xdr:spPr>
        <a:xfrm>
          <a:off x="956235" y="776941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202557</xdr:colOff>
      <xdr:row>3</xdr:row>
      <xdr:rowOff>125392</xdr:rowOff>
    </xdr:from>
    <xdr:to>
      <xdr:col>1</xdr:col>
      <xdr:colOff>1754779</xdr:colOff>
      <xdr:row>4</xdr:row>
      <xdr:rowOff>295082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EC5413-EB93-4C8E-A21B-CFAF4A34E64C}"/>
            </a:ext>
          </a:extLst>
        </xdr:cNvPr>
        <xdr:cNvSpPr/>
      </xdr:nvSpPr>
      <xdr:spPr>
        <a:xfrm>
          <a:off x="993494" y="839164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96591</xdr:colOff>
      <xdr:row>3</xdr:row>
      <xdr:rowOff>96591</xdr:rowOff>
    </xdr:from>
    <xdr:to>
      <xdr:col>1</xdr:col>
      <xdr:colOff>1648813</xdr:colOff>
      <xdr:row>4</xdr:row>
      <xdr:rowOff>267912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90F201-4B92-4580-A768-E1FC568A1E81}"/>
            </a:ext>
          </a:extLst>
        </xdr:cNvPr>
        <xdr:cNvSpPr/>
      </xdr:nvSpPr>
      <xdr:spPr>
        <a:xfrm>
          <a:off x="890788" y="794197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196272</xdr:colOff>
      <xdr:row>3</xdr:row>
      <xdr:rowOff>115455</xdr:rowOff>
    </xdr:from>
    <xdr:to>
      <xdr:col>1</xdr:col>
      <xdr:colOff>1748494</xdr:colOff>
      <xdr:row>4</xdr:row>
      <xdr:rowOff>282222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C3B962-3036-49BE-BBA5-A0A5CB6CDC29}"/>
            </a:ext>
          </a:extLst>
        </xdr:cNvPr>
        <xdr:cNvSpPr/>
      </xdr:nvSpPr>
      <xdr:spPr>
        <a:xfrm>
          <a:off x="992908" y="83127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105103</xdr:colOff>
      <xdr:row>3</xdr:row>
      <xdr:rowOff>65690</xdr:rowOff>
    </xdr:from>
    <xdr:to>
      <xdr:col>1</xdr:col>
      <xdr:colOff>1657325</xdr:colOff>
      <xdr:row>4</xdr:row>
      <xdr:rowOff>234050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EE8B01-E37D-43D9-B2EF-E5A968070157}"/>
            </a:ext>
          </a:extLst>
        </xdr:cNvPr>
        <xdr:cNvSpPr/>
      </xdr:nvSpPr>
      <xdr:spPr>
        <a:xfrm>
          <a:off x="893379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95250</xdr:rowOff>
    </xdr:from>
    <xdr:to>
      <xdr:col>1</xdr:col>
      <xdr:colOff>1790347</xdr:colOff>
      <xdr:row>4</xdr:row>
      <xdr:rowOff>262378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B6BE6C-8524-45BA-9076-4416CD0B615D}"/>
            </a:ext>
          </a:extLst>
        </xdr:cNvPr>
        <xdr:cNvSpPr/>
      </xdr:nvSpPr>
      <xdr:spPr>
        <a:xfrm>
          <a:off x="1035844" y="797719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183931</xdr:colOff>
      <xdr:row>3</xdr:row>
      <xdr:rowOff>78828</xdr:rowOff>
    </xdr:from>
    <xdr:to>
      <xdr:col>1</xdr:col>
      <xdr:colOff>1736153</xdr:colOff>
      <xdr:row>4</xdr:row>
      <xdr:rowOff>247188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1C4DD5-F259-42B9-A928-C46D3164EBE5}"/>
            </a:ext>
          </a:extLst>
        </xdr:cNvPr>
        <xdr:cNvSpPr/>
      </xdr:nvSpPr>
      <xdr:spPr>
        <a:xfrm>
          <a:off x="972207" y="775138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133685</xdr:colOff>
      <xdr:row>3</xdr:row>
      <xdr:rowOff>93579</xdr:rowOff>
    </xdr:from>
    <xdr:to>
      <xdr:col>1</xdr:col>
      <xdr:colOff>1685907</xdr:colOff>
      <xdr:row>4</xdr:row>
      <xdr:rowOff>268853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70AC1B-3E02-4906-95F3-F820C4F9CA6F}"/>
            </a:ext>
          </a:extLst>
        </xdr:cNvPr>
        <xdr:cNvSpPr/>
      </xdr:nvSpPr>
      <xdr:spPr>
        <a:xfrm>
          <a:off x="922422" y="802105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91965</xdr:colOff>
      <xdr:row>3</xdr:row>
      <xdr:rowOff>65690</xdr:rowOff>
    </xdr:from>
    <xdr:to>
      <xdr:col>1</xdr:col>
      <xdr:colOff>1644187</xdr:colOff>
      <xdr:row>4</xdr:row>
      <xdr:rowOff>234050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0EB898-5C7D-44BF-8170-7E588484D696}"/>
            </a:ext>
          </a:extLst>
        </xdr:cNvPr>
        <xdr:cNvSpPr/>
      </xdr:nvSpPr>
      <xdr:spPr>
        <a:xfrm>
          <a:off x="880241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77755</xdr:colOff>
      <xdr:row>3</xdr:row>
      <xdr:rowOff>62204</xdr:rowOff>
    </xdr:from>
    <xdr:to>
      <xdr:col>1</xdr:col>
      <xdr:colOff>1629977</xdr:colOff>
      <xdr:row>4</xdr:row>
      <xdr:rowOff>225202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0965CA-D8B9-4C7E-A952-FB706FEBDE34}"/>
            </a:ext>
          </a:extLst>
        </xdr:cNvPr>
        <xdr:cNvSpPr/>
      </xdr:nvSpPr>
      <xdr:spPr>
        <a:xfrm>
          <a:off x="862615" y="770864"/>
          <a:ext cx="1552222" cy="528758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77755</xdr:colOff>
      <xdr:row>3</xdr:row>
      <xdr:rowOff>62204</xdr:rowOff>
    </xdr:from>
    <xdr:to>
      <xdr:col>1</xdr:col>
      <xdr:colOff>1629977</xdr:colOff>
      <xdr:row>4</xdr:row>
      <xdr:rowOff>225202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7421EB-90ED-4EAF-BDB6-14C8954DE67E}"/>
            </a:ext>
          </a:extLst>
        </xdr:cNvPr>
        <xdr:cNvSpPr/>
      </xdr:nvSpPr>
      <xdr:spPr>
        <a:xfrm>
          <a:off x="862615" y="770864"/>
          <a:ext cx="1552222" cy="528758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144517</xdr:colOff>
      <xdr:row>3</xdr:row>
      <xdr:rowOff>105103</xdr:rowOff>
    </xdr:from>
    <xdr:to>
      <xdr:col>1</xdr:col>
      <xdr:colOff>1696739</xdr:colOff>
      <xdr:row>4</xdr:row>
      <xdr:rowOff>273463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101E3D-1BD8-4CA4-AEBA-06840A80903B}"/>
            </a:ext>
          </a:extLst>
        </xdr:cNvPr>
        <xdr:cNvSpPr/>
      </xdr:nvSpPr>
      <xdr:spPr>
        <a:xfrm>
          <a:off x="932793" y="801413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176893</xdr:colOff>
      <xdr:row>3</xdr:row>
      <xdr:rowOff>122464</xdr:rowOff>
    </xdr:from>
    <xdr:to>
      <xdr:col>1</xdr:col>
      <xdr:colOff>1729115</xdr:colOff>
      <xdr:row>4</xdr:row>
      <xdr:rowOff>291293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8ACE9D-556A-492B-A4E2-4B8D3288102E}"/>
            </a:ext>
          </a:extLst>
        </xdr:cNvPr>
        <xdr:cNvSpPr/>
      </xdr:nvSpPr>
      <xdr:spPr>
        <a:xfrm>
          <a:off x="961753" y="831124"/>
          <a:ext cx="1552222" cy="53458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168088</xdr:colOff>
      <xdr:row>3</xdr:row>
      <xdr:rowOff>78441</xdr:rowOff>
    </xdr:from>
    <xdr:to>
      <xdr:col>1</xdr:col>
      <xdr:colOff>1720310</xdr:colOff>
      <xdr:row>4</xdr:row>
      <xdr:rowOff>244869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F42BCE-8995-4BBB-AE39-537DE94787F4}"/>
            </a:ext>
          </a:extLst>
        </xdr:cNvPr>
        <xdr:cNvSpPr/>
      </xdr:nvSpPr>
      <xdr:spPr>
        <a:xfrm>
          <a:off x="963706" y="773206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193343</xdr:colOff>
      <xdr:row>3</xdr:row>
      <xdr:rowOff>90986</xdr:rowOff>
    </xdr:from>
    <xdr:to>
      <xdr:col>1</xdr:col>
      <xdr:colOff>1745565</xdr:colOff>
      <xdr:row>4</xdr:row>
      <xdr:rowOff>263267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000B74-0071-4A62-9C93-2ADCC2CD6422}"/>
            </a:ext>
          </a:extLst>
        </xdr:cNvPr>
        <xdr:cNvSpPr/>
      </xdr:nvSpPr>
      <xdr:spPr>
        <a:xfrm>
          <a:off x="989462" y="79612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215660</xdr:colOff>
      <xdr:row>3</xdr:row>
      <xdr:rowOff>86264</xdr:rowOff>
    </xdr:from>
    <xdr:to>
      <xdr:col>1</xdr:col>
      <xdr:colOff>1767882</xdr:colOff>
      <xdr:row>4</xdr:row>
      <xdr:rowOff>263052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D092E8-DD15-447E-9B48-E70869C3C5EE}"/>
            </a:ext>
          </a:extLst>
        </xdr:cNvPr>
        <xdr:cNvSpPr/>
      </xdr:nvSpPr>
      <xdr:spPr>
        <a:xfrm>
          <a:off x="1006415" y="790755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129153</xdr:colOff>
      <xdr:row>3</xdr:row>
      <xdr:rowOff>77492</xdr:rowOff>
    </xdr:from>
    <xdr:to>
      <xdr:col>1</xdr:col>
      <xdr:colOff>1681375</xdr:colOff>
      <xdr:row>4</xdr:row>
      <xdr:rowOff>252087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AC2010-60B8-4627-B443-C0722B884F02}"/>
            </a:ext>
          </a:extLst>
        </xdr:cNvPr>
        <xdr:cNvSpPr/>
      </xdr:nvSpPr>
      <xdr:spPr>
        <a:xfrm>
          <a:off x="916984" y="787831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</xdr:row>
      <xdr:rowOff>93784</xdr:rowOff>
    </xdr:from>
    <xdr:to>
      <xdr:col>1</xdr:col>
      <xdr:colOff>1704622</xdr:colOff>
      <xdr:row>4</xdr:row>
      <xdr:rowOff>266591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90CA73-1156-4E85-AA0F-4FF45437B475}"/>
            </a:ext>
          </a:extLst>
        </xdr:cNvPr>
        <xdr:cNvSpPr/>
      </xdr:nvSpPr>
      <xdr:spPr>
        <a:xfrm>
          <a:off x="949569" y="808892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135194</xdr:colOff>
      <xdr:row>3</xdr:row>
      <xdr:rowOff>49161</xdr:rowOff>
    </xdr:from>
    <xdr:to>
      <xdr:col>1</xdr:col>
      <xdr:colOff>1687416</xdr:colOff>
      <xdr:row>4</xdr:row>
      <xdr:rowOff>216674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FC7A29-E0B1-491A-A1F7-5C326E36FBBE}"/>
            </a:ext>
          </a:extLst>
        </xdr:cNvPr>
        <xdr:cNvSpPr/>
      </xdr:nvSpPr>
      <xdr:spPr>
        <a:xfrm>
          <a:off x="921775" y="762000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135194</xdr:colOff>
      <xdr:row>3</xdr:row>
      <xdr:rowOff>49161</xdr:rowOff>
    </xdr:from>
    <xdr:to>
      <xdr:col>1</xdr:col>
      <xdr:colOff>1687416</xdr:colOff>
      <xdr:row>4</xdr:row>
      <xdr:rowOff>216674</xdr:rowOff>
    </xdr:to>
    <xdr:sp macro="" textlink="">
      <xdr:nvSpPr>
        <xdr:cNvPr id="2" name="Rectángulo: esquinas redondead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82301-A3CE-4816-A2B5-D2329F1F7F49}"/>
            </a:ext>
          </a:extLst>
        </xdr:cNvPr>
        <xdr:cNvSpPr/>
      </xdr:nvSpPr>
      <xdr:spPr>
        <a:xfrm>
          <a:off x="920054" y="757821"/>
          <a:ext cx="1552222" cy="533273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150091</xdr:colOff>
      <xdr:row>3</xdr:row>
      <xdr:rowOff>69273</xdr:rowOff>
    </xdr:from>
    <xdr:to>
      <xdr:col>1</xdr:col>
      <xdr:colOff>1702313</xdr:colOff>
      <xdr:row>4</xdr:row>
      <xdr:rowOff>236040</xdr:rowOff>
    </xdr:to>
    <xdr:sp macro="" textlink="">
      <xdr:nvSpPr>
        <xdr:cNvPr id="3" name="Rectángulo: esquinas redondeada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657C72-168D-4BB9-BC6C-8A980DE6C9C2}"/>
            </a:ext>
          </a:extLst>
        </xdr:cNvPr>
        <xdr:cNvSpPr/>
      </xdr:nvSpPr>
      <xdr:spPr>
        <a:xfrm>
          <a:off x="946727" y="785091"/>
          <a:ext cx="1552222" cy="53622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800">
              <a:solidFill>
                <a:sysClr val="windowText" lastClr="000000"/>
              </a:solidFill>
            </a:rPr>
            <a:t>IR</a:t>
          </a:r>
          <a:r>
            <a:rPr lang="en-US" sz="1800" baseline="0">
              <a:solidFill>
                <a:sysClr val="windowText" lastClr="000000"/>
              </a:solidFill>
            </a:rPr>
            <a:t> AL INDICE</a:t>
          </a:r>
          <a:endParaRPr lang="en-US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5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16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A759B-EC39-4DE6-AD73-0446B38A9797}">
  <sheetPr>
    <tabColor rgb="FF00B0F0"/>
  </sheetPr>
  <dimension ref="A1:O135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1.109375" style="1" customWidth="1"/>
    <col min="3" max="3" width="74.33203125" style="2" customWidth="1"/>
    <col min="4" max="4" width="11" style="1" bestFit="1" customWidth="1"/>
    <col min="5" max="5" width="11" style="1" customWidth="1"/>
    <col min="6" max="6" width="13.6640625" style="18" bestFit="1" customWidth="1"/>
    <col min="7" max="7" width="15.88671875" style="17" bestFit="1" customWidth="1"/>
    <col min="8" max="8" width="17.44140625" style="17" customWidth="1"/>
    <col min="9" max="9" width="26.33203125" style="13" customWidth="1"/>
    <col min="10" max="10" width="29.33203125" style="1" customWidth="1"/>
    <col min="11" max="11" width="3.6640625" style="1" customWidth="1"/>
    <col min="12" max="12" width="11.88671875" style="1" bestFit="1" customWidth="1"/>
    <col min="13" max="14" width="11.44140625" style="1"/>
    <col min="15" max="15" width="34.6640625" style="1" customWidth="1"/>
    <col min="16" max="16384" width="11.44140625" style="1"/>
  </cols>
  <sheetData>
    <row r="1" spans="1:15" ht="16.5" customHeight="1">
      <c r="A1" s="555" t="str">
        <f>I2</f>
        <v>PAVIMENTACIÓN DE VÍAS URBANAS DEL MUNICIPIO DE CHAPARRAL – DEPARTAMENTO DEL TOLIMA</v>
      </c>
      <c r="B1" s="556"/>
      <c r="C1" s="556"/>
      <c r="D1" s="556"/>
      <c r="E1" s="556"/>
      <c r="F1" s="556"/>
      <c r="G1" s="557"/>
      <c r="H1" s="15"/>
      <c r="I1" s="1"/>
    </row>
    <row r="2" spans="1:15" ht="16.5" customHeight="1">
      <c r="A2" s="558"/>
      <c r="B2" s="559"/>
      <c r="C2" s="559"/>
      <c r="D2" s="559"/>
      <c r="E2" s="559"/>
      <c r="F2" s="559"/>
      <c r="G2" s="560"/>
      <c r="H2" s="258"/>
      <c r="I2" s="267" t="s">
        <v>516</v>
      </c>
      <c r="J2" s="267"/>
      <c r="K2" s="260"/>
      <c r="L2" s="202"/>
      <c r="M2" s="202"/>
      <c r="N2" s="202"/>
      <c r="O2" s="202"/>
    </row>
    <row r="3" spans="1:15" ht="22.5" customHeight="1">
      <c r="A3" s="558"/>
      <c r="B3" s="559"/>
      <c r="C3" s="559"/>
      <c r="D3" s="559"/>
      <c r="E3" s="559"/>
      <c r="F3" s="559"/>
      <c r="G3" s="560"/>
      <c r="H3" s="174"/>
      <c r="I3" s="267"/>
      <c r="J3" s="267"/>
      <c r="K3" s="260"/>
      <c r="L3" s="202"/>
      <c r="M3" s="202"/>
      <c r="N3" s="202"/>
      <c r="O3" s="202"/>
    </row>
    <row r="4" spans="1:15">
      <c r="A4" s="558"/>
      <c r="B4" s="559"/>
      <c r="C4" s="559"/>
      <c r="D4" s="559"/>
      <c r="E4" s="559"/>
      <c r="F4" s="559"/>
      <c r="G4" s="560"/>
      <c r="H4" s="21"/>
      <c r="I4" s="1"/>
      <c r="L4" s="202"/>
      <c r="M4" s="202"/>
      <c r="N4" s="202"/>
      <c r="O4" s="202"/>
    </row>
    <row r="5" spans="1:15" ht="29.25" customHeight="1">
      <c r="A5" s="534" t="s">
        <v>0</v>
      </c>
      <c r="B5" s="485" t="s">
        <v>52</v>
      </c>
      <c r="C5" s="485" t="s">
        <v>1</v>
      </c>
      <c r="D5" s="486" t="s">
        <v>53</v>
      </c>
      <c r="E5" s="486" t="s">
        <v>2</v>
      </c>
      <c r="F5" s="487" t="s">
        <v>3</v>
      </c>
      <c r="G5" s="535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5"/>
      <c r="H6" s="259"/>
    </row>
    <row r="7" spans="1:15" ht="15.75" customHeight="1">
      <c r="A7" s="231">
        <v>1</v>
      </c>
      <c r="B7" s="321" t="s">
        <v>45</v>
      </c>
      <c r="C7" s="183" t="s">
        <v>167</v>
      </c>
      <c r="D7" s="181" t="s">
        <v>14</v>
      </c>
      <c r="E7" s="181" t="e">
        <f>_xlfn.IFNA(VLOOKUP(B7,'C.1'!$B$7:$E$206,4,0),0)+_xlfn.IFNA(VLOOKUP(B7,'C.2'!$B$7:$E$206,4,0),0)+_xlfn.IFNA(VLOOKUP(B7,'C.3'!$B$7:$E$206,4,0),0)+_xlfn.IFNA(VLOOKUP(B7,'C.4'!$B$7:$E$206,4,0),0)+_xlfn.IFNA(VLOOKUP(B7,#REF!,4,0),0)+_xlfn.IFNA(VLOOKUP(B7,'C.6'!$B$7:$E$206,4,0),0)+_xlfn.IFNA(VLOOKUP(B7,'C.7'!$B$7:$E$206,4,0),0)+_xlfn.IFNA(VLOOKUP(B7,'C.8'!$B$7:$E$206,4,0),0)+_xlfn.IFNA(VLOOKUP(B7,'C.9'!$B$7:$E$205,4,0),0)+_xlfn.IFNA(VLOOKUP(B7,'C.10'!$B$7:$E$206,4,0),0)+_xlfn.IFNA(VLOOKUP(B7,'C.11'!$B$7:$E$206,4,0),0)+_xlfn.IFNA(VLOOKUP(B7,'C.12'!$B$7:$E$205,4,0),0)+_xlfn.IFNA(VLOOKUP(B7,'C.13'!$B$7:$E$207,4,0),0)+_xlfn.IFNA(VLOOKUP(B7,'C.14'!$B$7:$E$205,4,0),0)+_xlfn.IFNA(VLOOKUP(B7,'C.15'!$B$7:$E$206,4,0),0)+_xlfn.IFNA(VLOOKUP(B7,'C.16'!$B$7:$E$207,4,0),0)</f>
        <v>#REF!</v>
      </c>
      <c r="F7" s="217" t="e">
        <f>+#REF!</f>
        <v>#REF!</v>
      </c>
      <c r="G7" s="285" t="e">
        <f>F7*E7</f>
        <v>#REF!</v>
      </c>
      <c r="H7" s="239"/>
      <c r="I7" s="1">
        <f>_xlfn.IFNA(VLOOKUP(B7,'C.6'!$B$7:$E$207,4,0),0)</f>
        <v>0</v>
      </c>
      <c r="J7" s="300" t="e">
        <f>F7*I7</f>
        <v>#REF!</v>
      </c>
    </row>
    <row r="8" spans="1:15" ht="15.75" customHeight="1">
      <c r="A8" s="231">
        <v>2</v>
      </c>
      <c r="B8" s="321" t="s">
        <v>131</v>
      </c>
      <c r="C8" s="183" t="s">
        <v>130</v>
      </c>
      <c r="D8" s="181" t="s">
        <v>5</v>
      </c>
      <c r="E8" s="181" t="e">
        <f>_xlfn.IFNA(VLOOKUP(B8,'C.1'!$B$7:$E$206,4,0),0)+_xlfn.IFNA(VLOOKUP(B8,'C.2'!$B$7:$E$206,4,0),0)+_xlfn.IFNA(VLOOKUP(B8,'C.3'!$B$7:$E$206,4,0),0)+_xlfn.IFNA(VLOOKUP(B8,'C.4'!$B$7:$E$206,4,0),0)+_xlfn.IFNA(VLOOKUP(B8,#REF!,4,0),0)+_xlfn.IFNA(VLOOKUP(B8,'C.6'!$B$7:$E$206,4,0),0)+_xlfn.IFNA(VLOOKUP(B8,'C.7'!$B$7:$E$206,4,0),0)+_xlfn.IFNA(VLOOKUP(B8,'C.8'!$B$7:$E$206,4,0),0)+_xlfn.IFNA(VLOOKUP(B8,'C.9'!$B$7:$E$205,4,0),0)+_xlfn.IFNA(VLOOKUP(B8,'C.10'!$B$7:$E$206,4,0),0)+_xlfn.IFNA(VLOOKUP(B8,'C.11'!$B$7:$E$206,4,0),0)+_xlfn.IFNA(VLOOKUP(B8,'C.12'!$B$7:$E$205,4,0),0)+_xlfn.IFNA(VLOOKUP(B8,'C.13'!$B$7:$E$207,4,0),0)+_xlfn.IFNA(VLOOKUP(B8,'C.14'!$B$7:$E$205,4,0),0)+_xlfn.IFNA(VLOOKUP(B8,'C.15'!$B$7:$E$206,4,0),0)+_xlfn.IFNA(VLOOKUP(B8,'C.16'!$B$7:$E$207,4,0),0)</f>
        <v>#REF!</v>
      </c>
      <c r="F8" s="217" t="e">
        <f>#REF!</f>
        <v>#REF!</v>
      </c>
      <c r="G8" s="285" t="e">
        <f t="shared" ref="G8:G71" si="0">F8*E8</f>
        <v>#REF!</v>
      </c>
      <c r="H8" s="239"/>
      <c r="I8" s="1">
        <f>_xlfn.IFNA(VLOOKUP(B8,'C.6'!$B$7:$E$207,4,0),0)</f>
        <v>0</v>
      </c>
      <c r="J8" s="300" t="e">
        <f t="shared" ref="J8:J71" si="1">F8*I8</f>
        <v>#REF!</v>
      </c>
    </row>
    <row r="9" spans="1:15" ht="14.4">
      <c r="A9" s="231">
        <v>3</v>
      </c>
      <c r="B9" s="321" t="s">
        <v>132</v>
      </c>
      <c r="C9" s="183" t="s">
        <v>168</v>
      </c>
      <c r="D9" s="181" t="s">
        <v>195</v>
      </c>
      <c r="E9" s="181" t="e">
        <f>_xlfn.IFNA(VLOOKUP(B9,'C.1'!$B$7:$E$206,4,0),0)+_xlfn.IFNA(VLOOKUP(B9,'C.2'!$B$7:$E$206,4,0),0)+_xlfn.IFNA(VLOOKUP(B9,'C.3'!$B$7:$E$206,4,0),0)+_xlfn.IFNA(VLOOKUP(B9,'C.4'!$B$7:$E$206,4,0),0)+_xlfn.IFNA(VLOOKUP(B9,#REF!,4,0),0)+_xlfn.IFNA(VLOOKUP(B9,'C.6'!$B$7:$E$206,4,0),0)+_xlfn.IFNA(VLOOKUP(B9,'C.7'!$B$7:$E$206,4,0),0)+_xlfn.IFNA(VLOOKUP(B9,'C.8'!$B$7:$E$206,4,0),0)+_xlfn.IFNA(VLOOKUP(B9,'C.9'!$B$7:$E$205,4,0),0)+_xlfn.IFNA(VLOOKUP(B9,'C.10'!$B$7:$E$206,4,0),0)+_xlfn.IFNA(VLOOKUP(B9,'C.11'!$B$7:$E$206,4,0),0)+_xlfn.IFNA(VLOOKUP(B9,'C.12'!$B$7:$E$205,4,0),0)+_xlfn.IFNA(VLOOKUP(B9,'C.13'!$B$7:$E$207,4,0),0)+_xlfn.IFNA(VLOOKUP(B9,'C.14'!$B$7:$E$205,4,0),0)+_xlfn.IFNA(VLOOKUP(B9,'C.15'!$B$7:$E$206,4,0),0)+_xlfn.IFNA(VLOOKUP(B9,'C.16'!$B$7:$E$207,4,0),0)</f>
        <v>#REF!</v>
      </c>
      <c r="F9" s="217" t="e">
        <f>#REF!</f>
        <v>#REF!</v>
      </c>
      <c r="G9" s="285" t="e">
        <f t="shared" si="0"/>
        <v>#REF!</v>
      </c>
      <c r="H9" s="239"/>
      <c r="I9" s="1">
        <f>_xlfn.IFNA(VLOOKUP(B9,'C.6'!$B$7:$E$207,4,0),0)</f>
        <v>0</v>
      </c>
      <c r="J9" s="300" t="e">
        <f t="shared" si="1"/>
        <v>#REF!</v>
      </c>
    </row>
    <row r="10" spans="1:15" ht="27.6">
      <c r="A10" s="231">
        <v>4</v>
      </c>
      <c r="B10" s="321" t="s">
        <v>133</v>
      </c>
      <c r="C10" s="183" t="s">
        <v>169</v>
      </c>
      <c r="D10" s="181" t="s">
        <v>195</v>
      </c>
      <c r="E10" s="181" t="e">
        <f>_xlfn.IFNA(VLOOKUP(B10,'C.1'!$B$7:$E$206,4,0),0)+_xlfn.IFNA(VLOOKUP(B10,'C.2'!$B$7:$E$206,4,0),0)+_xlfn.IFNA(VLOOKUP(B10,'C.3'!$B$7:$E$206,4,0),0)+_xlfn.IFNA(VLOOKUP(B10,'C.4'!$B$7:$E$206,4,0),0)+_xlfn.IFNA(VLOOKUP(B10,#REF!,4,0),0)+_xlfn.IFNA(VLOOKUP(B10,'C.6'!$B$7:$E$206,4,0),0)+_xlfn.IFNA(VLOOKUP(B10,'C.7'!$B$7:$E$206,4,0),0)+_xlfn.IFNA(VLOOKUP(B10,'C.8'!$B$7:$E$206,4,0),0)+_xlfn.IFNA(VLOOKUP(B10,'C.9'!$B$7:$E$205,4,0),0)+_xlfn.IFNA(VLOOKUP(B10,'C.10'!$B$7:$E$206,4,0),0)+_xlfn.IFNA(VLOOKUP(B10,'C.11'!$B$7:$E$206,4,0),0)+_xlfn.IFNA(VLOOKUP(B10,'C.12'!$B$7:$E$205,4,0),0)+_xlfn.IFNA(VLOOKUP(B10,'C.13'!$B$7:$E$207,4,0),0)+_xlfn.IFNA(VLOOKUP(B10,'C.14'!$B$7:$E$205,4,0),0)+_xlfn.IFNA(VLOOKUP(B10,'C.15'!$B$7:$E$206,4,0),0)+_xlfn.IFNA(VLOOKUP(B10,'C.16'!$B$7:$E$207,4,0),0)</f>
        <v>#REF!</v>
      </c>
      <c r="F10" s="217" t="e">
        <f>#REF!</f>
        <v>#REF!</v>
      </c>
      <c r="G10" s="285" t="e">
        <f t="shared" si="0"/>
        <v>#REF!</v>
      </c>
      <c r="H10" s="239"/>
      <c r="I10" s="1">
        <f>_xlfn.IFNA(VLOOKUP(B10,'C.6'!$B$7:$E$207,4,0),0)</f>
        <v>0</v>
      </c>
      <c r="J10" s="300" t="e">
        <f t="shared" si="1"/>
        <v>#REF!</v>
      </c>
    </row>
    <row r="11" spans="1:15" ht="15.75" customHeight="1">
      <c r="A11" s="231">
        <v>5</v>
      </c>
      <c r="B11" s="321" t="s">
        <v>134</v>
      </c>
      <c r="C11" s="183" t="s">
        <v>170</v>
      </c>
      <c r="D11" s="181" t="s">
        <v>5</v>
      </c>
      <c r="E11" s="181" t="e">
        <f>_xlfn.IFNA(VLOOKUP(B11,'C.1'!$B$7:$E$206,4,0),0)+_xlfn.IFNA(VLOOKUP(B11,'C.2'!$B$7:$E$206,4,0),0)+_xlfn.IFNA(VLOOKUP(B11,'C.3'!$B$7:$E$206,4,0),0)+_xlfn.IFNA(VLOOKUP(B11,'C.4'!$B$7:$E$206,4,0),0)+_xlfn.IFNA(VLOOKUP(B11,#REF!,4,0),0)+_xlfn.IFNA(VLOOKUP(B11,'C.6'!$B$7:$E$206,4,0),0)+_xlfn.IFNA(VLOOKUP(B11,'C.7'!$B$7:$E$206,4,0),0)+_xlfn.IFNA(VLOOKUP(B11,'C.8'!$B$7:$E$206,4,0),0)+_xlfn.IFNA(VLOOKUP(B11,'C.9'!$B$7:$E$205,4,0),0)+_xlfn.IFNA(VLOOKUP(B11,'C.10'!$B$7:$E$206,4,0),0)+_xlfn.IFNA(VLOOKUP(B11,'C.11'!$B$7:$E$206,4,0),0)+_xlfn.IFNA(VLOOKUP(B11,'C.12'!$B$7:$E$205,4,0),0)+_xlfn.IFNA(VLOOKUP(B11,'C.13'!$B$7:$E$207,4,0),0)+_xlfn.IFNA(VLOOKUP(B11,'C.14'!$B$7:$E$205,4,0),0)+_xlfn.IFNA(VLOOKUP(B11,'C.15'!$B$7:$E$206,4,0),0)+_xlfn.IFNA(VLOOKUP(B11,'C.16'!$B$7:$E$207,4,0),0)</f>
        <v>#REF!</v>
      </c>
      <c r="F11" s="217" t="e">
        <f>#REF!</f>
        <v>#REF!</v>
      </c>
      <c r="G11" s="285" t="e">
        <f t="shared" si="0"/>
        <v>#REF!</v>
      </c>
      <c r="H11" s="239"/>
      <c r="I11" s="1">
        <f>_xlfn.IFNA(VLOOKUP(B11,'C.6'!$B$7:$E$207,4,0),0)</f>
        <v>0</v>
      </c>
      <c r="J11" s="300" t="e">
        <f t="shared" si="1"/>
        <v>#REF!</v>
      </c>
    </row>
    <row r="12" spans="1:15" ht="15.75" customHeight="1">
      <c r="A12" s="231">
        <v>6</v>
      </c>
      <c r="B12" s="321" t="s">
        <v>136</v>
      </c>
      <c r="C12" s="183" t="s">
        <v>302</v>
      </c>
      <c r="D12" s="181" t="s">
        <v>14</v>
      </c>
      <c r="E12" s="181" t="e">
        <f>_xlfn.IFNA(VLOOKUP(B12,'C.1'!$B$7:$E$206,4,0),0)+_xlfn.IFNA(VLOOKUP(B12,'C.2'!$B$7:$E$206,4,0),0)+_xlfn.IFNA(VLOOKUP(B12,'C.3'!$B$7:$E$206,4,0),0)+_xlfn.IFNA(VLOOKUP(B12,'C.4'!$B$7:$E$206,4,0),0)+_xlfn.IFNA(VLOOKUP(B12,#REF!,4,0),0)+_xlfn.IFNA(VLOOKUP(B12,'C.6'!$B$7:$E$206,4,0),0)+_xlfn.IFNA(VLOOKUP(B12,'C.7'!$B$7:$E$206,4,0),0)+_xlfn.IFNA(VLOOKUP(B12,'C.8'!$B$7:$E$206,4,0),0)+_xlfn.IFNA(VLOOKUP(B12,'C.9'!$B$7:$E$205,4,0),0)+_xlfn.IFNA(VLOOKUP(B12,'C.10'!$B$7:$E$206,4,0),0)+_xlfn.IFNA(VLOOKUP(B12,'C.11'!$B$7:$E$206,4,0),0)+_xlfn.IFNA(VLOOKUP(B12,'C.12'!$B$7:$E$205,4,0),0)+_xlfn.IFNA(VLOOKUP(B12,'C.13'!$B$7:$E$207,4,0),0)+_xlfn.IFNA(VLOOKUP(B12,'C.14'!$B$7:$E$205,4,0),0)+_xlfn.IFNA(VLOOKUP(B12,'C.15'!$B$7:$E$206,4,0),0)+_xlfn.IFNA(VLOOKUP(B12,'C.16'!$B$7:$E$207,4,0),0)</f>
        <v>#REF!</v>
      </c>
      <c r="F12" s="217" t="e">
        <f>'201.3P'!N50</f>
        <v>#REF!</v>
      </c>
      <c r="G12" s="285" t="e">
        <f t="shared" si="0"/>
        <v>#REF!</v>
      </c>
      <c r="H12" s="239"/>
      <c r="I12" s="1">
        <f>_xlfn.IFNA(VLOOKUP(B12,'C.6'!$B$7:$E$207,4,0),0)</f>
        <v>0</v>
      </c>
      <c r="J12" s="300" t="e">
        <f t="shared" si="1"/>
        <v>#REF!</v>
      </c>
    </row>
    <row r="13" spans="1:15" ht="15.75" customHeight="1">
      <c r="A13" s="231">
        <v>7</v>
      </c>
      <c r="B13" s="321" t="s">
        <v>135</v>
      </c>
      <c r="C13" s="183" t="s">
        <v>171</v>
      </c>
      <c r="D13" s="181" t="s">
        <v>5</v>
      </c>
      <c r="E13" s="181" t="e">
        <f>_xlfn.IFNA(VLOOKUP(B13,'C.1'!$B$7:$E$206,4,0),0)+_xlfn.IFNA(VLOOKUP(B13,'C.2'!$B$7:$E$206,4,0),0)+_xlfn.IFNA(VLOOKUP(B13,'C.3'!$B$7:$E$206,4,0),0)+_xlfn.IFNA(VLOOKUP(B13,'C.4'!$B$7:$E$206,4,0),0)+_xlfn.IFNA(VLOOKUP(B13,#REF!,4,0),0)+_xlfn.IFNA(VLOOKUP(B13,'C.6'!$B$7:$E$206,4,0),0)+_xlfn.IFNA(VLOOKUP(B13,'C.7'!$B$7:$E$206,4,0),0)+_xlfn.IFNA(VLOOKUP(B13,'C.8'!$B$7:$E$206,4,0),0)+_xlfn.IFNA(VLOOKUP(B13,'C.9'!$B$7:$E$205,4,0),0)+_xlfn.IFNA(VLOOKUP(B13,'C.10'!$B$7:$E$206,4,0),0)+_xlfn.IFNA(VLOOKUP(B13,'C.11'!$B$7:$E$206,4,0),0)+_xlfn.IFNA(VLOOKUP(B13,'C.12'!$B$7:$E$205,4,0),0)+_xlfn.IFNA(VLOOKUP(B13,'C.13'!$B$7:$E$207,4,0),0)+_xlfn.IFNA(VLOOKUP(B13,'C.14'!$B$7:$E$205,4,0),0)+_xlfn.IFNA(VLOOKUP(B13,'C.15'!$B$7:$E$206,4,0),0)+_xlfn.IFNA(VLOOKUP(B13,'C.16'!$B$7:$E$207,4,0),0)</f>
        <v>#REF!</v>
      </c>
      <c r="F13" s="217" t="e">
        <f>'201.3'!N50</f>
        <v>#REF!</v>
      </c>
      <c r="G13" s="285" t="e">
        <f t="shared" si="0"/>
        <v>#REF!</v>
      </c>
      <c r="H13" s="239"/>
      <c r="I13" s="1">
        <f>_xlfn.IFNA(VLOOKUP(B13,'C.6'!$B$7:$E$207,4,0),0)</f>
        <v>0</v>
      </c>
      <c r="J13" s="300" t="e">
        <f t="shared" si="1"/>
        <v>#REF!</v>
      </c>
    </row>
    <row r="14" spans="1:15" ht="15.75" customHeight="1">
      <c r="A14" s="231">
        <v>8</v>
      </c>
      <c r="B14" s="321" t="s">
        <v>137</v>
      </c>
      <c r="C14" s="183" t="s">
        <v>172</v>
      </c>
      <c r="D14" s="181" t="s">
        <v>5</v>
      </c>
      <c r="E14" s="181" t="e">
        <f>_xlfn.IFNA(VLOOKUP(B14,'C.1'!$B$7:$E$206,4,0),0)+_xlfn.IFNA(VLOOKUP(B14,'C.2'!$B$7:$E$206,4,0),0)+_xlfn.IFNA(VLOOKUP(B14,'C.3'!$B$7:$E$206,4,0),0)+_xlfn.IFNA(VLOOKUP(B14,'C.4'!$B$7:$E$206,4,0),0)+_xlfn.IFNA(VLOOKUP(B14,#REF!,4,0),0)+_xlfn.IFNA(VLOOKUP(B14,'C.6'!$B$7:$E$206,4,0),0)+_xlfn.IFNA(VLOOKUP(B14,'C.7'!$B$7:$E$206,4,0),0)+_xlfn.IFNA(VLOOKUP(B14,'C.8'!$B$7:$E$206,4,0),0)+_xlfn.IFNA(VLOOKUP(B14,'C.9'!$B$7:$E$205,4,0),0)+_xlfn.IFNA(VLOOKUP(B14,'C.10'!$B$7:$E$206,4,0),0)+_xlfn.IFNA(VLOOKUP(B14,'C.11'!$B$7:$E$206,4,0),0)+_xlfn.IFNA(VLOOKUP(B14,'C.12'!$B$7:$E$205,4,0),0)+_xlfn.IFNA(VLOOKUP(B14,'C.13'!$B$7:$E$207,4,0),0)+_xlfn.IFNA(VLOOKUP(B14,'C.14'!$B$7:$E$205,4,0),0)+_xlfn.IFNA(VLOOKUP(B14,'C.15'!$B$7:$E$206,4,0),0)+_xlfn.IFNA(VLOOKUP(B14,'C.16'!$B$7:$E$207,4,0),0)</f>
        <v>#REF!</v>
      </c>
      <c r="F14" s="217" t="e">
        <f>'201.9'!N50</f>
        <v>#REF!</v>
      </c>
      <c r="G14" s="285" t="e">
        <f t="shared" si="0"/>
        <v>#REF!</v>
      </c>
      <c r="H14" s="239"/>
      <c r="I14" s="1">
        <f>_xlfn.IFNA(VLOOKUP(B14,'C.6'!$B$7:$E$207,4,0),0)</f>
        <v>0</v>
      </c>
      <c r="J14" s="300" t="e">
        <f t="shared" si="1"/>
        <v>#REF!</v>
      </c>
    </row>
    <row r="15" spans="1:15" ht="15.75" customHeight="1">
      <c r="A15" s="231"/>
      <c r="B15" s="182"/>
      <c r="C15" s="183"/>
      <c r="D15" s="181"/>
      <c r="E15" s="181" t="e">
        <f>_xlfn.IFNA(VLOOKUP(B15,'C.1'!$B$7:$E$206,4,0),0)+_xlfn.IFNA(VLOOKUP(B15,'C.2'!$B$7:$E$206,4,0),0)+_xlfn.IFNA(VLOOKUP(B15,'C.3'!$B$7:$E$206,4,0),0)+_xlfn.IFNA(VLOOKUP(B15,'C.4'!$B$7:$E$206,4,0),0)+_xlfn.IFNA(VLOOKUP(B15,#REF!,4,0),0)+_xlfn.IFNA(VLOOKUP(B15,'C.6'!$B$7:$E$206,4,0),0)+_xlfn.IFNA(VLOOKUP(B15,'C.7'!$B$7:$E$206,4,0),0)+_xlfn.IFNA(VLOOKUP(B15,'C.8'!$B$7:$E$206,4,0),0)+_xlfn.IFNA(VLOOKUP(B15,'C.9'!$B$7:$E$205,4,0),0)+_xlfn.IFNA(VLOOKUP(B15,'C.10'!$B$7:$E$206,4,0),0)+_xlfn.IFNA(VLOOKUP(B15,'C.11'!$B$7:$E$206,4,0),0)+_xlfn.IFNA(VLOOKUP(B15,'C.12'!$B$7:$E$205,4,0),0)+_xlfn.IFNA(VLOOKUP(B15,'C.13'!$B$7:$E$207,4,0),0)+_xlfn.IFNA(VLOOKUP(B15,'C.14'!$B$7:$E$205,4,0),0)+_xlfn.IFNA(VLOOKUP(B15,'C.15'!$B$7:$E$206,4,0),0)+_xlfn.IFNA(VLOOKUP(B15,'C.16'!$B$7:$E$207,4,0),0)</f>
        <v>#REF!</v>
      </c>
      <c r="F15" s="217"/>
      <c r="G15" s="293" t="e">
        <f>SUM(G7:G14)</f>
        <v>#REF!</v>
      </c>
      <c r="H15" s="239"/>
      <c r="I15" s="1">
        <f>_xlfn.IFNA(VLOOKUP(B15,'C.6'!$B$7:$E$207,4,0),0)</f>
        <v>0</v>
      </c>
      <c r="J15" s="300">
        <f t="shared" si="1"/>
        <v>0</v>
      </c>
    </row>
    <row r="16" spans="1:15" ht="15.75" customHeight="1">
      <c r="A16" s="232"/>
      <c r="B16" s="182"/>
      <c r="C16" s="221" t="s">
        <v>151</v>
      </c>
      <c r="D16" s="220" t="s">
        <v>194</v>
      </c>
      <c r="E16" s="181" t="e">
        <f>_xlfn.IFNA(VLOOKUP(B16,'C.1'!$B$7:$E$206,4,0),0)+_xlfn.IFNA(VLOOKUP(B16,'C.2'!$B$7:$E$206,4,0),0)+_xlfn.IFNA(VLOOKUP(B16,'C.3'!$B$7:$E$206,4,0),0)+_xlfn.IFNA(VLOOKUP(B16,'C.4'!$B$7:$E$206,4,0),0)+_xlfn.IFNA(VLOOKUP(B16,#REF!,4,0),0)+_xlfn.IFNA(VLOOKUP(B16,'C.6'!$B$7:$E$206,4,0),0)+_xlfn.IFNA(VLOOKUP(B16,'C.7'!$B$7:$E$206,4,0),0)+_xlfn.IFNA(VLOOKUP(B16,'C.8'!$B$7:$E$206,4,0),0)+_xlfn.IFNA(VLOOKUP(B16,'C.9'!$B$7:$E$205,4,0),0)+_xlfn.IFNA(VLOOKUP(B16,'C.10'!$B$7:$E$206,4,0),0)+_xlfn.IFNA(VLOOKUP(B16,'C.11'!$B$7:$E$206,4,0),0)+_xlfn.IFNA(VLOOKUP(B16,'C.12'!$B$7:$E$205,4,0),0)+_xlfn.IFNA(VLOOKUP(B16,'C.13'!$B$7:$E$207,4,0),0)+_xlfn.IFNA(VLOOKUP(B16,'C.14'!$B$7:$E$205,4,0),0)+_xlfn.IFNA(VLOOKUP(B16,'C.15'!$B$7:$E$206,4,0),0)+_xlfn.IFNA(VLOOKUP(B16,'C.16'!$B$7:$E$207,4,0),0)</f>
        <v>#REF!</v>
      </c>
      <c r="F16" s="225"/>
      <c r="G16" s="285" t="e">
        <f t="shared" si="0"/>
        <v>#REF!</v>
      </c>
      <c r="H16" s="239"/>
      <c r="I16" s="1">
        <f>_xlfn.IFNA(VLOOKUP(B16,'C.6'!$B$7:$E$207,4,0),0)</f>
        <v>0</v>
      </c>
      <c r="J16" s="300">
        <f t="shared" si="1"/>
        <v>0</v>
      </c>
    </row>
    <row r="17" spans="1:10" ht="27.6">
      <c r="A17" s="231">
        <v>9</v>
      </c>
      <c r="B17" s="321" t="s">
        <v>138</v>
      </c>
      <c r="C17" s="183" t="s">
        <v>173</v>
      </c>
      <c r="D17" s="181" t="s">
        <v>5</v>
      </c>
      <c r="E17" s="181" t="e">
        <f>_xlfn.IFNA(VLOOKUP(B17,'C.1'!$B$7:$E$206,4,0),0)+_xlfn.IFNA(VLOOKUP(B17,'C.2'!$B$7:$E$206,4,0),0)+_xlfn.IFNA(VLOOKUP(B17,'C.3'!$B$7:$E$206,4,0),0)+_xlfn.IFNA(VLOOKUP(B17,'C.4'!$B$7:$E$206,4,0),0)+_xlfn.IFNA(VLOOKUP(B17,#REF!,4,0),0)+_xlfn.IFNA(VLOOKUP(B17,'C.6'!$B$7:$E$206,4,0),0)+_xlfn.IFNA(VLOOKUP(B17,'C.7'!$B$7:$E$206,4,0),0)+_xlfn.IFNA(VLOOKUP(B17,'C.8'!$B$7:$E$206,4,0),0)+_xlfn.IFNA(VLOOKUP(B17,'C.9'!$B$7:$E$205,4,0),0)+_xlfn.IFNA(VLOOKUP(B17,'C.10'!$B$7:$E$206,4,0),0)+_xlfn.IFNA(VLOOKUP(B17,'C.11'!$B$7:$E$206,4,0),0)+_xlfn.IFNA(VLOOKUP(B17,'C.12'!$B$7:$E$205,4,0),0)+_xlfn.IFNA(VLOOKUP(B17,'C.13'!$B$7:$E$207,4,0),0)+_xlfn.IFNA(VLOOKUP(B17,'C.14'!$B$7:$E$205,4,0),0)+_xlfn.IFNA(VLOOKUP(B17,'C.15'!$B$7:$E$206,4,0),0)+_xlfn.IFNA(VLOOKUP(B17,'C.16'!$B$7:$E$207,4,0),0)</f>
        <v>#REF!</v>
      </c>
      <c r="F17" s="217" t="e">
        <f>+#REF!</f>
        <v>#REF!</v>
      </c>
      <c r="G17" s="285" t="e">
        <f t="shared" si="0"/>
        <v>#REF!</v>
      </c>
      <c r="H17" s="239"/>
      <c r="I17" s="1">
        <f>_xlfn.IFNA(VLOOKUP(B17,'C.6'!$B$7:$E$207,4,0),0)</f>
        <v>0</v>
      </c>
      <c r="J17" s="300" t="e">
        <f t="shared" si="1"/>
        <v>#REF!</v>
      </c>
    </row>
    <row r="18" spans="1:10" ht="34.5" customHeight="1">
      <c r="A18" s="231">
        <v>10</v>
      </c>
      <c r="B18" s="321" t="s">
        <v>139</v>
      </c>
      <c r="C18" s="183" t="s">
        <v>174</v>
      </c>
      <c r="D18" s="181" t="s">
        <v>5</v>
      </c>
      <c r="E18" s="181" t="e">
        <f>_xlfn.IFNA(VLOOKUP(B18,'C.1'!$B$7:$E$206,4,0),0)+_xlfn.IFNA(VLOOKUP(B18,'C.2'!$B$7:$E$206,4,0),0)+_xlfn.IFNA(VLOOKUP(B18,'C.3'!$B$7:$E$206,4,0),0)+_xlfn.IFNA(VLOOKUP(B18,'C.4'!$B$7:$E$206,4,0),0)+_xlfn.IFNA(VLOOKUP(B18,#REF!,4,0),0)+_xlfn.IFNA(VLOOKUP(B18,'C.6'!$B$7:$E$206,4,0),0)+_xlfn.IFNA(VLOOKUP(B18,'C.7'!$B$7:$E$206,4,0),0)+_xlfn.IFNA(VLOOKUP(B18,'C.8'!$B$7:$E$206,4,0),0)+_xlfn.IFNA(VLOOKUP(B18,'C.9'!$B$7:$E$205,4,0),0)+_xlfn.IFNA(VLOOKUP(B18,'C.10'!$B$7:$E$206,4,0),0)+_xlfn.IFNA(VLOOKUP(B18,'C.11'!$B$7:$E$206,4,0),0)+_xlfn.IFNA(VLOOKUP(B18,'C.12'!$B$7:$E$205,4,0),0)+_xlfn.IFNA(VLOOKUP(B18,'C.13'!$B$7:$E$207,4,0),0)+_xlfn.IFNA(VLOOKUP(B18,'C.14'!$B$7:$E$205,4,0),0)+_xlfn.IFNA(VLOOKUP(B18,'C.15'!$B$7:$E$206,4,0),0)+_xlfn.IFNA(VLOOKUP(B18,'C.16'!$B$7:$E$207,4,0),0)</f>
        <v>#REF!</v>
      </c>
      <c r="F18" s="217" t="e">
        <f>#REF!</f>
        <v>#REF!</v>
      </c>
      <c r="G18" s="285" t="e">
        <f t="shared" si="0"/>
        <v>#REF!</v>
      </c>
      <c r="H18" s="185"/>
      <c r="I18" s="1">
        <f>_xlfn.IFNA(VLOOKUP(B18,'C.6'!$B$7:$E$207,4,0),0)</f>
        <v>0</v>
      </c>
      <c r="J18" s="300" t="e">
        <f t="shared" si="1"/>
        <v>#REF!</v>
      </c>
    </row>
    <row r="19" spans="1:10" ht="34.5" customHeight="1">
      <c r="A19" s="231">
        <v>11</v>
      </c>
      <c r="B19" s="321" t="s">
        <v>46</v>
      </c>
      <c r="C19" s="183" t="s">
        <v>175</v>
      </c>
      <c r="D19" s="181" t="s">
        <v>5</v>
      </c>
      <c r="E19" s="181" t="e">
        <f>_xlfn.IFNA(VLOOKUP(B19,'C.1'!$B$7:$E$206,4,0),0)+_xlfn.IFNA(VLOOKUP(B19,'C.2'!$B$7:$E$206,4,0),0)+_xlfn.IFNA(VLOOKUP(B19,'C.3'!$B$7:$E$206,4,0),0)+_xlfn.IFNA(VLOOKUP(B19,'C.4'!$B$7:$E$206,4,0),0)+_xlfn.IFNA(VLOOKUP(B19,#REF!,4,0),0)+_xlfn.IFNA(VLOOKUP(B19,'C.6'!$B$7:$E$206,4,0),0)+_xlfn.IFNA(VLOOKUP(B19,'C.7'!$B$7:$E$206,4,0),0)+_xlfn.IFNA(VLOOKUP(B19,'C.8'!$B$7:$E$206,4,0),0)+_xlfn.IFNA(VLOOKUP(B19,'C.9'!$B$7:$E$205,4,0),0)+_xlfn.IFNA(VLOOKUP(B19,'C.10'!$B$7:$E$206,4,0),0)+_xlfn.IFNA(VLOOKUP(B19,'C.11'!$B$7:$E$206,4,0),0)+_xlfn.IFNA(VLOOKUP(B19,'C.12'!$B$7:$E$205,4,0),0)+_xlfn.IFNA(VLOOKUP(B19,'C.13'!$B$7:$E$207,4,0),0)+_xlfn.IFNA(VLOOKUP(B19,'C.14'!$B$7:$E$205,4,0),0)+_xlfn.IFNA(VLOOKUP(B19,'C.15'!$B$7:$E$206,4,0),0)+_xlfn.IFNA(VLOOKUP(B19,'C.16'!$B$7:$E$207,4,0),0)</f>
        <v>#REF!</v>
      </c>
      <c r="F19" s="217" t="e">
        <f>#REF!</f>
        <v>#REF!</v>
      </c>
      <c r="G19" s="285" t="e">
        <f t="shared" si="0"/>
        <v>#REF!</v>
      </c>
      <c r="H19" s="185"/>
      <c r="I19" s="1">
        <f>_xlfn.IFNA(VLOOKUP(B19,'C.6'!$B$7:$E$207,4,0),0)</f>
        <v>0</v>
      </c>
      <c r="J19" s="300" t="e">
        <f t="shared" si="1"/>
        <v>#REF!</v>
      </c>
    </row>
    <row r="20" spans="1:10" ht="34.5" customHeight="1">
      <c r="A20" s="231">
        <v>12</v>
      </c>
      <c r="B20" s="321" t="s">
        <v>304</v>
      </c>
      <c r="C20" s="183" t="s">
        <v>305</v>
      </c>
      <c r="D20" s="181" t="s">
        <v>5</v>
      </c>
      <c r="E20" s="181" t="e">
        <f>_xlfn.IFNA(VLOOKUP(B20,'C.1'!$B$7:$E$206,4,0),0)+_xlfn.IFNA(VLOOKUP(B20,'C.2'!$B$7:$E$206,4,0),0)+_xlfn.IFNA(VLOOKUP(B20,'C.3'!$B$7:$E$206,4,0),0)+_xlfn.IFNA(VLOOKUP(B20,'C.4'!$B$7:$E$206,4,0),0)+_xlfn.IFNA(VLOOKUP(B20,#REF!,4,0),0)+_xlfn.IFNA(VLOOKUP(B20,'C.6'!$B$7:$E$206,4,0),0)+_xlfn.IFNA(VLOOKUP(B20,'C.7'!$B$7:$E$206,4,0),0)+_xlfn.IFNA(VLOOKUP(B20,'C.8'!$B$7:$E$206,4,0),0)+_xlfn.IFNA(VLOOKUP(B20,'C.9'!$B$7:$E$205,4,0),0)+_xlfn.IFNA(VLOOKUP(B20,'C.10'!$B$7:$E$206,4,0),0)+_xlfn.IFNA(VLOOKUP(B20,'C.11'!$B$7:$E$206,4,0),0)+_xlfn.IFNA(VLOOKUP(B20,'C.12'!$B$7:$E$205,4,0),0)+_xlfn.IFNA(VLOOKUP(B20,'C.13'!$B$7:$E$207,4,0),0)+_xlfn.IFNA(VLOOKUP(B20,'C.14'!$B$7:$E$205,4,0),0)+_xlfn.IFNA(VLOOKUP(B20,'C.15'!$B$7:$E$206,4,0),0)+_xlfn.IFNA(VLOOKUP(B20,'C.16'!$B$7:$E$207,4,0),0)</f>
        <v>#REF!</v>
      </c>
      <c r="F20" s="217" t="e">
        <f>#REF!</f>
        <v>#REF!</v>
      </c>
      <c r="G20" s="285" t="e">
        <f t="shared" si="0"/>
        <v>#REF!</v>
      </c>
      <c r="H20" s="185"/>
      <c r="I20" s="1">
        <f>_xlfn.IFNA(VLOOKUP(B20,'C.6'!$B$7:$E$207,4,0),0)</f>
        <v>0</v>
      </c>
      <c r="J20" s="300" t="e">
        <f t="shared" si="1"/>
        <v>#REF!</v>
      </c>
    </row>
    <row r="21" spans="1:10" ht="27.6">
      <c r="A21" s="231">
        <v>13</v>
      </c>
      <c r="B21" s="321" t="s">
        <v>54</v>
      </c>
      <c r="C21" s="183" t="s">
        <v>519</v>
      </c>
      <c r="D21" s="181" t="s">
        <v>195</v>
      </c>
      <c r="E21" s="181" t="e">
        <f>_xlfn.IFNA(VLOOKUP(B21,'C.1'!$B$7:$E$206,4,0),0)+_xlfn.IFNA(VLOOKUP(B21,'C.2'!$B$7:$E$206,4,0),0)+_xlfn.IFNA(VLOOKUP(B21,'C.3'!$B$7:$E$206,4,0),0)+_xlfn.IFNA(VLOOKUP(B21,'C.4'!$B$7:$E$206,4,0),0)+_xlfn.IFNA(VLOOKUP(B21,#REF!,4,0),0)+_xlfn.IFNA(VLOOKUP(B21,'C.6'!$B$7:$E$206,4,0),0)+_xlfn.IFNA(VLOOKUP(B21,'C.7'!$B$7:$E$206,4,0),0)+_xlfn.IFNA(VLOOKUP(B21,'C.8'!$B$7:$E$206,4,0),0)+_xlfn.IFNA(VLOOKUP(B21,'C.9'!$B$7:$E$205,4,0),0)+_xlfn.IFNA(VLOOKUP(B21,'C.10'!$B$7:$E$206,4,0),0)+_xlfn.IFNA(VLOOKUP(B21,'C.11'!$B$7:$E$206,4,0),0)+_xlfn.IFNA(VLOOKUP(B21,'C.12'!$B$7:$E$205,4,0),0)+_xlfn.IFNA(VLOOKUP(B21,'C.13'!$B$7:$E$207,4,0),0)+_xlfn.IFNA(VLOOKUP(B21,'C.14'!$B$7:$E$205,4,0),0)+_xlfn.IFNA(VLOOKUP(B21,'C.15'!$B$7:$E$206,4,0),0)+_xlfn.IFNA(VLOOKUP(B21,'C.16'!$B$7:$E$207,4,0),0)</f>
        <v>#REF!</v>
      </c>
      <c r="F21" s="530" t="e">
        <f>#REF!</f>
        <v>#REF!</v>
      </c>
      <c r="G21" s="285" t="e">
        <f t="shared" si="0"/>
        <v>#REF!</v>
      </c>
      <c r="H21" s="185"/>
      <c r="I21" s="1">
        <f>_xlfn.IFNA(VLOOKUP(B21,'C.6'!$B$7:$E$207,4,0),0)</f>
        <v>0</v>
      </c>
      <c r="J21" s="300" t="e">
        <f t="shared" si="1"/>
        <v>#REF!</v>
      </c>
    </row>
    <row r="22" spans="1:10">
      <c r="A22" s="231"/>
      <c r="B22" s="182"/>
      <c r="C22" s="183"/>
      <c r="D22" s="181"/>
      <c r="E22" s="181" t="e">
        <f>_xlfn.IFNA(VLOOKUP(B22,'C.1'!$B$7:$E$206,4,0),0)+_xlfn.IFNA(VLOOKUP(B22,'C.2'!$B$7:$E$206,4,0),0)+_xlfn.IFNA(VLOOKUP(B22,'C.3'!$B$7:$E$206,4,0),0)+_xlfn.IFNA(VLOOKUP(B22,'C.4'!$B$7:$E$206,4,0),0)+_xlfn.IFNA(VLOOKUP(B22,#REF!,4,0),0)+_xlfn.IFNA(VLOOKUP(B22,'C.6'!$B$7:$E$206,4,0),0)+_xlfn.IFNA(VLOOKUP(B22,'C.7'!$B$7:$E$206,4,0),0)+_xlfn.IFNA(VLOOKUP(B22,'C.8'!$B$7:$E$206,4,0),0)+_xlfn.IFNA(VLOOKUP(B22,'C.9'!$B$7:$E$205,4,0),0)+_xlfn.IFNA(VLOOKUP(B22,'C.10'!$B$7:$E$206,4,0),0)+_xlfn.IFNA(VLOOKUP(B22,'C.11'!$B$7:$E$206,4,0),0)+_xlfn.IFNA(VLOOKUP(B22,'C.12'!$B$7:$E$205,4,0),0)+_xlfn.IFNA(VLOOKUP(B22,'C.13'!$B$7:$E$207,4,0),0)+_xlfn.IFNA(VLOOKUP(B22,'C.14'!$B$7:$E$205,4,0),0)+_xlfn.IFNA(VLOOKUP(B22,'C.15'!$B$7:$E$206,4,0),0)+_xlfn.IFNA(VLOOKUP(B22,'C.16'!$B$7:$E$207,4,0),0)</f>
        <v>#REF!</v>
      </c>
      <c r="F22" s="217"/>
      <c r="G22" s="293" t="e">
        <f>SUM(G17:G21)</f>
        <v>#REF!</v>
      </c>
      <c r="H22" s="185"/>
      <c r="I22" s="1">
        <f>_xlfn.IFNA(VLOOKUP(B22,'C.6'!$B$7:$E$207,4,0),0)</f>
        <v>0</v>
      </c>
      <c r="J22" s="300">
        <f t="shared" si="1"/>
        <v>0</v>
      </c>
    </row>
    <row r="23" spans="1:10">
      <c r="A23" s="232"/>
      <c r="B23" s="182"/>
      <c r="C23" s="221" t="s">
        <v>6</v>
      </c>
      <c r="D23" s="220" t="s">
        <v>194</v>
      </c>
      <c r="E23" s="181" t="e">
        <f>_xlfn.IFNA(VLOOKUP(B23,'C.1'!$B$7:$E$206,4,0),0)+_xlfn.IFNA(VLOOKUP(B23,'C.2'!$B$7:$E$206,4,0),0)+_xlfn.IFNA(VLOOKUP(B23,'C.3'!$B$7:$E$206,4,0),0)+_xlfn.IFNA(VLOOKUP(B23,'C.4'!$B$7:$E$206,4,0),0)+_xlfn.IFNA(VLOOKUP(B23,#REF!,4,0),0)+_xlfn.IFNA(VLOOKUP(B23,'C.6'!$B$7:$E$206,4,0),0)+_xlfn.IFNA(VLOOKUP(B23,'C.7'!$B$7:$E$206,4,0),0)+_xlfn.IFNA(VLOOKUP(B23,'C.8'!$B$7:$E$206,4,0),0)+_xlfn.IFNA(VLOOKUP(B23,'C.9'!$B$7:$E$205,4,0),0)+_xlfn.IFNA(VLOOKUP(B23,'C.10'!$B$7:$E$206,4,0),0)+_xlfn.IFNA(VLOOKUP(B23,'C.11'!$B$7:$E$206,4,0),0)+_xlfn.IFNA(VLOOKUP(B23,'C.12'!$B$7:$E$205,4,0),0)+_xlfn.IFNA(VLOOKUP(B23,'C.13'!$B$7:$E$207,4,0),0)+_xlfn.IFNA(VLOOKUP(B23,'C.14'!$B$7:$E$205,4,0),0)+_xlfn.IFNA(VLOOKUP(B23,'C.15'!$B$7:$E$206,4,0),0)+_xlfn.IFNA(VLOOKUP(B23,'C.16'!$B$7:$E$207,4,0),0)</f>
        <v>#REF!</v>
      </c>
      <c r="F23" s="225"/>
      <c r="G23" s="285" t="e">
        <f t="shared" si="0"/>
        <v>#REF!</v>
      </c>
      <c r="H23" s="179"/>
      <c r="I23" s="1">
        <f>_xlfn.IFNA(VLOOKUP(B23,'C.6'!$B$7:$E$207,4,0),0)</f>
        <v>0</v>
      </c>
      <c r="J23" s="300">
        <f t="shared" si="1"/>
        <v>0</v>
      </c>
    </row>
    <row r="24" spans="1:10" ht="14.4">
      <c r="A24" s="231">
        <v>14</v>
      </c>
      <c r="B24" s="321" t="s">
        <v>140</v>
      </c>
      <c r="C24" s="183" t="s">
        <v>176</v>
      </c>
      <c r="D24" s="181" t="s">
        <v>14</v>
      </c>
      <c r="E24" s="181" t="e">
        <f>_xlfn.IFNA(VLOOKUP(B24,'C.1'!$B$7:$E$206,4,0),0)+_xlfn.IFNA(VLOOKUP(B24,'C.2'!$B$7:$E$206,4,0),0)+_xlfn.IFNA(VLOOKUP(B24,'C.3'!$B$7:$E$206,4,0),0)+_xlfn.IFNA(VLOOKUP(B24,'C.4'!$B$7:$E$206,4,0),0)+_xlfn.IFNA(VLOOKUP(B24,#REF!,4,0),0)+_xlfn.IFNA(VLOOKUP(B24,'C.6'!$B$7:$E$206,4,0),0)+_xlfn.IFNA(VLOOKUP(B24,'C.7'!$B$7:$E$206,4,0),0)+_xlfn.IFNA(VLOOKUP(B24,'C.8'!$B$7:$E$206,4,0),0)+_xlfn.IFNA(VLOOKUP(B24,'C.9'!$B$7:$E$205,4,0),0)+_xlfn.IFNA(VLOOKUP(B24,'C.10'!$B$7:$E$206,4,0),0)+_xlfn.IFNA(VLOOKUP(B24,'C.11'!$B$7:$E$206,4,0),0)+_xlfn.IFNA(VLOOKUP(B24,'C.12'!$B$7:$E$205,4,0),0)+_xlfn.IFNA(VLOOKUP(B24,'C.13'!$B$7:$E$207,4,0),0)+_xlfn.IFNA(VLOOKUP(B24,'C.14'!$B$7:$E$205,4,0),0)+_xlfn.IFNA(VLOOKUP(B24,'C.15'!$B$7:$E$206,4,0),0)+_xlfn.IFNA(VLOOKUP(B24,'C.16'!$B$7:$E$207,4,0),0)</f>
        <v>#REF!</v>
      </c>
      <c r="F24" s="217" t="e">
        <f>+#REF!</f>
        <v>#REF!</v>
      </c>
      <c r="G24" s="285" t="e">
        <f t="shared" si="0"/>
        <v>#REF!</v>
      </c>
      <c r="H24" s="179"/>
      <c r="I24" s="1">
        <f>_xlfn.IFNA(VLOOKUP(B24,'C.6'!$B$7:$E$207,4,0),0)</f>
        <v>0</v>
      </c>
      <c r="J24" s="300" t="e">
        <f t="shared" si="1"/>
        <v>#REF!</v>
      </c>
    </row>
    <row r="25" spans="1:10" ht="14.4">
      <c r="A25" s="231"/>
      <c r="B25" s="321" t="s">
        <v>517</v>
      </c>
      <c r="C25" s="183" t="s">
        <v>518</v>
      </c>
      <c r="D25" s="181" t="s">
        <v>195</v>
      </c>
      <c r="E25" s="181" t="e">
        <f>_xlfn.IFNA(VLOOKUP(B25,'C.1'!$B$7:$E$206,4,0),0)+_xlfn.IFNA(VLOOKUP(B25,'C.2'!$B$7:$E$206,4,0),0)+_xlfn.IFNA(VLOOKUP(B25,'C.3'!$B$7:$E$206,4,0),0)+_xlfn.IFNA(VLOOKUP(B25,'C.4'!$B$7:$E$206,4,0),0)+_xlfn.IFNA(VLOOKUP(B25,#REF!,4,0),0)+_xlfn.IFNA(VLOOKUP(B25,'C.6'!$B$7:$E$206,4,0),0)+_xlfn.IFNA(VLOOKUP(B25,'C.7'!$B$7:$E$206,4,0),0)+_xlfn.IFNA(VLOOKUP(B25,'C.8'!$B$7:$E$206,4,0),0)+_xlfn.IFNA(VLOOKUP(B25,'C.9'!$B$7:$E$205,4,0),0)+_xlfn.IFNA(VLOOKUP(B25,'C.10'!$B$7:$E$206,4,0),0)+_xlfn.IFNA(VLOOKUP(B25,'C.11'!$B$7:$E$206,4,0),0)+_xlfn.IFNA(VLOOKUP(B25,'C.12'!$B$7:$E$205,4,0),0)+_xlfn.IFNA(VLOOKUP(B25,'C.13'!$B$7:$E$207,4,0),0)+_xlfn.IFNA(VLOOKUP(B25,'C.14'!$B$7:$E$205,4,0),0)+_xlfn.IFNA(VLOOKUP(B25,'C.15'!$B$7:$E$206,4,0),0)+_xlfn.IFNA(VLOOKUP(B25,'C.16'!$B$7:$E$207,4,0),0)</f>
        <v>#REF!</v>
      </c>
      <c r="F25" s="217" t="e">
        <f>#REF!</f>
        <v>#REF!</v>
      </c>
      <c r="G25" s="285" t="e">
        <f t="shared" si="0"/>
        <v>#REF!</v>
      </c>
      <c r="H25" s="179"/>
      <c r="I25" s="1">
        <f>_xlfn.IFNA(VLOOKUP(B25,'C.6'!$B$7:$E$207,4,0),0)</f>
        <v>0</v>
      </c>
      <c r="J25" s="300" t="e">
        <f t="shared" si="1"/>
        <v>#REF!</v>
      </c>
    </row>
    <row r="26" spans="1:10" ht="14.4">
      <c r="A26" s="231">
        <v>15</v>
      </c>
      <c r="B26" s="321" t="s">
        <v>55</v>
      </c>
      <c r="C26" s="183" t="s">
        <v>177</v>
      </c>
      <c r="D26" s="181" t="s">
        <v>195</v>
      </c>
      <c r="E26" s="181" t="e">
        <f>_xlfn.IFNA(VLOOKUP(B26,'C.1'!$B$7:$E$206,4,0),0)+_xlfn.IFNA(VLOOKUP(B26,'C.2'!$B$7:$E$206,4,0),0)+_xlfn.IFNA(VLOOKUP(B26,'C.3'!$B$7:$E$206,4,0),0)+_xlfn.IFNA(VLOOKUP(B26,'C.4'!$B$7:$E$206,4,0),0)+_xlfn.IFNA(VLOOKUP(B26,#REF!,4,0),0)+_xlfn.IFNA(VLOOKUP(B26,'C.6'!$B$7:$E$206,4,0),0)+_xlfn.IFNA(VLOOKUP(B26,'C.7'!$B$7:$E$206,4,0),0)+_xlfn.IFNA(VLOOKUP(B26,'C.8'!$B$7:$E$206,4,0),0)+_xlfn.IFNA(VLOOKUP(B26,'C.9'!$B$7:$E$205,4,0),0)+_xlfn.IFNA(VLOOKUP(B26,'C.10'!$B$7:$E$206,4,0),0)+_xlfn.IFNA(VLOOKUP(B26,'C.11'!$B$7:$E$206,4,0),0)+_xlfn.IFNA(VLOOKUP(B26,'C.12'!$B$7:$E$205,4,0),0)+_xlfn.IFNA(VLOOKUP(B26,'C.13'!$B$7:$E$207,4,0),0)+_xlfn.IFNA(VLOOKUP(B26,'C.14'!$B$7:$E$205,4,0),0)+_xlfn.IFNA(VLOOKUP(B26,'C.15'!$B$7:$E$206,4,0),0)+_xlfn.IFNA(VLOOKUP(B26,'C.16'!$B$7:$E$207,4,0),0)</f>
        <v>#REF!</v>
      </c>
      <c r="F26" s="217" t="e">
        <f>+'320.1'!N51</f>
        <v>#REF!</v>
      </c>
      <c r="G26" s="285" t="e">
        <f t="shared" si="0"/>
        <v>#REF!</v>
      </c>
      <c r="H26" s="179"/>
      <c r="I26" s="1">
        <f>_xlfn.IFNA(VLOOKUP(B26,'C.6'!$B$7:$E$207,4,0),0)</f>
        <v>0</v>
      </c>
      <c r="J26" s="300" t="e">
        <f t="shared" si="1"/>
        <v>#REF!</v>
      </c>
    </row>
    <row r="27" spans="1:10" ht="14.4">
      <c r="A27" s="231">
        <v>16</v>
      </c>
      <c r="B27" s="321" t="s">
        <v>56</v>
      </c>
      <c r="C27" s="183" t="s">
        <v>178</v>
      </c>
      <c r="D27" s="181" t="s">
        <v>195</v>
      </c>
      <c r="E27" s="181" t="e">
        <f>_xlfn.IFNA(VLOOKUP(B27,'C.1'!$B$7:$E$206,4,0),0)+_xlfn.IFNA(VLOOKUP(B27,'C.2'!$B$7:$E$206,4,0),0)+_xlfn.IFNA(VLOOKUP(B27,'C.3'!$B$7:$E$206,4,0),0)+_xlfn.IFNA(VLOOKUP(B27,'C.4'!$B$7:$E$206,4,0),0)+_xlfn.IFNA(VLOOKUP(B27,#REF!,4,0),0)+_xlfn.IFNA(VLOOKUP(B27,'C.6'!$B$7:$E$206,4,0),0)+_xlfn.IFNA(VLOOKUP(B27,'C.7'!$B$7:$E$206,4,0),0)+_xlfn.IFNA(VLOOKUP(B27,'C.8'!$B$7:$E$206,4,0),0)+_xlfn.IFNA(VLOOKUP(B27,'C.9'!$B$7:$E$205,4,0),0)+_xlfn.IFNA(VLOOKUP(B27,'C.10'!$B$7:$E$206,4,0),0)+_xlfn.IFNA(VLOOKUP(B27,'C.11'!$B$7:$E$206,4,0),0)+_xlfn.IFNA(VLOOKUP(B27,'C.12'!$B$7:$E$205,4,0),0)+_xlfn.IFNA(VLOOKUP(B27,'C.13'!$B$7:$E$207,4,0),0)+_xlfn.IFNA(VLOOKUP(B27,'C.14'!$B$7:$E$205,4,0),0)+_xlfn.IFNA(VLOOKUP(B27,'C.15'!$B$7:$E$206,4,0),0)+_xlfn.IFNA(VLOOKUP(B27,'C.16'!$B$7:$E$207,4,0),0)</f>
        <v>#REF!</v>
      </c>
      <c r="F27" s="217" t="e">
        <f>+#REF!</f>
        <v>#REF!</v>
      </c>
      <c r="G27" s="285" t="e">
        <f t="shared" si="0"/>
        <v>#REF!</v>
      </c>
      <c r="H27" s="179"/>
      <c r="I27" s="1">
        <f>_xlfn.IFNA(VLOOKUP(B27,'C.6'!$B$7:$E$207,4,0),0)</f>
        <v>0</v>
      </c>
      <c r="J27" s="300" t="e">
        <f t="shared" si="1"/>
        <v>#REF!</v>
      </c>
    </row>
    <row r="28" spans="1:10">
      <c r="A28" s="231"/>
      <c r="B28" s="182"/>
      <c r="C28" s="183"/>
      <c r="D28" s="181"/>
      <c r="E28" s="181" t="e">
        <f>_xlfn.IFNA(VLOOKUP(B28,'C.1'!$B$7:$E$206,4,0),0)+_xlfn.IFNA(VLOOKUP(B28,'C.2'!$B$7:$E$206,4,0),0)+_xlfn.IFNA(VLOOKUP(B28,'C.3'!$B$7:$E$206,4,0),0)+_xlfn.IFNA(VLOOKUP(B28,'C.4'!$B$7:$E$206,4,0),0)+_xlfn.IFNA(VLOOKUP(B28,#REF!,4,0),0)+_xlfn.IFNA(VLOOKUP(B28,'C.6'!$B$7:$E$206,4,0),0)+_xlfn.IFNA(VLOOKUP(B28,'C.7'!$B$7:$E$206,4,0),0)+_xlfn.IFNA(VLOOKUP(B28,'C.8'!$B$7:$E$206,4,0),0)+_xlfn.IFNA(VLOOKUP(B28,'C.9'!$B$7:$E$205,4,0),0)+_xlfn.IFNA(VLOOKUP(B28,'C.10'!$B$7:$E$206,4,0),0)+_xlfn.IFNA(VLOOKUP(B28,'C.11'!$B$7:$E$206,4,0),0)+_xlfn.IFNA(VLOOKUP(B28,'C.12'!$B$7:$E$205,4,0),0)+_xlfn.IFNA(VLOOKUP(B28,'C.13'!$B$7:$E$207,4,0),0)+_xlfn.IFNA(VLOOKUP(B28,'C.14'!$B$7:$E$205,4,0),0)+_xlfn.IFNA(VLOOKUP(B28,'C.15'!$B$7:$E$206,4,0),0)+_xlfn.IFNA(VLOOKUP(B28,'C.16'!$B$7:$E$207,4,0),0)</f>
        <v>#REF!</v>
      </c>
      <c r="F28" s="217"/>
      <c r="G28" s="293" t="e">
        <f>SUM(G24:G27)</f>
        <v>#REF!</v>
      </c>
      <c r="H28" s="179"/>
      <c r="I28" s="1">
        <f>_xlfn.IFNA(VLOOKUP(B28,'C.6'!$B$7:$E$207,4,0),0)</f>
        <v>0</v>
      </c>
      <c r="J28" s="300">
        <f t="shared" si="1"/>
        <v>0</v>
      </c>
    </row>
    <row r="29" spans="1:10" ht="15.45" customHeight="1">
      <c r="A29" s="232"/>
      <c r="B29" s="182"/>
      <c r="C29" s="221" t="s">
        <v>141</v>
      </c>
      <c r="D29" s="220" t="s">
        <v>194</v>
      </c>
      <c r="E29" s="181" t="e">
        <f>_xlfn.IFNA(VLOOKUP(B29,'C.1'!$B$7:$E$206,4,0),0)+_xlfn.IFNA(VLOOKUP(B29,'C.2'!$B$7:$E$206,4,0),0)+_xlfn.IFNA(VLOOKUP(B29,'C.3'!$B$7:$E$206,4,0),0)+_xlfn.IFNA(VLOOKUP(B29,'C.4'!$B$7:$E$206,4,0),0)+_xlfn.IFNA(VLOOKUP(B29,#REF!,4,0),0)+_xlfn.IFNA(VLOOKUP(B29,'C.6'!$B$7:$E$206,4,0),0)+_xlfn.IFNA(VLOOKUP(B29,'C.7'!$B$7:$E$206,4,0),0)+_xlfn.IFNA(VLOOKUP(B29,'C.8'!$B$7:$E$206,4,0),0)+_xlfn.IFNA(VLOOKUP(B29,'C.9'!$B$7:$E$205,4,0),0)+_xlfn.IFNA(VLOOKUP(B29,'C.10'!$B$7:$E$206,4,0),0)+_xlfn.IFNA(VLOOKUP(B29,'C.11'!$B$7:$E$206,4,0),0)+_xlfn.IFNA(VLOOKUP(B29,'C.12'!$B$7:$E$205,4,0),0)+_xlfn.IFNA(VLOOKUP(B29,'C.13'!$B$7:$E$207,4,0),0)+_xlfn.IFNA(VLOOKUP(B29,'C.14'!$B$7:$E$205,4,0),0)+_xlfn.IFNA(VLOOKUP(B29,'C.15'!$B$7:$E$206,4,0),0)+_xlfn.IFNA(VLOOKUP(B29,'C.16'!$B$7:$E$207,4,0),0)</f>
        <v>#REF!</v>
      </c>
      <c r="F29" s="225"/>
      <c r="G29" s="285" t="e">
        <f t="shared" si="0"/>
        <v>#REF!</v>
      </c>
      <c r="H29" s="179"/>
      <c r="I29" s="1">
        <f>_xlfn.IFNA(VLOOKUP(B29,'C.6'!$B$7:$E$207,4,0),0)</f>
        <v>0</v>
      </c>
      <c r="J29" s="300">
        <f t="shared" si="1"/>
        <v>0</v>
      </c>
    </row>
    <row r="30" spans="1:10" ht="27.6">
      <c r="A30" s="263">
        <v>17</v>
      </c>
      <c r="B30" s="322" t="s">
        <v>142</v>
      </c>
      <c r="C30" s="183" t="s">
        <v>179</v>
      </c>
      <c r="D30" s="188" t="s">
        <v>5</v>
      </c>
      <c r="E30" s="181" t="e">
        <f>_xlfn.IFNA(VLOOKUP(B30,'C.1'!$B$7:$E$206,4,0),0)+_xlfn.IFNA(VLOOKUP(B30,'C.2'!$B$7:$E$206,4,0),0)+_xlfn.IFNA(VLOOKUP(B30,'C.3'!$B$7:$E$206,4,0),0)+_xlfn.IFNA(VLOOKUP(B30,'C.4'!$B$7:$E$206,4,0),0)+_xlfn.IFNA(VLOOKUP(B30,#REF!,4,0),0)+_xlfn.IFNA(VLOOKUP(B30,'C.6'!$B$7:$E$206,4,0),0)+_xlfn.IFNA(VLOOKUP(B30,'C.7'!$B$7:$E$206,4,0),0)+_xlfn.IFNA(VLOOKUP(B30,'C.8'!$B$7:$E$206,4,0),0)+_xlfn.IFNA(VLOOKUP(B30,'C.9'!$B$7:$E$205,4,0),0)+_xlfn.IFNA(VLOOKUP(B30,'C.10'!$B$7:$E$206,4,0),0)+_xlfn.IFNA(VLOOKUP(B30,'C.11'!$B$7:$E$206,4,0),0)+_xlfn.IFNA(VLOOKUP(B30,'C.12'!$B$7:$E$205,4,0),0)+_xlfn.IFNA(VLOOKUP(B30,'C.13'!$B$7:$E$207,4,0),0)+_xlfn.IFNA(VLOOKUP(B30,'C.14'!$B$7:$E$205,4,0),0)+_xlfn.IFNA(VLOOKUP(B30,'C.15'!$B$7:$E$206,4,0),0)+_xlfn.IFNA(VLOOKUP(B30,'C.16'!$B$7:$E$207,4,0),0)</f>
        <v>#REF!</v>
      </c>
      <c r="F30" s="218" t="e">
        <f>'500.1.1P'!N56</f>
        <v>#REF!</v>
      </c>
      <c r="G30" s="285" t="e">
        <f t="shared" si="0"/>
        <v>#REF!</v>
      </c>
      <c r="H30" s="179"/>
      <c r="I30" s="1">
        <f>_xlfn.IFNA(VLOOKUP(B30,'C.6'!$B$7:$E$207,4,0),0)</f>
        <v>0</v>
      </c>
      <c r="J30" s="300" t="e">
        <f t="shared" si="1"/>
        <v>#REF!</v>
      </c>
    </row>
    <row r="31" spans="1:10" ht="27.6">
      <c r="A31" s="263">
        <v>18</v>
      </c>
      <c r="B31" s="322" t="s">
        <v>412</v>
      </c>
      <c r="C31" s="183" t="s">
        <v>411</v>
      </c>
      <c r="D31" s="188" t="s">
        <v>5</v>
      </c>
      <c r="E31" s="181" t="e">
        <f>_xlfn.IFNA(VLOOKUP(B31,'C.1'!$B$7:$E$206,4,0),0)+_xlfn.IFNA(VLOOKUP(B31,'C.2'!$B$7:$E$206,4,0),0)+_xlfn.IFNA(VLOOKUP(B31,'C.3'!$B$7:$E$206,4,0),0)+_xlfn.IFNA(VLOOKUP(B31,'C.4'!$B$7:$E$206,4,0),0)+_xlfn.IFNA(VLOOKUP(B31,#REF!,4,0),0)+_xlfn.IFNA(VLOOKUP(B31,'C.6'!$B$7:$E$206,4,0),0)+_xlfn.IFNA(VLOOKUP(B31,'C.7'!$B$7:$E$206,4,0),0)+_xlfn.IFNA(VLOOKUP(B31,'C.8'!$B$7:$E$206,4,0),0)+_xlfn.IFNA(VLOOKUP(B31,'C.9'!$B$7:$E$205,4,0),0)+_xlfn.IFNA(VLOOKUP(B31,'C.10'!$B$7:$E$206,4,0),0)+_xlfn.IFNA(VLOOKUP(B31,'C.11'!$B$7:$E$206,4,0),0)+_xlfn.IFNA(VLOOKUP(B31,'C.12'!$B$7:$E$205,4,0),0)+_xlfn.IFNA(VLOOKUP(B31,'C.13'!$B$7:$E$207,4,0),0)+_xlfn.IFNA(VLOOKUP(B31,'C.14'!$B$7:$E$205,4,0),0)+_xlfn.IFNA(VLOOKUP(B31,'C.15'!$B$7:$E$206,4,0),0)+_xlfn.IFNA(VLOOKUP(B31,'C.16'!$B$7:$E$207,4,0),0)</f>
        <v>#REF!</v>
      </c>
      <c r="F31" s="218" t="e">
        <f>'500.1.1.1P'!N56</f>
        <v>#REF!</v>
      </c>
      <c r="G31" s="285" t="e">
        <f t="shared" si="0"/>
        <v>#REF!</v>
      </c>
      <c r="H31" s="179"/>
      <c r="I31" s="1">
        <f>_xlfn.IFNA(VLOOKUP(B31,'C.6'!$B$7:$E$207,4,0),0)</f>
        <v>0</v>
      </c>
      <c r="J31" s="300" t="e">
        <f t="shared" si="1"/>
        <v>#REF!</v>
      </c>
    </row>
    <row r="32" spans="1:10" ht="27.6">
      <c r="A32" s="263">
        <v>19</v>
      </c>
      <c r="B32" s="322" t="s">
        <v>143</v>
      </c>
      <c r="C32" s="183" t="s">
        <v>180</v>
      </c>
      <c r="D32" s="188" t="s">
        <v>5</v>
      </c>
      <c r="E32" s="181" t="e">
        <f>_xlfn.IFNA(VLOOKUP(B32,'C.1'!$B$7:$E$206,4,0),0)+_xlfn.IFNA(VLOOKUP(B32,'C.2'!$B$7:$E$206,4,0),0)+_xlfn.IFNA(VLOOKUP(B32,'C.3'!$B$7:$E$206,4,0),0)+_xlfn.IFNA(VLOOKUP(B32,'C.4'!$B$7:$E$206,4,0),0)+_xlfn.IFNA(VLOOKUP(B32,#REF!,4,0),0)+_xlfn.IFNA(VLOOKUP(B32,'C.6'!$B$7:$E$206,4,0),0)+_xlfn.IFNA(VLOOKUP(B32,'C.7'!$B$7:$E$206,4,0),0)+_xlfn.IFNA(VLOOKUP(B32,'C.8'!$B$7:$E$206,4,0),0)+_xlfn.IFNA(VLOOKUP(B32,'C.9'!$B$7:$E$205,4,0),0)+_xlfn.IFNA(VLOOKUP(B32,'C.10'!$B$7:$E$206,4,0),0)+_xlfn.IFNA(VLOOKUP(B32,'C.11'!$B$7:$E$206,4,0),0)+_xlfn.IFNA(VLOOKUP(B32,'C.12'!$B$7:$E$205,4,0),0)+_xlfn.IFNA(VLOOKUP(B32,'C.13'!$B$7:$E$207,4,0),0)+_xlfn.IFNA(VLOOKUP(B32,'C.14'!$B$7:$E$205,4,0),0)+_xlfn.IFNA(VLOOKUP(B32,'C.15'!$B$7:$E$206,4,0),0)+_xlfn.IFNA(VLOOKUP(B32,'C.16'!$B$7:$E$207,4,0),0)</f>
        <v>#REF!</v>
      </c>
      <c r="F32" s="218" t="e">
        <f>#REF!</f>
        <v>#REF!</v>
      </c>
      <c r="G32" s="285" t="e">
        <f t="shared" si="0"/>
        <v>#REF!</v>
      </c>
      <c r="H32" s="179"/>
      <c r="I32" s="1">
        <f>_xlfn.IFNA(VLOOKUP(B32,'C.6'!$B$7:$E$207,4,0),0)</f>
        <v>0</v>
      </c>
      <c r="J32" s="300" t="e">
        <f t="shared" si="1"/>
        <v>#REF!</v>
      </c>
    </row>
    <row r="33" spans="1:10" ht="27.6">
      <c r="A33" s="263">
        <v>20</v>
      </c>
      <c r="B33" s="322" t="s">
        <v>144</v>
      </c>
      <c r="C33" s="183" t="s">
        <v>181</v>
      </c>
      <c r="D33" s="188" t="s">
        <v>5</v>
      </c>
      <c r="E33" s="181" t="e">
        <f>_xlfn.IFNA(VLOOKUP(B33,'C.1'!$B$7:$E$206,4,0),0)+_xlfn.IFNA(VLOOKUP(B33,'C.2'!$B$7:$E$206,4,0),0)+_xlfn.IFNA(VLOOKUP(B33,'C.3'!$B$7:$E$206,4,0),0)+_xlfn.IFNA(VLOOKUP(B33,'C.4'!$B$7:$E$206,4,0),0)+_xlfn.IFNA(VLOOKUP(B33,#REF!,4,0),0)+_xlfn.IFNA(VLOOKUP(B33,'C.6'!$B$7:$E$206,4,0),0)+_xlfn.IFNA(VLOOKUP(B33,'C.7'!$B$7:$E$206,4,0),0)+_xlfn.IFNA(VLOOKUP(B33,'C.8'!$B$7:$E$206,4,0),0)+_xlfn.IFNA(VLOOKUP(B33,'C.9'!$B$7:$E$205,4,0),0)+_xlfn.IFNA(VLOOKUP(B33,'C.10'!$B$7:$E$206,4,0),0)+_xlfn.IFNA(VLOOKUP(B33,'C.11'!$B$7:$E$206,4,0),0)+_xlfn.IFNA(VLOOKUP(B33,'C.12'!$B$7:$E$205,4,0),0)+_xlfn.IFNA(VLOOKUP(B33,'C.13'!$B$7:$E$207,4,0),0)+_xlfn.IFNA(VLOOKUP(B33,'C.14'!$B$7:$E$205,4,0),0)+_xlfn.IFNA(VLOOKUP(B33,'C.15'!$B$7:$E$206,4,0),0)+_xlfn.IFNA(VLOOKUP(B33,'C.16'!$B$7:$E$207,4,0),0)</f>
        <v>#REF!</v>
      </c>
      <c r="F33" s="218" t="e">
        <f>'500.1.3P'!N56</f>
        <v>#REF!</v>
      </c>
      <c r="G33" s="285" t="e">
        <f t="shared" si="0"/>
        <v>#REF!</v>
      </c>
      <c r="H33" s="179"/>
      <c r="I33" s="1">
        <f>_xlfn.IFNA(VLOOKUP(B33,'C.6'!$B$7:$E$207,4,0),0)</f>
        <v>0</v>
      </c>
      <c r="J33" s="300" t="e">
        <f t="shared" si="1"/>
        <v>#REF!</v>
      </c>
    </row>
    <row r="34" spans="1:10" ht="14.4">
      <c r="A34" s="263">
        <v>21</v>
      </c>
      <c r="B34" s="322" t="s">
        <v>145</v>
      </c>
      <c r="C34" s="183" t="s">
        <v>182</v>
      </c>
      <c r="D34" s="188" t="s">
        <v>77</v>
      </c>
      <c r="E34" s="181" t="e">
        <f>_xlfn.IFNA(VLOOKUP(B34,'C.1'!$B$7:$E$206,4,0),0)+_xlfn.IFNA(VLOOKUP(B34,'C.2'!$B$7:$E$206,4,0),0)+_xlfn.IFNA(VLOOKUP(B34,'C.3'!$B$7:$E$206,4,0),0)+_xlfn.IFNA(VLOOKUP(B34,'C.4'!$B$7:$E$206,4,0),0)+_xlfn.IFNA(VLOOKUP(B34,#REF!,4,0),0)+_xlfn.IFNA(VLOOKUP(B34,'C.6'!$B$7:$E$206,4,0),0)+_xlfn.IFNA(VLOOKUP(B34,'C.7'!$B$7:$E$206,4,0),0)+_xlfn.IFNA(VLOOKUP(B34,'C.8'!$B$7:$E$206,4,0),0)+_xlfn.IFNA(VLOOKUP(B34,'C.9'!$B$7:$E$205,4,0),0)+_xlfn.IFNA(VLOOKUP(B34,'C.10'!$B$7:$E$206,4,0),0)+_xlfn.IFNA(VLOOKUP(B34,'C.11'!$B$7:$E$206,4,0),0)+_xlfn.IFNA(VLOOKUP(B34,'C.12'!$B$7:$E$205,4,0),0)+_xlfn.IFNA(VLOOKUP(B34,'C.13'!$B$7:$E$207,4,0),0)+_xlfn.IFNA(VLOOKUP(B34,'C.14'!$B$7:$E$205,4,0),0)+_xlfn.IFNA(VLOOKUP(B34,'C.15'!$B$7:$E$206,4,0),0)+_xlfn.IFNA(VLOOKUP(B34,'C.16'!$B$7:$E$207,4,0),0)</f>
        <v>#REF!</v>
      </c>
      <c r="F34" s="218" t="e">
        <f>#REF!</f>
        <v>#REF!</v>
      </c>
      <c r="G34" s="285" t="e">
        <f t="shared" si="0"/>
        <v>#REF!</v>
      </c>
      <c r="H34" s="179"/>
      <c r="I34" s="1">
        <f>_xlfn.IFNA(VLOOKUP(B34,'C.6'!$B$7:$E$207,4,0),0)</f>
        <v>0</v>
      </c>
      <c r="J34" s="300" t="e">
        <f t="shared" si="1"/>
        <v>#REF!</v>
      </c>
    </row>
    <row r="35" spans="1:10" ht="14.4">
      <c r="A35" s="263">
        <v>22</v>
      </c>
      <c r="B35" s="322" t="s">
        <v>146</v>
      </c>
      <c r="C35" s="183" t="s">
        <v>183</v>
      </c>
      <c r="D35" s="188" t="s">
        <v>77</v>
      </c>
      <c r="E35" s="181" t="e">
        <f>_xlfn.IFNA(VLOOKUP(B35,'C.1'!$B$7:$E$206,4,0),0)+_xlfn.IFNA(VLOOKUP(B35,'C.2'!$B$7:$E$206,4,0),0)+_xlfn.IFNA(VLOOKUP(B35,'C.3'!$B$7:$E$206,4,0),0)+_xlfn.IFNA(VLOOKUP(B35,'C.4'!$B$7:$E$206,4,0),0)+_xlfn.IFNA(VLOOKUP(B35,#REF!,4,0),0)+_xlfn.IFNA(VLOOKUP(B35,'C.6'!$B$7:$E$206,4,0),0)+_xlfn.IFNA(VLOOKUP(B35,'C.7'!$B$7:$E$206,4,0),0)+_xlfn.IFNA(VLOOKUP(B35,'C.8'!$B$7:$E$206,4,0),0)+_xlfn.IFNA(VLOOKUP(B35,'C.9'!$B$7:$E$205,4,0),0)+_xlfn.IFNA(VLOOKUP(B35,'C.10'!$B$7:$E$206,4,0),0)+_xlfn.IFNA(VLOOKUP(B35,'C.11'!$B$7:$E$206,4,0),0)+_xlfn.IFNA(VLOOKUP(B35,'C.12'!$B$7:$E$205,4,0),0)+_xlfn.IFNA(VLOOKUP(B35,'C.13'!$B$7:$E$207,4,0),0)+_xlfn.IFNA(VLOOKUP(B35,'C.14'!$B$7:$E$205,4,0),0)+_xlfn.IFNA(VLOOKUP(B35,'C.15'!$B$7:$E$206,4,0),0)+_xlfn.IFNA(VLOOKUP(B35,'C.16'!$B$7:$E$207,4,0),0)</f>
        <v>#REF!</v>
      </c>
      <c r="F35" s="218" t="e">
        <f>#REF!</f>
        <v>#REF!</v>
      </c>
      <c r="G35" s="285" t="e">
        <f t="shared" si="0"/>
        <v>#REF!</v>
      </c>
      <c r="H35" s="179"/>
      <c r="I35" s="1">
        <f>_xlfn.IFNA(VLOOKUP(B35,'C.6'!$B$7:$E$207,4,0),0)</f>
        <v>0</v>
      </c>
      <c r="J35" s="300" t="e">
        <f t="shared" si="1"/>
        <v>#REF!</v>
      </c>
    </row>
    <row r="36" spans="1:10">
      <c r="A36" s="263"/>
      <c r="B36" s="187"/>
      <c r="C36" s="183"/>
      <c r="D36" s="188"/>
      <c r="E36" s="181" t="e">
        <f>_xlfn.IFNA(VLOOKUP(B36,'C.1'!$B$7:$E$206,4,0),0)+_xlfn.IFNA(VLOOKUP(B36,'C.2'!$B$7:$E$206,4,0),0)+_xlfn.IFNA(VLOOKUP(B36,'C.3'!$B$7:$E$206,4,0),0)+_xlfn.IFNA(VLOOKUP(B36,'C.4'!$B$7:$E$206,4,0),0)+_xlfn.IFNA(VLOOKUP(B36,#REF!,4,0),0)+_xlfn.IFNA(VLOOKUP(B36,'C.6'!$B$7:$E$206,4,0),0)+_xlfn.IFNA(VLOOKUP(B36,'C.7'!$B$7:$E$206,4,0),0)+_xlfn.IFNA(VLOOKUP(B36,'C.8'!$B$7:$E$206,4,0),0)+_xlfn.IFNA(VLOOKUP(B36,'C.9'!$B$7:$E$205,4,0),0)+_xlfn.IFNA(VLOOKUP(B36,'C.10'!$B$7:$E$206,4,0),0)+_xlfn.IFNA(VLOOKUP(B36,'C.11'!$B$7:$E$206,4,0),0)+_xlfn.IFNA(VLOOKUP(B36,'C.12'!$B$7:$E$205,4,0),0)+_xlfn.IFNA(VLOOKUP(B36,'C.13'!$B$7:$E$207,4,0),0)+_xlfn.IFNA(VLOOKUP(B36,'C.14'!$B$7:$E$205,4,0),0)+_xlfn.IFNA(VLOOKUP(B36,'C.15'!$B$7:$E$206,4,0),0)+_xlfn.IFNA(VLOOKUP(B36,'C.16'!$B$7:$E$207,4,0),0)</f>
        <v>#REF!</v>
      </c>
      <c r="F36" s="218"/>
      <c r="G36" s="293" t="e">
        <f>SUM(G30:G35)</f>
        <v>#REF!</v>
      </c>
      <c r="H36" s="179"/>
      <c r="I36" s="1">
        <f>_xlfn.IFNA(VLOOKUP(B36,'C.6'!$B$7:$E$207,4,0),0)</f>
        <v>0</v>
      </c>
      <c r="J36" s="300">
        <f t="shared" si="1"/>
        <v>0</v>
      </c>
    </row>
    <row r="37" spans="1:10">
      <c r="A37" s="263"/>
      <c r="B37" s="187"/>
      <c r="C37" s="221" t="s">
        <v>152</v>
      </c>
      <c r="D37" s="227" t="s">
        <v>194</v>
      </c>
      <c r="E37" s="181" t="e">
        <f>_xlfn.IFNA(VLOOKUP(B37,'C.1'!$B$7:$E$206,4,0),0)+_xlfn.IFNA(VLOOKUP(B37,'C.2'!$B$7:$E$206,4,0),0)+_xlfn.IFNA(VLOOKUP(B37,'C.3'!$B$7:$E$206,4,0),0)+_xlfn.IFNA(VLOOKUP(B37,'C.4'!$B$7:$E$206,4,0),0)+_xlfn.IFNA(VLOOKUP(B37,#REF!,4,0),0)+_xlfn.IFNA(VLOOKUP(B37,'C.6'!$B$7:$E$206,4,0),0)+_xlfn.IFNA(VLOOKUP(B37,'C.7'!$B$7:$E$206,4,0),0)+_xlfn.IFNA(VLOOKUP(B37,'C.8'!$B$7:$E$206,4,0),0)+_xlfn.IFNA(VLOOKUP(B37,'C.9'!$B$7:$E$205,4,0),0)+_xlfn.IFNA(VLOOKUP(B37,'C.10'!$B$7:$E$206,4,0),0)+_xlfn.IFNA(VLOOKUP(B37,'C.11'!$B$7:$E$206,4,0),0)+_xlfn.IFNA(VLOOKUP(B37,'C.12'!$B$7:$E$205,4,0),0)+_xlfn.IFNA(VLOOKUP(B37,'C.13'!$B$7:$E$207,4,0),0)+_xlfn.IFNA(VLOOKUP(B37,'C.14'!$B$7:$E$205,4,0),0)+_xlfn.IFNA(VLOOKUP(B37,'C.15'!$B$7:$E$206,4,0),0)+_xlfn.IFNA(VLOOKUP(B37,'C.16'!$B$7:$E$207,4,0),0)</f>
        <v>#REF!</v>
      </c>
      <c r="F37" s="228"/>
      <c r="G37" s="285" t="e">
        <f t="shared" si="0"/>
        <v>#REF!</v>
      </c>
      <c r="H37" s="179"/>
      <c r="I37" s="1">
        <f>_xlfn.IFNA(VLOOKUP(B37,'C.6'!$B$7:$E$207,4,0),0)</f>
        <v>0</v>
      </c>
      <c r="J37" s="300">
        <f t="shared" si="1"/>
        <v>0</v>
      </c>
    </row>
    <row r="38" spans="1:10" ht="14.4">
      <c r="A38" s="263">
        <v>23</v>
      </c>
      <c r="B38" s="322" t="s">
        <v>147</v>
      </c>
      <c r="C38" s="183" t="s">
        <v>184</v>
      </c>
      <c r="D38" s="188" t="s">
        <v>14</v>
      </c>
      <c r="E38" s="181" t="e">
        <f>_xlfn.IFNA(VLOOKUP(B38,'C.1'!$B$7:$E$206,4,0),0)+_xlfn.IFNA(VLOOKUP(B38,'C.2'!$B$7:$E$206,4,0),0)+_xlfn.IFNA(VLOOKUP(B38,'C.3'!$B$7:$E$206,4,0),0)+_xlfn.IFNA(VLOOKUP(B38,'C.4'!$B$7:$E$206,4,0),0)+_xlfn.IFNA(VLOOKUP(B38,#REF!,4,0),0)+_xlfn.IFNA(VLOOKUP(B38,'C.6'!$B$7:$E$206,4,0),0)+_xlfn.IFNA(VLOOKUP(B38,'C.7'!$B$7:$E$206,4,0),0)+_xlfn.IFNA(VLOOKUP(B38,'C.8'!$B$7:$E$206,4,0),0)+_xlfn.IFNA(VLOOKUP(B38,'C.9'!$B$7:$E$205,4,0),0)+_xlfn.IFNA(VLOOKUP(B38,'C.10'!$B$7:$E$206,4,0),0)+_xlfn.IFNA(VLOOKUP(B38,'C.11'!$B$7:$E$206,4,0),0)+_xlfn.IFNA(VLOOKUP(B38,'C.12'!$B$7:$E$205,4,0),0)+_xlfn.IFNA(VLOOKUP(B38,'C.13'!$B$7:$E$207,4,0),0)+_xlfn.IFNA(VLOOKUP(B38,'C.14'!$B$7:$E$205,4,0),0)+_xlfn.IFNA(VLOOKUP(B38,'C.15'!$B$7:$E$206,4,0),0)+_xlfn.IFNA(VLOOKUP(B38,'C.16'!$B$7:$E$207,4,0),0)</f>
        <v>#REF!</v>
      </c>
      <c r="F38" s="218" t="e">
        <f>#REF!</f>
        <v>#REF!</v>
      </c>
      <c r="G38" s="285" t="e">
        <f t="shared" si="0"/>
        <v>#REF!</v>
      </c>
      <c r="H38" s="179"/>
      <c r="I38" s="1">
        <f>_xlfn.IFNA(VLOOKUP(B38,'C.6'!$B$7:$E$207,4,0),0)</f>
        <v>0</v>
      </c>
      <c r="J38" s="300" t="e">
        <f t="shared" si="1"/>
        <v>#REF!</v>
      </c>
    </row>
    <row r="39" spans="1:10" ht="27.6">
      <c r="A39" s="263">
        <v>24</v>
      </c>
      <c r="B39" s="322" t="s">
        <v>148</v>
      </c>
      <c r="C39" s="183" t="s">
        <v>185</v>
      </c>
      <c r="D39" s="188" t="s">
        <v>77</v>
      </c>
      <c r="E39" s="181" t="e">
        <f>_xlfn.IFNA(VLOOKUP(B39,'C.1'!$B$7:$E$206,4,0),0)+_xlfn.IFNA(VLOOKUP(B39,'C.2'!$B$7:$E$206,4,0),0)+_xlfn.IFNA(VLOOKUP(B39,'C.3'!$B$7:$E$206,4,0),0)+_xlfn.IFNA(VLOOKUP(B39,'C.4'!$B$7:$E$206,4,0),0)+_xlfn.IFNA(VLOOKUP(B39,#REF!,4,0),0)+_xlfn.IFNA(VLOOKUP(B39,'C.6'!$B$7:$E$206,4,0),0)+_xlfn.IFNA(VLOOKUP(B39,'C.7'!$B$7:$E$206,4,0),0)+_xlfn.IFNA(VLOOKUP(B39,'C.8'!$B$7:$E$206,4,0),0)+_xlfn.IFNA(VLOOKUP(B39,'C.9'!$B$7:$E$205,4,0),0)+_xlfn.IFNA(VLOOKUP(B39,'C.10'!$B$7:$E$206,4,0),0)+_xlfn.IFNA(VLOOKUP(B39,'C.11'!$B$7:$E$206,4,0),0)+_xlfn.IFNA(VLOOKUP(B39,'C.12'!$B$7:$E$205,4,0),0)+_xlfn.IFNA(VLOOKUP(B39,'C.13'!$B$7:$E$207,4,0),0)+_xlfn.IFNA(VLOOKUP(B39,'C.14'!$B$7:$E$205,4,0),0)+_xlfn.IFNA(VLOOKUP(B39,'C.15'!$B$7:$E$206,4,0),0)+_xlfn.IFNA(VLOOKUP(B39,'C.16'!$B$7:$E$207,4,0),0)</f>
        <v>#REF!</v>
      </c>
      <c r="F39" s="218" t="e">
        <f>'12P'!N56</f>
        <v>#REF!</v>
      </c>
      <c r="G39" s="285" t="e">
        <f t="shared" si="0"/>
        <v>#REF!</v>
      </c>
      <c r="H39" s="179"/>
      <c r="I39" s="1">
        <f>_xlfn.IFNA(VLOOKUP(B39,'C.6'!$B$7:$E$207,4,0),0)</f>
        <v>0</v>
      </c>
      <c r="J39" s="300" t="e">
        <f t="shared" si="1"/>
        <v>#REF!</v>
      </c>
    </row>
    <row r="40" spans="1:10" ht="14.4">
      <c r="A40" s="263">
        <v>25</v>
      </c>
      <c r="B40" s="322" t="s">
        <v>149</v>
      </c>
      <c r="C40" s="183" t="s">
        <v>186</v>
      </c>
      <c r="D40" s="188" t="s">
        <v>77</v>
      </c>
      <c r="E40" s="181" t="e">
        <f>_xlfn.IFNA(VLOOKUP(B40,'C.1'!$B$7:$E$206,4,0),0)+_xlfn.IFNA(VLOOKUP(B40,'C.2'!$B$7:$E$206,4,0),0)+_xlfn.IFNA(VLOOKUP(B40,'C.3'!$B$7:$E$206,4,0),0)+_xlfn.IFNA(VLOOKUP(B40,'C.4'!$B$7:$E$206,4,0),0)+_xlfn.IFNA(VLOOKUP(B40,#REF!,4,0),0)+_xlfn.IFNA(VLOOKUP(B40,'C.6'!$B$7:$E$206,4,0),0)+_xlfn.IFNA(VLOOKUP(B40,'C.7'!$B$7:$E$206,4,0),0)+_xlfn.IFNA(VLOOKUP(B40,'C.8'!$B$7:$E$206,4,0),0)+_xlfn.IFNA(VLOOKUP(B40,'C.9'!$B$7:$E$205,4,0),0)+_xlfn.IFNA(VLOOKUP(B40,'C.10'!$B$7:$E$206,4,0),0)+_xlfn.IFNA(VLOOKUP(B40,'C.11'!$B$7:$E$206,4,0),0)+_xlfn.IFNA(VLOOKUP(B40,'C.12'!$B$7:$E$205,4,0),0)+_xlfn.IFNA(VLOOKUP(B40,'C.13'!$B$7:$E$207,4,0),0)+_xlfn.IFNA(VLOOKUP(B40,'C.14'!$B$7:$E$205,4,0),0)+_xlfn.IFNA(VLOOKUP(B40,'C.15'!$B$7:$E$206,4,0),0)+_xlfn.IFNA(VLOOKUP(B40,'C.16'!$B$7:$E$207,4,0),0)</f>
        <v>#REF!</v>
      </c>
      <c r="F40" s="218" t="e">
        <f>#REF!</f>
        <v>#REF!</v>
      </c>
      <c r="G40" s="285" t="e">
        <f t="shared" si="0"/>
        <v>#REF!</v>
      </c>
      <c r="H40" s="179"/>
      <c r="I40" s="1">
        <f>_xlfn.IFNA(VLOOKUP(B40,'C.6'!$B$7:$E$207,4,0),0)</f>
        <v>0</v>
      </c>
      <c r="J40" s="300" t="e">
        <f t="shared" si="1"/>
        <v>#REF!</v>
      </c>
    </row>
    <row r="41" spans="1:10" ht="14.4">
      <c r="A41" s="263">
        <v>26</v>
      </c>
      <c r="B41" s="322" t="s">
        <v>279</v>
      </c>
      <c r="C41" s="183" t="s">
        <v>468</v>
      </c>
      <c r="D41" s="188" t="s">
        <v>5</v>
      </c>
      <c r="E41" s="181" t="e">
        <f>_xlfn.IFNA(VLOOKUP(B41,'C.1'!$B$7:$E$206,4,0),0)+_xlfn.IFNA(VLOOKUP(B41,'C.2'!$B$7:$E$206,4,0),0)+_xlfn.IFNA(VLOOKUP(B41,'C.3'!$B$7:$E$206,4,0),0)+_xlfn.IFNA(VLOOKUP(B41,'C.4'!$B$7:$E$206,4,0),0)+_xlfn.IFNA(VLOOKUP(B41,#REF!,4,0),0)+_xlfn.IFNA(VLOOKUP(B41,'C.6'!$B$7:$E$206,4,0),0)+_xlfn.IFNA(VLOOKUP(B41,'C.7'!$B$7:$E$206,4,0),0)+_xlfn.IFNA(VLOOKUP(B41,'C.8'!$B$7:$E$206,4,0),0)+_xlfn.IFNA(VLOOKUP(B41,'C.9'!$B$7:$E$205,4,0),0)+_xlfn.IFNA(VLOOKUP(B41,'C.10'!$B$7:$E$206,4,0),0)+_xlfn.IFNA(VLOOKUP(B41,'C.11'!$B$7:$E$206,4,0),0)+_xlfn.IFNA(VLOOKUP(B41,'C.12'!$B$7:$E$205,4,0),0)+_xlfn.IFNA(VLOOKUP(B41,'C.13'!$B$7:$E$207,4,0),0)+_xlfn.IFNA(VLOOKUP(B41,'C.14'!$B$7:$E$205,4,0),0)+_xlfn.IFNA(VLOOKUP(B41,'C.15'!$B$7:$E$206,4,0),0)+_xlfn.IFNA(VLOOKUP(B41,'C.16'!$B$7:$E$207,4,0),0)</f>
        <v>#REF!</v>
      </c>
      <c r="F41" s="218" t="e">
        <f>#REF!</f>
        <v>#REF!</v>
      </c>
      <c r="G41" s="285" t="e">
        <f t="shared" si="0"/>
        <v>#REF!</v>
      </c>
      <c r="H41" s="179"/>
      <c r="I41" s="1">
        <f>_xlfn.IFNA(VLOOKUP(B41,'C.6'!$B$7:$E$207,4,0),0)</f>
        <v>0</v>
      </c>
      <c r="J41" s="300" t="e">
        <f t="shared" si="1"/>
        <v>#REF!</v>
      </c>
    </row>
    <row r="42" spans="1:10" ht="14.4">
      <c r="A42" s="263">
        <v>27</v>
      </c>
      <c r="B42" s="322" t="s">
        <v>280</v>
      </c>
      <c r="C42" s="183" t="s">
        <v>469</v>
      </c>
      <c r="D42" s="188" t="s">
        <v>5</v>
      </c>
      <c r="E42" s="181" t="e">
        <f>_xlfn.IFNA(VLOOKUP(B42,'C.1'!$B$7:$E$206,4,0),0)+_xlfn.IFNA(VLOOKUP(B42,'C.2'!$B$7:$E$206,4,0),0)+_xlfn.IFNA(VLOOKUP(B42,'C.3'!$B$7:$E$206,4,0),0)+_xlfn.IFNA(VLOOKUP(B42,'C.4'!$B$7:$E$206,4,0),0)+_xlfn.IFNA(VLOOKUP(B42,#REF!,4,0),0)+_xlfn.IFNA(VLOOKUP(B42,'C.6'!$B$7:$E$206,4,0),0)+_xlfn.IFNA(VLOOKUP(B42,'C.7'!$B$7:$E$206,4,0),0)+_xlfn.IFNA(VLOOKUP(B42,'C.8'!$B$7:$E$206,4,0),0)+_xlfn.IFNA(VLOOKUP(B42,'C.9'!$B$7:$E$205,4,0),0)+_xlfn.IFNA(VLOOKUP(B42,'C.10'!$B$7:$E$206,4,0),0)+_xlfn.IFNA(VLOOKUP(B42,'C.11'!$B$7:$E$206,4,0),0)+_xlfn.IFNA(VLOOKUP(B42,'C.12'!$B$7:$E$205,4,0),0)+_xlfn.IFNA(VLOOKUP(B42,'C.13'!$B$7:$E$207,4,0),0)+_xlfn.IFNA(VLOOKUP(B42,'C.14'!$B$7:$E$205,4,0),0)+_xlfn.IFNA(VLOOKUP(B42,'C.15'!$B$7:$E$206,4,0),0)+_xlfn.IFNA(VLOOKUP(B42,'C.16'!$B$7:$E$207,4,0),0)</f>
        <v>#REF!</v>
      </c>
      <c r="F42" s="218" t="e">
        <f>#REF!</f>
        <v>#REF!</v>
      </c>
      <c r="G42" s="285" t="e">
        <f t="shared" si="0"/>
        <v>#REF!</v>
      </c>
      <c r="H42" s="179"/>
      <c r="I42" s="1">
        <f>_xlfn.IFNA(VLOOKUP(B42,'C.6'!$B$7:$E$207,4,0),0)</f>
        <v>0</v>
      </c>
      <c r="J42" s="300" t="e">
        <f t="shared" si="1"/>
        <v>#REF!</v>
      </c>
    </row>
    <row r="43" spans="1:10" ht="14.4">
      <c r="A43" s="263">
        <v>28</v>
      </c>
      <c r="B43" s="322" t="s">
        <v>281</v>
      </c>
      <c r="C43" s="183" t="s">
        <v>470</v>
      </c>
      <c r="D43" s="188" t="s">
        <v>5</v>
      </c>
      <c r="E43" s="181" t="e">
        <f>_xlfn.IFNA(VLOOKUP(B43,'C.1'!$B$7:$E$206,4,0),0)+_xlfn.IFNA(VLOOKUP(B43,'C.2'!$B$7:$E$206,4,0),0)+_xlfn.IFNA(VLOOKUP(B43,'C.3'!$B$7:$E$206,4,0),0)+_xlfn.IFNA(VLOOKUP(B43,'C.4'!$B$7:$E$206,4,0),0)+_xlfn.IFNA(VLOOKUP(B43,#REF!,4,0),0)+_xlfn.IFNA(VLOOKUP(B43,'C.6'!$B$7:$E$206,4,0),0)+_xlfn.IFNA(VLOOKUP(B43,'C.7'!$B$7:$E$206,4,0),0)+_xlfn.IFNA(VLOOKUP(B43,'C.8'!$B$7:$E$206,4,0),0)+_xlfn.IFNA(VLOOKUP(B43,'C.9'!$B$7:$E$205,4,0),0)+_xlfn.IFNA(VLOOKUP(B43,'C.10'!$B$7:$E$206,4,0),0)+_xlfn.IFNA(VLOOKUP(B43,'C.11'!$B$7:$E$206,4,0),0)+_xlfn.IFNA(VLOOKUP(B43,'C.12'!$B$7:$E$205,4,0),0)+_xlfn.IFNA(VLOOKUP(B43,'C.13'!$B$7:$E$207,4,0),0)+_xlfn.IFNA(VLOOKUP(B43,'C.14'!$B$7:$E$205,4,0),0)+_xlfn.IFNA(VLOOKUP(B43,'C.15'!$B$7:$E$206,4,0),0)+_xlfn.IFNA(VLOOKUP(B43,'C.16'!$B$7:$E$207,4,0),0)</f>
        <v>#REF!</v>
      </c>
      <c r="F43" s="218" t="e">
        <f>#REF!</f>
        <v>#REF!</v>
      </c>
      <c r="G43" s="285" t="e">
        <f t="shared" si="0"/>
        <v>#REF!</v>
      </c>
      <c r="H43" s="179"/>
      <c r="I43" s="1">
        <f>_xlfn.IFNA(VLOOKUP(B43,'C.6'!$B$7:$E$207,4,0),0)</f>
        <v>0</v>
      </c>
      <c r="J43" s="300" t="e">
        <f t="shared" si="1"/>
        <v>#REF!</v>
      </c>
    </row>
    <row r="44" spans="1:10" ht="14.4">
      <c r="A44" s="263">
        <v>29</v>
      </c>
      <c r="B44" s="477" t="s">
        <v>474</v>
      </c>
      <c r="C44" s="183" t="s">
        <v>471</v>
      </c>
      <c r="D44" s="188" t="s">
        <v>5</v>
      </c>
      <c r="E44" s="181" t="e">
        <f>_xlfn.IFNA(VLOOKUP(B44,'C.1'!$B$7:$E$206,4,0),0)+_xlfn.IFNA(VLOOKUP(B44,'C.2'!$B$7:$E$206,4,0),0)+_xlfn.IFNA(VLOOKUP(B44,'C.3'!$B$7:$E$206,4,0),0)+_xlfn.IFNA(VLOOKUP(B44,'C.4'!$B$7:$E$206,4,0),0)+_xlfn.IFNA(VLOOKUP(B44,#REF!,4,0),0)+_xlfn.IFNA(VLOOKUP(B44,'C.6'!$B$7:$E$206,4,0),0)+_xlfn.IFNA(VLOOKUP(B44,'C.7'!$B$7:$E$206,4,0),0)+_xlfn.IFNA(VLOOKUP(B44,'C.8'!$B$7:$E$206,4,0),0)+_xlfn.IFNA(VLOOKUP(B44,'C.9'!$B$7:$E$205,4,0),0)+_xlfn.IFNA(VLOOKUP(B44,'C.10'!$B$7:$E$206,4,0),0)+_xlfn.IFNA(VLOOKUP(B44,'C.11'!$B$7:$E$206,4,0),0)+_xlfn.IFNA(VLOOKUP(B44,'C.12'!$B$7:$E$205,4,0),0)+_xlfn.IFNA(VLOOKUP(B44,'C.13'!$B$7:$E$207,4,0),0)+_xlfn.IFNA(VLOOKUP(B44,'C.14'!$B$7:$E$205,4,0),0)+_xlfn.IFNA(VLOOKUP(B44,'C.15'!$B$7:$E$206,4,0),0)+_xlfn.IFNA(VLOOKUP(B44,'C.16'!$B$7:$E$207,4,0),0)</f>
        <v>#REF!</v>
      </c>
      <c r="F44" s="218" t="e">
        <f>#REF!</f>
        <v>#REF!</v>
      </c>
      <c r="G44" s="285" t="e">
        <f t="shared" si="0"/>
        <v>#REF!</v>
      </c>
      <c r="H44" s="179"/>
      <c r="I44" s="1">
        <f>_xlfn.IFNA(VLOOKUP(B44,'C.6'!$B$7:$E$207,4,0),0)</f>
        <v>0</v>
      </c>
      <c r="J44" s="300" t="e">
        <f t="shared" si="1"/>
        <v>#REF!</v>
      </c>
    </row>
    <row r="45" spans="1:10" ht="14.4">
      <c r="A45" s="263">
        <v>30</v>
      </c>
      <c r="B45" s="477" t="s">
        <v>475</v>
      </c>
      <c r="C45" s="183" t="s">
        <v>472</v>
      </c>
      <c r="D45" s="188" t="s">
        <v>5</v>
      </c>
      <c r="E45" s="181" t="e">
        <f>_xlfn.IFNA(VLOOKUP(B45,'C.1'!$B$7:$E$206,4,0),0)+_xlfn.IFNA(VLOOKUP(B45,'C.2'!$B$7:$E$206,4,0),0)+_xlfn.IFNA(VLOOKUP(B45,'C.3'!$B$7:$E$206,4,0),0)+_xlfn.IFNA(VLOOKUP(B45,'C.4'!$B$7:$E$206,4,0),0)+_xlfn.IFNA(VLOOKUP(B45,#REF!,4,0),0)+_xlfn.IFNA(VLOOKUP(B45,'C.6'!$B$7:$E$206,4,0),0)+_xlfn.IFNA(VLOOKUP(B45,'C.7'!$B$7:$E$206,4,0),0)+_xlfn.IFNA(VLOOKUP(B45,'C.8'!$B$7:$E$206,4,0),0)+_xlfn.IFNA(VLOOKUP(B45,'C.9'!$B$7:$E$205,4,0),0)+_xlfn.IFNA(VLOOKUP(B45,'C.10'!$B$7:$E$206,4,0),0)+_xlfn.IFNA(VLOOKUP(B45,'C.11'!$B$7:$E$206,4,0),0)+_xlfn.IFNA(VLOOKUP(B45,'C.12'!$B$7:$E$205,4,0),0)+_xlfn.IFNA(VLOOKUP(B45,'C.13'!$B$7:$E$207,4,0),0)+_xlfn.IFNA(VLOOKUP(B45,'C.14'!$B$7:$E$205,4,0),0)+_xlfn.IFNA(VLOOKUP(B45,'C.15'!$B$7:$E$206,4,0),0)+_xlfn.IFNA(VLOOKUP(B45,'C.16'!$B$7:$E$207,4,0),0)</f>
        <v>#REF!</v>
      </c>
      <c r="F45" s="218" t="e">
        <f>#REF!</f>
        <v>#REF!</v>
      </c>
      <c r="G45" s="285" t="e">
        <f t="shared" si="0"/>
        <v>#REF!</v>
      </c>
      <c r="H45" s="179"/>
      <c r="I45" s="1">
        <f>_xlfn.IFNA(VLOOKUP(B45,'C.6'!$B$7:$E$207,4,0),0)</f>
        <v>0</v>
      </c>
      <c r="J45" s="300" t="e">
        <f t="shared" si="1"/>
        <v>#REF!</v>
      </c>
    </row>
    <row r="46" spans="1:10" ht="14.4">
      <c r="A46" s="263">
        <v>31</v>
      </c>
      <c r="B46" s="477" t="s">
        <v>476</v>
      </c>
      <c r="C46" s="183" t="s">
        <v>473</v>
      </c>
      <c r="D46" s="188" t="s">
        <v>5</v>
      </c>
      <c r="E46" s="181" t="e">
        <f>_xlfn.IFNA(VLOOKUP(B46,'C.1'!$B$7:$E$206,4,0),0)+_xlfn.IFNA(VLOOKUP(B46,'C.2'!$B$7:$E$206,4,0),0)+_xlfn.IFNA(VLOOKUP(B46,'C.3'!$B$7:$E$206,4,0),0)+_xlfn.IFNA(VLOOKUP(B46,'C.4'!$B$7:$E$206,4,0),0)+_xlfn.IFNA(VLOOKUP(B46,#REF!,4,0),0)+_xlfn.IFNA(VLOOKUP(B46,'C.6'!$B$7:$E$206,4,0),0)+_xlfn.IFNA(VLOOKUP(B46,'C.7'!$B$7:$E$206,4,0),0)+_xlfn.IFNA(VLOOKUP(B46,'C.8'!$B$7:$E$206,4,0),0)+_xlfn.IFNA(VLOOKUP(B46,'C.9'!$B$7:$E$205,4,0),0)+_xlfn.IFNA(VLOOKUP(B46,'C.10'!$B$7:$E$206,4,0),0)+_xlfn.IFNA(VLOOKUP(B46,'C.11'!$B$7:$E$206,4,0),0)+_xlfn.IFNA(VLOOKUP(B46,'C.12'!$B$7:$E$205,4,0),0)+_xlfn.IFNA(VLOOKUP(B46,'C.13'!$B$7:$E$207,4,0),0)+_xlfn.IFNA(VLOOKUP(B46,'C.14'!$B$7:$E$205,4,0),0)+_xlfn.IFNA(VLOOKUP(B46,'C.15'!$B$7:$E$206,4,0),0)+_xlfn.IFNA(VLOOKUP(B46,'C.16'!$B$7:$E$207,4,0),0)</f>
        <v>#REF!</v>
      </c>
      <c r="F46" s="218" t="e">
        <f>#REF!</f>
        <v>#REF!</v>
      </c>
      <c r="G46" s="285" t="e">
        <f t="shared" si="0"/>
        <v>#REF!</v>
      </c>
      <c r="H46" s="179"/>
      <c r="I46" s="1">
        <f>_xlfn.IFNA(VLOOKUP(B46,'C.6'!$B$7:$E$207,4,0),0)</f>
        <v>0</v>
      </c>
      <c r="J46" s="300" t="e">
        <f t="shared" si="1"/>
        <v>#REF!</v>
      </c>
    </row>
    <row r="47" spans="1:10">
      <c r="A47" s="263"/>
      <c r="B47" s="187"/>
      <c r="C47" s="183"/>
      <c r="D47" s="188"/>
      <c r="E47" s="181" t="e">
        <f>_xlfn.IFNA(VLOOKUP(B47,'C.1'!$B$7:$E$206,4,0),0)+_xlfn.IFNA(VLOOKUP(B47,'C.2'!$B$7:$E$206,4,0),0)+_xlfn.IFNA(VLOOKUP(B47,'C.3'!$B$7:$E$206,4,0),0)+_xlfn.IFNA(VLOOKUP(B47,'C.4'!$B$7:$E$206,4,0),0)+_xlfn.IFNA(VLOOKUP(B47,#REF!,4,0),0)+_xlfn.IFNA(VLOOKUP(B47,'C.6'!$B$7:$E$206,4,0),0)+_xlfn.IFNA(VLOOKUP(B47,'C.7'!$B$7:$E$206,4,0),0)+_xlfn.IFNA(VLOOKUP(B47,'C.8'!$B$7:$E$206,4,0),0)+_xlfn.IFNA(VLOOKUP(B47,'C.9'!$B$7:$E$205,4,0),0)+_xlfn.IFNA(VLOOKUP(B47,'C.10'!$B$7:$E$206,4,0),0)+_xlfn.IFNA(VLOOKUP(B47,'C.11'!$B$7:$E$206,4,0),0)+_xlfn.IFNA(VLOOKUP(B47,'C.12'!$B$7:$E$205,4,0),0)+_xlfn.IFNA(VLOOKUP(B47,'C.13'!$B$7:$E$207,4,0),0)+_xlfn.IFNA(VLOOKUP(B47,'C.14'!$B$7:$E$205,4,0),0)+_xlfn.IFNA(VLOOKUP(B47,'C.15'!$B$7:$E$206,4,0),0)+_xlfn.IFNA(VLOOKUP(B47,'C.16'!$B$7:$E$207,4,0),0)</f>
        <v>#REF!</v>
      </c>
      <c r="F47" s="218"/>
      <c r="G47" s="293" t="e">
        <f>SUM(G38:G46)</f>
        <v>#REF!</v>
      </c>
      <c r="H47" s="179"/>
      <c r="I47" s="1">
        <f>_xlfn.IFNA(VLOOKUP(B47,'C.6'!$B$7:$E$207,4,0),0)</f>
        <v>0</v>
      </c>
      <c r="J47" s="300">
        <f t="shared" si="1"/>
        <v>0</v>
      </c>
    </row>
    <row r="48" spans="1:10">
      <c r="A48" s="232"/>
      <c r="B48" s="182"/>
      <c r="C48" s="221" t="s">
        <v>7</v>
      </c>
      <c r="D48" s="220" t="s">
        <v>194</v>
      </c>
      <c r="E48" s="181" t="e">
        <f>_xlfn.IFNA(VLOOKUP(B48,'C.1'!$B$7:$E$206,4,0),0)+_xlfn.IFNA(VLOOKUP(B48,'C.2'!$B$7:$E$206,4,0),0)+_xlfn.IFNA(VLOOKUP(B48,'C.3'!$B$7:$E$206,4,0),0)+_xlfn.IFNA(VLOOKUP(B48,'C.4'!$B$7:$E$206,4,0),0)+_xlfn.IFNA(VLOOKUP(B48,#REF!,4,0),0)+_xlfn.IFNA(VLOOKUP(B48,'C.6'!$B$7:$E$206,4,0),0)+_xlfn.IFNA(VLOOKUP(B48,'C.7'!$B$7:$E$206,4,0),0)+_xlfn.IFNA(VLOOKUP(B48,'C.8'!$B$7:$E$206,4,0),0)+_xlfn.IFNA(VLOOKUP(B48,'C.9'!$B$7:$E$205,4,0),0)+_xlfn.IFNA(VLOOKUP(B48,'C.10'!$B$7:$E$206,4,0),0)+_xlfn.IFNA(VLOOKUP(B48,'C.11'!$B$7:$E$206,4,0),0)+_xlfn.IFNA(VLOOKUP(B48,'C.12'!$B$7:$E$205,4,0),0)+_xlfn.IFNA(VLOOKUP(B48,'C.13'!$B$7:$E$207,4,0),0)+_xlfn.IFNA(VLOOKUP(B48,'C.14'!$B$7:$E$205,4,0),0)+_xlfn.IFNA(VLOOKUP(B48,'C.15'!$B$7:$E$206,4,0),0)+_xlfn.IFNA(VLOOKUP(B48,'C.16'!$B$7:$E$207,4,0),0)</f>
        <v>#REF!</v>
      </c>
      <c r="F48" s="225"/>
      <c r="G48" s="285" t="e">
        <f t="shared" si="0"/>
        <v>#REF!</v>
      </c>
      <c r="H48" s="179"/>
      <c r="I48" s="1">
        <f>_xlfn.IFNA(VLOOKUP(B48,'C.6'!$B$7:$E$207,4,0),0)</f>
        <v>0</v>
      </c>
      <c r="J48" s="300">
        <f t="shared" si="1"/>
        <v>0</v>
      </c>
    </row>
    <row r="49" spans="1:15" ht="14.4">
      <c r="A49" s="231">
        <v>32</v>
      </c>
      <c r="B49" s="321" t="s">
        <v>57</v>
      </c>
      <c r="C49" s="183" t="s">
        <v>187</v>
      </c>
      <c r="D49" s="181" t="s">
        <v>14</v>
      </c>
      <c r="E49" s="181" t="e">
        <f>_xlfn.IFNA(VLOOKUP(B49,'C.1'!$B$7:$E$206,4,0),0)+_xlfn.IFNA(VLOOKUP(B49,'C.2'!$B$7:$E$206,4,0),0)+_xlfn.IFNA(VLOOKUP(B49,'C.3'!$B$7:$E$206,4,0),0)+_xlfn.IFNA(VLOOKUP(B49,'C.4'!$B$7:$E$206,4,0),0)+_xlfn.IFNA(VLOOKUP(B49,#REF!,4,0),0)+_xlfn.IFNA(VLOOKUP(B49,'C.6'!$B$7:$E$206,4,0),0)+_xlfn.IFNA(VLOOKUP(B49,'C.7'!$B$7:$E$206,4,0),0)+_xlfn.IFNA(VLOOKUP(B49,'C.8'!$B$7:$E$206,4,0),0)+_xlfn.IFNA(VLOOKUP(B49,'C.9'!$B$7:$E$205,4,0),0)+_xlfn.IFNA(VLOOKUP(B49,'C.10'!$B$7:$E$206,4,0),0)+_xlfn.IFNA(VLOOKUP(B49,'C.11'!$B$7:$E$206,4,0),0)+_xlfn.IFNA(VLOOKUP(B49,'C.12'!$B$7:$E$205,4,0),0)+_xlfn.IFNA(VLOOKUP(B49,'C.13'!$B$7:$E$207,4,0),0)+_xlfn.IFNA(VLOOKUP(B49,'C.14'!$B$7:$E$205,4,0),0)+_xlfn.IFNA(VLOOKUP(B49,'C.15'!$B$7:$E$206,4,0),0)+_xlfn.IFNA(VLOOKUP(B49,'C.16'!$B$7:$E$207,4,0),0)</f>
        <v>#REF!</v>
      </c>
      <c r="F49" s="217" t="e">
        <f>+'420.1'!N48</f>
        <v>#REF!</v>
      </c>
      <c r="G49" s="285" t="e">
        <f t="shared" si="0"/>
        <v>#REF!</v>
      </c>
      <c r="H49" s="179"/>
      <c r="I49" s="1">
        <f>_xlfn.IFNA(VLOOKUP(B49,'C.6'!$B$7:$E$207,4,0),0)</f>
        <v>0</v>
      </c>
      <c r="J49" s="300" t="e">
        <f t="shared" si="1"/>
        <v>#REF!</v>
      </c>
    </row>
    <row r="50" spans="1:15" ht="15" customHeight="1">
      <c r="A50" s="231">
        <v>33</v>
      </c>
      <c r="B50" s="321" t="s">
        <v>62</v>
      </c>
      <c r="C50" s="183" t="s">
        <v>188</v>
      </c>
      <c r="D50" s="181" t="s">
        <v>5</v>
      </c>
      <c r="E50" s="181" t="e">
        <f>_xlfn.IFNA(VLOOKUP(B50,'C.1'!$B$7:$E$206,4,0),0)+_xlfn.IFNA(VLOOKUP(B50,'C.2'!$B$7:$E$206,4,0),0)+_xlfn.IFNA(VLOOKUP(B50,'C.3'!$B$7:$E$206,4,0),0)+_xlfn.IFNA(VLOOKUP(B50,'C.4'!$B$7:$E$206,4,0),0)+_xlfn.IFNA(VLOOKUP(B50,#REF!,4,0),0)+_xlfn.IFNA(VLOOKUP(B50,'C.6'!$B$7:$E$206,4,0),0)+_xlfn.IFNA(VLOOKUP(B50,'C.7'!$B$7:$E$206,4,0),0)+_xlfn.IFNA(VLOOKUP(B50,'C.8'!$B$7:$E$206,4,0),0)+_xlfn.IFNA(VLOOKUP(B50,'C.9'!$B$7:$E$205,4,0),0)+_xlfn.IFNA(VLOOKUP(B50,'C.10'!$B$7:$E$206,4,0),0)+_xlfn.IFNA(VLOOKUP(B50,'C.11'!$B$7:$E$206,4,0),0)+_xlfn.IFNA(VLOOKUP(B50,'C.12'!$B$7:$E$205,4,0),0)+_xlfn.IFNA(VLOOKUP(B50,'C.13'!$B$7:$E$207,4,0),0)+_xlfn.IFNA(VLOOKUP(B50,'C.14'!$B$7:$E$205,4,0),0)+_xlfn.IFNA(VLOOKUP(B50,'C.15'!$B$7:$E$206,4,0),0)+_xlfn.IFNA(VLOOKUP(B50,'C.16'!$B$7:$E$207,4,0),0)</f>
        <v>#REF!</v>
      </c>
      <c r="F50" s="217" t="e">
        <f>+'450.2P'!N53</f>
        <v>#REF!</v>
      </c>
      <c r="G50" s="285" t="e">
        <f t="shared" si="0"/>
        <v>#REF!</v>
      </c>
      <c r="H50" s="179"/>
      <c r="I50" s="1">
        <f>_xlfn.IFNA(VLOOKUP(B50,'C.6'!$B$7:$E$207,4,0),0)</f>
        <v>0</v>
      </c>
      <c r="J50" s="300" t="e">
        <f t="shared" si="1"/>
        <v>#REF!</v>
      </c>
      <c r="K50" s="19"/>
    </row>
    <row r="51" spans="1:15" ht="15" customHeight="1">
      <c r="A51" s="231">
        <v>34</v>
      </c>
      <c r="B51" s="321" t="s">
        <v>259</v>
      </c>
      <c r="C51" s="183" t="s">
        <v>258</v>
      </c>
      <c r="D51" s="181" t="s">
        <v>77</v>
      </c>
      <c r="E51" s="181" t="e">
        <f>_xlfn.IFNA(VLOOKUP(B51,'C.1'!$B$7:$E$206,4,0),0)+_xlfn.IFNA(VLOOKUP(B51,'C.2'!$B$7:$E$206,4,0),0)+_xlfn.IFNA(VLOOKUP(B51,'C.3'!$B$7:$E$206,4,0),0)+_xlfn.IFNA(VLOOKUP(B51,'C.4'!$B$7:$E$206,4,0),0)+_xlfn.IFNA(VLOOKUP(B51,#REF!,4,0),0)+_xlfn.IFNA(VLOOKUP(B51,'C.6'!$B$7:$E$206,4,0),0)+_xlfn.IFNA(VLOOKUP(B51,'C.7'!$B$7:$E$206,4,0),0)+_xlfn.IFNA(VLOOKUP(B51,'C.8'!$B$7:$E$206,4,0),0)+_xlfn.IFNA(VLOOKUP(B51,'C.9'!$B$7:$E$205,4,0),0)+_xlfn.IFNA(VLOOKUP(B51,'C.10'!$B$7:$E$206,4,0),0)+_xlfn.IFNA(VLOOKUP(B51,'C.11'!$B$7:$E$206,4,0),0)+_xlfn.IFNA(VLOOKUP(B51,'C.12'!$B$7:$E$205,4,0),0)+_xlfn.IFNA(VLOOKUP(B51,'C.13'!$B$7:$E$207,4,0),0)+_xlfn.IFNA(VLOOKUP(B51,'C.14'!$B$7:$E$205,4,0),0)+_xlfn.IFNA(VLOOKUP(B51,'C.15'!$B$7:$E$206,4,0),0)+_xlfn.IFNA(VLOOKUP(B51,'C.16'!$B$7:$E$207,4,0),0)</f>
        <v>#REF!</v>
      </c>
      <c r="F51" s="217" t="e">
        <f>#REF!</f>
        <v>#REF!</v>
      </c>
      <c r="G51" s="285" t="e">
        <f t="shared" si="0"/>
        <v>#REF!</v>
      </c>
      <c r="H51" s="179"/>
      <c r="I51" s="1">
        <f>_xlfn.IFNA(VLOOKUP(B51,'C.6'!$B$7:$E$207,4,0),0)</f>
        <v>0</v>
      </c>
      <c r="J51" s="300" t="e">
        <f t="shared" si="1"/>
        <v>#REF!</v>
      </c>
      <c r="K51" s="19"/>
    </row>
    <row r="52" spans="1:15" ht="15" customHeight="1">
      <c r="A52" s="231"/>
      <c r="B52" s="182"/>
      <c r="C52" s="183"/>
      <c r="D52" s="181"/>
      <c r="E52" s="181" t="e">
        <f>_xlfn.IFNA(VLOOKUP(B52,'C.1'!$B$7:$E$206,4,0),0)+_xlfn.IFNA(VLOOKUP(B52,'C.2'!$B$7:$E$206,4,0),0)+_xlfn.IFNA(VLOOKUP(B52,'C.3'!$B$7:$E$206,4,0),0)+_xlfn.IFNA(VLOOKUP(B52,'C.4'!$B$7:$E$206,4,0),0)+_xlfn.IFNA(VLOOKUP(B52,#REF!,4,0),0)+_xlfn.IFNA(VLOOKUP(B52,'C.6'!$B$7:$E$206,4,0),0)+_xlfn.IFNA(VLOOKUP(B52,'C.7'!$B$7:$E$206,4,0),0)+_xlfn.IFNA(VLOOKUP(B52,'C.8'!$B$7:$E$206,4,0),0)+_xlfn.IFNA(VLOOKUP(B52,'C.9'!$B$7:$E$205,4,0),0)+_xlfn.IFNA(VLOOKUP(B52,'C.10'!$B$7:$E$206,4,0),0)+_xlfn.IFNA(VLOOKUP(B52,'C.11'!$B$7:$E$206,4,0),0)+_xlfn.IFNA(VLOOKUP(B52,'C.12'!$B$7:$E$205,4,0),0)+_xlfn.IFNA(VLOOKUP(B52,'C.13'!$B$7:$E$207,4,0),0)+_xlfn.IFNA(VLOOKUP(B52,'C.14'!$B$7:$E$205,4,0),0)+_xlfn.IFNA(VLOOKUP(B52,'C.15'!$B$7:$E$206,4,0),0)+_xlfn.IFNA(VLOOKUP(B52,'C.16'!$B$7:$E$207,4,0),0)</f>
        <v>#REF!</v>
      </c>
      <c r="F52" s="217"/>
      <c r="G52" s="293" t="e">
        <f>SUM(G49:G51)</f>
        <v>#REF!</v>
      </c>
      <c r="H52" s="179"/>
      <c r="I52" s="1">
        <f>_xlfn.IFNA(VLOOKUP(B52,'C.6'!$B$7:$E$207,4,0),0)</f>
        <v>0</v>
      </c>
      <c r="J52" s="300">
        <f t="shared" si="1"/>
        <v>0</v>
      </c>
      <c r="K52" s="19"/>
    </row>
    <row r="53" spans="1:15" ht="15" customHeight="1">
      <c r="A53" s="232"/>
      <c r="B53" s="182"/>
      <c r="C53" s="221" t="s">
        <v>153</v>
      </c>
      <c r="D53" s="220" t="s">
        <v>194</v>
      </c>
      <c r="E53" s="181" t="e">
        <f>_xlfn.IFNA(VLOOKUP(B53,'C.1'!$B$7:$E$206,4,0),0)+_xlfn.IFNA(VLOOKUP(B53,'C.2'!$B$7:$E$206,4,0),0)+_xlfn.IFNA(VLOOKUP(B53,'C.3'!$B$7:$E$206,4,0),0)+_xlfn.IFNA(VLOOKUP(B53,'C.4'!$B$7:$E$206,4,0),0)+_xlfn.IFNA(VLOOKUP(B53,#REF!,4,0),0)+_xlfn.IFNA(VLOOKUP(B53,'C.6'!$B$7:$E$206,4,0),0)+_xlfn.IFNA(VLOOKUP(B53,'C.7'!$B$7:$E$206,4,0),0)+_xlfn.IFNA(VLOOKUP(B53,'C.8'!$B$7:$E$206,4,0),0)+_xlfn.IFNA(VLOOKUP(B53,'C.9'!$B$7:$E$205,4,0),0)+_xlfn.IFNA(VLOOKUP(B53,'C.10'!$B$7:$E$206,4,0),0)+_xlfn.IFNA(VLOOKUP(B53,'C.11'!$B$7:$E$206,4,0),0)+_xlfn.IFNA(VLOOKUP(B53,'C.12'!$B$7:$E$205,4,0),0)+_xlfn.IFNA(VLOOKUP(B53,'C.13'!$B$7:$E$207,4,0),0)+_xlfn.IFNA(VLOOKUP(B53,'C.14'!$B$7:$E$205,4,0),0)+_xlfn.IFNA(VLOOKUP(B53,'C.15'!$B$7:$E$206,4,0),0)+_xlfn.IFNA(VLOOKUP(B53,'C.16'!$B$7:$E$207,4,0),0)</f>
        <v>#REF!</v>
      </c>
      <c r="F53" s="225"/>
      <c r="G53" s="285" t="e">
        <f t="shared" si="0"/>
        <v>#REF!</v>
      </c>
      <c r="H53" s="179"/>
      <c r="I53" s="1">
        <f>_xlfn.IFNA(VLOOKUP(B53,'C.6'!$B$7:$E$207,4,0),0)</f>
        <v>0</v>
      </c>
      <c r="J53" s="300">
        <f t="shared" si="1"/>
        <v>0</v>
      </c>
      <c r="K53" s="19"/>
    </row>
    <row r="54" spans="1:15" ht="14.4">
      <c r="A54" s="231">
        <v>35</v>
      </c>
      <c r="B54" s="321" t="s">
        <v>47</v>
      </c>
      <c r="C54" s="183" t="s">
        <v>189</v>
      </c>
      <c r="D54" s="181" t="s">
        <v>70</v>
      </c>
      <c r="E54" s="181" t="e">
        <f>_xlfn.IFNA(VLOOKUP(B54,'C.1'!$B$7:$E$206,4,0),0)+_xlfn.IFNA(VLOOKUP(B54,'C.2'!$B$7:$E$206,4,0),0)+_xlfn.IFNA(VLOOKUP(B54,'C.3'!$B$7:$E$206,4,0),0)+_xlfn.IFNA(VLOOKUP(B54,'C.4'!$B$7:$E$206,4,0),0)+_xlfn.IFNA(VLOOKUP(B54,#REF!,4,0),0)+_xlfn.IFNA(VLOOKUP(B54,'C.6'!$B$7:$E$206,4,0),0)+_xlfn.IFNA(VLOOKUP(B54,'C.7'!$B$7:$E$206,4,0),0)+_xlfn.IFNA(VLOOKUP(B54,'C.8'!$B$7:$E$206,4,0),0)+_xlfn.IFNA(VLOOKUP(B54,'C.9'!$B$7:$E$205,4,0),0)+_xlfn.IFNA(VLOOKUP(B54,'C.10'!$B$7:$E$206,4,0),0)+_xlfn.IFNA(VLOOKUP(B54,'C.11'!$B$7:$E$206,4,0),0)+_xlfn.IFNA(VLOOKUP(B54,'C.12'!$B$7:$E$205,4,0),0)+_xlfn.IFNA(VLOOKUP(B54,'C.13'!$B$7:$E$207,4,0),0)+_xlfn.IFNA(VLOOKUP(B54,'C.14'!$B$7:$E$205,4,0),0)+_xlfn.IFNA(VLOOKUP(B54,'C.15'!$B$7:$E$206,4,0),0)+_xlfn.IFNA(VLOOKUP(B54,'C.16'!$B$7:$E$207,4,0),0)</f>
        <v>#REF!</v>
      </c>
      <c r="F54" s="217" t="e">
        <f>#REF!</f>
        <v>#REF!</v>
      </c>
      <c r="G54" s="285" t="e">
        <f t="shared" si="0"/>
        <v>#REF!</v>
      </c>
      <c r="H54" s="179"/>
      <c r="I54" s="1">
        <f>_xlfn.IFNA(VLOOKUP(B54,'C.6'!$B$7:$E$207,4,0),0)</f>
        <v>0</v>
      </c>
      <c r="J54" s="300" t="e">
        <f t="shared" si="1"/>
        <v>#REF!</v>
      </c>
      <c r="K54" s="19"/>
    </row>
    <row r="55" spans="1:15" ht="14.4">
      <c r="A55" s="231"/>
      <c r="B55" s="478" t="s">
        <v>526</v>
      </c>
      <c r="C55" s="183" t="s">
        <v>477</v>
      </c>
      <c r="D55" s="181" t="s">
        <v>70</v>
      </c>
      <c r="E55" s="181" t="e">
        <f>_xlfn.IFNA(VLOOKUP(B55,'C.1'!$B$7:$E$206,4,0),0)+_xlfn.IFNA(VLOOKUP(B55,'C.2'!$B$7:$E$206,4,0),0)+_xlfn.IFNA(VLOOKUP(B55,'C.3'!$B$7:$E$206,4,0),0)+_xlfn.IFNA(VLOOKUP(B55,'C.4'!$B$7:$E$206,4,0),0)+_xlfn.IFNA(VLOOKUP(B55,#REF!,4,0),0)+_xlfn.IFNA(VLOOKUP(B55,'C.6'!$B$7:$E$206,4,0),0)+_xlfn.IFNA(VLOOKUP(B55,'C.7'!$B$7:$E$206,4,0),0)+_xlfn.IFNA(VLOOKUP(B55,'C.8'!$B$7:$E$206,4,0),0)+_xlfn.IFNA(VLOOKUP(B55,'C.9'!$B$7:$E$205,4,0),0)+_xlfn.IFNA(VLOOKUP(B55,'C.10'!$B$7:$E$206,4,0),0)+_xlfn.IFNA(VLOOKUP(B55,'C.11'!$B$7:$E$206,4,0),0)+_xlfn.IFNA(VLOOKUP(B55,'C.12'!$B$7:$E$205,4,0),0)+_xlfn.IFNA(VLOOKUP(B55,'C.13'!$B$7:$E$207,4,0),0)+_xlfn.IFNA(VLOOKUP(B55,'C.14'!$B$7:$E$205,4,0),0)+_xlfn.IFNA(VLOOKUP(B55,'C.15'!$B$7:$E$206,4,0),0)+_xlfn.IFNA(VLOOKUP(B55,'C.16'!$B$7:$E$207,4,0),0)</f>
        <v>#REF!</v>
      </c>
      <c r="F55" s="217" t="e">
        <f>#REF!</f>
        <v>#REF!</v>
      </c>
      <c r="G55" s="285" t="e">
        <f t="shared" si="0"/>
        <v>#REF!</v>
      </c>
      <c r="H55" s="179"/>
      <c r="I55" s="1">
        <f>_xlfn.IFNA(VLOOKUP(B55,'C.6'!$B$7:$E$207,4,0),0)</f>
        <v>0</v>
      </c>
      <c r="J55" s="300" t="e">
        <f t="shared" si="1"/>
        <v>#REF!</v>
      </c>
      <c r="K55" s="19"/>
    </row>
    <row r="56" spans="1:15">
      <c r="A56" s="231"/>
      <c r="B56" s="182"/>
      <c r="C56" s="183"/>
      <c r="D56" s="181"/>
      <c r="E56" s="181" t="e">
        <f>_xlfn.IFNA(VLOOKUP(B56,'C.1'!$B$7:$E$206,4,0),0)+_xlfn.IFNA(VLOOKUP(B56,'C.2'!$B$7:$E$206,4,0),0)+_xlfn.IFNA(VLOOKUP(B56,'C.3'!$B$7:$E$206,4,0),0)+_xlfn.IFNA(VLOOKUP(B56,'C.4'!$B$7:$E$206,4,0),0)+_xlfn.IFNA(VLOOKUP(B56,#REF!,4,0),0)+_xlfn.IFNA(VLOOKUP(B56,'C.6'!$B$7:$E$206,4,0),0)+_xlfn.IFNA(VLOOKUP(B56,'C.7'!$B$7:$E$206,4,0),0)+_xlfn.IFNA(VLOOKUP(B56,'C.8'!$B$7:$E$206,4,0),0)+_xlfn.IFNA(VLOOKUP(B56,'C.9'!$B$7:$E$205,4,0),0)+_xlfn.IFNA(VLOOKUP(B56,'C.10'!$B$7:$E$206,4,0),0)+_xlfn.IFNA(VLOOKUP(B56,'C.11'!$B$7:$E$206,4,0),0)+_xlfn.IFNA(VLOOKUP(B56,'C.12'!$B$7:$E$205,4,0),0)+_xlfn.IFNA(VLOOKUP(B56,'C.13'!$B$7:$E$207,4,0),0)+_xlfn.IFNA(VLOOKUP(B56,'C.14'!$B$7:$E$205,4,0),0)+_xlfn.IFNA(VLOOKUP(B56,'C.15'!$B$7:$E$206,4,0),0)+_xlfn.IFNA(VLOOKUP(B56,'C.16'!$B$7:$E$207,4,0),0)</f>
        <v>#REF!</v>
      </c>
      <c r="F56" s="217"/>
      <c r="G56" s="293" t="e">
        <f>SUM(G54:G55)</f>
        <v>#REF!</v>
      </c>
      <c r="H56" s="179"/>
      <c r="I56" s="1">
        <f>_xlfn.IFNA(VLOOKUP(B56,'C.6'!$B$7:$E$207,4,0),0)</f>
        <v>0</v>
      </c>
      <c r="J56" s="300">
        <f t="shared" si="1"/>
        <v>0</v>
      </c>
      <c r="K56" s="19"/>
    </row>
    <row r="57" spans="1:15">
      <c r="A57" s="232"/>
      <c r="B57" s="182"/>
      <c r="C57" s="221" t="s">
        <v>154</v>
      </c>
      <c r="D57" s="220" t="s">
        <v>194</v>
      </c>
      <c r="E57" s="181" t="e">
        <f>_xlfn.IFNA(VLOOKUP(B57,'C.1'!$B$7:$E$206,4,0),0)+_xlfn.IFNA(VLOOKUP(B57,'C.2'!$B$7:$E$206,4,0),0)+_xlfn.IFNA(VLOOKUP(B57,'C.3'!$B$7:$E$206,4,0),0)+_xlfn.IFNA(VLOOKUP(B57,'C.4'!$B$7:$E$206,4,0),0)+_xlfn.IFNA(VLOOKUP(B57,#REF!,4,0),0)+_xlfn.IFNA(VLOOKUP(B57,'C.6'!$B$7:$E$206,4,0),0)+_xlfn.IFNA(VLOOKUP(B57,'C.7'!$B$7:$E$206,4,0),0)+_xlfn.IFNA(VLOOKUP(B57,'C.8'!$B$7:$E$206,4,0),0)+_xlfn.IFNA(VLOOKUP(B57,'C.9'!$B$7:$E$205,4,0),0)+_xlfn.IFNA(VLOOKUP(B57,'C.10'!$B$7:$E$206,4,0),0)+_xlfn.IFNA(VLOOKUP(B57,'C.11'!$B$7:$E$206,4,0),0)+_xlfn.IFNA(VLOOKUP(B57,'C.12'!$B$7:$E$205,4,0),0)+_xlfn.IFNA(VLOOKUP(B57,'C.13'!$B$7:$E$207,4,0),0)+_xlfn.IFNA(VLOOKUP(B57,'C.14'!$B$7:$E$205,4,0),0)+_xlfn.IFNA(VLOOKUP(B57,'C.15'!$B$7:$E$206,4,0),0)+_xlfn.IFNA(VLOOKUP(B57,'C.16'!$B$7:$E$207,4,0),0)</f>
        <v>#REF!</v>
      </c>
      <c r="F57" s="225"/>
      <c r="G57" s="285" t="e">
        <f t="shared" si="0"/>
        <v>#REF!</v>
      </c>
      <c r="H57" s="179"/>
      <c r="I57" s="1">
        <f>_xlfn.IFNA(VLOOKUP(B57,'C.6'!$B$7:$E$207,4,0),0)</f>
        <v>0</v>
      </c>
      <c r="J57" s="300">
        <f t="shared" si="1"/>
        <v>0</v>
      </c>
      <c r="K57" s="19"/>
    </row>
    <row r="58" spans="1:15" ht="14.4">
      <c r="A58" s="231">
        <v>36</v>
      </c>
      <c r="B58" s="321" t="s">
        <v>48</v>
      </c>
      <c r="C58" s="183" t="s">
        <v>190</v>
      </c>
      <c r="D58" s="181" t="s">
        <v>14</v>
      </c>
      <c r="E58" s="181" t="e">
        <f>_xlfn.IFNA(VLOOKUP(B58,'C.1'!$B$7:$E$206,4,0),0)+_xlfn.IFNA(VLOOKUP(B58,'C.2'!$B$7:$E$206,4,0),0)+_xlfn.IFNA(VLOOKUP(B58,'C.3'!$B$7:$E$206,4,0),0)+_xlfn.IFNA(VLOOKUP(B58,'C.4'!$B$7:$E$206,4,0),0)+_xlfn.IFNA(VLOOKUP(B58,#REF!,4,0),0)+_xlfn.IFNA(VLOOKUP(B58,'C.6'!$B$7:$E$206,4,0),0)+_xlfn.IFNA(VLOOKUP(B58,'C.7'!$B$7:$E$206,4,0),0)+_xlfn.IFNA(VLOOKUP(B58,'C.8'!$B$7:$E$206,4,0),0)+_xlfn.IFNA(VLOOKUP(B58,'C.9'!$B$7:$E$205,4,0),0)+_xlfn.IFNA(VLOOKUP(B58,'C.10'!$B$7:$E$206,4,0),0)+_xlfn.IFNA(VLOOKUP(B58,'C.11'!$B$7:$E$206,4,0),0)+_xlfn.IFNA(VLOOKUP(B58,'C.12'!$B$7:$E$205,4,0),0)+_xlfn.IFNA(VLOOKUP(B58,'C.13'!$B$7:$E$207,4,0),0)+_xlfn.IFNA(VLOOKUP(B58,'C.14'!$B$7:$E$205,4,0),0)+_xlfn.IFNA(VLOOKUP(B58,'C.15'!$B$7:$E$206,4,0),0)+_xlfn.IFNA(VLOOKUP(B58,'C.16'!$B$7:$E$207,4,0),0)</f>
        <v>#REF!</v>
      </c>
      <c r="F58" s="217" t="e">
        <f>#REF!</f>
        <v>#REF!</v>
      </c>
      <c r="G58" s="285" t="e">
        <f t="shared" si="0"/>
        <v>#REF!</v>
      </c>
      <c r="H58" s="179"/>
      <c r="I58" s="1">
        <f>_xlfn.IFNA(VLOOKUP(B58,'C.6'!$B$7:$E$207,4,0),0)</f>
        <v>0</v>
      </c>
      <c r="J58" s="300" t="e">
        <f t="shared" si="1"/>
        <v>#REF!</v>
      </c>
      <c r="K58" s="19"/>
    </row>
    <row r="59" spans="1:15" ht="14.4">
      <c r="A59" s="231">
        <v>37</v>
      </c>
      <c r="B59" s="321" t="s">
        <v>155</v>
      </c>
      <c r="C59" s="183" t="s">
        <v>191</v>
      </c>
      <c r="D59" s="181" t="s">
        <v>14</v>
      </c>
      <c r="E59" s="181" t="e">
        <f>_xlfn.IFNA(VLOOKUP(B59,'C.1'!$B$7:$E$206,4,0),0)+_xlfn.IFNA(VLOOKUP(B59,'C.2'!$B$7:$E$206,4,0),0)+_xlfn.IFNA(VLOOKUP(B59,'C.3'!$B$7:$E$206,4,0),0)+_xlfn.IFNA(VLOOKUP(B59,'C.4'!$B$7:$E$206,4,0),0)+_xlfn.IFNA(VLOOKUP(B59,#REF!,4,0),0)+_xlfn.IFNA(VLOOKUP(B59,'C.6'!$B$7:$E$206,4,0),0)+_xlfn.IFNA(VLOOKUP(B59,'C.7'!$B$7:$E$206,4,0),0)+_xlfn.IFNA(VLOOKUP(B59,'C.8'!$B$7:$E$206,4,0),0)+_xlfn.IFNA(VLOOKUP(B59,'C.9'!$B$7:$E$205,4,0),0)+_xlfn.IFNA(VLOOKUP(B59,'C.10'!$B$7:$E$206,4,0),0)+_xlfn.IFNA(VLOOKUP(B59,'C.11'!$B$7:$E$206,4,0),0)+_xlfn.IFNA(VLOOKUP(B59,'C.12'!$B$7:$E$205,4,0),0)+_xlfn.IFNA(VLOOKUP(B59,'C.13'!$B$7:$E$207,4,0),0)+_xlfn.IFNA(VLOOKUP(B59,'C.14'!$B$7:$E$205,4,0),0)+_xlfn.IFNA(VLOOKUP(B59,'C.15'!$B$7:$E$206,4,0),0)+_xlfn.IFNA(VLOOKUP(B59,'C.16'!$B$7:$E$207,4,0),0)</f>
        <v>#REF!</v>
      </c>
      <c r="F59" s="217" t="e">
        <f>'673.1.2'!N44</f>
        <v>#REF!</v>
      </c>
      <c r="G59" s="285" t="e">
        <f t="shared" si="0"/>
        <v>#REF!</v>
      </c>
      <c r="H59" s="179"/>
      <c r="I59" s="1">
        <f>_xlfn.IFNA(VLOOKUP(B59,'C.6'!$B$7:$E$207,4,0),0)</f>
        <v>0</v>
      </c>
      <c r="J59" s="300" t="e">
        <f t="shared" si="1"/>
        <v>#REF!</v>
      </c>
      <c r="K59" s="19"/>
    </row>
    <row r="60" spans="1:15" ht="14.4">
      <c r="A60" s="231">
        <v>38</v>
      </c>
      <c r="B60" s="321" t="s">
        <v>156</v>
      </c>
      <c r="C60" s="183" t="s">
        <v>192</v>
      </c>
      <c r="D60" s="181" t="s">
        <v>77</v>
      </c>
      <c r="E60" s="181" t="e">
        <f>_xlfn.IFNA(VLOOKUP(B60,'C.1'!$B$7:$E$206,4,0),0)+_xlfn.IFNA(VLOOKUP(B60,'C.2'!$B$7:$E$206,4,0),0)+_xlfn.IFNA(VLOOKUP(B60,'C.3'!$B$7:$E$206,4,0),0)+_xlfn.IFNA(VLOOKUP(B60,'C.4'!$B$7:$E$206,4,0),0)+_xlfn.IFNA(VLOOKUP(B60,#REF!,4,0),0)+_xlfn.IFNA(VLOOKUP(B60,'C.6'!$B$7:$E$206,4,0),0)+_xlfn.IFNA(VLOOKUP(B60,'C.7'!$B$7:$E$206,4,0),0)+_xlfn.IFNA(VLOOKUP(B60,'C.8'!$B$7:$E$206,4,0),0)+_xlfn.IFNA(VLOOKUP(B60,'C.9'!$B$7:$E$205,4,0),0)+_xlfn.IFNA(VLOOKUP(B60,'C.10'!$B$7:$E$206,4,0),0)+_xlfn.IFNA(VLOOKUP(B60,'C.11'!$B$7:$E$206,4,0),0)+_xlfn.IFNA(VLOOKUP(B60,'C.12'!$B$7:$E$205,4,0),0)+_xlfn.IFNA(VLOOKUP(B60,'C.13'!$B$7:$E$207,4,0),0)+_xlfn.IFNA(VLOOKUP(B60,'C.14'!$B$7:$E$205,4,0),0)+_xlfn.IFNA(VLOOKUP(B60,'C.15'!$B$7:$E$206,4,0),0)+_xlfn.IFNA(VLOOKUP(B60,'C.16'!$B$7:$E$207,4,0),0)</f>
        <v>#REF!</v>
      </c>
      <c r="F60" s="217" t="e">
        <f>#REF!</f>
        <v>#REF!</v>
      </c>
      <c r="G60" s="285" t="e">
        <f t="shared" si="0"/>
        <v>#REF!</v>
      </c>
      <c r="H60" s="179"/>
      <c r="I60" s="1">
        <f>_xlfn.IFNA(VLOOKUP(B60,'C.6'!$B$7:$E$207,4,0),0)</f>
        <v>0</v>
      </c>
      <c r="J60" s="300" t="e">
        <f t="shared" si="1"/>
        <v>#REF!</v>
      </c>
      <c r="K60" s="19"/>
    </row>
    <row r="61" spans="1:15" ht="15.6">
      <c r="A61" s="231"/>
      <c r="B61" s="404"/>
      <c r="C61" s="405"/>
      <c r="D61" s="404"/>
      <c r="E61" s="181" t="e">
        <f>_xlfn.IFNA(VLOOKUP(B61,'C.1'!$B$7:$E$206,4,0),0)+_xlfn.IFNA(VLOOKUP(B61,'C.2'!$B$7:$E$206,4,0),0)+_xlfn.IFNA(VLOOKUP(B61,'C.3'!$B$7:$E$206,4,0),0)+_xlfn.IFNA(VLOOKUP(B61,'C.4'!$B$7:$E$206,4,0),0)+_xlfn.IFNA(VLOOKUP(B61,#REF!,4,0),0)+_xlfn.IFNA(VLOOKUP(B61,'C.6'!$B$7:$E$206,4,0),0)+_xlfn.IFNA(VLOOKUP(B61,'C.7'!$B$7:$E$206,4,0),0)+_xlfn.IFNA(VLOOKUP(B61,'C.8'!$B$7:$E$206,4,0),0)+_xlfn.IFNA(VLOOKUP(B61,'C.9'!$B$7:$E$205,4,0),0)+_xlfn.IFNA(VLOOKUP(B61,'C.10'!$B$7:$E$206,4,0),0)+_xlfn.IFNA(VLOOKUP(B61,'C.11'!$B$7:$E$206,4,0),0)+_xlfn.IFNA(VLOOKUP(B61,'C.12'!$B$7:$E$205,4,0),0)+_xlfn.IFNA(VLOOKUP(B61,'C.13'!$B$7:$E$207,4,0),0)+_xlfn.IFNA(VLOOKUP(B61,'C.14'!$B$7:$E$205,4,0),0)+_xlfn.IFNA(VLOOKUP(B61,'C.15'!$B$7:$E$206,4,0),0)+_xlfn.IFNA(VLOOKUP(B61,'C.16'!$B$7:$E$207,4,0),0)</f>
        <v>#REF!</v>
      </c>
      <c r="F61" s="217"/>
      <c r="G61" s="293" t="e">
        <f>SUM(G58:G60)</f>
        <v>#REF!</v>
      </c>
      <c r="H61" s="179"/>
      <c r="I61" s="1">
        <f>_xlfn.IFNA(VLOOKUP(B61,'C.6'!$B$7:$E$207,4,0),0)</f>
        <v>0</v>
      </c>
      <c r="J61" s="300">
        <f t="shared" si="1"/>
        <v>0</v>
      </c>
      <c r="K61" s="19"/>
      <c r="O61" s="1" t="e">
        <f>#REF!+#REF!+#REF!+#REF!</f>
        <v>#REF!</v>
      </c>
    </row>
    <row r="62" spans="1:15">
      <c r="A62" s="232"/>
      <c r="B62" s="182"/>
      <c r="C62" s="221" t="s">
        <v>157</v>
      </c>
      <c r="D62" s="220"/>
      <c r="E62" s="181" t="e">
        <f>_xlfn.IFNA(VLOOKUP(B62,'C.1'!$B$7:$E$206,4,0),0)+_xlfn.IFNA(VLOOKUP(B62,'C.2'!$B$7:$E$206,4,0),0)+_xlfn.IFNA(VLOOKUP(B62,'C.3'!$B$7:$E$206,4,0),0)+_xlfn.IFNA(VLOOKUP(B62,'C.4'!$B$7:$E$206,4,0),0)+_xlfn.IFNA(VLOOKUP(B62,#REF!,4,0),0)+_xlfn.IFNA(VLOOKUP(B62,'C.6'!$B$7:$E$206,4,0),0)+_xlfn.IFNA(VLOOKUP(B62,'C.7'!$B$7:$E$206,4,0),0)+_xlfn.IFNA(VLOOKUP(B62,'C.8'!$B$7:$E$206,4,0),0)+_xlfn.IFNA(VLOOKUP(B62,'C.9'!$B$7:$E$205,4,0),0)+_xlfn.IFNA(VLOOKUP(B62,'C.10'!$B$7:$E$206,4,0),0)+_xlfn.IFNA(VLOOKUP(B62,'C.11'!$B$7:$E$206,4,0),0)+_xlfn.IFNA(VLOOKUP(B62,'C.12'!$B$7:$E$205,4,0),0)+_xlfn.IFNA(VLOOKUP(B62,'C.13'!$B$7:$E$207,4,0),0)+_xlfn.IFNA(VLOOKUP(B62,'C.14'!$B$7:$E$205,4,0),0)+_xlfn.IFNA(VLOOKUP(B62,'C.15'!$B$7:$E$206,4,0),0)+_xlfn.IFNA(VLOOKUP(B62,'C.16'!$B$7:$E$207,4,0),0)</f>
        <v>#REF!</v>
      </c>
      <c r="F62" s="225"/>
      <c r="G62" s="285" t="e">
        <f t="shared" si="0"/>
        <v>#REF!</v>
      </c>
      <c r="H62" s="179"/>
      <c r="I62" s="1">
        <f>_xlfn.IFNA(VLOOKUP(B62,'C.6'!$B$7:$E$207,4,0),0)</f>
        <v>0</v>
      </c>
      <c r="J62" s="300">
        <f t="shared" si="1"/>
        <v>0</v>
      </c>
      <c r="K62" s="19"/>
    </row>
    <row r="63" spans="1:15" ht="14.4">
      <c r="A63" s="231">
        <v>59</v>
      </c>
      <c r="B63" s="321" t="s">
        <v>208</v>
      </c>
      <c r="C63" s="205" t="s">
        <v>166</v>
      </c>
      <c r="D63" s="181" t="s">
        <v>77</v>
      </c>
      <c r="E63" s="181" t="e">
        <f>_xlfn.IFNA(VLOOKUP(B63,'C.1'!$B$7:$E$206,4,0),0)+_xlfn.IFNA(VLOOKUP(B63,'C.2'!$B$7:$E$206,4,0),0)+_xlfn.IFNA(VLOOKUP(B63,'C.3'!$B$7:$E$206,4,0),0)+_xlfn.IFNA(VLOOKUP(B63,'C.4'!$B$7:$E$206,4,0),0)+_xlfn.IFNA(VLOOKUP(B63,#REF!,4,0),0)+_xlfn.IFNA(VLOOKUP(B63,'C.6'!$B$7:$E$206,4,0),0)+_xlfn.IFNA(VLOOKUP(B63,'C.7'!$B$7:$E$206,4,0),0)+_xlfn.IFNA(VLOOKUP(B63,'C.8'!$B$7:$E$206,4,0),0)+_xlfn.IFNA(VLOOKUP(B63,'C.9'!$B$7:$E$205,4,0),0)+_xlfn.IFNA(VLOOKUP(B63,'C.10'!$B$7:$E$206,4,0),0)+_xlfn.IFNA(VLOOKUP(B63,'C.11'!$B$7:$E$206,4,0),0)+_xlfn.IFNA(VLOOKUP(B63,'C.12'!$B$7:$E$205,4,0),0)+_xlfn.IFNA(VLOOKUP(B63,'C.13'!$B$7:$E$207,4,0),0)+_xlfn.IFNA(VLOOKUP(B63,'C.14'!$B$7:$E$205,4,0),0)+_xlfn.IFNA(VLOOKUP(B63,'C.15'!$B$7:$E$206,4,0),0)+_xlfn.IFNA(VLOOKUP(B63,'C.16'!$B$7:$E$207,4,0),0)</f>
        <v>#REF!</v>
      </c>
      <c r="F63" s="217" t="e">
        <f>#REF!</f>
        <v>#REF!</v>
      </c>
      <c r="G63" s="285" t="e">
        <f t="shared" si="0"/>
        <v>#REF!</v>
      </c>
      <c r="H63" s="179"/>
      <c r="I63" s="1">
        <f>_xlfn.IFNA(VLOOKUP(B63,'C.6'!$B$7:$E$207,4,0),0)</f>
        <v>0</v>
      </c>
      <c r="J63" s="300" t="e">
        <f t="shared" si="1"/>
        <v>#REF!</v>
      </c>
      <c r="K63" s="19"/>
    </row>
    <row r="64" spans="1:15" ht="14.4">
      <c r="A64" s="231">
        <v>60</v>
      </c>
      <c r="B64" s="321" t="s">
        <v>246</v>
      </c>
      <c r="C64" s="205" t="s">
        <v>306</v>
      </c>
      <c r="D64" s="181" t="s">
        <v>5</v>
      </c>
      <c r="E64" s="181" t="e">
        <f>_xlfn.IFNA(VLOOKUP(B64,'C.1'!$B$7:$E$206,4,0),0)+_xlfn.IFNA(VLOOKUP(B64,'C.2'!$B$7:$E$206,4,0),0)+_xlfn.IFNA(VLOOKUP(B64,'C.3'!$B$7:$E$206,4,0),0)+_xlfn.IFNA(VLOOKUP(B64,'C.4'!$B$7:$E$206,4,0),0)+_xlfn.IFNA(VLOOKUP(B64,#REF!,4,0),0)+_xlfn.IFNA(VLOOKUP(B64,'C.6'!$B$7:$E$206,4,0),0)+_xlfn.IFNA(VLOOKUP(B64,'C.7'!$B$7:$E$206,4,0),0)+_xlfn.IFNA(VLOOKUP(B64,'C.8'!$B$7:$E$206,4,0),0)+_xlfn.IFNA(VLOOKUP(B64,'C.9'!$B$7:$E$205,4,0),0)+_xlfn.IFNA(VLOOKUP(B64,'C.10'!$B$7:$E$206,4,0),0)+_xlfn.IFNA(VLOOKUP(B64,'C.11'!$B$7:$E$206,4,0),0)+_xlfn.IFNA(VLOOKUP(B64,'C.12'!$B$7:$E$205,4,0),0)+_xlfn.IFNA(VLOOKUP(B64,'C.13'!$B$7:$E$207,4,0),0)+_xlfn.IFNA(VLOOKUP(B64,'C.14'!$B$7:$E$205,4,0),0)+_xlfn.IFNA(VLOOKUP(B64,'C.15'!$B$7:$E$206,4,0),0)+_xlfn.IFNA(VLOOKUP(B64,'C.16'!$B$7:$E$207,4,0),0)</f>
        <v>#REF!</v>
      </c>
      <c r="F64" s="217" t="e">
        <f>#REF!</f>
        <v>#REF!</v>
      </c>
      <c r="G64" s="285" t="e">
        <f t="shared" si="0"/>
        <v>#REF!</v>
      </c>
      <c r="H64" s="179"/>
      <c r="I64" s="1">
        <f>_xlfn.IFNA(VLOOKUP(B64,'C.6'!$B$7:$E$207,4,0),0)</f>
        <v>0</v>
      </c>
      <c r="J64" s="300" t="e">
        <f t="shared" si="1"/>
        <v>#REF!</v>
      </c>
      <c r="K64" s="19"/>
    </row>
    <row r="65" spans="1:11" ht="14.4">
      <c r="A65" s="231">
        <v>61</v>
      </c>
      <c r="B65" s="321" t="s">
        <v>196</v>
      </c>
      <c r="C65" s="205" t="s">
        <v>282</v>
      </c>
      <c r="D65" s="181" t="s">
        <v>77</v>
      </c>
      <c r="E65" s="181" t="e">
        <f>_xlfn.IFNA(VLOOKUP(B65,'C.1'!$B$7:$E$206,4,0),0)+_xlfn.IFNA(VLOOKUP(B65,'C.2'!$B$7:$E$206,4,0),0)+_xlfn.IFNA(VLOOKUP(B65,'C.3'!$B$7:$E$206,4,0),0)+_xlfn.IFNA(VLOOKUP(B65,'C.4'!$B$7:$E$206,4,0),0)+_xlfn.IFNA(VLOOKUP(B65,#REF!,4,0),0)+_xlfn.IFNA(VLOOKUP(B65,'C.6'!$B$7:$E$206,4,0),0)+_xlfn.IFNA(VLOOKUP(B65,'C.7'!$B$7:$E$206,4,0),0)+_xlfn.IFNA(VLOOKUP(B65,'C.8'!$B$7:$E$206,4,0),0)+_xlfn.IFNA(VLOOKUP(B65,'C.9'!$B$7:$E$205,4,0),0)+_xlfn.IFNA(VLOOKUP(B65,'C.10'!$B$7:$E$206,4,0),0)+_xlfn.IFNA(VLOOKUP(B65,'C.11'!$B$7:$E$206,4,0),0)+_xlfn.IFNA(VLOOKUP(B65,'C.12'!$B$7:$E$205,4,0),0)+_xlfn.IFNA(VLOOKUP(B65,'C.13'!$B$7:$E$207,4,0),0)+_xlfn.IFNA(VLOOKUP(B65,'C.14'!$B$7:$E$205,4,0),0)+_xlfn.IFNA(VLOOKUP(B65,'C.15'!$B$7:$E$206,4,0),0)+_xlfn.IFNA(VLOOKUP(B65,'C.16'!$B$7:$E$207,4,0),0)</f>
        <v>#REF!</v>
      </c>
      <c r="F65" s="217" t="e">
        <f>#REF!</f>
        <v>#REF!</v>
      </c>
      <c r="G65" s="285" t="e">
        <f t="shared" si="0"/>
        <v>#REF!</v>
      </c>
      <c r="H65" s="1"/>
      <c r="I65" s="1">
        <f>_xlfn.IFNA(VLOOKUP(B65,'C.6'!$B$7:$E$207,4,0),0)</f>
        <v>0</v>
      </c>
      <c r="J65" s="300" t="e">
        <f t="shared" si="1"/>
        <v>#REF!</v>
      </c>
      <c r="K65" s="19"/>
    </row>
    <row r="66" spans="1:11" ht="14.4">
      <c r="A66" s="231">
        <v>62</v>
      </c>
      <c r="B66" s="321" t="s">
        <v>197</v>
      </c>
      <c r="C66" s="205" t="s">
        <v>283</v>
      </c>
      <c r="D66" s="181" t="s">
        <v>77</v>
      </c>
      <c r="E66" s="181" t="e">
        <f>_xlfn.IFNA(VLOOKUP(B66,'C.1'!$B$7:$E$206,4,0),0)+_xlfn.IFNA(VLOOKUP(B66,'C.2'!$B$7:$E$206,4,0),0)+_xlfn.IFNA(VLOOKUP(B66,'C.3'!$B$7:$E$206,4,0),0)+_xlfn.IFNA(VLOOKUP(B66,'C.4'!$B$7:$E$206,4,0),0)+_xlfn.IFNA(VLOOKUP(B66,#REF!,4,0),0)+_xlfn.IFNA(VLOOKUP(B66,'C.6'!$B$7:$E$206,4,0),0)+_xlfn.IFNA(VLOOKUP(B66,'C.7'!$B$7:$E$206,4,0),0)+_xlfn.IFNA(VLOOKUP(B66,'C.8'!$B$7:$E$206,4,0),0)+_xlfn.IFNA(VLOOKUP(B66,'C.9'!$B$7:$E$205,4,0),0)+_xlfn.IFNA(VLOOKUP(B66,'C.10'!$B$7:$E$206,4,0),0)+_xlfn.IFNA(VLOOKUP(B66,'C.11'!$B$7:$E$206,4,0),0)+_xlfn.IFNA(VLOOKUP(B66,'C.12'!$B$7:$E$205,4,0),0)+_xlfn.IFNA(VLOOKUP(B66,'C.13'!$B$7:$E$207,4,0),0)+_xlfn.IFNA(VLOOKUP(B66,'C.14'!$B$7:$E$205,4,0),0)+_xlfn.IFNA(VLOOKUP(B66,'C.15'!$B$7:$E$206,4,0),0)+_xlfn.IFNA(VLOOKUP(B66,'C.16'!$B$7:$E$207,4,0),0)</f>
        <v>#REF!</v>
      </c>
      <c r="F66" s="217" t="e">
        <f>'16P'!N46</f>
        <v>#REF!</v>
      </c>
      <c r="G66" s="285" t="e">
        <f t="shared" si="0"/>
        <v>#REF!</v>
      </c>
      <c r="H66" s="1"/>
      <c r="I66" s="1">
        <f>_xlfn.IFNA(VLOOKUP(B66,'C.6'!$B$7:$E$207,4,0),0)</f>
        <v>0</v>
      </c>
      <c r="J66" s="300" t="e">
        <f t="shared" si="1"/>
        <v>#REF!</v>
      </c>
      <c r="K66" s="19"/>
    </row>
    <row r="67" spans="1:11" ht="14.4">
      <c r="A67" s="231">
        <v>63</v>
      </c>
      <c r="B67" s="321" t="s">
        <v>198</v>
      </c>
      <c r="C67" s="205" t="s">
        <v>284</v>
      </c>
      <c r="D67" s="181" t="s">
        <v>77</v>
      </c>
      <c r="E67" s="181" t="e">
        <f>_xlfn.IFNA(VLOOKUP(B67,'C.1'!$B$7:$E$206,4,0),0)+_xlfn.IFNA(VLOOKUP(B67,'C.2'!$B$7:$E$206,4,0),0)+_xlfn.IFNA(VLOOKUP(B67,'C.3'!$B$7:$E$206,4,0),0)+_xlfn.IFNA(VLOOKUP(B67,'C.4'!$B$7:$E$206,4,0),0)+_xlfn.IFNA(VLOOKUP(B67,#REF!,4,0),0)+_xlfn.IFNA(VLOOKUP(B67,'C.6'!$B$7:$E$206,4,0),0)+_xlfn.IFNA(VLOOKUP(B67,'C.7'!$B$7:$E$206,4,0),0)+_xlfn.IFNA(VLOOKUP(B67,'C.8'!$B$7:$E$206,4,0),0)+_xlfn.IFNA(VLOOKUP(B67,'C.9'!$B$7:$E$205,4,0),0)+_xlfn.IFNA(VLOOKUP(B67,'C.10'!$B$7:$E$206,4,0),0)+_xlfn.IFNA(VLOOKUP(B67,'C.11'!$B$7:$E$206,4,0),0)+_xlfn.IFNA(VLOOKUP(B67,'C.12'!$B$7:$E$205,4,0),0)+_xlfn.IFNA(VLOOKUP(B67,'C.13'!$B$7:$E$207,4,0),0)+_xlfn.IFNA(VLOOKUP(B67,'C.14'!$B$7:$E$205,4,0),0)+_xlfn.IFNA(VLOOKUP(B67,'C.15'!$B$7:$E$206,4,0),0)+_xlfn.IFNA(VLOOKUP(B67,'C.16'!$B$7:$E$207,4,0),0)</f>
        <v>#REF!</v>
      </c>
      <c r="F67" s="217" t="e">
        <f>#REF!</f>
        <v>#REF!</v>
      </c>
      <c r="G67" s="285" t="e">
        <f t="shared" si="0"/>
        <v>#REF!</v>
      </c>
      <c r="H67" s="1"/>
      <c r="I67" s="1">
        <f>_xlfn.IFNA(VLOOKUP(B67,'C.6'!$B$7:$E$207,4,0),0)</f>
        <v>0</v>
      </c>
      <c r="J67" s="300" t="e">
        <f t="shared" si="1"/>
        <v>#REF!</v>
      </c>
      <c r="K67" s="19"/>
    </row>
    <row r="68" spans="1:11" ht="14.4">
      <c r="A68" s="231">
        <v>64</v>
      </c>
      <c r="B68" s="321" t="s">
        <v>199</v>
      </c>
      <c r="C68" s="205" t="s">
        <v>285</v>
      </c>
      <c r="D68" s="181" t="s">
        <v>77</v>
      </c>
      <c r="E68" s="181" t="e">
        <f>_xlfn.IFNA(VLOOKUP(B68,'C.1'!$B$7:$E$206,4,0),0)+_xlfn.IFNA(VLOOKUP(B68,'C.2'!$B$7:$E$206,4,0),0)+_xlfn.IFNA(VLOOKUP(B68,'C.3'!$B$7:$E$206,4,0),0)+_xlfn.IFNA(VLOOKUP(B68,'C.4'!$B$7:$E$206,4,0),0)+_xlfn.IFNA(VLOOKUP(B68,#REF!,4,0),0)+_xlfn.IFNA(VLOOKUP(B68,'C.6'!$B$7:$E$206,4,0),0)+_xlfn.IFNA(VLOOKUP(B68,'C.7'!$B$7:$E$206,4,0),0)+_xlfn.IFNA(VLOOKUP(B68,'C.8'!$B$7:$E$206,4,0),0)+_xlfn.IFNA(VLOOKUP(B68,'C.9'!$B$7:$E$205,4,0),0)+_xlfn.IFNA(VLOOKUP(B68,'C.10'!$B$7:$E$206,4,0),0)+_xlfn.IFNA(VLOOKUP(B68,'C.11'!$B$7:$E$206,4,0),0)+_xlfn.IFNA(VLOOKUP(B68,'C.12'!$B$7:$E$205,4,0),0)+_xlfn.IFNA(VLOOKUP(B68,'C.13'!$B$7:$E$207,4,0),0)+_xlfn.IFNA(VLOOKUP(B68,'C.14'!$B$7:$E$205,4,0),0)+_xlfn.IFNA(VLOOKUP(B68,'C.15'!$B$7:$E$206,4,0),0)+_xlfn.IFNA(VLOOKUP(B68,'C.16'!$B$7:$E$207,4,0),0)</f>
        <v>#REF!</v>
      </c>
      <c r="F68" s="217" t="e">
        <f>#REF!</f>
        <v>#REF!</v>
      </c>
      <c r="G68" s="285" t="e">
        <f t="shared" si="0"/>
        <v>#REF!</v>
      </c>
      <c r="H68" s="1"/>
      <c r="I68" s="1">
        <f>_xlfn.IFNA(VLOOKUP(B68,'C.6'!$B$7:$E$207,4,0),0)</f>
        <v>0</v>
      </c>
      <c r="J68" s="300" t="e">
        <f t="shared" si="1"/>
        <v>#REF!</v>
      </c>
      <c r="K68" s="19"/>
    </row>
    <row r="69" spans="1:11" ht="14.4">
      <c r="A69" s="231">
        <v>65</v>
      </c>
      <c r="B69" s="321" t="s">
        <v>205</v>
      </c>
      <c r="C69" s="205" t="s">
        <v>286</v>
      </c>
      <c r="D69" s="181" t="s">
        <v>77</v>
      </c>
      <c r="E69" s="181" t="e">
        <f>_xlfn.IFNA(VLOOKUP(B69,'C.1'!$B$7:$E$206,4,0),0)+_xlfn.IFNA(VLOOKUP(B69,'C.2'!$B$7:$E$206,4,0),0)+_xlfn.IFNA(VLOOKUP(B69,'C.3'!$B$7:$E$206,4,0),0)+_xlfn.IFNA(VLOOKUP(B69,'C.4'!$B$7:$E$206,4,0),0)+_xlfn.IFNA(VLOOKUP(B69,#REF!,4,0),0)+_xlfn.IFNA(VLOOKUP(B69,'C.6'!$B$7:$E$206,4,0),0)+_xlfn.IFNA(VLOOKUP(B69,'C.7'!$B$7:$E$206,4,0),0)+_xlfn.IFNA(VLOOKUP(B69,'C.8'!$B$7:$E$206,4,0),0)+_xlfn.IFNA(VLOOKUP(B69,'C.9'!$B$7:$E$205,4,0),0)+_xlfn.IFNA(VLOOKUP(B69,'C.10'!$B$7:$E$206,4,0),0)+_xlfn.IFNA(VLOOKUP(B69,'C.11'!$B$7:$E$206,4,0),0)+_xlfn.IFNA(VLOOKUP(B69,'C.12'!$B$7:$E$205,4,0),0)+_xlfn.IFNA(VLOOKUP(B69,'C.13'!$B$7:$E$207,4,0),0)+_xlfn.IFNA(VLOOKUP(B69,'C.14'!$B$7:$E$205,4,0),0)+_xlfn.IFNA(VLOOKUP(B69,'C.15'!$B$7:$E$206,4,0),0)+_xlfn.IFNA(VLOOKUP(B69,'C.16'!$B$7:$E$207,4,0),0)</f>
        <v>#REF!</v>
      </c>
      <c r="F69" s="217" t="e">
        <f>#REF!</f>
        <v>#REF!</v>
      </c>
      <c r="G69" s="285" t="e">
        <f t="shared" si="0"/>
        <v>#REF!</v>
      </c>
      <c r="H69" s="1"/>
      <c r="I69" s="1">
        <f>_xlfn.IFNA(VLOOKUP(B69,'C.6'!$B$7:$E$207,4,0),0)</f>
        <v>0</v>
      </c>
      <c r="J69" s="300" t="e">
        <f t="shared" si="1"/>
        <v>#REF!</v>
      </c>
      <c r="K69" s="19"/>
    </row>
    <row r="70" spans="1:11" ht="14.4">
      <c r="A70" s="231">
        <v>66</v>
      </c>
      <c r="B70" s="321" t="s">
        <v>206</v>
      </c>
      <c r="C70" s="205" t="s">
        <v>287</v>
      </c>
      <c r="D70" s="181" t="s">
        <v>77</v>
      </c>
      <c r="E70" s="181" t="e">
        <f>_xlfn.IFNA(VLOOKUP(B70,'C.1'!$B$7:$E$206,4,0),0)+_xlfn.IFNA(VLOOKUP(B70,'C.2'!$B$7:$E$206,4,0),0)+_xlfn.IFNA(VLOOKUP(B70,'C.3'!$B$7:$E$206,4,0),0)+_xlfn.IFNA(VLOOKUP(B70,'C.4'!$B$7:$E$206,4,0),0)+_xlfn.IFNA(VLOOKUP(B70,#REF!,4,0),0)+_xlfn.IFNA(VLOOKUP(B70,'C.6'!$B$7:$E$206,4,0),0)+_xlfn.IFNA(VLOOKUP(B70,'C.7'!$B$7:$E$206,4,0),0)+_xlfn.IFNA(VLOOKUP(B70,'C.8'!$B$7:$E$206,4,0),0)+_xlfn.IFNA(VLOOKUP(B70,'C.9'!$B$7:$E$205,4,0),0)+_xlfn.IFNA(VLOOKUP(B70,'C.10'!$B$7:$E$206,4,0),0)+_xlfn.IFNA(VLOOKUP(B70,'C.11'!$B$7:$E$206,4,0),0)+_xlfn.IFNA(VLOOKUP(B70,'C.12'!$B$7:$E$205,4,0),0)+_xlfn.IFNA(VLOOKUP(B70,'C.13'!$B$7:$E$207,4,0),0)+_xlfn.IFNA(VLOOKUP(B70,'C.14'!$B$7:$E$205,4,0),0)+_xlfn.IFNA(VLOOKUP(B70,'C.15'!$B$7:$E$206,4,0),0)+_xlfn.IFNA(VLOOKUP(B70,'C.16'!$B$7:$E$207,4,0),0)</f>
        <v>#REF!</v>
      </c>
      <c r="F70" s="217" t="e">
        <f>#REF!</f>
        <v>#REF!</v>
      </c>
      <c r="G70" s="285" t="e">
        <f t="shared" si="0"/>
        <v>#REF!</v>
      </c>
      <c r="H70" s="1"/>
      <c r="I70" s="1">
        <f>_xlfn.IFNA(VLOOKUP(B70,'C.6'!$B$7:$E$207,4,0),0)</f>
        <v>0</v>
      </c>
      <c r="J70" s="300" t="e">
        <f t="shared" si="1"/>
        <v>#REF!</v>
      </c>
      <c r="K70" s="19"/>
    </row>
    <row r="71" spans="1:11" ht="14.4">
      <c r="A71" s="231">
        <v>67</v>
      </c>
      <c r="B71" s="321" t="s">
        <v>298</v>
      </c>
      <c r="C71" s="205" t="s">
        <v>299</v>
      </c>
      <c r="D71" s="181" t="s">
        <v>77</v>
      </c>
      <c r="E71" s="181" t="e">
        <f>_xlfn.IFNA(VLOOKUP(B71,'C.1'!$B$7:$E$206,4,0),0)+_xlfn.IFNA(VLOOKUP(B71,'C.2'!$B$7:$E$206,4,0),0)+_xlfn.IFNA(VLOOKUP(B71,'C.3'!$B$7:$E$206,4,0),0)+_xlfn.IFNA(VLOOKUP(B71,'C.4'!$B$7:$E$206,4,0),0)+_xlfn.IFNA(VLOOKUP(B71,#REF!,4,0),0)+_xlfn.IFNA(VLOOKUP(B71,'C.6'!$B$7:$E$206,4,0),0)+_xlfn.IFNA(VLOOKUP(B71,'C.7'!$B$7:$E$206,4,0),0)+_xlfn.IFNA(VLOOKUP(B71,'C.8'!$B$7:$E$206,4,0),0)+_xlfn.IFNA(VLOOKUP(B71,'C.9'!$B$7:$E$205,4,0),0)+_xlfn.IFNA(VLOOKUP(B71,'C.10'!$B$7:$E$206,4,0),0)+_xlfn.IFNA(VLOOKUP(B71,'C.11'!$B$7:$E$206,4,0),0)+_xlfn.IFNA(VLOOKUP(B71,'C.12'!$B$7:$E$205,4,0),0)+_xlfn.IFNA(VLOOKUP(B71,'C.13'!$B$7:$E$207,4,0),0)+_xlfn.IFNA(VLOOKUP(B71,'C.14'!$B$7:$E$205,4,0),0)+_xlfn.IFNA(VLOOKUP(B71,'C.15'!$B$7:$E$206,4,0),0)+_xlfn.IFNA(VLOOKUP(B71,'C.16'!$B$7:$E$207,4,0),0)</f>
        <v>#REF!</v>
      </c>
      <c r="F71" s="217" t="e">
        <f>#REF!</f>
        <v>#REF!</v>
      </c>
      <c r="G71" s="285" t="e">
        <f t="shared" si="0"/>
        <v>#REF!</v>
      </c>
      <c r="H71" s="1"/>
      <c r="I71" s="1">
        <f>_xlfn.IFNA(VLOOKUP(B71,'C.6'!$B$7:$E$207,4,0),0)</f>
        <v>0</v>
      </c>
      <c r="J71" s="300" t="e">
        <f t="shared" si="1"/>
        <v>#REF!</v>
      </c>
      <c r="K71" s="19"/>
    </row>
    <row r="72" spans="1:11" ht="14.4">
      <c r="A72" s="231">
        <v>68</v>
      </c>
      <c r="B72" s="321" t="s">
        <v>207</v>
      </c>
      <c r="C72" s="205" t="s">
        <v>288</v>
      </c>
      <c r="D72" s="181" t="s">
        <v>77</v>
      </c>
      <c r="E72" s="181" t="e">
        <f>_xlfn.IFNA(VLOOKUP(B72,'C.1'!$B$7:$E$206,4,0),0)+_xlfn.IFNA(VLOOKUP(B72,'C.2'!$B$7:$E$206,4,0),0)+_xlfn.IFNA(VLOOKUP(B72,'C.3'!$B$7:$E$206,4,0),0)+_xlfn.IFNA(VLOOKUP(B72,'C.4'!$B$7:$E$206,4,0),0)+_xlfn.IFNA(VLOOKUP(B72,#REF!,4,0),0)+_xlfn.IFNA(VLOOKUP(B72,'C.6'!$B$7:$E$206,4,0),0)+_xlfn.IFNA(VLOOKUP(B72,'C.7'!$B$7:$E$206,4,0),0)+_xlfn.IFNA(VLOOKUP(B72,'C.8'!$B$7:$E$206,4,0),0)+_xlfn.IFNA(VLOOKUP(B72,'C.9'!$B$7:$E$205,4,0),0)+_xlfn.IFNA(VLOOKUP(B72,'C.10'!$B$7:$E$206,4,0),0)+_xlfn.IFNA(VLOOKUP(B72,'C.11'!$B$7:$E$206,4,0),0)+_xlfn.IFNA(VLOOKUP(B72,'C.12'!$B$7:$E$205,4,0),0)+_xlfn.IFNA(VLOOKUP(B72,'C.13'!$B$7:$E$207,4,0),0)+_xlfn.IFNA(VLOOKUP(B72,'C.14'!$B$7:$E$205,4,0),0)+_xlfn.IFNA(VLOOKUP(B72,'C.15'!$B$7:$E$206,4,0),0)+_xlfn.IFNA(VLOOKUP(B72,'C.16'!$B$7:$E$207,4,0),0)</f>
        <v>#REF!</v>
      </c>
      <c r="F72" s="217" t="e">
        <f>'21P'!N46</f>
        <v>#REF!</v>
      </c>
      <c r="G72" s="285" t="e">
        <f t="shared" ref="G72:G126" si="2">F72*E72</f>
        <v>#REF!</v>
      </c>
      <c r="H72" s="1"/>
      <c r="I72" s="1">
        <f>_xlfn.IFNA(VLOOKUP(B72,'C.6'!$B$7:$E$207,4,0),0)</f>
        <v>0</v>
      </c>
      <c r="J72" s="300" t="e">
        <f t="shared" ref="J72:J126" si="3">F72*I72</f>
        <v>#REF!</v>
      </c>
      <c r="K72" s="19"/>
    </row>
    <row r="73" spans="1:11" ht="14.4">
      <c r="A73" s="231">
        <v>69</v>
      </c>
      <c r="B73" s="321" t="s">
        <v>200</v>
      </c>
      <c r="C73" s="205" t="s">
        <v>289</v>
      </c>
      <c r="D73" s="181" t="s">
        <v>77</v>
      </c>
      <c r="E73" s="181" t="e">
        <f>_xlfn.IFNA(VLOOKUP(B73,'C.1'!$B$7:$E$206,4,0),0)+_xlfn.IFNA(VLOOKUP(B73,'C.2'!$B$7:$E$206,4,0),0)+_xlfn.IFNA(VLOOKUP(B73,'C.3'!$B$7:$E$206,4,0),0)+_xlfn.IFNA(VLOOKUP(B73,'C.4'!$B$7:$E$206,4,0),0)+_xlfn.IFNA(VLOOKUP(B73,#REF!,4,0),0)+_xlfn.IFNA(VLOOKUP(B73,'C.6'!$B$7:$E$206,4,0),0)+_xlfn.IFNA(VLOOKUP(B73,'C.7'!$B$7:$E$206,4,0),0)+_xlfn.IFNA(VLOOKUP(B73,'C.8'!$B$7:$E$206,4,0),0)+_xlfn.IFNA(VLOOKUP(B73,'C.9'!$B$7:$E$205,4,0),0)+_xlfn.IFNA(VLOOKUP(B73,'C.10'!$B$7:$E$206,4,0),0)+_xlfn.IFNA(VLOOKUP(B73,'C.11'!$B$7:$E$206,4,0),0)+_xlfn.IFNA(VLOOKUP(B73,'C.12'!$B$7:$E$205,4,0),0)+_xlfn.IFNA(VLOOKUP(B73,'C.13'!$B$7:$E$207,4,0),0)+_xlfn.IFNA(VLOOKUP(B73,'C.14'!$B$7:$E$205,4,0),0)+_xlfn.IFNA(VLOOKUP(B73,'C.15'!$B$7:$E$206,4,0),0)+_xlfn.IFNA(VLOOKUP(B73,'C.16'!$B$7:$E$207,4,0),0)</f>
        <v>#REF!</v>
      </c>
      <c r="F73" s="217" t="e">
        <f>#REF!</f>
        <v>#REF!</v>
      </c>
      <c r="G73" s="285" t="e">
        <f t="shared" si="2"/>
        <v>#REF!</v>
      </c>
      <c r="H73" s="1"/>
      <c r="I73" s="1">
        <f>_xlfn.IFNA(VLOOKUP(B73,'C.6'!$B$7:$E$207,4,0),0)</f>
        <v>0</v>
      </c>
      <c r="J73" s="300" t="e">
        <f t="shared" si="3"/>
        <v>#REF!</v>
      </c>
      <c r="K73" s="19"/>
    </row>
    <row r="74" spans="1:11" ht="14.4">
      <c r="A74" s="231">
        <v>70</v>
      </c>
      <c r="B74" s="321" t="s">
        <v>201</v>
      </c>
      <c r="C74" s="205" t="s">
        <v>290</v>
      </c>
      <c r="D74" s="181" t="s">
        <v>77</v>
      </c>
      <c r="E74" s="181" t="e">
        <f>_xlfn.IFNA(VLOOKUP(B74,'C.1'!$B$7:$E$206,4,0),0)+_xlfn.IFNA(VLOOKUP(B74,'C.2'!$B$7:$E$206,4,0),0)+_xlfn.IFNA(VLOOKUP(B74,'C.3'!$B$7:$E$206,4,0),0)+_xlfn.IFNA(VLOOKUP(B74,'C.4'!$B$7:$E$206,4,0),0)+_xlfn.IFNA(VLOOKUP(B74,#REF!,4,0),0)+_xlfn.IFNA(VLOOKUP(B74,'C.6'!$B$7:$E$206,4,0),0)+_xlfn.IFNA(VLOOKUP(B74,'C.7'!$B$7:$E$206,4,0),0)+_xlfn.IFNA(VLOOKUP(B74,'C.8'!$B$7:$E$206,4,0),0)+_xlfn.IFNA(VLOOKUP(B74,'C.9'!$B$7:$E$205,4,0),0)+_xlfn.IFNA(VLOOKUP(B74,'C.10'!$B$7:$E$206,4,0),0)+_xlfn.IFNA(VLOOKUP(B74,'C.11'!$B$7:$E$206,4,0),0)+_xlfn.IFNA(VLOOKUP(B74,'C.12'!$B$7:$E$205,4,0),0)+_xlfn.IFNA(VLOOKUP(B74,'C.13'!$B$7:$E$207,4,0),0)+_xlfn.IFNA(VLOOKUP(B74,'C.14'!$B$7:$E$205,4,0),0)+_xlfn.IFNA(VLOOKUP(B74,'C.15'!$B$7:$E$206,4,0),0)+_xlfn.IFNA(VLOOKUP(B74,'C.16'!$B$7:$E$207,4,0),0)</f>
        <v>#REF!</v>
      </c>
      <c r="F74" s="217" t="e">
        <f>'23P'!N46</f>
        <v>#REF!</v>
      </c>
      <c r="G74" s="285" t="e">
        <f t="shared" si="2"/>
        <v>#REF!</v>
      </c>
      <c r="H74" s="1"/>
      <c r="I74" s="1">
        <f>_xlfn.IFNA(VLOOKUP(B74,'C.6'!$B$7:$E$207,4,0),0)</f>
        <v>0</v>
      </c>
      <c r="J74" s="300" t="e">
        <f t="shared" si="3"/>
        <v>#REF!</v>
      </c>
      <c r="K74" s="19"/>
    </row>
    <row r="75" spans="1:11" ht="14.4">
      <c r="A75" s="231">
        <v>71</v>
      </c>
      <c r="B75" s="321" t="s">
        <v>295</v>
      </c>
      <c r="C75" s="205" t="s">
        <v>294</v>
      </c>
      <c r="D75" s="181" t="s">
        <v>77</v>
      </c>
      <c r="E75" s="181" t="e">
        <f>_xlfn.IFNA(VLOOKUP(B75,'C.1'!$B$7:$E$206,4,0),0)+_xlfn.IFNA(VLOOKUP(B75,'C.2'!$B$7:$E$206,4,0),0)+_xlfn.IFNA(VLOOKUP(B75,'C.3'!$B$7:$E$206,4,0),0)+_xlfn.IFNA(VLOOKUP(B75,'C.4'!$B$7:$E$206,4,0),0)+_xlfn.IFNA(VLOOKUP(B75,#REF!,4,0),0)+_xlfn.IFNA(VLOOKUP(B75,'C.6'!$B$7:$E$206,4,0),0)+_xlfn.IFNA(VLOOKUP(B75,'C.7'!$B$7:$E$206,4,0),0)+_xlfn.IFNA(VLOOKUP(B75,'C.8'!$B$7:$E$206,4,0),0)+_xlfn.IFNA(VLOOKUP(B75,'C.9'!$B$7:$E$205,4,0),0)+_xlfn.IFNA(VLOOKUP(B75,'C.10'!$B$7:$E$206,4,0),0)+_xlfn.IFNA(VLOOKUP(B75,'C.11'!$B$7:$E$206,4,0),0)+_xlfn.IFNA(VLOOKUP(B75,'C.12'!$B$7:$E$205,4,0),0)+_xlfn.IFNA(VLOOKUP(B75,'C.13'!$B$7:$E$207,4,0),0)+_xlfn.IFNA(VLOOKUP(B75,'C.14'!$B$7:$E$205,4,0),0)+_xlfn.IFNA(VLOOKUP(B75,'C.15'!$B$7:$E$206,4,0),0)+_xlfn.IFNA(VLOOKUP(B75,'C.16'!$B$7:$E$207,4,0),0)</f>
        <v>#REF!</v>
      </c>
      <c r="F75" s="217" t="e">
        <f>'23.1P'!N46</f>
        <v>#REF!</v>
      </c>
      <c r="G75" s="285" t="e">
        <f t="shared" si="2"/>
        <v>#REF!</v>
      </c>
      <c r="H75" s="1"/>
      <c r="I75" s="1">
        <f>_xlfn.IFNA(VLOOKUP(B75,'C.6'!$B$7:$E$207,4,0),0)</f>
        <v>0</v>
      </c>
      <c r="J75" s="300" t="e">
        <f t="shared" si="3"/>
        <v>#REF!</v>
      </c>
      <c r="K75" s="19"/>
    </row>
    <row r="76" spans="1:11" ht="27.6">
      <c r="A76" s="231">
        <v>72</v>
      </c>
      <c r="B76" s="321" t="s">
        <v>202</v>
      </c>
      <c r="C76" s="201" t="s">
        <v>158</v>
      </c>
      <c r="D76" s="181" t="s">
        <v>82</v>
      </c>
      <c r="E76" s="181" t="e">
        <f>_xlfn.IFNA(VLOOKUP(B76,'C.1'!$B$7:$E$206,4,0),0)+_xlfn.IFNA(VLOOKUP(B76,'C.2'!$B$7:$E$206,4,0),0)+_xlfn.IFNA(VLOOKUP(B76,'C.3'!$B$7:$E$206,4,0),0)+_xlfn.IFNA(VLOOKUP(B76,'C.4'!$B$7:$E$206,4,0),0)+_xlfn.IFNA(VLOOKUP(B76,#REF!,4,0),0)+_xlfn.IFNA(VLOOKUP(B76,'C.6'!$B$7:$E$206,4,0),0)+_xlfn.IFNA(VLOOKUP(B76,'C.7'!$B$7:$E$206,4,0),0)+_xlfn.IFNA(VLOOKUP(B76,'C.8'!$B$7:$E$206,4,0),0)+_xlfn.IFNA(VLOOKUP(B76,'C.9'!$B$7:$E$205,4,0),0)+_xlfn.IFNA(VLOOKUP(B76,'C.10'!$B$7:$E$206,4,0),0)+_xlfn.IFNA(VLOOKUP(B76,'C.11'!$B$7:$E$206,4,0),0)+_xlfn.IFNA(VLOOKUP(B76,'C.12'!$B$7:$E$205,4,0),0)+_xlfn.IFNA(VLOOKUP(B76,'C.13'!$B$7:$E$207,4,0),0)+_xlfn.IFNA(VLOOKUP(B76,'C.14'!$B$7:$E$205,4,0),0)+_xlfn.IFNA(VLOOKUP(B76,'C.15'!$B$7:$E$206,4,0),0)+_xlfn.IFNA(VLOOKUP(B76,'C.16'!$B$7:$E$207,4,0),0)</f>
        <v>#REF!</v>
      </c>
      <c r="F76" s="217" t="e">
        <f>'24P'!N47</f>
        <v>#REF!</v>
      </c>
      <c r="G76" s="285" t="e">
        <f t="shared" si="2"/>
        <v>#REF!</v>
      </c>
      <c r="H76" s="1"/>
      <c r="I76" s="1">
        <f>_xlfn.IFNA(VLOOKUP(B76,'C.6'!$B$7:$E$207,4,0),0)</f>
        <v>0</v>
      </c>
      <c r="J76" s="300" t="e">
        <f t="shared" si="3"/>
        <v>#REF!</v>
      </c>
      <c r="K76" s="19"/>
    </row>
    <row r="77" spans="1:11" ht="27.6">
      <c r="A77" s="231">
        <v>73</v>
      </c>
      <c r="B77" s="321" t="s">
        <v>203</v>
      </c>
      <c r="C77" s="201" t="s">
        <v>159</v>
      </c>
      <c r="D77" s="181" t="s">
        <v>82</v>
      </c>
      <c r="E77" s="181" t="e">
        <f>_xlfn.IFNA(VLOOKUP(B77,'C.1'!$B$7:$E$206,4,0),0)+_xlfn.IFNA(VLOOKUP(B77,'C.2'!$B$7:$E$206,4,0),0)+_xlfn.IFNA(VLOOKUP(B77,'C.3'!$B$7:$E$206,4,0),0)+_xlfn.IFNA(VLOOKUP(B77,'C.4'!$B$7:$E$206,4,0),0)+_xlfn.IFNA(VLOOKUP(B77,#REF!,4,0),0)+_xlfn.IFNA(VLOOKUP(B77,'C.6'!$B$7:$E$206,4,0),0)+_xlfn.IFNA(VLOOKUP(B77,'C.7'!$B$7:$E$206,4,0),0)+_xlfn.IFNA(VLOOKUP(B77,'C.8'!$B$7:$E$206,4,0),0)+_xlfn.IFNA(VLOOKUP(B77,'C.9'!$B$7:$E$205,4,0),0)+_xlfn.IFNA(VLOOKUP(B77,'C.10'!$B$7:$E$206,4,0),0)+_xlfn.IFNA(VLOOKUP(B77,'C.11'!$B$7:$E$206,4,0),0)+_xlfn.IFNA(VLOOKUP(B77,'C.12'!$B$7:$E$205,4,0),0)+_xlfn.IFNA(VLOOKUP(B77,'C.13'!$B$7:$E$207,4,0),0)+_xlfn.IFNA(VLOOKUP(B77,'C.14'!$B$7:$E$205,4,0),0)+_xlfn.IFNA(VLOOKUP(B77,'C.15'!$B$7:$E$206,4,0),0)+_xlfn.IFNA(VLOOKUP(B77,'C.16'!$B$7:$E$207,4,0),0)</f>
        <v>#REF!</v>
      </c>
      <c r="F77" s="217" t="e">
        <f>'25P'!N47</f>
        <v>#REF!</v>
      </c>
      <c r="G77" s="285" t="e">
        <f t="shared" si="2"/>
        <v>#REF!</v>
      </c>
      <c r="H77" s="179"/>
      <c r="I77" s="1">
        <f>_xlfn.IFNA(VLOOKUP(B77,'C.6'!$B$7:$E$207,4,0),0)</f>
        <v>0</v>
      </c>
      <c r="J77" s="300" t="e">
        <f t="shared" si="3"/>
        <v>#REF!</v>
      </c>
      <c r="K77" s="19"/>
    </row>
    <row r="78" spans="1:11" ht="27.6">
      <c r="A78" s="231">
        <v>74</v>
      </c>
      <c r="B78" s="321" t="s">
        <v>204</v>
      </c>
      <c r="C78" s="201" t="s">
        <v>160</v>
      </c>
      <c r="D78" s="181" t="s">
        <v>82</v>
      </c>
      <c r="E78" s="181" t="e">
        <f>_xlfn.IFNA(VLOOKUP(B78,'C.1'!$B$7:$E$206,4,0),0)+_xlfn.IFNA(VLOOKUP(B78,'C.2'!$B$7:$E$206,4,0),0)+_xlfn.IFNA(VLOOKUP(B78,'C.3'!$B$7:$E$206,4,0),0)+_xlfn.IFNA(VLOOKUP(B78,'C.4'!$B$7:$E$206,4,0),0)+_xlfn.IFNA(VLOOKUP(B78,#REF!,4,0),0)+_xlfn.IFNA(VLOOKUP(B78,'C.6'!$B$7:$E$206,4,0),0)+_xlfn.IFNA(VLOOKUP(B78,'C.7'!$B$7:$E$206,4,0),0)+_xlfn.IFNA(VLOOKUP(B78,'C.8'!$B$7:$E$206,4,0),0)+_xlfn.IFNA(VLOOKUP(B78,'C.9'!$B$7:$E$205,4,0),0)+_xlfn.IFNA(VLOOKUP(B78,'C.10'!$B$7:$E$206,4,0),0)+_xlfn.IFNA(VLOOKUP(B78,'C.11'!$B$7:$E$206,4,0),0)+_xlfn.IFNA(VLOOKUP(B78,'C.12'!$B$7:$E$205,4,0),0)+_xlfn.IFNA(VLOOKUP(B78,'C.13'!$B$7:$E$207,4,0),0)+_xlfn.IFNA(VLOOKUP(B78,'C.14'!$B$7:$E$205,4,0),0)+_xlfn.IFNA(VLOOKUP(B78,'C.15'!$B$7:$E$206,4,0),0)+_xlfn.IFNA(VLOOKUP(B78,'C.16'!$B$7:$E$207,4,0),0)</f>
        <v>#REF!</v>
      </c>
      <c r="F78" s="217" t="e">
        <f>#REF!</f>
        <v>#REF!</v>
      </c>
      <c r="G78" s="285" t="e">
        <f t="shared" si="2"/>
        <v>#REF!</v>
      </c>
      <c r="H78" s="179"/>
      <c r="I78" s="1">
        <f>_xlfn.IFNA(VLOOKUP(B78,'C.6'!$B$7:$E$207,4,0),0)</f>
        <v>0</v>
      </c>
      <c r="J78" s="300" t="e">
        <f t="shared" si="3"/>
        <v>#REF!</v>
      </c>
      <c r="K78" s="19"/>
    </row>
    <row r="79" spans="1:11" ht="27.6">
      <c r="A79" s="231">
        <v>75</v>
      </c>
      <c r="B79" s="321" t="s">
        <v>209</v>
      </c>
      <c r="C79" s="201" t="s">
        <v>161</v>
      </c>
      <c r="D79" s="181" t="s">
        <v>82</v>
      </c>
      <c r="E79" s="181" t="e">
        <f>_xlfn.IFNA(VLOOKUP(B79,'C.1'!$B$7:$E$206,4,0),0)+_xlfn.IFNA(VLOOKUP(B79,'C.2'!$B$7:$E$206,4,0),0)+_xlfn.IFNA(VLOOKUP(B79,'C.3'!$B$7:$E$206,4,0),0)+_xlfn.IFNA(VLOOKUP(B79,'C.4'!$B$7:$E$206,4,0),0)+_xlfn.IFNA(VLOOKUP(B79,#REF!,4,0),0)+_xlfn.IFNA(VLOOKUP(B79,'C.6'!$B$7:$E$206,4,0),0)+_xlfn.IFNA(VLOOKUP(B79,'C.7'!$B$7:$E$206,4,0),0)+_xlfn.IFNA(VLOOKUP(B79,'C.8'!$B$7:$E$206,4,0),0)+_xlfn.IFNA(VLOOKUP(B79,'C.9'!$B$7:$E$205,4,0),0)+_xlfn.IFNA(VLOOKUP(B79,'C.10'!$B$7:$E$206,4,0),0)+_xlfn.IFNA(VLOOKUP(B79,'C.11'!$B$7:$E$206,4,0),0)+_xlfn.IFNA(VLOOKUP(B79,'C.12'!$B$7:$E$205,4,0),0)+_xlfn.IFNA(VLOOKUP(B79,'C.13'!$B$7:$E$207,4,0),0)+_xlfn.IFNA(VLOOKUP(B79,'C.14'!$B$7:$E$205,4,0),0)+_xlfn.IFNA(VLOOKUP(B79,'C.15'!$B$7:$E$206,4,0),0)+_xlfn.IFNA(VLOOKUP(B79,'C.16'!$B$7:$E$207,4,0),0)</f>
        <v>#REF!</v>
      </c>
      <c r="F79" s="217" t="e">
        <f>#REF!</f>
        <v>#REF!</v>
      </c>
      <c r="G79" s="285" t="e">
        <f t="shared" si="2"/>
        <v>#REF!</v>
      </c>
      <c r="H79" s="179"/>
      <c r="I79" s="1">
        <f>_xlfn.IFNA(VLOOKUP(B79,'C.6'!$B$7:$E$207,4,0),0)</f>
        <v>0</v>
      </c>
      <c r="J79" s="300" t="e">
        <f t="shared" si="3"/>
        <v>#REF!</v>
      </c>
      <c r="K79" s="19"/>
    </row>
    <row r="80" spans="1:11" ht="27.6">
      <c r="A80" s="231">
        <v>76</v>
      </c>
      <c r="B80" s="321" t="s">
        <v>210</v>
      </c>
      <c r="C80" s="201" t="s">
        <v>162</v>
      </c>
      <c r="D80" s="181" t="s">
        <v>82</v>
      </c>
      <c r="E80" s="181" t="e">
        <f>_xlfn.IFNA(VLOOKUP(B80,'C.1'!$B$7:$E$206,4,0),0)+_xlfn.IFNA(VLOOKUP(B80,'C.2'!$B$7:$E$206,4,0),0)+_xlfn.IFNA(VLOOKUP(B80,'C.3'!$B$7:$E$206,4,0),0)+_xlfn.IFNA(VLOOKUP(B80,'C.4'!$B$7:$E$206,4,0),0)+_xlfn.IFNA(VLOOKUP(B80,#REF!,4,0),0)+_xlfn.IFNA(VLOOKUP(B80,'C.6'!$B$7:$E$206,4,0),0)+_xlfn.IFNA(VLOOKUP(B80,'C.7'!$B$7:$E$206,4,0),0)+_xlfn.IFNA(VLOOKUP(B80,'C.8'!$B$7:$E$206,4,0),0)+_xlfn.IFNA(VLOOKUP(B80,'C.9'!$B$7:$E$205,4,0),0)+_xlfn.IFNA(VLOOKUP(B80,'C.10'!$B$7:$E$206,4,0),0)+_xlfn.IFNA(VLOOKUP(B80,'C.11'!$B$7:$E$206,4,0),0)+_xlfn.IFNA(VLOOKUP(B80,'C.12'!$B$7:$E$205,4,0),0)+_xlfn.IFNA(VLOOKUP(B80,'C.13'!$B$7:$E$207,4,0),0)+_xlfn.IFNA(VLOOKUP(B80,'C.14'!$B$7:$E$205,4,0),0)+_xlfn.IFNA(VLOOKUP(B80,'C.15'!$B$7:$E$206,4,0),0)+_xlfn.IFNA(VLOOKUP(B80,'C.16'!$B$7:$E$207,4,0),0)</f>
        <v>#REF!</v>
      </c>
      <c r="F80" s="217" t="e">
        <f>'28P'!N47</f>
        <v>#REF!</v>
      </c>
      <c r="G80" s="285" t="e">
        <f t="shared" si="2"/>
        <v>#REF!</v>
      </c>
      <c r="H80" s="179"/>
      <c r="I80" s="1">
        <f>_xlfn.IFNA(VLOOKUP(B80,'C.6'!$B$7:$E$207,4,0),0)</f>
        <v>0</v>
      </c>
      <c r="J80" s="300" t="e">
        <f t="shared" si="3"/>
        <v>#REF!</v>
      </c>
      <c r="K80" s="19"/>
    </row>
    <row r="81" spans="1:13" ht="27.6">
      <c r="A81" s="231">
        <v>77</v>
      </c>
      <c r="B81" s="321" t="s">
        <v>300</v>
      </c>
      <c r="C81" s="201" t="s">
        <v>301</v>
      </c>
      <c r="D81" s="181" t="s">
        <v>82</v>
      </c>
      <c r="E81" s="181" t="e">
        <f>_xlfn.IFNA(VLOOKUP(B81,'C.1'!$B$7:$E$206,4,0),0)+_xlfn.IFNA(VLOOKUP(B81,'C.2'!$B$7:$E$206,4,0),0)+_xlfn.IFNA(VLOOKUP(B81,'C.3'!$B$7:$E$206,4,0),0)+_xlfn.IFNA(VLOOKUP(B81,'C.4'!$B$7:$E$206,4,0),0)+_xlfn.IFNA(VLOOKUP(B81,#REF!,4,0),0)+_xlfn.IFNA(VLOOKUP(B81,'C.6'!$B$7:$E$206,4,0),0)+_xlfn.IFNA(VLOOKUP(B81,'C.7'!$B$7:$E$206,4,0),0)+_xlfn.IFNA(VLOOKUP(B81,'C.8'!$B$7:$E$206,4,0),0)+_xlfn.IFNA(VLOOKUP(B81,'C.9'!$B$7:$E$205,4,0),0)+_xlfn.IFNA(VLOOKUP(B81,'C.10'!$B$7:$E$206,4,0),0)+_xlfn.IFNA(VLOOKUP(B81,'C.11'!$B$7:$E$206,4,0),0)+_xlfn.IFNA(VLOOKUP(B81,'C.12'!$B$7:$E$205,4,0),0)+_xlfn.IFNA(VLOOKUP(B81,'C.13'!$B$7:$E$207,4,0),0)+_xlfn.IFNA(VLOOKUP(B81,'C.14'!$B$7:$E$205,4,0),0)+_xlfn.IFNA(VLOOKUP(B81,'C.15'!$B$7:$E$206,4,0),0)+_xlfn.IFNA(VLOOKUP(B81,'C.16'!$B$7:$E$207,4,0),0)</f>
        <v>#REF!</v>
      </c>
      <c r="F81" s="217" t="e">
        <f>#REF!</f>
        <v>#REF!</v>
      </c>
      <c r="G81" s="285" t="e">
        <f t="shared" si="2"/>
        <v>#REF!</v>
      </c>
      <c r="H81" s="179"/>
      <c r="I81" s="1">
        <f>_xlfn.IFNA(VLOOKUP(B81,'C.6'!$B$7:$E$207,4,0),0)</f>
        <v>0</v>
      </c>
      <c r="J81" s="300" t="e">
        <f t="shared" si="3"/>
        <v>#REF!</v>
      </c>
      <c r="K81" s="19"/>
    </row>
    <row r="82" spans="1:13" ht="27.6">
      <c r="A82" s="231">
        <v>78</v>
      </c>
      <c r="B82" s="321" t="s">
        <v>211</v>
      </c>
      <c r="C82" s="201" t="s">
        <v>163</v>
      </c>
      <c r="D82" s="181" t="s">
        <v>82</v>
      </c>
      <c r="E82" s="181" t="e">
        <f>_xlfn.IFNA(VLOOKUP(B82,'C.1'!$B$7:$E$206,4,0),0)+_xlfn.IFNA(VLOOKUP(B82,'C.2'!$B$7:$E$206,4,0),0)+_xlfn.IFNA(VLOOKUP(B82,'C.3'!$B$7:$E$206,4,0),0)+_xlfn.IFNA(VLOOKUP(B82,'C.4'!$B$7:$E$206,4,0),0)+_xlfn.IFNA(VLOOKUP(B82,#REF!,4,0),0)+_xlfn.IFNA(VLOOKUP(B82,'C.6'!$B$7:$E$206,4,0),0)+_xlfn.IFNA(VLOOKUP(B82,'C.7'!$B$7:$E$206,4,0),0)+_xlfn.IFNA(VLOOKUP(B82,'C.8'!$B$7:$E$206,4,0),0)+_xlfn.IFNA(VLOOKUP(B82,'C.9'!$B$7:$E$205,4,0),0)+_xlfn.IFNA(VLOOKUP(B82,'C.10'!$B$7:$E$206,4,0),0)+_xlfn.IFNA(VLOOKUP(B82,'C.11'!$B$7:$E$206,4,0),0)+_xlfn.IFNA(VLOOKUP(B82,'C.12'!$B$7:$E$205,4,0),0)+_xlfn.IFNA(VLOOKUP(B82,'C.13'!$B$7:$E$207,4,0),0)+_xlfn.IFNA(VLOOKUP(B82,'C.14'!$B$7:$E$205,4,0),0)+_xlfn.IFNA(VLOOKUP(B82,'C.15'!$B$7:$E$206,4,0),0)+_xlfn.IFNA(VLOOKUP(B82,'C.16'!$B$7:$E$207,4,0),0)</f>
        <v>#REF!</v>
      </c>
      <c r="F82" s="217" t="e">
        <f>'29P'!N47</f>
        <v>#REF!</v>
      </c>
      <c r="G82" s="285" t="e">
        <f t="shared" si="2"/>
        <v>#REF!</v>
      </c>
      <c r="H82" s="179"/>
      <c r="I82" s="1">
        <f>_xlfn.IFNA(VLOOKUP(B82,'C.6'!$B$7:$E$207,4,0),0)</f>
        <v>0</v>
      </c>
      <c r="J82" s="300" t="e">
        <f t="shared" si="3"/>
        <v>#REF!</v>
      </c>
      <c r="K82" s="19"/>
    </row>
    <row r="83" spans="1:13" ht="27.6">
      <c r="A83" s="231">
        <v>79</v>
      </c>
      <c r="B83" s="321" t="s">
        <v>212</v>
      </c>
      <c r="C83" s="201" t="s">
        <v>164</v>
      </c>
      <c r="D83" s="181" t="s">
        <v>82</v>
      </c>
      <c r="E83" s="181" t="e">
        <f>_xlfn.IFNA(VLOOKUP(B83,'C.1'!$B$7:$E$206,4,0),0)+_xlfn.IFNA(VLOOKUP(B83,'C.2'!$B$7:$E$206,4,0),0)+_xlfn.IFNA(VLOOKUP(B83,'C.3'!$B$7:$E$206,4,0),0)+_xlfn.IFNA(VLOOKUP(B83,'C.4'!$B$7:$E$206,4,0),0)+_xlfn.IFNA(VLOOKUP(B83,#REF!,4,0),0)+_xlfn.IFNA(VLOOKUP(B83,'C.6'!$B$7:$E$206,4,0),0)+_xlfn.IFNA(VLOOKUP(B83,'C.7'!$B$7:$E$206,4,0),0)+_xlfn.IFNA(VLOOKUP(B83,'C.8'!$B$7:$E$206,4,0),0)+_xlfn.IFNA(VLOOKUP(B83,'C.9'!$B$7:$E$205,4,0),0)+_xlfn.IFNA(VLOOKUP(B83,'C.10'!$B$7:$E$206,4,0),0)+_xlfn.IFNA(VLOOKUP(B83,'C.11'!$B$7:$E$206,4,0),0)+_xlfn.IFNA(VLOOKUP(B83,'C.12'!$B$7:$E$205,4,0),0)+_xlfn.IFNA(VLOOKUP(B83,'C.13'!$B$7:$E$207,4,0),0)+_xlfn.IFNA(VLOOKUP(B83,'C.14'!$B$7:$E$205,4,0),0)+_xlfn.IFNA(VLOOKUP(B83,'C.15'!$B$7:$E$206,4,0),0)+_xlfn.IFNA(VLOOKUP(B83,'C.16'!$B$7:$E$207,4,0),0)</f>
        <v>#REF!</v>
      </c>
      <c r="F83" s="217" t="e">
        <f>'30P'!N47</f>
        <v>#REF!</v>
      </c>
      <c r="G83" s="285" t="e">
        <f t="shared" si="2"/>
        <v>#REF!</v>
      </c>
      <c r="H83" s="179"/>
      <c r="I83" s="1">
        <f>_xlfn.IFNA(VLOOKUP(B83,'C.6'!$B$7:$E$207,4,0),0)</f>
        <v>0</v>
      </c>
      <c r="J83" s="300" t="e">
        <f t="shared" si="3"/>
        <v>#REF!</v>
      </c>
      <c r="K83" s="19"/>
    </row>
    <row r="84" spans="1:13" ht="27.6">
      <c r="A84" s="231">
        <v>80</v>
      </c>
      <c r="B84" s="321" t="s">
        <v>213</v>
      </c>
      <c r="C84" s="201" t="s">
        <v>165</v>
      </c>
      <c r="D84" s="181" t="s">
        <v>82</v>
      </c>
      <c r="E84" s="181" t="e">
        <f>_xlfn.IFNA(VLOOKUP(B84,'C.1'!$B$7:$E$206,4,0),0)+_xlfn.IFNA(VLOOKUP(B84,'C.2'!$B$7:$E$206,4,0),0)+_xlfn.IFNA(VLOOKUP(B84,'C.3'!$B$7:$E$206,4,0),0)+_xlfn.IFNA(VLOOKUP(B84,'C.4'!$B$7:$E$206,4,0),0)+_xlfn.IFNA(VLOOKUP(B84,#REF!,4,0),0)+_xlfn.IFNA(VLOOKUP(B84,'C.6'!$B$7:$E$206,4,0),0)+_xlfn.IFNA(VLOOKUP(B84,'C.7'!$B$7:$E$206,4,0),0)+_xlfn.IFNA(VLOOKUP(B84,'C.8'!$B$7:$E$206,4,0),0)+_xlfn.IFNA(VLOOKUP(B84,'C.9'!$B$7:$E$205,4,0),0)+_xlfn.IFNA(VLOOKUP(B84,'C.10'!$B$7:$E$206,4,0),0)+_xlfn.IFNA(VLOOKUP(B84,'C.11'!$B$7:$E$206,4,0),0)+_xlfn.IFNA(VLOOKUP(B84,'C.12'!$B$7:$E$205,4,0),0)+_xlfn.IFNA(VLOOKUP(B84,'C.13'!$B$7:$E$207,4,0),0)+_xlfn.IFNA(VLOOKUP(B84,'C.14'!$B$7:$E$205,4,0),0)+_xlfn.IFNA(VLOOKUP(B84,'C.15'!$B$7:$E$206,4,0),0)+_xlfn.IFNA(VLOOKUP(B84,'C.16'!$B$7:$E$207,4,0),0)</f>
        <v>#REF!</v>
      </c>
      <c r="F84" s="217" t="e">
        <f>'31P'!N47</f>
        <v>#REF!</v>
      </c>
      <c r="G84" s="285" t="e">
        <f t="shared" si="2"/>
        <v>#REF!</v>
      </c>
      <c r="H84" s="179"/>
      <c r="I84" s="1">
        <f>_xlfn.IFNA(VLOOKUP(B84,'C.6'!$B$7:$E$207,4,0),0)</f>
        <v>0</v>
      </c>
      <c r="J84" s="300" t="e">
        <f t="shared" si="3"/>
        <v>#REF!</v>
      </c>
      <c r="K84" s="19"/>
    </row>
    <row r="85" spans="1:13" ht="27.6">
      <c r="A85" s="231">
        <v>81</v>
      </c>
      <c r="B85" s="321" t="s">
        <v>296</v>
      </c>
      <c r="C85" s="201" t="s">
        <v>297</v>
      </c>
      <c r="D85" s="181" t="s">
        <v>82</v>
      </c>
      <c r="E85" s="181" t="e">
        <f>_xlfn.IFNA(VLOOKUP(B85,'C.1'!$B$7:$E$206,4,0),0)+_xlfn.IFNA(VLOOKUP(B85,'C.2'!$B$7:$E$206,4,0),0)+_xlfn.IFNA(VLOOKUP(B85,'C.3'!$B$7:$E$206,4,0),0)+_xlfn.IFNA(VLOOKUP(B85,'C.4'!$B$7:$E$206,4,0),0)+_xlfn.IFNA(VLOOKUP(B85,#REF!,4,0),0)+_xlfn.IFNA(VLOOKUP(B85,'C.6'!$B$7:$E$206,4,0),0)+_xlfn.IFNA(VLOOKUP(B85,'C.7'!$B$7:$E$206,4,0),0)+_xlfn.IFNA(VLOOKUP(B85,'C.8'!$B$7:$E$206,4,0),0)+_xlfn.IFNA(VLOOKUP(B85,'C.9'!$B$7:$E$205,4,0),0)+_xlfn.IFNA(VLOOKUP(B85,'C.10'!$B$7:$E$206,4,0),0)+_xlfn.IFNA(VLOOKUP(B85,'C.11'!$B$7:$E$206,4,0),0)+_xlfn.IFNA(VLOOKUP(B85,'C.12'!$B$7:$E$205,4,0),0)+_xlfn.IFNA(VLOOKUP(B85,'C.13'!$B$7:$E$207,4,0),0)+_xlfn.IFNA(VLOOKUP(B85,'C.14'!$B$7:$E$205,4,0),0)+_xlfn.IFNA(VLOOKUP(B85,'C.15'!$B$7:$E$206,4,0),0)+_xlfn.IFNA(VLOOKUP(B85,'C.16'!$B$7:$E$207,4,0),0)</f>
        <v>#REF!</v>
      </c>
      <c r="F85" s="217" t="e">
        <f>'31.1P'!N47</f>
        <v>#REF!</v>
      </c>
      <c r="G85" s="285" t="e">
        <f t="shared" si="2"/>
        <v>#REF!</v>
      </c>
      <c r="H85" s="179"/>
      <c r="I85" s="1">
        <f>_xlfn.IFNA(VLOOKUP(B85,'C.6'!$B$7:$E$207,4,0),0)</f>
        <v>0</v>
      </c>
      <c r="J85" s="300" t="e">
        <f t="shared" si="3"/>
        <v>#REF!</v>
      </c>
      <c r="K85" s="19"/>
    </row>
    <row r="86" spans="1:13">
      <c r="A86" s="231"/>
      <c r="B86" s="182"/>
      <c r="C86" s="201"/>
      <c r="D86" s="181"/>
      <c r="E86" s="181" t="e">
        <f>_xlfn.IFNA(VLOOKUP(B86,'C.1'!$B$7:$E$206,4,0),0)+_xlfn.IFNA(VLOOKUP(B86,'C.2'!$B$7:$E$206,4,0),0)+_xlfn.IFNA(VLOOKUP(B86,'C.3'!$B$7:$E$206,4,0),0)+_xlfn.IFNA(VLOOKUP(B86,'C.4'!$B$7:$E$206,4,0),0)+_xlfn.IFNA(VLOOKUP(B86,#REF!,4,0),0)+_xlfn.IFNA(VLOOKUP(B86,'C.6'!$B$7:$E$206,4,0),0)+_xlfn.IFNA(VLOOKUP(B86,'C.7'!$B$7:$E$206,4,0),0)+_xlfn.IFNA(VLOOKUP(B86,'C.8'!$B$7:$E$206,4,0),0)+_xlfn.IFNA(VLOOKUP(B86,'C.9'!$B$7:$E$205,4,0),0)+_xlfn.IFNA(VLOOKUP(B86,'C.10'!$B$7:$E$206,4,0),0)+_xlfn.IFNA(VLOOKUP(B86,'C.11'!$B$7:$E$206,4,0),0)+_xlfn.IFNA(VLOOKUP(B86,'C.12'!$B$7:$E$205,4,0),0)+_xlfn.IFNA(VLOOKUP(B86,'C.13'!$B$7:$E$207,4,0),0)+_xlfn.IFNA(VLOOKUP(B86,'C.14'!$B$7:$E$205,4,0),0)+_xlfn.IFNA(VLOOKUP(B86,'C.15'!$B$7:$E$206,4,0),0)+_xlfn.IFNA(VLOOKUP(B86,'C.16'!$B$7:$E$207,4,0),0)</f>
        <v>#REF!</v>
      </c>
      <c r="F86" s="217"/>
      <c r="G86" s="293" t="e">
        <f>SUM(G63:G85)</f>
        <v>#REF!</v>
      </c>
      <c r="H86" s="179"/>
      <c r="I86" s="1">
        <f>_xlfn.IFNA(VLOOKUP(B86,'C.6'!$B$7:$E$207,4,0),0)</f>
        <v>0</v>
      </c>
      <c r="J86" s="300">
        <f t="shared" si="3"/>
        <v>0</v>
      </c>
      <c r="K86" s="19"/>
    </row>
    <row r="87" spans="1:13">
      <c r="A87" s="232"/>
      <c r="B87" s="182"/>
      <c r="C87" s="229" t="s">
        <v>214</v>
      </c>
      <c r="D87" s="220"/>
      <c r="E87" s="181" t="e">
        <f>_xlfn.IFNA(VLOOKUP(B87,'C.1'!$B$7:$E$206,4,0),0)+_xlfn.IFNA(VLOOKUP(B87,'C.2'!$B$7:$E$206,4,0),0)+_xlfn.IFNA(VLOOKUP(B87,'C.3'!$B$7:$E$206,4,0),0)+_xlfn.IFNA(VLOOKUP(B87,'C.4'!$B$7:$E$206,4,0),0)+_xlfn.IFNA(VLOOKUP(B87,#REF!,4,0),0)+_xlfn.IFNA(VLOOKUP(B87,'C.6'!$B$7:$E$206,4,0),0)+_xlfn.IFNA(VLOOKUP(B87,'C.7'!$B$7:$E$206,4,0),0)+_xlfn.IFNA(VLOOKUP(B87,'C.8'!$B$7:$E$206,4,0),0)+_xlfn.IFNA(VLOOKUP(B87,'C.9'!$B$7:$E$205,4,0),0)+_xlfn.IFNA(VLOOKUP(B87,'C.10'!$B$7:$E$206,4,0),0)+_xlfn.IFNA(VLOOKUP(B87,'C.11'!$B$7:$E$206,4,0),0)+_xlfn.IFNA(VLOOKUP(B87,'C.12'!$B$7:$E$205,4,0),0)+_xlfn.IFNA(VLOOKUP(B87,'C.13'!$B$7:$E$207,4,0),0)+_xlfn.IFNA(VLOOKUP(B87,'C.14'!$B$7:$E$205,4,0),0)+_xlfn.IFNA(VLOOKUP(B87,'C.15'!$B$7:$E$206,4,0),0)+_xlfn.IFNA(VLOOKUP(B87,'C.16'!$B$7:$E$207,4,0),0)</f>
        <v>#REF!</v>
      </c>
      <c r="F87" s="225"/>
      <c r="G87" s="285" t="e">
        <f t="shared" si="2"/>
        <v>#REF!</v>
      </c>
      <c r="H87" s="179"/>
      <c r="I87" s="1">
        <f>_xlfn.IFNA(VLOOKUP(B87,'C.6'!$B$7:$E$207,4,0),0)</f>
        <v>0</v>
      </c>
      <c r="J87" s="300">
        <f t="shared" si="3"/>
        <v>0</v>
      </c>
      <c r="K87" s="19"/>
    </row>
    <row r="88" spans="1:13" ht="27.6">
      <c r="A88" s="231">
        <v>82</v>
      </c>
      <c r="B88" s="321" t="s">
        <v>247</v>
      </c>
      <c r="C88" s="201" t="s">
        <v>217</v>
      </c>
      <c r="D88" s="181" t="s">
        <v>5</v>
      </c>
      <c r="E88" s="181" t="e">
        <f>_xlfn.IFNA(VLOOKUP(B88,'C.1'!$B$7:$E$206,4,0),0)+_xlfn.IFNA(VLOOKUP(B88,'C.2'!$B$7:$E$206,4,0),0)+_xlfn.IFNA(VLOOKUP(B88,'C.3'!$B$7:$E$206,4,0),0)+_xlfn.IFNA(VLOOKUP(B88,'C.4'!$B$7:$E$206,4,0),0)+_xlfn.IFNA(VLOOKUP(B88,#REF!,4,0),0)+_xlfn.IFNA(VLOOKUP(B88,'C.6'!$B$7:$E$206,4,0),0)+_xlfn.IFNA(VLOOKUP(B88,'C.7'!$B$7:$E$206,4,0),0)+_xlfn.IFNA(VLOOKUP(B88,'C.8'!$B$7:$E$206,4,0),0)+_xlfn.IFNA(VLOOKUP(B88,'C.9'!$B$7:$E$205,4,0),0)+_xlfn.IFNA(VLOOKUP(B88,'C.10'!$B$7:$E$206,4,0),0)+_xlfn.IFNA(VLOOKUP(B88,'C.11'!$B$7:$E$206,4,0),0)+_xlfn.IFNA(VLOOKUP(B88,'C.12'!$B$7:$E$205,4,0),0)+_xlfn.IFNA(VLOOKUP(B88,'C.13'!$B$7:$E$207,4,0),0)+_xlfn.IFNA(VLOOKUP(B88,'C.14'!$B$7:$E$205,4,0),0)+_xlfn.IFNA(VLOOKUP(B88,'C.15'!$B$7:$E$206,4,0),0)+_xlfn.IFNA(VLOOKUP(B88,'C.16'!$B$7:$E$207,4,0),0)</f>
        <v>#REF!</v>
      </c>
      <c r="F88" s="217" t="e">
        <f>#REF!</f>
        <v>#REF!</v>
      </c>
      <c r="G88" s="285" t="e">
        <f t="shared" si="2"/>
        <v>#REF!</v>
      </c>
      <c r="H88" s="179"/>
      <c r="I88" s="1">
        <f>_xlfn.IFNA(VLOOKUP(B88,'C.6'!$B$7:$E$207,4,0),0)</f>
        <v>0</v>
      </c>
      <c r="J88" s="300" t="e">
        <f t="shared" si="3"/>
        <v>#REF!</v>
      </c>
      <c r="K88" s="19"/>
    </row>
    <row r="89" spans="1:13" ht="14.4">
      <c r="A89" s="231">
        <v>83</v>
      </c>
      <c r="B89" s="321" t="s">
        <v>237</v>
      </c>
      <c r="C89" s="201" t="s">
        <v>218</v>
      </c>
      <c r="D89" s="203" t="s">
        <v>82</v>
      </c>
      <c r="E89" s="181" t="e">
        <f>_xlfn.IFNA(VLOOKUP(B89,'C.1'!$B$7:$E$206,4,0),0)+_xlfn.IFNA(VLOOKUP(B89,'C.2'!$B$7:$E$206,4,0),0)+_xlfn.IFNA(VLOOKUP(B89,'C.3'!$B$7:$E$206,4,0),0)+_xlfn.IFNA(VLOOKUP(B89,'C.4'!$B$7:$E$206,4,0),0)+_xlfn.IFNA(VLOOKUP(B89,#REF!,4,0),0)+_xlfn.IFNA(VLOOKUP(B89,'C.6'!$B$7:$E$206,4,0),0)+_xlfn.IFNA(VLOOKUP(B89,'C.7'!$B$7:$E$206,4,0),0)+_xlfn.IFNA(VLOOKUP(B89,'C.8'!$B$7:$E$206,4,0),0)+_xlfn.IFNA(VLOOKUP(B89,'C.9'!$B$7:$E$205,4,0),0)+_xlfn.IFNA(VLOOKUP(B89,'C.10'!$B$7:$E$206,4,0),0)+_xlfn.IFNA(VLOOKUP(B89,'C.11'!$B$7:$E$206,4,0),0)+_xlfn.IFNA(VLOOKUP(B89,'C.12'!$B$7:$E$205,4,0),0)+_xlfn.IFNA(VLOOKUP(B89,'C.13'!$B$7:$E$207,4,0),0)+_xlfn.IFNA(VLOOKUP(B89,'C.14'!$B$7:$E$205,4,0),0)+_xlfn.IFNA(VLOOKUP(B89,'C.15'!$B$7:$E$206,4,0),0)+_xlfn.IFNA(VLOOKUP(B89,'C.16'!$B$7:$E$207,4,0),0)</f>
        <v>#REF!</v>
      </c>
      <c r="F89" s="217" t="e">
        <f>#REF!</f>
        <v>#REF!</v>
      </c>
      <c r="G89" s="285" t="e">
        <f t="shared" si="2"/>
        <v>#REF!</v>
      </c>
      <c r="H89" s="179"/>
      <c r="I89" s="1">
        <f>_xlfn.IFNA(VLOOKUP(B89,'C.6'!$B$7:$E$207,4,0),0)</f>
        <v>0</v>
      </c>
      <c r="J89" s="300" t="e">
        <f t="shared" si="3"/>
        <v>#REF!</v>
      </c>
      <c r="K89" s="19"/>
    </row>
    <row r="90" spans="1:13" ht="14.4">
      <c r="A90" s="231">
        <v>84</v>
      </c>
      <c r="B90" s="321" t="s">
        <v>238</v>
      </c>
      <c r="C90" s="201" t="s">
        <v>219</v>
      </c>
      <c r="D90" s="203" t="s">
        <v>82</v>
      </c>
      <c r="E90" s="181" t="e">
        <f>_xlfn.IFNA(VLOOKUP(B90,'C.1'!$B$7:$E$206,4,0),0)+_xlfn.IFNA(VLOOKUP(B90,'C.2'!$B$7:$E$206,4,0),0)+_xlfn.IFNA(VLOOKUP(B90,'C.3'!$B$7:$E$206,4,0),0)+_xlfn.IFNA(VLOOKUP(B90,'C.4'!$B$7:$E$206,4,0),0)+_xlfn.IFNA(VLOOKUP(B90,#REF!,4,0),0)+_xlfn.IFNA(VLOOKUP(B90,'C.6'!$B$7:$E$206,4,0),0)+_xlfn.IFNA(VLOOKUP(B90,'C.7'!$B$7:$E$206,4,0),0)+_xlfn.IFNA(VLOOKUP(B90,'C.8'!$B$7:$E$206,4,0),0)+_xlfn.IFNA(VLOOKUP(B90,'C.9'!$B$7:$E$205,4,0),0)+_xlfn.IFNA(VLOOKUP(B90,'C.10'!$B$7:$E$206,4,0),0)+_xlfn.IFNA(VLOOKUP(B90,'C.11'!$B$7:$E$206,4,0),0)+_xlfn.IFNA(VLOOKUP(B90,'C.12'!$B$7:$E$205,4,0),0)+_xlfn.IFNA(VLOOKUP(B90,'C.13'!$B$7:$E$207,4,0),0)+_xlfn.IFNA(VLOOKUP(B90,'C.14'!$B$7:$E$205,4,0),0)+_xlfn.IFNA(VLOOKUP(B90,'C.15'!$B$7:$E$206,4,0),0)+_xlfn.IFNA(VLOOKUP(B90,'C.16'!$B$7:$E$207,4,0),0)</f>
        <v>#REF!</v>
      </c>
      <c r="F90" s="217" t="e">
        <f>#REF!</f>
        <v>#REF!</v>
      </c>
      <c r="G90" s="285" t="e">
        <f t="shared" si="2"/>
        <v>#REF!</v>
      </c>
      <c r="H90" s="179"/>
      <c r="I90" s="1">
        <f>_xlfn.IFNA(VLOOKUP(B90,'C.6'!$B$7:$E$207,4,0),0)</f>
        <v>0</v>
      </c>
      <c r="J90" s="300" t="e">
        <f t="shared" si="3"/>
        <v>#REF!</v>
      </c>
      <c r="K90" s="19"/>
    </row>
    <row r="91" spans="1:13" ht="14.4">
      <c r="A91" s="231">
        <v>85</v>
      </c>
      <c r="B91" s="321" t="s">
        <v>239</v>
      </c>
      <c r="C91" s="201" t="s">
        <v>220</v>
      </c>
      <c r="D91" s="203" t="s">
        <v>77</v>
      </c>
      <c r="E91" s="181" t="e">
        <f>_xlfn.IFNA(VLOOKUP(B91,'C.1'!$B$7:$E$206,4,0),0)+_xlfn.IFNA(VLOOKUP(B91,'C.2'!$B$7:$E$206,4,0),0)+_xlfn.IFNA(VLOOKUP(B91,'C.3'!$B$7:$E$206,4,0),0)+_xlfn.IFNA(VLOOKUP(B91,'C.4'!$B$7:$E$206,4,0),0)+_xlfn.IFNA(VLOOKUP(B91,#REF!,4,0),0)+_xlfn.IFNA(VLOOKUP(B91,'C.6'!$B$7:$E$206,4,0),0)+_xlfn.IFNA(VLOOKUP(B91,'C.7'!$B$7:$E$206,4,0),0)+_xlfn.IFNA(VLOOKUP(B91,'C.8'!$B$7:$E$206,4,0),0)+_xlfn.IFNA(VLOOKUP(B91,'C.9'!$B$7:$E$205,4,0),0)+_xlfn.IFNA(VLOOKUP(B91,'C.10'!$B$7:$E$206,4,0),0)+_xlfn.IFNA(VLOOKUP(B91,'C.11'!$B$7:$E$206,4,0),0)+_xlfn.IFNA(VLOOKUP(B91,'C.12'!$B$7:$E$205,4,0),0)+_xlfn.IFNA(VLOOKUP(B91,'C.13'!$B$7:$E$207,4,0),0)+_xlfn.IFNA(VLOOKUP(B91,'C.14'!$B$7:$E$205,4,0),0)+_xlfn.IFNA(VLOOKUP(B91,'C.15'!$B$7:$E$206,4,0),0)+_xlfn.IFNA(VLOOKUP(B91,'C.16'!$B$7:$E$207,4,0),0)</f>
        <v>#REF!</v>
      </c>
      <c r="F91" s="217" t="e">
        <f>#REF!</f>
        <v>#REF!</v>
      </c>
      <c r="G91" s="285" t="e">
        <f t="shared" si="2"/>
        <v>#REF!</v>
      </c>
      <c r="H91" s="179"/>
      <c r="I91" s="1">
        <f>_xlfn.IFNA(VLOOKUP(B91,'C.6'!$B$7:$E$207,4,0),0)</f>
        <v>0</v>
      </c>
      <c r="J91" s="300" t="e">
        <f t="shared" si="3"/>
        <v>#REF!</v>
      </c>
      <c r="K91" s="19"/>
    </row>
    <row r="92" spans="1:13" ht="14.4">
      <c r="A92" s="231">
        <v>86</v>
      </c>
      <c r="B92" s="321" t="s">
        <v>240</v>
      </c>
      <c r="C92" s="201" t="s">
        <v>221</v>
      </c>
      <c r="D92" s="203" t="s">
        <v>82</v>
      </c>
      <c r="E92" s="181" t="e">
        <f>_xlfn.IFNA(VLOOKUP(B92,'C.1'!$B$7:$E$206,4,0),0)+_xlfn.IFNA(VLOOKUP(B92,'C.2'!$B$7:$E$206,4,0),0)+_xlfn.IFNA(VLOOKUP(B92,'C.3'!$B$7:$E$206,4,0),0)+_xlfn.IFNA(VLOOKUP(B92,'C.4'!$B$7:$E$206,4,0),0)+_xlfn.IFNA(VLOOKUP(B92,#REF!,4,0),0)+_xlfn.IFNA(VLOOKUP(B92,'C.6'!$B$7:$E$206,4,0),0)+_xlfn.IFNA(VLOOKUP(B92,'C.7'!$B$7:$E$206,4,0),0)+_xlfn.IFNA(VLOOKUP(B92,'C.8'!$B$7:$E$206,4,0),0)+_xlfn.IFNA(VLOOKUP(B92,'C.9'!$B$7:$E$205,4,0),0)+_xlfn.IFNA(VLOOKUP(B92,'C.10'!$B$7:$E$206,4,0),0)+_xlfn.IFNA(VLOOKUP(B92,'C.11'!$B$7:$E$206,4,0),0)+_xlfn.IFNA(VLOOKUP(B92,'C.12'!$B$7:$E$205,4,0),0)+_xlfn.IFNA(VLOOKUP(B92,'C.13'!$B$7:$E$207,4,0),0)+_xlfn.IFNA(VLOOKUP(B92,'C.14'!$B$7:$E$205,4,0),0)+_xlfn.IFNA(VLOOKUP(B92,'C.15'!$B$7:$E$206,4,0),0)+_xlfn.IFNA(VLOOKUP(B92,'C.16'!$B$7:$E$207,4,0),0)</f>
        <v>#REF!</v>
      </c>
      <c r="F92" s="217" t="e">
        <f>#REF!</f>
        <v>#REF!</v>
      </c>
      <c r="G92" s="285" t="e">
        <f t="shared" si="2"/>
        <v>#REF!</v>
      </c>
      <c r="H92" s="179"/>
      <c r="I92" s="1">
        <f>_xlfn.IFNA(VLOOKUP(B92,'C.6'!$B$7:$E$207,4,0),0)</f>
        <v>0</v>
      </c>
      <c r="J92" s="300" t="e">
        <f t="shared" si="3"/>
        <v>#REF!</v>
      </c>
      <c r="K92" s="19"/>
    </row>
    <row r="93" spans="1:13" ht="14.4">
      <c r="A93" s="231">
        <v>87</v>
      </c>
      <c r="B93" s="321" t="s">
        <v>241</v>
      </c>
      <c r="C93" s="201" t="s">
        <v>222</v>
      </c>
      <c r="D93" s="203" t="s">
        <v>82</v>
      </c>
      <c r="E93" s="181" t="e">
        <f>_xlfn.IFNA(VLOOKUP(B93,'C.1'!$B$7:$E$206,4,0),0)+_xlfn.IFNA(VLOOKUP(B93,'C.2'!$B$7:$E$206,4,0),0)+_xlfn.IFNA(VLOOKUP(B93,'C.3'!$B$7:$E$206,4,0),0)+_xlfn.IFNA(VLOOKUP(B93,'C.4'!$B$7:$E$206,4,0),0)+_xlfn.IFNA(VLOOKUP(B93,#REF!,4,0),0)+_xlfn.IFNA(VLOOKUP(B93,'C.6'!$B$7:$E$206,4,0),0)+_xlfn.IFNA(VLOOKUP(B93,'C.7'!$B$7:$E$206,4,0),0)+_xlfn.IFNA(VLOOKUP(B93,'C.8'!$B$7:$E$206,4,0),0)+_xlfn.IFNA(VLOOKUP(B93,'C.9'!$B$7:$E$205,4,0),0)+_xlfn.IFNA(VLOOKUP(B93,'C.10'!$B$7:$E$206,4,0),0)+_xlfn.IFNA(VLOOKUP(B93,'C.11'!$B$7:$E$206,4,0),0)+_xlfn.IFNA(VLOOKUP(B93,'C.12'!$B$7:$E$205,4,0),0)+_xlfn.IFNA(VLOOKUP(B93,'C.13'!$B$7:$E$207,4,0),0)+_xlfn.IFNA(VLOOKUP(B93,'C.14'!$B$7:$E$205,4,0),0)+_xlfn.IFNA(VLOOKUP(B93,'C.15'!$B$7:$E$206,4,0),0)+_xlfn.IFNA(VLOOKUP(B93,'C.16'!$B$7:$E$207,4,0),0)</f>
        <v>#REF!</v>
      </c>
      <c r="F93" s="217" t="e">
        <f>#REF!</f>
        <v>#REF!</v>
      </c>
      <c r="G93" s="285" t="e">
        <f t="shared" si="2"/>
        <v>#REF!</v>
      </c>
      <c r="H93" s="179"/>
      <c r="I93" s="1">
        <f>_xlfn.IFNA(VLOOKUP(B93,'C.6'!$B$7:$E$207,4,0),0)</f>
        <v>0</v>
      </c>
      <c r="J93" s="300" t="e">
        <f t="shared" si="3"/>
        <v>#REF!</v>
      </c>
      <c r="K93" s="19"/>
    </row>
    <row r="94" spans="1:13" ht="27.6">
      <c r="A94" s="231">
        <v>88</v>
      </c>
      <c r="B94" s="321" t="s">
        <v>242</v>
      </c>
      <c r="C94" s="201" t="s">
        <v>223</v>
      </c>
      <c r="D94" s="181" t="s">
        <v>77</v>
      </c>
      <c r="E94" s="181" t="e">
        <f>_xlfn.IFNA(VLOOKUP(B94,'C.1'!$B$7:$E$206,4,0),0)+_xlfn.IFNA(VLOOKUP(B94,'C.2'!$B$7:$E$206,4,0),0)+_xlfn.IFNA(VLOOKUP(B94,'C.3'!$B$7:$E$206,4,0),0)+_xlfn.IFNA(VLOOKUP(B94,'C.4'!$B$7:$E$206,4,0),0)+_xlfn.IFNA(VLOOKUP(B94,#REF!,4,0),0)+_xlfn.IFNA(VLOOKUP(B94,'C.6'!$B$7:$E$206,4,0),0)+_xlfn.IFNA(VLOOKUP(B94,'C.7'!$B$7:$E$206,4,0),0)+_xlfn.IFNA(VLOOKUP(B94,'C.8'!$B$7:$E$206,4,0),0)+_xlfn.IFNA(VLOOKUP(B94,'C.9'!$B$7:$E$205,4,0),0)+_xlfn.IFNA(VLOOKUP(B94,'C.10'!$B$7:$E$206,4,0),0)+_xlfn.IFNA(VLOOKUP(B94,'C.11'!$B$7:$E$206,4,0),0)+_xlfn.IFNA(VLOOKUP(B94,'C.12'!$B$7:$E$205,4,0),0)+_xlfn.IFNA(VLOOKUP(B94,'C.13'!$B$7:$E$207,4,0),0)+_xlfn.IFNA(VLOOKUP(B94,'C.14'!$B$7:$E$205,4,0),0)+_xlfn.IFNA(VLOOKUP(B94,'C.15'!$B$7:$E$206,4,0),0)+_xlfn.IFNA(VLOOKUP(B94,'C.16'!$B$7:$E$207,4,0),0)</f>
        <v>#REF!</v>
      </c>
      <c r="F94" s="217" t="e">
        <f>#REF!</f>
        <v>#REF!</v>
      </c>
      <c r="G94" s="285" t="e">
        <f t="shared" si="2"/>
        <v>#REF!</v>
      </c>
      <c r="H94" s="179"/>
      <c r="I94" s="1">
        <f>_xlfn.IFNA(VLOOKUP(B94,'C.6'!$B$7:$E$207,4,0),0)</f>
        <v>0</v>
      </c>
      <c r="J94" s="300" t="e">
        <f t="shared" si="3"/>
        <v>#REF!</v>
      </c>
      <c r="K94" s="19"/>
      <c r="L94" s="295"/>
      <c r="M94" s="295"/>
    </row>
    <row r="95" spans="1:13" ht="27.6">
      <c r="A95" s="231"/>
      <c r="B95" s="321" t="s">
        <v>512</v>
      </c>
      <c r="C95" s="201" t="s">
        <v>511</v>
      </c>
      <c r="D95" s="181" t="s">
        <v>77</v>
      </c>
      <c r="E95" s="181" t="e">
        <f>_xlfn.IFNA(VLOOKUP(B95,'C.1'!$B$7:$E$206,4,0),0)+_xlfn.IFNA(VLOOKUP(B95,'C.2'!$B$7:$E$206,4,0),0)+_xlfn.IFNA(VLOOKUP(B95,'C.3'!$B$7:$E$206,4,0),0)+_xlfn.IFNA(VLOOKUP(B95,'C.4'!$B$7:$E$206,4,0),0)+_xlfn.IFNA(VLOOKUP(B95,#REF!,4,0),0)+_xlfn.IFNA(VLOOKUP(B95,'C.6'!$B$7:$E$206,4,0),0)+_xlfn.IFNA(VLOOKUP(B95,'C.7'!$B$7:$E$206,4,0),0)+_xlfn.IFNA(VLOOKUP(B95,'C.8'!$B$7:$E$206,4,0),0)+_xlfn.IFNA(VLOOKUP(B95,'C.9'!$B$7:$E$205,4,0),0)+_xlfn.IFNA(VLOOKUP(B95,'C.10'!$B$7:$E$206,4,0),0)+_xlfn.IFNA(VLOOKUP(B95,'C.11'!$B$7:$E$206,4,0),0)+_xlfn.IFNA(VLOOKUP(B95,'C.12'!$B$7:$E$205,4,0),0)+_xlfn.IFNA(VLOOKUP(B95,'C.13'!$B$7:$E$207,4,0),0)+_xlfn.IFNA(VLOOKUP(B95,'C.14'!$B$7:$E$205,4,0),0)+_xlfn.IFNA(VLOOKUP(B95,'C.15'!$B$7:$E$206,4,0),0)+_xlfn.IFNA(VLOOKUP(B95,'C.16'!$B$7:$E$207,4,0),0)</f>
        <v>#REF!</v>
      </c>
      <c r="F95" s="217" t="e">
        <f>#REF!</f>
        <v>#REF!</v>
      </c>
      <c r="G95" s="285" t="e">
        <f t="shared" si="2"/>
        <v>#REF!</v>
      </c>
      <c r="H95" s="179"/>
      <c r="I95" s="1">
        <f>_xlfn.IFNA(VLOOKUP(B95,'C.6'!$B$7:$E$207,4,0),0)</f>
        <v>0</v>
      </c>
      <c r="J95" s="300" t="e">
        <f t="shared" si="3"/>
        <v>#REF!</v>
      </c>
      <c r="K95" s="19"/>
      <c r="L95" s="295"/>
      <c r="M95" s="295"/>
    </row>
    <row r="96" spans="1:13" ht="27.6">
      <c r="A96" s="231"/>
      <c r="B96" s="321" t="s">
        <v>513</v>
      </c>
      <c r="C96" s="201" t="s">
        <v>506</v>
      </c>
      <c r="D96" s="181" t="s">
        <v>77</v>
      </c>
      <c r="E96" s="181" t="e">
        <f>_xlfn.IFNA(VLOOKUP(B96,'C.1'!$B$7:$E$206,4,0),0)+_xlfn.IFNA(VLOOKUP(B96,'C.2'!$B$7:$E$206,4,0),0)+_xlfn.IFNA(VLOOKUP(B96,'C.3'!$B$7:$E$206,4,0),0)+_xlfn.IFNA(VLOOKUP(B96,'C.4'!$B$7:$E$206,4,0),0)+_xlfn.IFNA(VLOOKUP(B96,#REF!,4,0),0)+_xlfn.IFNA(VLOOKUP(B96,'C.6'!$B$7:$E$206,4,0),0)+_xlfn.IFNA(VLOOKUP(B96,'C.7'!$B$7:$E$206,4,0),0)+_xlfn.IFNA(VLOOKUP(B96,'C.8'!$B$7:$E$206,4,0),0)+_xlfn.IFNA(VLOOKUP(B96,'C.9'!$B$7:$E$205,4,0),0)+_xlfn.IFNA(VLOOKUP(B96,'C.10'!$B$7:$E$206,4,0),0)+_xlfn.IFNA(VLOOKUP(B96,'C.11'!$B$7:$E$206,4,0),0)+_xlfn.IFNA(VLOOKUP(B96,'C.12'!$B$7:$E$205,4,0),0)+_xlfn.IFNA(VLOOKUP(B96,'C.13'!$B$7:$E$207,4,0),0)+_xlfn.IFNA(VLOOKUP(B96,'C.14'!$B$7:$E$205,4,0),0)+_xlfn.IFNA(VLOOKUP(B96,'C.15'!$B$7:$E$206,4,0),0)+_xlfn.IFNA(VLOOKUP(B96,'C.16'!$B$7:$E$207,4,0),0)</f>
        <v>#REF!</v>
      </c>
      <c r="F96" s="217" t="e">
        <f>#REF!</f>
        <v>#REF!</v>
      </c>
      <c r="G96" s="285" t="e">
        <f t="shared" si="2"/>
        <v>#REF!</v>
      </c>
      <c r="H96" s="179"/>
      <c r="I96" s="1">
        <f>_xlfn.IFNA(VLOOKUP(B96,'C.6'!$B$7:$E$207,4,0),0)</f>
        <v>0</v>
      </c>
      <c r="J96" s="300" t="e">
        <f t="shared" si="3"/>
        <v>#REF!</v>
      </c>
      <c r="K96" s="19"/>
      <c r="L96" s="295"/>
      <c r="M96" s="295"/>
    </row>
    <row r="97" spans="1:13" ht="27.6">
      <c r="A97" s="231"/>
      <c r="B97" s="321" t="s">
        <v>514</v>
      </c>
      <c r="C97" s="201" t="s">
        <v>503</v>
      </c>
      <c r="D97" s="181" t="s">
        <v>77</v>
      </c>
      <c r="E97" s="181" t="e">
        <f>_xlfn.IFNA(VLOOKUP(B97,'C.1'!$B$7:$E$206,4,0),0)+_xlfn.IFNA(VLOOKUP(B97,'C.2'!$B$7:$E$206,4,0),0)+_xlfn.IFNA(VLOOKUP(B97,'C.3'!$B$7:$E$206,4,0),0)+_xlfn.IFNA(VLOOKUP(B97,'C.4'!$B$7:$E$206,4,0),0)+_xlfn.IFNA(VLOOKUP(B97,#REF!,4,0),0)+_xlfn.IFNA(VLOOKUP(B97,'C.6'!$B$7:$E$206,4,0),0)+_xlfn.IFNA(VLOOKUP(B97,'C.7'!$B$7:$E$206,4,0),0)+_xlfn.IFNA(VLOOKUP(B97,'C.8'!$B$7:$E$206,4,0),0)+_xlfn.IFNA(VLOOKUP(B97,'C.9'!$B$7:$E$205,4,0),0)+_xlfn.IFNA(VLOOKUP(B97,'C.10'!$B$7:$E$206,4,0),0)+_xlfn.IFNA(VLOOKUP(B97,'C.11'!$B$7:$E$206,4,0),0)+_xlfn.IFNA(VLOOKUP(B97,'C.12'!$B$7:$E$205,4,0),0)+_xlfn.IFNA(VLOOKUP(B97,'C.13'!$B$7:$E$207,4,0),0)+_xlfn.IFNA(VLOOKUP(B97,'C.14'!$B$7:$E$205,4,0),0)+_xlfn.IFNA(VLOOKUP(B97,'C.15'!$B$7:$E$206,4,0),0)+_xlfn.IFNA(VLOOKUP(B97,'C.16'!$B$7:$E$207,4,0),0)</f>
        <v>#REF!</v>
      </c>
      <c r="F97" s="217" t="e">
        <f>#REF!</f>
        <v>#REF!</v>
      </c>
      <c r="G97" s="285" t="e">
        <f t="shared" si="2"/>
        <v>#REF!</v>
      </c>
      <c r="H97" s="179"/>
      <c r="I97" s="1">
        <f>_xlfn.IFNA(VLOOKUP(B97,'C.6'!$B$7:$E$207,4,0),0)</f>
        <v>0</v>
      </c>
      <c r="J97" s="300" t="e">
        <f t="shared" si="3"/>
        <v>#REF!</v>
      </c>
      <c r="K97" s="19"/>
      <c r="L97" s="295"/>
      <c r="M97" s="295"/>
    </row>
    <row r="98" spans="1:13" ht="14.4">
      <c r="A98" s="231">
        <v>89</v>
      </c>
      <c r="B98" s="321" t="s">
        <v>346</v>
      </c>
      <c r="C98" s="201" t="s">
        <v>515</v>
      </c>
      <c r="D98" s="181" t="s">
        <v>82</v>
      </c>
      <c r="E98" s="181" t="e">
        <f>_xlfn.IFNA(VLOOKUP(B98,'C.1'!$B$7:$E$206,4,0),0)+_xlfn.IFNA(VLOOKUP(B98,'C.2'!$B$7:$E$206,4,0),0)+_xlfn.IFNA(VLOOKUP(B98,'C.3'!$B$7:$E$206,4,0),0)+_xlfn.IFNA(VLOOKUP(B98,'C.4'!$B$7:$E$206,4,0),0)+_xlfn.IFNA(VLOOKUP(B98,#REF!,4,0),0)+_xlfn.IFNA(VLOOKUP(B98,'C.6'!$B$7:$E$206,4,0),0)+_xlfn.IFNA(VLOOKUP(B98,'C.7'!$B$7:$E$206,4,0),0)+_xlfn.IFNA(VLOOKUP(B98,'C.8'!$B$7:$E$206,4,0),0)+_xlfn.IFNA(VLOOKUP(B98,'C.9'!$B$7:$E$205,4,0),0)+_xlfn.IFNA(VLOOKUP(B98,'C.10'!$B$7:$E$206,4,0),0)+_xlfn.IFNA(VLOOKUP(B98,'C.11'!$B$7:$E$206,4,0),0)+_xlfn.IFNA(VLOOKUP(B98,'C.12'!$B$7:$E$205,4,0),0)+_xlfn.IFNA(VLOOKUP(B98,'C.13'!$B$7:$E$207,4,0),0)+_xlfn.IFNA(VLOOKUP(B98,'C.14'!$B$7:$E$205,4,0),0)+_xlfn.IFNA(VLOOKUP(B98,'C.15'!$B$7:$E$206,4,0),0)+_xlfn.IFNA(VLOOKUP(B98,'C.16'!$B$7:$E$207,4,0),0)</f>
        <v>#REF!</v>
      </c>
      <c r="F98" s="217" t="e">
        <f>'60P'!N43</f>
        <v>#REF!</v>
      </c>
      <c r="G98" s="285" t="e">
        <f t="shared" si="2"/>
        <v>#REF!</v>
      </c>
      <c r="H98" s="179"/>
      <c r="I98" s="1">
        <f>_xlfn.IFNA(VLOOKUP(B98,'C.6'!$B$7:$E$207,4,0),0)</f>
        <v>0</v>
      </c>
      <c r="J98" s="300" t="e">
        <f t="shared" si="3"/>
        <v>#REF!</v>
      </c>
      <c r="K98" s="19"/>
      <c r="L98" s="295"/>
      <c r="M98" s="295"/>
    </row>
    <row r="99" spans="1:13" ht="14.4">
      <c r="A99" s="231">
        <v>90</v>
      </c>
      <c r="B99" s="321" t="s">
        <v>354</v>
      </c>
      <c r="C99" s="201" t="s">
        <v>351</v>
      </c>
      <c r="D99" s="181" t="s">
        <v>82</v>
      </c>
      <c r="E99" s="181" t="e">
        <f>_xlfn.IFNA(VLOOKUP(B99,'C.1'!$B$7:$E$206,4,0),0)+_xlfn.IFNA(VLOOKUP(B99,'C.2'!$B$7:$E$206,4,0),0)+_xlfn.IFNA(VLOOKUP(B99,'C.3'!$B$7:$E$206,4,0),0)+_xlfn.IFNA(VLOOKUP(B99,'C.4'!$B$7:$E$206,4,0),0)+_xlfn.IFNA(VLOOKUP(B99,#REF!,4,0),0)+_xlfn.IFNA(VLOOKUP(B99,'C.6'!$B$7:$E$206,4,0),0)+_xlfn.IFNA(VLOOKUP(B99,'C.7'!$B$7:$E$206,4,0),0)+_xlfn.IFNA(VLOOKUP(B99,'C.8'!$B$7:$E$206,4,0),0)+_xlfn.IFNA(VLOOKUP(B99,'C.9'!$B$7:$E$205,4,0),0)+_xlfn.IFNA(VLOOKUP(B99,'C.10'!$B$7:$E$206,4,0),0)+_xlfn.IFNA(VLOOKUP(B99,'C.11'!$B$7:$E$206,4,0),0)+_xlfn.IFNA(VLOOKUP(B99,'C.12'!$B$7:$E$205,4,0),0)+_xlfn.IFNA(VLOOKUP(B99,'C.13'!$B$7:$E$207,4,0),0)+_xlfn.IFNA(VLOOKUP(B99,'C.14'!$B$7:$E$205,4,0),0)+_xlfn.IFNA(VLOOKUP(B99,'C.15'!$B$7:$E$206,4,0),0)+_xlfn.IFNA(VLOOKUP(B99,'C.16'!$B$7:$E$207,4,0),0)</f>
        <v>#REF!</v>
      </c>
      <c r="F99" s="217" t="e">
        <f>'60.1P'!N43</f>
        <v>#REF!</v>
      </c>
      <c r="G99" s="285" t="e">
        <f t="shared" si="2"/>
        <v>#REF!</v>
      </c>
      <c r="H99" s="179"/>
      <c r="I99" s="1">
        <f>_xlfn.IFNA(VLOOKUP(B99,'C.6'!$B$7:$E$207,4,0),0)</f>
        <v>0</v>
      </c>
      <c r="J99" s="300" t="e">
        <f t="shared" si="3"/>
        <v>#REF!</v>
      </c>
      <c r="K99" s="19"/>
      <c r="L99" s="295"/>
      <c r="M99" s="295"/>
    </row>
    <row r="100" spans="1:13" ht="14.4">
      <c r="A100" s="231">
        <v>91</v>
      </c>
      <c r="B100" s="321" t="s">
        <v>347</v>
      </c>
      <c r="C100" s="201" t="s">
        <v>359</v>
      </c>
      <c r="D100" s="181" t="s">
        <v>82</v>
      </c>
      <c r="E100" s="181" t="e">
        <f>_xlfn.IFNA(VLOOKUP(B100,'C.1'!$B$7:$E$206,4,0),0)+_xlfn.IFNA(VLOOKUP(B100,'C.2'!$B$7:$E$206,4,0),0)+_xlfn.IFNA(VLOOKUP(B100,'C.3'!$B$7:$E$206,4,0),0)+_xlfn.IFNA(VLOOKUP(B100,'C.4'!$B$7:$E$206,4,0),0)+_xlfn.IFNA(VLOOKUP(B100,#REF!,4,0),0)+_xlfn.IFNA(VLOOKUP(B100,'C.6'!$B$7:$E$206,4,0),0)+_xlfn.IFNA(VLOOKUP(B100,'C.7'!$B$7:$E$206,4,0),0)+_xlfn.IFNA(VLOOKUP(B100,'C.8'!$B$7:$E$206,4,0),0)+_xlfn.IFNA(VLOOKUP(B100,'C.9'!$B$7:$E$205,4,0),0)+_xlfn.IFNA(VLOOKUP(B100,'C.10'!$B$7:$E$206,4,0),0)+_xlfn.IFNA(VLOOKUP(B100,'C.11'!$B$7:$E$206,4,0),0)+_xlfn.IFNA(VLOOKUP(B100,'C.12'!$B$7:$E$205,4,0),0)+_xlfn.IFNA(VLOOKUP(B100,'C.13'!$B$7:$E$207,4,0),0)+_xlfn.IFNA(VLOOKUP(B100,'C.14'!$B$7:$E$205,4,0),0)+_xlfn.IFNA(VLOOKUP(B100,'C.15'!$B$7:$E$206,4,0),0)+_xlfn.IFNA(VLOOKUP(B100,'C.16'!$B$7:$E$207,4,0),0)</f>
        <v>#REF!</v>
      </c>
      <c r="F100" s="217" t="e">
        <f>'61P'!N43</f>
        <v>#REF!</v>
      </c>
      <c r="G100" s="285" t="e">
        <f t="shared" si="2"/>
        <v>#REF!</v>
      </c>
      <c r="H100" s="179"/>
      <c r="I100" s="1">
        <f>_xlfn.IFNA(VLOOKUP(B100,'C.6'!$B$7:$E$207,4,0),0)</f>
        <v>0</v>
      </c>
      <c r="J100" s="300" t="e">
        <f t="shared" si="3"/>
        <v>#REF!</v>
      </c>
      <c r="K100" s="19"/>
      <c r="L100" s="295"/>
      <c r="M100" s="295"/>
    </row>
    <row r="101" spans="1:13" ht="14.4">
      <c r="A101" s="231">
        <v>92</v>
      </c>
      <c r="B101" s="321" t="s">
        <v>348</v>
      </c>
      <c r="C101" s="201" t="s">
        <v>352</v>
      </c>
      <c r="D101" s="181" t="s">
        <v>82</v>
      </c>
      <c r="E101" s="181" t="e">
        <f>_xlfn.IFNA(VLOOKUP(B101,'C.1'!$B$7:$E$206,4,0),0)+_xlfn.IFNA(VLOOKUP(B101,'C.2'!$B$7:$E$206,4,0),0)+_xlfn.IFNA(VLOOKUP(B101,'C.3'!$B$7:$E$206,4,0),0)+_xlfn.IFNA(VLOOKUP(B101,'C.4'!$B$7:$E$206,4,0),0)+_xlfn.IFNA(VLOOKUP(B101,#REF!,4,0),0)+_xlfn.IFNA(VLOOKUP(B101,'C.6'!$B$7:$E$206,4,0),0)+_xlfn.IFNA(VLOOKUP(B101,'C.7'!$B$7:$E$206,4,0),0)+_xlfn.IFNA(VLOOKUP(B101,'C.8'!$B$7:$E$206,4,0),0)+_xlfn.IFNA(VLOOKUP(B101,'C.9'!$B$7:$E$205,4,0),0)+_xlfn.IFNA(VLOOKUP(B101,'C.10'!$B$7:$E$206,4,0),0)+_xlfn.IFNA(VLOOKUP(B101,'C.11'!$B$7:$E$206,4,0),0)+_xlfn.IFNA(VLOOKUP(B101,'C.12'!$B$7:$E$205,4,0),0)+_xlfn.IFNA(VLOOKUP(B101,'C.13'!$B$7:$E$207,4,0),0)+_xlfn.IFNA(VLOOKUP(B101,'C.14'!$B$7:$E$205,4,0),0)+_xlfn.IFNA(VLOOKUP(B101,'C.15'!$B$7:$E$206,4,0),0)+_xlfn.IFNA(VLOOKUP(B101,'C.16'!$B$7:$E$207,4,0),0)</f>
        <v>#REF!</v>
      </c>
      <c r="F101" s="217" t="e">
        <f>#REF!</f>
        <v>#REF!</v>
      </c>
      <c r="G101" s="285" t="e">
        <f t="shared" si="2"/>
        <v>#REF!</v>
      </c>
      <c r="H101" s="179"/>
      <c r="I101" s="1">
        <f>_xlfn.IFNA(VLOOKUP(B101,'C.6'!$B$7:$E$207,4,0),0)</f>
        <v>0</v>
      </c>
      <c r="J101" s="300" t="e">
        <f t="shared" si="3"/>
        <v>#REF!</v>
      </c>
      <c r="K101" s="19"/>
      <c r="L101" s="295"/>
      <c r="M101" s="295"/>
    </row>
    <row r="102" spans="1:13" ht="14.4">
      <c r="A102" s="231">
        <v>93</v>
      </c>
      <c r="B102" s="321" t="s">
        <v>349</v>
      </c>
      <c r="C102" s="201" t="s">
        <v>353</v>
      </c>
      <c r="D102" s="181" t="s">
        <v>82</v>
      </c>
      <c r="E102" s="181" t="e">
        <f>_xlfn.IFNA(VLOOKUP(B102,'C.1'!$B$7:$E$206,4,0),0)+_xlfn.IFNA(VLOOKUP(B102,'C.2'!$B$7:$E$206,4,0),0)+_xlfn.IFNA(VLOOKUP(B102,'C.3'!$B$7:$E$206,4,0),0)+_xlfn.IFNA(VLOOKUP(B102,'C.4'!$B$7:$E$206,4,0),0)+_xlfn.IFNA(VLOOKUP(B102,#REF!,4,0),0)+_xlfn.IFNA(VLOOKUP(B102,'C.6'!$B$7:$E$206,4,0),0)+_xlfn.IFNA(VLOOKUP(B102,'C.7'!$B$7:$E$206,4,0),0)+_xlfn.IFNA(VLOOKUP(B102,'C.8'!$B$7:$E$206,4,0),0)+_xlfn.IFNA(VLOOKUP(B102,'C.9'!$B$7:$E$205,4,0),0)+_xlfn.IFNA(VLOOKUP(B102,'C.10'!$B$7:$E$206,4,0),0)+_xlfn.IFNA(VLOOKUP(B102,'C.11'!$B$7:$E$206,4,0),0)+_xlfn.IFNA(VLOOKUP(B102,'C.12'!$B$7:$E$205,4,0),0)+_xlfn.IFNA(VLOOKUP(B102,'C.13'!$B$7:$E$207,4,0),0)+_xlfn.IFNA(VLOOKUP(B102,'C.14'!$B$7:$E$205,4,0),0)+_xlfn.IFNA(VLOOKUP(B102,'C.15'!$B$7:$E$206,4,0),0)+_xlfn.IFNA(VLOOKUP(B102,'C.16'!$B$7:$E$207,4,0),0)</f>
        <v>#REF!</v>
      </c>
      <c r="F102" s="217" t="e">
        <f>#REF!</f>
        <v>#REF!</v>
      </c>
      <c r="G102" s="285" t="e">
        <f t="shared" si="2"/>
        <v>#REF!</v>
      </c>
      <c r="H102" s="179"/>
      <c r="I102" s="1">
        <f>_xlfn.IFNA(VLOOKUP(B102,'C.6'!$B$7:$E$207,4,0),0)</f>
        <v>0</v>
      </c>
      <c r="J102" s="300" t="e">
        <f t="shared" si="3"/>
        <v>#REF!</v>
      </c>
      <c r="K102" s="19"/>
      <c r="L102" s="295"/>
      <c r="M102" s="295"/>
    </row>
    <row r="103" spans="1:13">
      <c r="A103" s="231"/>
      <c r="B103" s="182"/>
      <c r="C103" s="201"/>
      <c r="D103" s="181"/>
      <c r="E103" s="181" t="e">
        <f>_xlfn.IFNA(VLOOKUP(B103,'C.1'!$B$7:$E$206,4,0),0)+_xlfn.IFNA(VLOOKUP(B103,'C.2'!$B$7:$E$206,4,0),0)+_xlfn.IFNA(VLOOKUP(B103,'C.3'!$B$7:$E$206,4,0),0)+_xlfn.IFNA(VLOOKUP(B103,'C.4'!$B$7:$E$206,4,0),0)+_xlfn.IFNA(VLOOKUP(B103,#REF!,4,0),0)+_xlfn.IFNA(VLOOKUP(B103,'C.6'!$B$7:$E$206,4,0),0)+_xlfn.IFNA(VLOOKUP(B103,'C.7'!$B$7:$E$206,4,0),0)+_xlfn.IFNA(VLOOKUP(B103,'C.8'!$B$7:$E$206,4,0),0)+_xlfn.IFNA(VLOOKUP(B103,'C.9'!$B$7:$E$205,4,0),0)+_xlfn.IFNA(VLOOKUP(B103,'C.10'!$B$7:$E$206,4,0),0)+_xlfn.IFNA(VLOOKUP(B103,'C.11'!$B$7:$E$206,4,0),0)+_xlfn.IFNA(VLOOKUP(B103,'C.12'!$B$7:$E$205,4,0),0)+_xlfn.IFNA(VLOOKUP(B103,'C.13'!$B$7:$E$207,4,0),0)+_xlfn.IFNA(VLOOKUP(B103,'C.14'!$B$7:$E$205,4,0),0)+_xlfn.IFNA(VLOOKUP(B103,'C.15'!$B$7:$E$206,4,0),0)+_xlfn.IFNA(VLOOKUP(B103,'C.16'!$B$7:$E$207,4,0),0)</f>
        <v>#REF!</v>
      </c>
      <c r="F103" s="217"/>
      <c r="G103" s="293" t="e">
        <f>SUM(G88:G102)</f>
        <v>#REF!</v>
      </c>
      <c r="H103" s="179"/>
      <c r="I103" s="1">
        <f>_xlfn.IFNA(VLOOKUP(B103,'C.6'!$B$7:$E$207,4,0),0)</f>
        <v>0</v>
      </c>
      <c r="J103" s="300">
        <f t="shared" si="3"/>
        <v>0</v>
      </c>
      <c r="K103" s="19"/>
      <c r="L103" s="295"/>
      <c r="M103" s="295"/>
    </row>
    <row r="104" spans="1:13">
      <c r="A104" s="232"/>
      <c r="B104" s="182"/>
      <c r="C104" s="229" t="s">
        <v>215</v>
      </c>
      <c r="D104" s="220"/>
      <c r="E104" s="181" t="e">
        <f>_xlfn.IFNA(VLOOKUP(B104,'C.1'!$B$7:$E$206,4,0),0)+_xlfn.IFNA(VLOOKUP(B104,'C.2'!$B$7:$E$206,4,0),0)+_xlfn.IFNA(VLOOKUP(B104,'C.3'!$B$7:$E$206,4,0),0)+_xlfn.IFNA(VLOOKUP(B104,'C.4'!$B$7:$E$206,4,0),0)+_xlfn.IFNA(VLOOKUP(B104,#REF!,4,0),0)+_xlfn.IFNA(VLOOKUP(B104,'C.6'!$B$7:$E$206,4,0),0)+_xlfn.IFNA(VLOOKUP(B104,'C.7'!$B$7:$E$206,4,0),0)+_xlfn.IFNA(VLOOKUP(B104,'C.8'!$B$7:$E$206,4,0),0)+_xlfn.IFNA(VLOOKUP(B104,'C.9'!$B$7:$E$205,4,0),0)+_xlfn.IFNA(VLOOKUP(B104,'C.10'!$B$7:$E$206,4,0),0)+_xlfn.IFNA(VLOOKUP(B104,'C.11'!$B$7:$E$206,4,0),0)+_xlfn.IFNA(VLOOKUP(B104,'C.12'!$B$7:$E$205,4,0),0)+_xlfn.IFNA(VLOOKUP(B104,'C.13'!$B$7:$E$207,4,0),0)+_xlfn.IFNA(VLOOKUP(B104,'C.14'!$B$7:$E$205,4,0),0)+_xlfn.IFNA(VLOOKUP(B104,'C.15'!$B$7:$E$206,4,0),0)+_xlfn.IFNA(VLOOKUP(B104,'C.16'!$B$7:$E$207,4,0),0)</f>
        <v>#REF!</v>
      </c>
      <c r="F104" s="225"/>
      <c r="G104" s="285" t="e">
        <f t="shared" si="2"/>
        <v>#REF!</v>
      </c>
      <c r="H104" s="179"/>
      <c r="I104" s="1">
        <f>_xlfn.IFNA(VLOOKUP(B104,'C.6'!$B$7:$E$207,4,0),0)</f>
        <v>0</v>
      </c>
      <c r="J104" s="300">
        <f t="shared" si="3"/>
        <v>0</v>
      </c>
      <c r="K104" s="19"/>
      <c r="L104" s="295"/>
      <c r="M104" s="295"/>
    </row>
    <row r="105" spans="1:13">
      <c r="A105" s="232"/>
      <c r="B105" s="182"/>
      <c r="C105" s="230" t="s">
        <v>216</v>
      </c>
      <c r="D105" s="220"/>
      <c r="E105" s="181" t="e">
        <f>_xlfn.IFNA(VLOOKUP(B105,'C.1'!$B$7:$E$206,4,0),0)+_xlfn.IFNA(VLOOKUP(B105,'C.2'!$B$7:$E$206,4,0),0)+_xlfn.IFNA(VLOOKUP(B105,'C.3'!$B$7:$E$206,4,0),0)+_xlfn.IFNA(VLOOKUP(B105,'C.4'!$B$7:$E$206,4,0),0)+_xlfn.IFNA(VLOOKUP(B105,#REF!,4,0),0)+_xlfn.IFNA(VLOOKUP(B105,'C.6'!$B$7:$E$206,4,0),0)+_xlfn.IFNA(VLOOKUP(B105,'C.7'!$B$7:$E$206,4,0),0)+_xlfn.IFNA(VLOOKUP(B105,'C.8'!$B$7:$E$206,4,0),0)+_xlfn.IFNA(VLOOKUP(B105,'C.9'!$B$7:$E$205,4,0),0)+_xlfn.IFNA(VLOOKUP(B105,'C.10'!$B$7:$E$206,4,0),0)+_xlfn.IFNA(VLOOKUP(B105,'C.11'!$B$7:$E$206,4,0),0)+_xlfn.IFNA(VLOOKUP(B105,'C.12'!$B$7:$E$205,4,0),0)+_xlfn.IFNA(VLOOKUP(B105,'C.13'!$B$7:$E$207,4,0),0)+_xlfn.IFNA(VLOOKUP(B105,'C.14'!$B$7:$E$205,4,0),0)+_xlfn.IFNA(VLOOKUP(B105,'C.15'!$B$7:$E$206,4,0),0)+_xlfn.IFNA(VLOOKUP(B105,'C.16'!$B$7:$E$207,4,0),0)</f>
        <v>#REF!</v>
      </c>
      <c r="F105" s="225"/>
      <c r="G105" s="285" t="e">
        <f t="shared" si="2"/>
        <v>#REF!</v>
      </c>
      <c r="H105" s="179"/>
      <c r="I105" s="1">
        <f>_xlfn.IFNA(VLOOKUP(B105,'C.6'!$B$7:$E$207,4,0),0)</f>
        <v>0</v>
      </c>
      <c r="J105" s="300">
        <f t="shared" si="3"/>
        <v>0</v>
      </c>
      <c r="K105" s="19"/>
      <c r="L105" s="295"/>
      <c r="M105" s="295"/>
    </row>
    <row r="106" spans="1:13" ht="14.4">
      <c r="A106" s="231">
        <v>94</v>
      </c>
      <c r="B106" s="321" t="s">
        <v>245</v>
      </c>
      <c r="C106" s="201" t="s">
        <v>224</v>
      </c>
      <c r="D106" s="203" t="s">
        <v>82</v>
      </c>
      <c r="E106" s="181" t="e">
        <f>_xlfn.IFNA(VLOOKUP(B106,'C.1'!$B$7:$E$206,4,0),0)+_xlfn.IFNA(VLOOKUP(B106,'C.2'!$B$7:$E$206,4,0),0)+_xlfn.IFNA(VLOOKUP(B106,'C.3'!$B$7:$E$206,4,0),0)+_xlfn.IFNA(VLOOKUP(B106,'C.4'!$B$7:$E$206,4,0),0)+_xlfn.IFNA(VLOOKUP(B106,#REF!,4,0),0)+_xlfn.IFNA(VLOOKUP(B106,'C.6'!$B$7:$E$206,4,0),0)+_xlfn.IFNA(VLOOKUP(B106,'C.7'!$B$7:$E$206,4,0),0)+_xlfn.IFNA(VLOOKUP(B106,'C.8'!$B$7:$E$206,4,0),0)+_xlfn.IFNA(VLOOKUP(B106,'C.9'!$B$7:$E$205,4,0),0)+_xlfn.IFNA(VLOOKUP(B106,'C.10'!$B$7:$E$206,4,0),0)+_xlfn.IFNA(VLOOKUP(B106,'C.11'!$B$7:$E$206,4,0),0)+_xlfn.IFNA(VLOOKUP(B106,'C.12'!$B$7:$E$205,4,0),0)+_xlfn.IFNA(VLOOKUP(B106,'C.13'!$B$7:$E$207,4,0),0)+_xlfn.IFNA(VLOOKUP(B106,'C.14'!$B$7:$E$205,4,0),0)+_xlfn.IFNA(VLOOKUP(B106,'C.15'!$B$7:$E$206,4,0),0)+_xlfn.IFNA(VLOOKUP(B106,'C.16'!$B$7:$E$207,4,0),0)</f>
        <v>#REF!</v>
      </c>
      <c r="F106" s="217" t="e">
        <f>#REF!</f>
        <v>#REF!</v>
      </c>
      <c r="G106" s="285" t="e">
        <f t="shared" si="2"/>
        <v>#REF!</v>
      </c>
      <c r="H106" s="179"/>
      <c r="I106" s="1">
        <f>_xlfn.IFNA(VLOOKUP(B106,'C.6'!$B$7:$E$207,4,0),0)</f>
        <v>0</v>
      </c>
      <c r="J106" s="300" t="e">
        <f t="shared" si="3"/>
        <v>#REF!</v>
      </c>
      <c r="K106" s="19"/>
      <c r="L106" s="295"/>
      <c r="M106" s="295"/>
    </row>
    <row r="107" spans="1:13" ht="14.4">
      <c r="A107" s="231">
        <v>95</v>
      </c>
      <c r="B107" s="321" t="s">
        <v>243</v>
      </c>
      <c r="C107" s="201" t="s">
        <v>225</v>
      </c>
      <c r="D107" s="203" t="s">
        <v>77</v>
      </c>
      <c r="E107" s="181" t="e">
        <f>_xlfn.IFNA(VLOOKUP(B107,'C.1'!$B$7:$E$206,4,0),0)+_xlfn.IFNA(VLOOKUP(B107,'C.2'!$B$7:$E$206,4,0),0)+_xlfn.IFNA(VLOOKUP(B107,'C.3'!$B$7:$E$206,4,0),0)+_xlfn.IFNA(VLOOKUP(B107,'C.4'!$B$7:$E$206,4,0),0)+_xlfn.IFNA(VLOOKUP(B107,#REF!,4,0),0)+_xlfn.IFNA(VLOOKUP(B107,'C.6'!$B$7:$E$206,4,0),0)+_xlfn.IFNA(VLOOKUP(B107,'C.7'!$B$7:$E$206,4,0),0)+_xlfn.IFNA(VLOOKUP(B107,'C.8'!$B$7:$E$206,4,0),0)+_xlfn.IFNA(VLOOKUP(B107,'C.9'!$B$7:$E$205,4,0),0)+_xlfn.IFNA(VLOOKUP(B107,'C.10'!$B$7:$E$206,4,0),0)+_xlfn.IFNA(VLOOKUP(B107,'C.11'!$B$7:$E$206,4,0),0)+_xlfn.IFNA(VLOOKUP(B107,'C.12'!$B$7:$E$205,4,0),0)+_xlfn.IFNA(VLOOKUP(B107,'C.13'!$B$7:$E$207,4,0),0)+_xlfn.IFNA(VLOOKUP(B107,'C.14'!$B$7:$E$205,4,0),0)+_xlfn.IFNA(VLOOKUP(B107,'C.15'!$B$7:$E$206,4,0),0)+_xlfn.IFNA(VLOOKUP(B107,'C.16'!$B$7:$E$207,4,0),0)</f>
        <v>#REF!</v>
      </c>
      <c r="F107" s="217" t="e">
        <f>#REF!</f>
        <v>#REF!</v>
      </c>
      <c r="G107" s="285" t="e">
        <f t="shared" si="2"/>
        <v>#REF!</v>
      </c>
      <c r="H107" s="179"/>
      <c r="I107" s="1">
        <f>_xlfn.IFNA(VLOOKUP(B107,'C.6'!$B$7:$E$207,4,0),0)</f>
        <v>0</v>
      </c>
      <c r="J107" s="300" t="e">
        <f t="shared" si="3"/>
        <v>#REF!</v>
      </c>
      <c r="K107" s="19"/>
    </row>
    <row r="108" spans="1:13" ht="14.4">
      <c r="A108" s="231">
        <v>96</v>
      </c>
      <c r="B108" s="321" t="s">
        <v>244</v>
      </c>
      <c r="C108" s="201" t="s">
        <v>226</v>
      </c>
      <c r="D108" s="203" t="s">
        <v>77</v>
      </c>
      <c r="E108" s="181" t="e">
        <f>_xlfn.IFNA(VLOOKUP(B108,'C.1'!$B$7:$E$206,4,0),0)+_xlfn.IFNA(VLOOKUP(B108,'C.2'!$B$7:$E$206,4,0),0)+_xlfn.IFNA(VLOOKUP(B108,'C.3'!$B$7:$E$206,4,0),0)+_xlfn.IFNA(VLOOKUP(B108,'C.4'!$B$7:$E$206,4,0),0)+_xlfn.IFNA(VLOOKUP(B108,#REF!,4,0),0)+_xlfn.IFNA(VLOOKUP(B108,'C.6'!$B$7:$E$206,4,0),0)+_xlfn.IFNA(VLOOKUP(B108,'C.7'!$B$7:$E$206,4,0),0)+_xlfn.IFNA(VLOOKUP(B108,'C.8'!$B$7:$E$206,4,0),0)+_xlfn.IFNA(VLOOKUP(B108,'C.9'!$B$7:$E$205,4,0),0)+_xlfn.IFNA(VLOOKUP(B108,'C.10'!$B$7:$E$206,4,0),0)+_xlfn.IFNA(VLOOKUP(B108,'C.11'!$B$7:$E$206,4,0),0)+_xlfn.IFNA(VLOOKUP(B108,'C.12'!$B$7:$E$205,4,0),0)+_xlfn.IFNA(VLOOKUP(B108,'C.13'!$B$7:$E$207,4,0),0)+_xlfn.IFNA(VLOOKUP(B108,'C.14'!$B$7:$E$205,4,0),0)+_xlfn.IFNA(VLOOKUP(B108,'C.15'!$B$7:$E$206,4,0),0)+_xlfn.IFNA(VLOOKUP(B108,'C.16'!$B$7:$E$207,4,0),0)</f>
        <v>#REF!</v>
      </c>
      <c r="F108" s="217" t="e">
        <f>#REF!</f>
        <v>#REF!</v>
      </c>
      <c r="G108" s="285" t="e">
        <f t="shared" si="2"/>
        <v>#REF!</v>
      </c>
      <c r="H108" s="179"/>
      <c r="I108" s="1">
        <f>_xlfn.IFNA(VLOOKUP(B108,'C.6'!$B$7:$E$207,4,0),0)</f>
        <v>0</v>
      </c>
      <c r="J108" s="300" t="e">
        <f t="shared" si="3"/>
        <v>#REF!</v>
      </c>
      <c r="K108" s="19"/>
    </row>
    <row r="109" spans="1:13" ht="14.4">
      <c r="A109" s="231">
        <v>97</v>
      </c>
      <c r="B109" s="321" t="s">
        <v>248</v>
      </c>
      <c r="C109" s="201" t="s">
        <v>227</v>
      </c>
      <c r="D109" s="203" t="s">
        <v>82</v>
      </c>
      <c r="E109" s="181" t="e">
        <f>_xlfn.IFNA(VLOOKUP(B109,'C.1'!$B$7:$E$206,4,0),0)+_xlfn.IFNA(VLOOKUP(B109,'C.2'!$B$7:$E$206,4,0),0)+_xlfn.IFNA(VLOOKUP(B109,'C.3'!$B$7:$E$206,4,0),0)+_xlfn.IFNA(VLOOKUP(B109,'C.4'!$B$7:$E$206,4,0),0)+_xlfn.IFNA(VLOOKUP(B109,#REF!,4,0),0)+_xlfn.IFNA(VLOOKUP(B109,'C.6'!$B$7:$E$206,4,0),0)+_xlfn.IFNA(VLOOKUP(B109,'C.7'!$B$7:$E$206,4,0),0)+_xlfn.IFNA(VLOOKUP(B109,'C.8'!$B$7:$E$206,4,0),0)+_xlfn.IFNA(VLOOKUP(B109,'C.9'!$B$7:$E$205,4,0),0)+_xlfn.IFNA(VLOOKUP(B109,'C.10'!$B$7:$E$206,4,0),0)+_xlfn.IFNA(VLOOKUP(B109,'C.11'!$B$7:$E$206,4,0),0)+_xlfn.IFNA(VLOOKUP(B109,'C.12'!$B$7:$E$205,4,0),0)+_xlfn.IFNA(VLOOKUP(B109,'C.13'!$B$7:$E$207,4,0),0)+_xlfn.IFNA(VLOOKUP(B109,'C.14'!$B$7:$E$205,4,0),0)+_xlfn.IFNA(VLOOKUP(B109,'C.15'!$B$7:$E$206,4,0),0)+_xlfn.IFNA(VLOOKUP(B109,'C.16'!$B$7:$E$207,4,0),0)</f>
        <v>#REF!</v>
      </c>
      <c r="F109" s="217" t="e">
        <f>#REF!</f>
        <v>#REF!</v>
      </c>
      <c r="G109" s="285" t="e">
        <f t="shared" si="2"/>
        <v>#REF!</v>
      </c>
      <c r="H109" s="179"/>
      <c r="I109" s="1">
        <f>_xlfn.IFNA(VLOOKUP(B109,'C.6'!$B$7:$E$207,4,0),0)</f>
        <v>0</v>
      </c>
      <c r="J109" s="300" t="e">
        <f t="shared" si="3"/>
        <v>#REF!</v>
      </c>
      <c r="K109" s="19"/>
    </row>
    <row r="110" spans="1:13" ht="14.4">
      <c r="A110" s="231">
        <v>98</v>
      </c>
      <c r="B110" s="321" t="s">
        <v>249</v>
      </c>
      <c r="C110" s="201" t="s">
        <v>228</v>
      </c>
      <c r="D110" s="203" t="s">
        <v>82</v>
      </c>
      <c r="E110" s="181" t="e">
        <f>_xlfn.IFNA(VLOOKUP(B110,'C.1'!$B$7:$E$206,4,0),0)+_xlfn.IFNA(VLOOKUP(B110,'C.2'!$B$7:$E$206,4,0),0)+_xlfn.IFNA(VLOOKUP(B110,'C.3'!$B$7:$E$206,4,0),0)+_xlfn.IFNA(VLOOKUP(B110,'C.4'!$B$7:$E$206,4,0),0)+_xlfn.IFNA(VLOOKUP(B110,#REF!,4,0),0)+_xlfn.IFNA(VLOOKUP(B110,'C.6'!$B$7:$E$206,4,0),0)+_xlfn.IFNA(VLOOKUP(B110,'C.7'!$B$7:$E$206,4,0),0)+_xlfn.IFNA(VLOOKUP(B110,'C.8'!$B$7:$E$206,4,0),0)+_xlfn.IFNA(VLOOKUP(B110,'C.9'!$B$7:$E$205,4,0),0)+_xlfn.IFNA(VLOOKUP(B110,'C.10'!$B$7:$E$206,4,0),0)+_xlfn.IFNA(VLOOKUP(B110,'C.11'!$B$7:$E$206,4,0),0)+_xlfn.IFNA(VLOOKUP(B110,'C.12'!$B$7:$E$205,4,0),0)+_xlfn.IFNA(VLOOKUP(B110,'C.13'!$B$7:$E$207,4,0),0)+_xlfn.IFNA(VLOOKUP(B110,'C.14'!$B$7:$E$205,4,0),0)+_xlfn.IFNA(VLOOKUP(B110,'C.15'!$B$7:$E$206,4,0),0)+_xlfn.IFNA(VLOOKUP(B110,'C.16'!$B$7:$E$207,4,0),0)</f>
        <v>#REF!</v>
      </c>
      <c r="F110" s="217" t="e">
        <f>#REF!</f>
        <v>#REF!</v>
      </c>
      <c r="G110" s="285" t="e">
        <f t="shared" si="2"/>
        <v>#REF!</v>
      </c>
      <c r="H110" s="179"/>
      <c r="I110" s="1">
        <f>_xlfn.IFNA(VLOOKUP(B110,'C.6'!$B$7:$E$207,4,0),0)</f>
        <v>0</v>
      </c>
      <c r="J110" s="300" t="e">
        <f t="shared" si="3"/>
        <v>#REF!</v>
      </c>
      <c r="K110" s="19"/>
    </row>
    <row r="111" spans="1:13" ht="14.4">
      <c r="A111" s="231">
        <v>99</v>
      </c>
      <c r="B111" s="321" t="s">
        <v>250</v>
      </c>
      <c r="C111" s="201" t="s">
        <v>253</v>
      </c>
      <c r="D111" s="203" t="s">
        <v>82</v>
      </c>
      <c r="E111" s="181" t="e">
        <f>_xlfn.IFNA(VLOOKUP(B111,'C.1'!$B$7:$E$206,4,0),0)+_xlfn.IFNA(VLOOKUP(B111,'C.2'!$B$7:$E$206,4,0),0)+_xlfn.IFNA(VLOOKUP(B111,'C.3'!$B$7:$E$206,4,0),0)+_xlfn.IFNA(VLOOKUP(B111,'C.4'!$B$7:$E$206,4,0),0)+_xlfn.IFNA(VLOOKUP(B111,#REF!,4,0),0)+_xlfn.IFNA(VLOOKUP(B111,'C.6'!$B$7:$E$206,4,0),0)+_xlfn.IFNA(VLOOKUP(B111,'C.7'!$B$7:$E$206,4,0),0)+_xlfn.IFNA(VLOOKUP(B111,'C.8'!$B$7:$E$206,4,0),0)+_xlfn.IFNA(VLOOKUP(B111,'C.9'!$B$7:$E$205,4,0),0)+_xlfn.IFNA(VLOOKUP(B111,'C.10'!$B$7:$E$206,4,0),0)+_xlfn.IFNA(VLOOKUP(B111,'C.11'!$B$7:$E$206,4,0),0)+_xlfn.IFNA(VLOOKUP(B111,'C.12'!$B$7:$E$205,4,0),0)+_xlfn.IFNA(VLOOKUP(B111,'C.13'!$B$7:$E$207,4,0),0)+_xlfn.IFNA(VLOOKUP(B111,'C.14'!$B$7:$E$205,4,0),0)+_xlfn.IFNA(VLOOKUP(B111,'C.15'!$B$7:$E$206,4,0),0)+_xlfn.IFNA(VLOOKUP(B111,'C.16'!$B$7:$E$207,4,0),0)</f>
        <v>#REF!</v>
      </c>
      <c r="F111" s="217" t="e">
        <f>#REF!</f>
        <v>#REF!</v>
      </c>
      <c r="G111" s="285" t="e">
        <f t="shared" si="2"/>
        <v>#REF!</v>
      </c>
      <c r="H111" s="179"/>
      <c r="I111" s="1">
        <f>_xlfn.IFNA(VLOOKUP(B111,'C.6'!$B$7:$E$207,4,0),0)</f>
        <v>0</v>
      </c>
      <c r="J111" s="300" t="e">
        <f t="shared" si="3"/>
        <v>#REF!</v>
      </c>
      <c r="K111" s="19"/>
    </row>
    <row r="112" spans="1:13" ht="27.6">
      <c r="A112" s="231">
        <v>100</v>
      </c>
      <c r="B112" s="321" t="s">
        <v>251</v>
      </c>
      <c r="C112" s="201" t="s">
        <v>229</v>
      </c>
      <c r="D112" s="203" t="s">
        <v>82</v>
      </c>
      <c r="E112" s="181" t="e">
        <f>_xlfn.IFNA(VLOOKUP(B112,'C.1'!$B$7:$E$206,4,0),0)+_xlfn.IFNA(VLOOKUP(B112,'C.2'!$B$7:$E$206,4,0),0)+_xlfn.IFNA(VLOOKUP(B112,'C.3'!$B$7:$E$206,4,0),0)+_xlfn.IFNA(VLOOKUP(B112,'C.4'!$B$7:$E$206,4,0),0)+_xlfn.IFNA(VLOOKUP(B112,#REF!,4,0),0)+_xlfn.IFNA(VLOOKUP(B112,'C.6'!$B$7:$E$206,4,0),0)+_xlfn.IFNA(VLOOKUP(B112,'C.7'!$B$7:$E$206,4,0),0)+_xlfn.IFNA(VLOOKUP(B112,'C.8'!$B$7:$E$206,4,0),0)+_xlfn.IFNA(VLOOKUP(B112,'C.9'!$B$7:$E$205,4,0),0)+_xlfn.IFNA(VLOOKUP(B112,'C.10'!$B$7:$E$206,4,0),0)+_xlfn.IFNA(VLOOKUP(B112,'C.11'!$B$7:$E$206,4,0),0)+_xlfn.IFNA(VLOOKUP(B112,'C.12'!$B$7:$E$205,4,0),0)+_xlfn.IFNA(VLOOKUP(B112,'C.13'!$B$7:$E$207,4,0),0)+_xlfn.IFNA(VLOOKUP(B112,'C.14'!$B$7:$E$205,4,0),0)+_xlfn.IFNA(VLOOKUP(B112,'C.15'!$B$7:$E$206,4,0),0)+_xlfn.IFNA(VLOOKUP(B112,'C.16'!$B$7:$E$207,4,0),0)</f>
        <v>#REF!</v>
      </c>
      <c r="F112" s="217" t="e">
        <f>#REF!</f>
        <v>#REF!</v>
      </c>
      <c r="G112" s="285" t="e">
        <f t="shared" si="2"/>
        <v>#REF!</v>
      </c>
      <c r="H112" s="179"/>
      <c r="I112" s="1">
        <f>_xlfn.IFNA(VLOOKUP(B112,'C.6'!$B$7:$E$207,4,0),0)</f>
        <v>0</v>
      </c>
      <c r="J112" s="300" t="e">
        <f t="shared" si="3"/>
        <v>#REF!</v>
      </c>
      <c r="K112" s="19"/>
    </row>
    <row r="113" spans="1:11" ht="27.6">
      <c r="A113" s="231">
        <v>101</v>
      </c>
      <c r="B113" s="321" t="s">
        <v>252</v>
      </c>
      <c r="C113" s="201" t="s">
        <v>230</v>
      </c>
      <c r="D113" s="203" t="s">
        <v>82</v>
      </c>
      <c r="E113" s="181" t="e">
        <f>_xlfn.IFNA(VLOOKUP(B113,'C.1'!$B$7:$E$206,4,0),0)+_xlfn.IFNA(VLOOKUP(B113,'C.2'!$B$7:$E$206,4,0),0)+_xlfn.IFNA(VLOOKUP(B113,'C.3'!$B$7:$E$206,4,0),0)+_xlfn.IFNA(VLOOKUP(B113,'C.4'!$B$7:$E$206,4,0),0)+_xlfn.IFNA(VLOOKUP(B113,#REF!,4,0),0)+_xlfn.IFNA(VLOOKUP(B113,'C.6'!$B$7:$E$206,4,0),0)+_xlfn.IFNA(VLOOKUP(B113,'C.7'!$B$7:$E$206,4,0),0)+_xlfn.IFNA(VLOOKUP(B113,'C.8'!$B$7:$E$206,4,0),0)+_xlfn.IFNA(VLOOKUP(B113,'C.9'!$B$7:$E$205,4,0),0)+_xlfn.IFNA(VLOOKUP(B113,'C.10'!$B$7:$E$206,4,0),0)+_xlfn.IFNA(VLOOKUP(B113,'C.11'!$B$7:$E$206,4,0),0)+_xlfn.IFNA(VLOOKUP(B113,'C.12'!$B$7:$E$205,4,0),0)+_xlfn.IFNA(VLOOKUP(B113,'C.13'!$B$7:$E$207,4,0),0)+_xlfn.IFNA(VLOOKUP(B113,'C.14'!$B$7:$E$205,4,0),0)+_xlfn.IFNA(VLOOKUP(B113,'C.15'!$B$7:$E$206,4,0),0)+_xlfn.IFNA(VLOOKUP(B113,'C.16'!$B$7:$E$207,4,0),0)</f>
        <v>#REF!</v>
      </c>
      <c r="F113" s="217" t="e">
        <f>'47P'!N48</f>
        <v>#REF!</v>
      </c>
      <c r="G113" s="285" t="e">
        <f t="shared" si="2"/>
        <v>#REF!</v>
      </c>
      <c r="H113" s="179"/>
      <c r="I113" s="1">
        <f>_xlfn.IFNA(VLOOKUP(B113,'C.6'!$B$7:$E$207,4,0),0)</f>
        <v>0</v>
      </c>
      <c r="J113" s="300" t="e">
        <f t="shared" si="3"/>
        <v>#REF!</v>
      </c>
      <c r="K113" s="19"/>
    </row>
    <row r="114" spans="1:11">
      <c r="A114" s="231"/>
      <c r="B114" s="182"/>
      <c r="C114" s="201"/>
      <c r="D114" s="203"/>
      <c r="E114" s="181" t="e">
        <f>_xlfn.IFNA(VLOOKUP(B114,'C.1'!$B$7:$E$206,4,0),0)+_xlfn.IFNA(VLOOKUP(B114,'C.2'!$B$7:$E$206,4,0),0)+_xlfn.IFNA(VLOOKUP(B114,'C.3'!$B$7:$E$206,4,0),0)+_xlfn.IFNA(VLOOKUP(B114,'C.4'!$B$7:$E$206,4,0),0)+_xlfn.IFNA(VLOOKUP(B114,#REF!,4,0),0)+_xlfn.IFNA(VLOOKUP(B114,'C.6'!$B$7:$E$206,4,0),0)+_xlfn.IFNA(VLOOKUP(B114,'C.7'!$B$7:$E$206,4,0),0)+_xlfn.IFNA(VLOOKUP(B114,'C.8'!$B$7:$E$206,4,0),0)+_xlfn.IFNA(VLOOKUP(B114,'C.9'!$B$7:$E$205,4,0),0)+_xlfn.IFNA(VLOOKUP(B114,'C.10'!$B$7:$E$206,4,0),0)+_xlfn.IFNA(VLOOKUP(B114,'C.11'!$B$7:$E$206,4,0),0)+_xlfn.IFNA(VLOOKUP(B114,'C.12'!$B$7:$E$205,4,0),0)+_xlfn.IFNA(VLOOKUP(B114,'C.13'!$B$7:$E$207,4,0),0)+_xlfn.IFNA(VLOOKUP(B114,'C.14'!$B$7:$E$205,4,0),0)+_xlfn.IFNA(VLOOKUP(B114,'C.15'!$B$7:$E$206,4,0),0)+_xlfn.IFNA(VLOOKUP(B114,'C.16'!$B$7:$E$207,4,0),0)</f>
        <v>#REF!</v>
      </c>
      <c r="F114" s="217"/>
      <c r="G114" s="293" t="e">
        <f>SUM(G106:G113)</f>
        <v>#REF!</v>
      </c>
      <c r="H114" s="179"/>
      <c r="I114" s="1">
        <f>_xlfn.IFNA(VLOOKUP(B114,'C.6'!$B$7:$E$207,4,0),0)</f>
        <v>0</v>
      </c>
      <c r="J114" s="300">
        <f t="shared" si="3"/>
        <v>0</v>
      </c>
      <c r="K114" s="19"/>
    </row>
    <row r="115" spans="1:11">
      <c r="A115" s="231"/>
      <c r="B115" s="182"/>
      <c r="C115" s="230" t="s">
        <v>231</v>
      </c>
      <c r="D115" s="220"/>
      <c r="E115" s="181" t="e">
        <f>_xlfn.IFNA(VLOOKUP(B115,'C.1'!$B$7:$E$206,4,0),0)+_xlfn.IFNA(VLOOKUP(B115,'C.2'!$B$7:$E$206,4,0),0)+_xlfn.IFNA(VLOOKUP(B115,'C.3'!$B$7:$E$206,4,0),0)+_xlfn.IFNA(VLOOKUP(B115,'C.4'!$B$7:$E$206,4,0),0)+_xlfn.IFNA(VLOOKUP(B115,#REF!,4,0),0)+_xlfn.IFNA(VLOOKUP(B115,'C.6'!$B$7:$E$206,4,0),0)+_xlfn.IFNA(VLOOKUP(B115,'C.7'!$B$7:$E$206,4,0),0)+_xlfn.IFNA(VLOOKUP(B115,'C.8'!$B$7:$E$206,4,0),0)+_xlfn.IFNA(VLOOKUP(B115,'C.9'!$B$7:$E$205,4,0),0)+_xlfn.IFNA(VLOOKUP(B115,'C.10'!$B$7:$E$206,4,0),0)+_xlfn.IFNA(VLOOKUP(B115,'C.11'!$B$7:$E$206,4,0),0)+_xlfn.IFNA(VLOOKUP(B115,'C.12'!$B$7:$E$205,4,0),0)+_xlfn.IFNA(VLOOKUP(B115,'C.13'!$B$7:$E$207,4,0),0)+_xlfn.IFNA(VLOOKUP(B115,'C.14'!$B$7:$E$205,4,0),0)+_xlfn.IFNA(VLOOKUP(B115,'C.15'!$B$7:$E$206,4,0),0)+_xlfn.IFNA(VLOOKUP(B115,'C.16'!$B$7:$E$207,4,0),0)</f>
        <v>#REF!</v>
      </c>
      <c r="F115" s="225"/>
      <c r="G115" s="285" t="e">
        <f t="shared" si="2"/>
        <v>#REF!</v>
      </c>
      <c r="H115" s="179"/>
      <c r="I115" s="1">
        <f>_xlfn.IFNA(VLOOKUP(B115,'C.6'!$B$7:$E$207,4,0),0)</f>
        <v>0</v>
      </c>
      <c r="J115" s="300">
        <f t="shared" si="3"/>
        <v>0</v>
      </c>
      <c r="K115" s="19"/>
    </row>
    <row r="116" spans="1:11" ht="14.4">
      <c r="A116" s="231">
        <v>102</v>
      </c>
      <c r="B116" s="321" t="s">
        <v>49</v>
      </c>
      <c r="C116" s="183" t="s">
        <v>193</v>
      </c>
      <c r="D116" s="181" t="s">
        <v>77</v>
      </c>
      <c r="E116" s="181" t="e">
        <f>_xlfn.IFNA(VLOOKUP(B116,'C.1'!$B$7:$E$206,4,0),0)+_xlfn.IFNA(VLOOKUP(B116,'C.2'!$B$7:$E$206,4,0),0)+_xlfn.IFNA(VLOOKUP(B116,'C.3'!$B$7:$E$206,4,0),0)+_xlfn.IFNA(VLOOKUP(B116,'C.4'!$B$7:$E$206,4,0),0)+_xlfn.IFNA(VLOOKUP(B116,#REF!,4,0),0)+_xlfn.IFNA(VLOOKUP(B116,'C.6'!$B$7:$E$206,4,0),0)+_xlfn.IFNA(VLOOKUP(B116,'C.7'!$B$7:$E$206,4,0),0)+_xlfn.IFNA(VLOOKUP(B116,'C.8'!$B$7:$E$206,4,0),0)+_xlfn.IFNA(VLOOKUP(B116,'C.9'!$B$7:$E$205,4,0),0)+_xlfn.IFNA(VLOOKUP(B116,'C.10'!$B$7:$E$206,4,0),0)+_xlfn.IFNA(VLOOKUP(B116,'C.11'!$B$7:$E$206,4,0),0)+_xlfn.IFNA(VLOOKUP(B116,'C.12'!$B$7:$E$205,4,0),0)+_xlfn.IFNA(VLOOKUP(B116,'C.13'!$B$7:$E$207,4,0),0)+_xlfn.IFNA(VLOOKUP(B116,'C.14'!$B$7:$E$205,4,0),0)+_xlfn.IFNA(VLOOKUP(B116,'C.15'!$B$7:$E$206,4,0),0)+_xlfn.IFNA(VLOOKUP(B116,'C.16'!$B$7:$E$207,4,0),0)</f>
        <v>#REF!</v>
      </c>
      <c r="F116" s="217" t="e">
        <f>#REF!</f>
        <v>#REF!</v>
      </c>
      <c r="G116" s="285" t="e">
        <f t="shared" si="2"/>
        <v>#REF!</v>
      </c>
      <c r="H116" s="179"/>
      <c r="I116" s="1">
        <f>_xlfn.IFNA(VLOOKUP(B116,'C.6'!$B$7:$E$207,4,0),0)</f>
        <v>0</v>
      </c>
      <c r="J116" s="300" t="e">
        <f t="shared" si="3"/>
        <v>#REF!</v>
      </c>
      <c r="K116" s="19"/>
    </row>
    <row r="117" spans="1:11" ht="15.6">
      <c r="A117" s="231"/>
      <c r="B117" s="478" t="s">
        <v>479</v>
      </c>
      <c r="C117" s="479" t="s">
        <v>360</v>
      </c>
      <c r="D117" s="480" t="s">
        <v>356</v>
      </c>
      <c r="E117" s="181" t="e">
        <f>_xlfn.IFNA(VLOOKUP(B117,'C.1'!$B$7:$E$206,4,0),0)+_xlfn.IFNA(VLOOKUP(B117,'C.2'!$B$7:$E$206,4,0),0)+_xlfn.IFNA(VLOOKUP(B117,'C.3'!$B$7:$E$206,4,0),0)+_xlfn.IFNA(VLOOKUP(B117,'C.4'!$B$7:$E$206,4,0),0)+_xlfn.IFNA(VLOOKUP(B117,#REF!,4,0),0)+_xlfn.IFNA(VLOOKUP(B117,'C.6'!$B$7:$E$206,4,0),0)+_xlfn.IFNA(VLOOKUP(B117,'C.7'!$B$7:$E$206,4,0),0)+_xlfn.IFNA(VLOOKUP(B117,'C.8'!$B$7:$E$206,4,0),0)+_xlfn.IFNA(VLOOKUP(B117,'C.9'!$B$7:$E$205,4,0),0)+_xlfn.IFNA(VLOOKUP(B117,'C.10'!$B$7:$E$206,4,0),0)+_xlfn.IFNA(VLOOKUP(B117,'C.11'!$B$7:$E$206,4,0),0)+_xlfn.IFNA(VLOOKUP(B117,'C.12'!$B$7:$E$205,4,0),0)+_xlfn.IFNA(VLOOKUP(B117,'C.13'!$B$7:$E$207,4,0),0)+_xlfn.IFNA(VLOOKUP(B117,'C.14'!$B$7:$E$205,4,0),0)+_xlfn.IFNA(VLOOKUP(B117,'C.15'!$B$7:$E$206,4,0),0)+_xlfn.IFNA(VLOOKUP(B117,'C.16'!$B$7:$E$207,4,0),0)</f>
        <v>#REF!</v>
      </c>
      <c r="F117" s="217" t="e">
        <f>'701.1'!N42</f>
        <v>#REF!</v>
      </c>
      <c r="G117" s="285" t="e">
        <f t="shared" si="2"/>
        <v>#REF!</v>
      </c>
      <c r="H117" s="179"/>
      <c r="I117" s="1">
        <f>_xlfn.IFNA(VLOOKUP(B117,'C.6'!$B$7:$E$207,4,0),0)</f>
        <v>0</v>
      </c>
      <c r="J117" s="300" t="e">
        <f t="shared" si="3"/>
        <v>#REF!</v>
      </c>
      <c r="K117" s="19"/>
    </row>
    <row r="118" spans="1:11" ht="14.4">
      <c r="A118" s="231">
        <v>103</v>
      </c>
      <c r="B118" s="321" t="s">
        <v>50</v>
      </c>
      <c r="C118" s="183" t="s">
        <v>273</v>
      </c>
      <c r="D118" s="181" t="s">
        <v>82</v>
      </c>
      <c r="E118" s="181" t="e">
        <f>_xlfn.IFNA(VLOOKUP(B118,'C.1'!$B$7:$E$206,4,0),0)+_xlfn.IFNA(VLOOKUP(B118,'C.2'!$B$7:$E$206,4,0),0)+_xlfn.IFNA(VLOOKUP(B118,'C.3'!$B$7:$E$206,4,0),0)+_xlfn.IFNA(VLOOKUP(B118,'C.4'!$B$7:$E$206,4,0),0)+_xlfn.IFNA(VLOOKUP(B118,#REF!,4,0),0)+_xlfn.IFNA(VLOOKUP(B118,'C.6'!$B$7:$E$206,4,0),0)+_xlfn.IFNA(VLOOKUP(B118,'C.7'!$B$7:$E$206,4,0),0)+_xlfn.IFNA(VLOOKUP(B118,'C.8'!$B$7:$E$206,4,0),0)+_xlfn.IFNA(VLOOKUP(B118,'C.9'!$B$7:$E$205,4,0),0)+_xlfn.IFNA(VLOOKUP(B118,'C.10'!$B$7:$E$206,4,0),0)+_xlfn.IFNA(VLOOKUP(B118,'C.11'!$B$7:$E$206,4,0),0)+_xlfn.IFNA(VLOOKUP(B118,'C.12'!$B$7:$E$205,4,0),0)+_xlfn.IFNA(VLOOKUP(B118,'C.13'!$B$7:$E$207,4,0),0)+_xlfn.IFNA(VLOOKUP(B118,'C.14'!$B$7:$E$205,4,0),0)+_xlfn.IFNA(VLOOKUP(B118,'C.15'!$B$7:$E$206,4,0),0)+_xlfn.IFNA(VLOOKUP(B118,'C.16'!$B$7:$E$207,4,0),0)</f>
        <v>#REF!</v>
      </c>
      <c r="F118" s="217" t="e">
        <f>#REF!</f>
        <v>#REF!</v>
      </c>
      <c r="G118" s="285" t="e">
        <f t="shared" si="2"/>
        <v>#REF!</v>
      </c>
      <c r="H118" s="179"/>
      <c r="I118" s="1">
        <f>_xlfn.IFNA(VLOOKUP(B118,'C.6'!$B$7:$E$207,4,0),0)</f>
        <v>0</v>
      </c>
      <c r="J118" s="300" t="e">
        <f t="shared" si="3"/>
        <v>#REF!</v>
      </c>
      <c r="K118" s="19"/>
    </row>
    <row r="119" spans="1:11" ht="14.4">
      <c r="A119" s="231">
        <v>104</v>
      </c>
      <c r="B119" s="321" t="s">
        <v>254</v>
      </c>
      <c r="C119" s="204" t="s">
        <v>233</v>
      </c>
      <c r="D119" s="181" t="s">
        <v>14</v>
      </c>
      <c r="E119" s="181" t="e">
        <f>_xlfn.IFNA(VLOOKUP(B119,'C.1'!$B$7:$E$206,4,0),0)+_xlfn.IFNA(VLOOKUP(B119,'C.2'!$B$7:$E$206,4,0),0)+_xlfn.IFNA(VLOOKUP(B119,'C.3'!$B$7:$E$206,4,0),0)+_xlfn.IFNA(VLOOKUP(B119,'C.4'!$B$7:$E$206,4,0),0)+_xlfn.IFNA(VLOOKUP(B119,#REF!,4,0),0)+_xlfn.IFNA(VLOOKUP(B119,'C.6'!$B$7:$E$206,4,0),0)+_xlfn.IFNA(VLOOKUP(B119,'C.7'!$B$7:$E$206,4,0),0)+_xlfn.IFNA(VLOOKUP(B119,'C.8'!$B$7:$E$206,4,0),0)+_xlfn.IFNA(VLOOKUP(B119,'C.9'!$B$7:$E$205,4,0),0)+_xlfn.IFNA(VLOOKUP(B119,'C.10'!$B$7:$E$206,4,0),0)+_xlfn.IFNA(VLOOKUP(B119,'C.11'!$B$7:$E$206,4,0),0)+_xlfn.IFNA(VLOOKUP(B119,'C.12'!$B$7:$E$205,4,0),0)+_xlfn.IFNA(VLOOKUP(B119,'C.13'!$B$7:$E$207,4,0),0)+_xlfn.IFNA(VLOOKUP(B119,'C.14'!$B$7:$E$205,4,0),0)+_xlfn.IFNA(VLOOKUP(B119,'C.15'!$B$7:$E$206,4,0),0)+_xlfn.IFNA(VLOOKUP(B119,'C.16'!$B$7:$E$207,4,0),0)</f>
        <v>#REF!</v>
      </c>
      <c r="F119" s="217" t="e">
        <f>#REF!</f>
        <v>#REF!</v>
      </c>
      <c r="G119" s="285" t="e">
        <f t="shared" si="2"/>
        <v>#REF!</v>
      </c>
      <c r="H119" s="179"/>
      <c r="I119" s="1">
        <f>_xlfn.IFNA(VLOOKUP(B119,'C.6'!$B$7:$E$207,4,0),0)</f>
        <v>0</v>
      </c>
      <c r="J119" s="300" t="e">
        <f t="shared" si="3"/>
        <v>#REF!</v>
      </c>
      <c r="K119" s="19"/>
    </row>
    <row r="120" spans="1:11" ht="27.6">
      <c r="A120" s="231">
        <v>105</v>
      </c>
      <c r="B120" s="321" t="s">
        <v>303</v>
      </c>
      <c r="C120" s="204" t="s">
        <v>307</v>
      </c>
      <c r="D120" s="181" t="s">
        <v>14</v>
      </c>
      <c r="E120" s="181" t="e">
        <f>_xlfn.IFNA(VLOOKUP(B120,'C.1'!$B$7:$E$206,4,0),0)+_xlfn.IFNA(VLOOKUP(B120,'C.2'!$B$7:$E$206,4,0),0)+_xlfn.IFNA(VLOOKUP(B120,'C.3'!$B$7:$E$206,4,0),0)+_xlfn.IFNA(VLOOKUP(B120,'C.4'!$B$7:$E$206,4,0),0)+_xlfn.IFNA(VLOOKUP(B120,#REF!,4,0),0)+_xlfn.IFNA(VLOOKUP(B120,'C.6'!$B$7:$E$206,4,0),0)+_xlfn.IFNA(VLOOKUP(B120,'C.7'!$B$7:$E$206,4,0),0)+_xlfn.IFNA(VLOOKUP(B120,'C.8'!$B$7:$E$206,4,0),0)+_xlfn.IFNA(VLOOKUP(B120,'C.9'!$B$7:$E$205,4,0),0)+_xlfn.IFNA(VLOOKUP(B120,'C.10'!$B$7:$E$206,4,0),0)+_xlfn.IFNA(VLOOKUP(B120,'C.11'!$B$7:$E$206,4,0),0)+_xlfn.IFNA(VLOOKUP(B120,'C.12'!$B$7:$E$205,4,0),0)+_xlfn.IFNA(VLOOKUP(B120,'C.13'!$B$7:$E$207,4,0),0)+_xlfn.IFNA(VLOOKUP(B120,'C.14'!$B$7:$E$205,4,0),0)+_xlfn.IFNA(VLOOKUP(B120,'C.15'!$B$7:$E$206,4,0),0)+_xlfn.IFNA(VLOOKUP(B120,'C.16'!$B$7:$E$207,4,0),0)</f>
        <v>#REF!</v>
      </c>
      <c r="F120" s="217" t="e">
        <f>#REF!</f>
        <v>#REF!</v>
      </c>
      <c r="G120" s="285" t="e">
        <f t="shared" si="2"/>
        <v>#REF!</v>
      </c>
      <c r="H120" s="179"/>
      <c r="I120" s="1">
        <f>_xlfn.IFNA(VLOOKUP(B120,'C.6'!$B$7:$E$207,4,0),0)</f>
        <v>0</v>
      </c>
      <c r="J120" s="300" t="e">
        <f t="shared" si="3"/>
        <v>#REF!</v>
      </c>
      <c r="K120" s="19"/>
    </row>
    <row r="121" spans="1:11" ht="14.4">
      <c r="A121" s="231">
        <v>106</v>
      </c>
      <c r="B121" s="321" t="s">
        <v>255</v>
      </c>
      <c r="C121" s="204" t="s">
        <v>234</v>
      </c>
      <c r="D121" s="181" t="s">
        <v>232</v>
      </c>
      <c r="E121" s="181" t="e">
        <f>_xlfn.IFNA(VLOOKUP(B121,'C.1'!$B$7:$E$206,4,0),0)+_xlfn.IFNA(VLOOKUP(B121,'C.2'!$B$7:$E$206,4,0),0)+_xlfn.IFNA(VLOOKUP(B121,'C.3'!$B$7:$E$206,4,0),0)+_xlfn.IFNA(VLOOKUP(B121,'C.4'!$B$7:$E$206,4,0),0)+_xlfn.IFNA(VLOOKUP(B121,#REF!,4,0),0)+_xlfn.IFNA(VLOOKUP(B121,'C.6'!$B$7:$E$206,4,0),0)+_xlfn.IFNA(VLOOKUP(B121,'C.7'!$B$7:$E$206,4,0),0)+_xlfn.IFNA(VLOOKUP(B121,'C.8'!$B$7:$E$206,4,0),0)+_xlfn.IFNA(VLOOKUP(B121,'C.9'!$B$7:$E$205,4,0),0)+_xlfn.IFNA(VLOOKUP(B121,'C.10'!$B$7:$E$206,4,0),0)+_xlfn.IFNA(VLOOKUP(B121,'C.11'!$B$7:$E$206,4,0),0)+_xlfn.IFNA(VLOOKUP(B121,'C.12'!$B$7:$E$205,4,0),0)+_xlfn.IFNA(VLOOKUP(B121,'C.13'!$B$7:$E$207,4,0),0)+_xlfn.IFNA(VLOOKUP(B121,'C.14'!$B$7:$E$205,4,0),0)+_xlfn.IFNA(VLOOKUP(B121,'C.15'!$B$7:$E$206,4,0),0)+_xlfn.IFNA(VLOOKUP(B121,'C.16'!$B$7:$E$207,4,0),0)</f>
        <v>#REF!</v>
      </c>
      <c r="F121" s="217" t="e">
        <f>'49P'!N43</f>
        <v>#REF!</v>
      </c>
      <c r="G121" s="285" t="e">
        <f t="shared" si="2"/>
        <v>#REF!</v>
      </c>
      <c r="H121" s="179"/>
      <c r="I121" s="1">
        <f>_xlfn.IFNA(VLOOKUP(B121,'C.6'!$B$7:$E$207,4,0),0)</f>
        <v>0</v>
      </c>
      <c r="J121" s="300" t="e">
        <f t="shared" si="3"/>
        <v>#REF!</v>
      </c>
      <c r="K121" s="19"/>
    </row>
    <row r="122" spans="1:11" ht="14.4">
      <c r="A122" s="231">
        <v>107</v>
      </c>
      <c r="B122" s="321" t="s">
        <v>256</v>
      </c>
      <c r="C122" s="201" t="s">
        <v>235</v>
      </c>
      <c r="D122" s="181" t="s">
        <v>232</v>
      </c>
      <c r="E122" s="181" t="e">
        <f>_xlfn.IFNA(VLOOKUP(B122,'C.1'!$B$7:$E$206,4,0),0)+_xlfn.IFNA(VLOOKUP(B122,'C.2'!$B$7:$E$206,4,0),0)+_xlfn.IFNA(VLOOKUP(B122,'C.3'!$B$7:$E$206,4,0),0)+_xlfn.IFNA(VLOOKUP(B122,'C.4'!$B$7:$E$206,4,0),0)+_xlfn.IFNA(VLOOKUP(B122,#REF!,4,0),0)+_xlfn.IFNA(VLOOKUP(B122,'C.6'!$B$7:$E$206,4,0),0)+_xlfn.IFNA(VLOOKUP(B122,'C.7'!$B$7:$E$206,4,0),0)+_xlfn.IFNA(VLOOKUP(B122,'C.8'!$B$7:$E$206,4,0),0)+_xlfn.IFNA(VLOOKUP(B122,'C.9'!$B$7:$E$205,4,0),0)+_xlfn.IFNA(VLOOKUP(B122,'C.10'!$B$7:$E$206,4,0),0)+_xlfn.IFNA(VLOOKUP(B122,'C.11'!$B$7:$E$206,4,0),0)+_xlfn.IFNA(VLOOKUP(B122,'C.12'!$B$7:$E$205,4,0),0)+_xlfn.IFNA(VLOOKUP(B122,'C.13'!$B$7:$E$207,4,0),0)+_xlfn.IFNA(VLOOKUP(B122,'C.14'!$B$7:$E$205,4,0),0)+_xlfn.IFNA(VLOOKUP(B122,'C.15'!$B$7:$E$206,4,0),0)+_xlfn.IFNA(VLOOKUP(B122,'C.16'!$B$7:$E$207,4,0),0)</f>
        <v>#REF!</v>
      </c>
      <c r="F122" s="217" t="e">
        <f>#REF!</f>
        <v>#REF!</v>
      </c>
      <c r="G122" s="285" t="e">
        <f t="shared" si="2"/>
        <v>#REF!</v>
      </c>
      <c r="H122" s="179"/>
      <c r="I122" s="1">
        <f>_xlfn.IFNA(VLOOKUP(B122,'C.6'!$B$7:$E$207,4,0),0)</f>
        <v>0</v>
      </c>
      <c r="J122" s="300" t="e">
        <f t="shared" si="3"/>
        <v>#REF!</v>
      </c>
      <c r="K122" s="19"/>
    </row>
    <row r="123" spans="1:11" ht="14.4">
      <c r="A123" s="231">
        <v>108</v>
      </c>
      <c r="B123" s="321" t="s">
        <v>257</v>
      </c>
      <c r="C123" s="201" t="s">
        <v>236</v>
      </c>
      <c r="D123" s="181" t="s">
        <v>232</v>
      </c>
      <c r="E123" s="181" t="e">
        <f>_xlfn.IFNA(VLOOKUP(B123,'C.1'!$B$7:$E$206,4,0),0)+_xlfn.IFNA(VLOOKUP(B123,'C.2'!$B$7:$E$206,4,0),0)+_xlfn.IFNA(VLOOKUP(B123,'C.3'!$B$7:$E$206,4,0),0)+_xlfn.IFNA(VLOOKUP(B123,'C.4'!$B$7:$E$206,4,0),0)+_xlfn.IFNA(VLOOKUP(B123,#REF!,4,0),0)+_xlfn.IFNA(VLOOKUP(B123,'C.6'!$B$7:$E$206,4,0),0)+_xlfn.IFNA(VLOOKUP(B123,'C.7'!$B$7:$E$206,4,0),0)+_xlfn.IFNA(VLOOKUP(B123,'C.8'!$B$7:$E$206,4,0),0)+_xlfn.IFNA(VLOOKUP(B123,'C.9'!$B$7:$E$205,4,0),0)+_xlfn.IFNA(VLOOKUP(B123,'C.10'!$B$7:$E$206,4,0),0)+_xlfn.IFNA(VLOOKUP(B123,'C.11'!$B$7:$E$206,4,0),0)+_xlfn.IFNA(VLOOKUP(B123,'C.12'!$B$7:$E$205,4,0),0)+_xlfn.IFNA(VLOOKUP(B123,'C.13'!$B$7:$E$207,4,0),0)+_xlfn.IFNA(VLOOKUP(B123,'C.14'!$B$7:$E$205,4,0),0)+_xlfn.IFNA(VLOOKUP(B123,'C.15'!$B$7:$E$206,4,0),0)+_xlfn.IFNA(VLOOKUP(B123,'C.16'!$B$7:$E$207,4,0),0)</f>
        <v>#REF!</v>
      </c>
      <c r="F123" s="217" t="e">
        <f>#REF!</f>
        <v>#REF!</v>
      </c>
      <c r="G123" s="285" t="e">
        <f t="shared" si="2"/>
        <v>#REF!</v>
      </c>
      <c r="H123" s="179"/>
      <c r="I123" s="1">
        <f>_xlfn.IFNA(VLOOKUP(B123,'C.6'!$B$7:$E$207,4,0),0)</f>
        <v>0</v>
      </c>
      <c r="J123" s="300" t="e">
        <f t="shared" si="3"/>
        <v>#REF!</v>
      </c>
      <c r="K123" s="19"/>
    </row>
    <row r="124" spans="1:11">
      <c r="A124" s="180"/>
      <c r="B124" s="182"/>
      <c r="C124" s="201"/>
      <c r="D124" s="181"/>
      <c r="E124" s="181" t="e">
        <f>_xlfn.IFNA(VLOOKUP(B124,'C.1'!$B$7:$E$206,4,0),0)+_xlfn.IFNA(VLOOKUP(B124,'C.2'!$B$7:$E$206,4,0),0)+_xlfn.IFNA(VLOOKUP(B124,'C.3'!$B$7:$E$206,4,0),0)+_xlfn.IFNA(VLOOKUP(B124,'C.4'!$B$7:$E$206,4,0),0)+_xlfn.IFNA(VLOOKUP(B124,#REF!,4,0),0)+_xlfn.IFNA(VLOOKUP(B124,'C.6'!$B$7:$E$206,4,0),0)+_xlfn.IFNA(VLOOKUP(B124,'C.7'!$B$7:$E$206,4,0),0)+_xlfn.IFNA(VLOOKUP(B124,'C.8'!$B$7:$E$206,4,0),0)+_xlfn.IFNA(VLOOKUP(B124,'C.9'!$B$7:$E$205,4,0),0)+_xlfn.IFNA(VLOOKUP(B124,'C.10'!$B$7:$E$206,4,0),0)+_xlfn.IFNA(VLOOKUP(B124,'C.11'!$B$7:$E$206,4,0),0)+_xlfn.IFNA(VLOOKUP(B124,'C.12'!$B$7:$E$205,4,0),0)+_xlfn.IFNA(VLOOKUP(B124,'C.13'!$B$7:$E$207,4,0),0)+_xlfn.IFNA(VLOOKUP(B124,'C.14'!$B$7:$E$205,4,0),0)+_xlfn.IFNA(VLOOKUP(B124,'C.15'!$B$7:$E$206,4,0),0)+_xlfn.IFNA(VLOOKUP(B124,'C.16'!$B$7:$E$207,4,0),0)</f>
        <v>#REF!</v>
      </c>
      <c r="F124" s="217"/>
      <c r="G124" s="293" t="e">
        <f>SUM(G116:G123)</f>
        <v>#REF!</v>
      </c>
      <c r="H124" s="179"/>
      <c r="I124" s="1">
        <f>_xlfn.IFNA(VLOOKUP(B124,'C.6'!$B$7:$E$207,4,0),0)</f>
        <v>0</v>
      </c>
      <c r="J124" s="300">
        <f t="shared" si="3"/>
        <v>0</v>
      </c>
      <c r="K124" s="19"/>
    </row>
    <row r="125" spans="1:11" ht="41.4">
      <c r="A125" s="232">
        <v>109</v>
      </c>
      <c r="B125" s="323" t="s">
        <v>59</v>
      </c>
      <c r="C125" s="268" t="s">
        <v>274</v>
      </c>
      <c r="D125" s="220" t="s">
        <v>61</v>
      </c>
      <c r="E125" s="220" t="e">
        <f>_xlfn.IFNA(VLOOKUP(B125,'C.1'!$B$7:$E$206,4,0),0)+_xlfn.IFNA(VLOOKUP(B125,'C.2'!$B$7:$E$206,4,0),0)+_xlfn.IFNA(VLOOKUP(B125,'C.3'!$B$7:$E$206,4,0),0)+_xlfn.IFNA(VLOOKUP(B125,'C.4'!$B$7:$E$206,4,0),0)+_xlfn.IFNA(VLOOKUP(B125,#REF!,4,0),0)+_xlfn.IFNA(VLOOKUP(B125,'C.6'!$B$7:$E$206,4,0),0)+_xlfn.IFNA(VLOOKUP(B125,'C.7'!$B$7:$E$206,4,0),0)+_xlfn.IFNA(VLOOKUP(B125,'C.8'!$B$7:$E$206,4,0),0)+_xlfn.IFNA(VLOOKUP(B125,'C.9'!$B$7:$E$205,4,0),0)+_xlfn.IFNA(VLOOKUP(B125,'C.10'!$B$7:$E$206,4,0),0)+_xlfn.IFNA(VLOOKUP(B125,'C.11'!$B$7:$E$206,4,0),0)+_xlfn.IFNA(VLOOKUP(B125,'C.12'!$B$7:$E$205,4,0),0)+_xlfn.IFNA(VLOOKUP(B125,'C.13'!$B$7:$E$207,4,0),0)+_xlfn.IFNA(VLOOKUP(B125,'C.14'!$B$7:$E$205,4,0),0)+_xlfn.IFNA(VLOOKUP(B125,'C.15'!$B$7:$E$206,4,0),0)+_xlfn.IFNA(VLOOKUP(B125,'C.16'!$B$7:$E$207,4,0),0)</f>
        <v>#REF!</v>
      </c>
      <c r="F125" s="225" t="e">
        <f>#REF!</f>
        <v>#REF!</v>
      </c>
      <c r="G125" s="293" t="e">
        <f t="shared" si="2"/>
        <v>#REF!</v>
      </c>
      <c r="H125" s="179"/>
      <c r="I125" s="1">
        <f>_xlfn.IFNA(VLOOKUP(B125,'C.6'!$B$7:$E$207,4,0),0)</f>
        <v>0</v>
      </c>
      <c r="J125" s="300" t="e">
        <f t="shared" si="3"/>
        <v>#REF!</v>
      </c>
      <c r="K125" s="19"/>
    </row>
    <row r="126" spans="1:11" ht="27.6">
      <c r="A126" s="536">
        <v>110</v>
      </c>
      <c r="B126" s="324" t="s">
        <v>60</v>
      </c>
      <c r="C126" s="270" t="s">
        <v>275</v>
      </c>
      <c r="D126" s="220" t="s">
        <v>61</v>
      </c>
      <c r="E126" s="220" t="e">
        <f>_xlfn.IFNA(VLOOKUP(B126,'C.1'!$B$7:$E$206,4,0),0)+_xlfn.IFNA(VLOOKUP(B126,'C.2'!$B$7:$E$206,4,0),0)+_xlfn.IFNA(VLOOKUP(B126,'C.3'!$B$7:$E$206,4,0),0)+_xlfn.IFNA(VLOOKUP(B126,'C.4'!$B$7:$E$206,4,0),0)+_xlfn.IFNA(VLOOKUP(B126,#REF!,4,0),0)+_xlfn.IFNA(VLOOKUP(B126,'C.6'!$B$7:$E$206,4,0),0)+_xlfn.IFNA(VLOOKUP(B126,'C.7'!$B$7:$E$206,4,0),0)+_xlfn.IFNA(VLOOKUP(B126,'C.8'!$B$7:$E$206,4,0),0)+_xlfn.IFNA(VLOOKUP(B126,'C.9'!$B$7:$E$205,4,0),0)+_xlfn.IFNA(VLOOKUP(B126,'C.10'!$B$7:$E$206,4,0),0)+_xlfn.IFNA(VLOOKUP(B126,'C.11'!$B$7:$E$206,4,0),0)+_xlfn.IFNA(VLOOKUP(B126,'C.12'!$B$7:$E$205,4,0),0)+_xlfn.IFNA(VLOOKUP(B126,'C.13'!$B$7:$E$207,4,0),0)+_xlfn.IFNA(VLOOKUP(B126,'C.14'!$B$7:$E$205,4,0),0)+_xlfn.IFNA(VLOOKUP(B126,'C.15'!$B$7:$E$206,4,0),0)+_xlfn.IFNA(VLOOKUP(B126,'C.16'!$B$7:$E$207,4,0),0)</f>
        <v>#REF!</v>
      </c>
      <c r="F126" s="225" t="e">
        <f>#REF!</f>
        <v>#REF!</v>
      </c>
      <c r="G126" s="293" t="e">
        <f t="shared" si="2"/>
        <v>#REF!</v>
      </c>
      <c r="H126" s="197"/>
      <c r="I126" s="1">
        <f>_xlfn.IFNA(VLOOKUP(B126,'C.6'!$B$7:$E$207,4,0),0)</f>
        <v>0</v>
      </c>
      <c r="J126" s="300" t="e">
        <f t="shared" si="3"/>
        <v>#REF!</v>
      </c>
    </row>
    <row r="127" spans="1:11">
      <c r="A127" s="561" t="s">
        <v>8</v>
      </c>
      <c r="B127" s="562"/>
      <c r="C127" s="562"/>
      <c r="D127" s="562"/>
      <c r="E127" s="562"/>
      <c r="F127" s="562"/>
      <c r="G127" s="537" t="e">
        <f>G126+G125+G124+G114+G103+G86+G61+G56+G47+G52+G36+G28+G22+G15</f>
        <v>#REF!</v>
      </c>
      <c r="H127" s="16"/>
      <c r="I127" s="19"/>
      <c r="J127" s="544" t="e">
        <f>SUM(J7:J126)</f>
        <v>#REF!</v>
      </c>
    </row>
    <row r="128" spans="1:11">
      <c r="A128" s="565" t="s">
        <v>521</v>
      </c>
      <c r="B128" s="566"/>
      <c r="C128" s="566"/>
      <c r="D128" s="566"/>
      <c r="E128" s="566"/>
      <c r="F128" s="540">
        <v>0.24</v>
      </c>
      <c r="G128" s="541" t="e">
        <f>$G$127*F128</f>
        <v>#REF!</v>
      </c>
      <c r="H128" s="16"/>
      <c r="I128" s="173"/>
    </row>
    <row r="129" spans="1:10">
      <c r="A129" s="565" t="s">
        <v>522</v>
      </c>
      <c r="B129" s="566"/>
      <c r="C129" s="566"/>
      <c r="D129" s="566"/>
      <c r="E129" s="566"/>
      <c r="F129" s="540">
        <v>0.01</v>
      </c>
      <c r="G129" s="541" t="e">
        <f>$G$127*F129</f>
        <v>#REF!</v>
      </c>
      <c r="H129" s="16"/>
      <c r="I129" s="543"/>
    </row>
    <row r="130" spans="1:10">
      <c r="A130" s="565" t="s">
        <v>11</v>
      </c>
      <c r="B130" s="566"/>
      <c r="C130" s="566"/>
      <c r="D130" s="566"/>
      <c r="E130" s="566"/>
      <c r="F130" s="540">
        <v>0.05</v>
      </c>
      <c r="G130" s="541" t="e">
        <f>$G$127*F130</f>
        <v>#REF!</v>
      </c>
      <c r="H130" s="16"/>
      <c r="I130" s="173"/>
    </row>
    <row r="131" spans="1:10">
      <c r="A131" s="563" t="s">
        <v>12</v>
      </c>
      <c r="B131" s="564"/>
      <c r="C131" s="564"/>
      <c r="D131" s="564"/>
      <c r="E131" s="564"/>
      <c r="F131" s="564"/>
      <c r="G131" s="537" t="e">
        <f>SUM(G127:G130)</f>
        <v>#REF!</v>
      </c>
    </row>
    <row r="132" spans="1:10">
      <c r="A132" s="539" t="s">
        <v>64</v>
      </c>
      <c r="B132" s="533"/>
      <c r="C132" s="275"/>
      <c r="D132" s="552" t="s">
        <v>58</v>
      </c>
      <c r="E132" s="553"/>
      <c r="F132" s="554"/>
      <c r="G132" s="538">
        <v>79250900</v>
      </c>
      <c r="J132" s="300" t="e">
        <f>'C.6'!G119-J127</f>
        <v>#REF!</v>
      </c>
    </row>
    <row r="133" spans="1:10">
      <c r="A133" s="539" t="s">
        <v>523</v>
      </c>
      <c r="B133" s="533"/>
      <c r="C133" s="275"/>
      <c r="D133" s="552" t="s">
        <v>58</v>
      </c>
      <c r="E133" s="553"/>
      <c r="F133" s="554"/>
      <c r="G133" s="538">
        <v>147781556.63999999</v>
      </c>
    </row>
    <row r="134" spans="1:10">
      <c r="A134" s="548" t="s">
        <v>524</v>
      </c>
      <c r="B134" s="549"/>
      <c r="C134" s="549"/>
      <c r="D134" s="549"/>
      <c r="E134" s="549"/>
      <c r="F134" s="549"/>
      <c r="G134" s="538" t="e">
        <f>G131*8%</f>
        <v>#REF!</v>
      </c>
    </row>
    <row r="135" spans="1:10" ht="14.4" thickBot="1">
      <c r="A135" s="550" t="s">
        <v>525</v>
      </c>
      <c r="B135" s="551"/>
      <c r="C135" s="551"/>
      <c r="D135" s="551"/>
      <c r="E135" s="551"/>
      <c r="F135" s="551"/>
      <c r="G135" s="542" t="e">
        <f>SUM(G131:G134)</f>
        <v>#REF!</v>
      </c>
    </row>
  </sheetData>
  <mergeCells count="10">
    <mergeCell ref="A134:F134"/>
    <mergeCell ref="A135:F135"/>
    <mergeCell ref="D132:F132"/>
    <mergeCell ref="D133:F133"/>
    <mergeCell ref="A1:G4"/>
    <mergeCell ref="A127:F127"/>
    <mergeCell ref="A131:F131"/>
    <mergeCell ref="A128:E128"/>
    <mergeCell ref="A129:E129"/>
    <mergeCell ref="A130:E130"/>
  </mergeCells>
  <conditionalFormatting sqref="A17:A22 B54:B60 B119:B123 A124:B125 A49:B50 A51:A52 A53:B53 B62:B115">
    <cfRule type="cellIs" dxfId="491" priority="29" operator="equal">
      <formula>#REF!</formula>
    </cfRule>
  </conditionalFormatting>
  <conditionalFormatting sqref="A17:A22 B54:B60 B119:B123 A124:B126">
    <cfRule type="cellIs" dxfId="490" priority="28" operator="equal">
      <formula>0</formula>
    </cfRule>
  </conditionalFormatting>
  <conditionalFormatting sqref="A54:A123">
    <cfRule type="cellIs" dxfId="489" priority="11" operator="equal">
      <formula>0</formula>
    </cfRule>
    <cfRule type="cellIs" dxfId="488" priority="12" operator="equal">
      <formula>#REF!</formula>
    </cfRule>
  </conditionalFormatting>
  <conditionalFormatting sqref="A51:B53">
    <cfRule type="cellIs" dxfId="487" priority="13" operator="equal">
      <formula>0</formula>
    </cfRule>
  </conditionalFormatting>
  <conditionalFormatting sqref="A48:C48 A24:B28">
    <cfRule type="cellIs" dxfId="486" priority="25" operator="equal">
      <formula>#REF!</formula>
    </cfRule>
  </conditionalFormatting>
  <conditionalFormatting sqref="A8:D22 A7:E7 E8:E126 A30:A47 C119:D125 D126">
    <cfRule type="cellIs" dxfId="485" priority="30" operator="equal">
      <formula>0</formula>
    </cfRule>
  </conditionalFormatting>
  <conditionalFormatting sqref="A23:D29">
    <cfRule type="cellIs" dxfId="484" priority="19" operator="equal">
      <formula>0</formula>
    </cfRule>
  </conditionalFormatting>
  <conditionalFormatting sqref="A29:D29">
    <cfRule type="cellIs" dxfId="483" priority="20" operator="equal">
      <formula>#REF!</formula>
    </cfRule>
  </conditionalFormatting>
  <conditionalFormatting sqref="A48:D50">
    <cfRule type="cellIs" dxfId="482" priority="23" operator="equal">
      <formula>0</formula>
    </cfRule>
  </conditionalFormatting>
  <conditionalFormatting sqref="A6:E7 A8:D16 E8:E126">
    <cfRule type="cellIs" dxfId="481" priority="21" operator="equal">
      <formula>0</formula>
    </cfRule>
    <cfRule type="cellIs" dxfId="480" priority="22" operator="equal">
      <formula>#REF!</formula>
    </cfRule>
  </conditionalFormatting>
  <conditionalFormatting sqref="A7:E7 A8:D22 E8:E126 A30:A47 C119:D125 D126 A126:B126 A5:E5 D48:D50 C50 A23:C23 D23:D28 C24:C28 C53:D60 C62:D115">
    <cfRule type="cellIs" dxfId="479" priority="31" operator="equal">
      <formula>#REF!</formula>
    </cfRule>
  </conditionalFormatting>
  <conditionalFormatting sqref="B51:B52">
    <cfRule type="cellIs" dxfId="478" priority="14" operator="equal">
      <formula>#REF!</formula>
    </cfRule>
  </conditionalFormatting>
  <conditionalFormatting sqref="B62:D118">
    <cfRule type="cellIs" dxfId="477" priority="4" operator="equal">
      <formula>0</formula>
    </cfRule>
  </conditionalFormatting>
  <conditionalFormatting sqref="B116:D116 B117">
    <cfRule type="cellIs" dxfId="476" priority="18" operator="equal">
      <formula>#REF!</formula>
    </cfRule>
  </conditionalFormatting>
  <conditionalFormatting sqref="B118:D118">
    <cfRule type="cellIs" dxfId="475" priority="17" operator="equal">
      <formula>#REF!</formula>
    </cfRule>
  </conditionalFormatting>
  <conditionalFormatting sqref="C49">
    <cfRule type="cellIs" dxfId="474" priority="24" operator="equal">
      <formula>#REF!</formula>
    </cfRule>
  </conditionalFormatting>
  <conditionalFormatting sqref="C51:D52">
    <cfRule type="cellIs" dxfId="473" priority="16" operator="equal">
      <formula>#REF!</formula>
    </cfRule>
  </conditionalFormatting>
  <conditionalFormatting sqref="C51:D60">
    <cfRule type="cellIs" dxfId="472" priority="15" operator="equal">
      <formula>0</formula>
    </cfRule>
  </conditionalFormatting>
  <conditionalFormatting sqref="C117:D117">
    <cfRule type="cellIs" dxfId="471" priority="1" operator="equal">
      <formula>0</formula>
    </cfRule>
    <cfRule type="cellIs" dxfId="470" priority="2" operator="equal">
      <formula>#REF!</formula>
    </cfRule>
    <cfRule type="cellIs" dxfId="469" priority="3" operator="equal">
      <formula>#REF!</formula>
    </cfRule>
  </conditionalFormatting>
  <conditionalFormatting sqref="H3 A5:G5">
    <cfRule type="cellIs" dxfId="468" priority="26" operator="equal">
      <formula>0</formula>
    </cfRule>
  </conditionalFormatting>
  <conditionalFormatting sqref="H3 F5:G5">
    <cfRule type="cellIs" dxfId="467" priority="27" operator="equal">
      <formula>#REF!</formula>
    </cfRule>
  </conditionalFormatting>
  <hyperlinks>
    <hyperlink ref="B7" location="'1P'!A1" display="1P" xr:uid="{B7C9F46B-CAB6-4CDB-92CA-E335C7399B6E}"/>
    <hyperlink ref="B8" location="'5P'!A1" display="5P" xr:uid="{806A08BF-5156-4DD2-BCD6-FD0B0B911897}"/>
    <hyperlink ref="B9" location="'6P'!A1" display="6P" xr:uid="{B7E1DA45-5D02-4C7A-A0A3-1A965457EE3B}"/>
    <hyperlink ref="B10" location="'7P'!A1" display="7P" xr:uid="{30CD8A1C-C4C4-4B9F-AA32-556FA754CC90}"/>
    <hyperlink ref="B11" location="'8P'!A1" display="8P" xr:uid="{A2A11DE6-31DD-4557-8FF0-D2C1FD968838}"/>
    <hyperlink ref="B12" location="'201.3P'!A1" display="201.3P" xr:uid="{F685DDDB-899C-4902-AB66-9131C8858921}"/>
    <hyperlink ref="B13" location="'201.3'!A1" display="201.3" xr:uid="{3E9736A1-AD33-488A-B9AD-53718EA7F86B}"/>
    <hyperlink ref="B14" location="'201.9'!A1" display="201.9" xr:uid="{62A39E40-AA35-47E4-94AA-437A02E83B57}"/>
    <hyperlink ref="B17" location="'210.2.1P'!A1" display="210.2.1P" xr:uid="{349A8B83-1318-404F-B989-996AD24366B4}"/>
    <hyperlink ref="B18" location="'210.2.2P'!A1" display="210.2.2P" xr:uid="{75B753C0-F7DA-4232-B433-9AF526918060}"/>
    <hyperlink ref="B19" location="'600.2.3P'!A1" display="600.2.3P" xr:uid="{4A4F8124-ECE8-43C4-9AFC-64B878847CFB}"/>
    <hyperlink ref="B20" location="'600.2.4P'!A1" display="600.2.4P" xr:uid="{97FC8F26-6048-4879-B8B7-265C0C9FF9E3}"/>
    <hyperlink ref="B21" location="'3P'!A1" display="3P" xr:uid="{715CE9C7-A133-4F27-9041-064C96F123E6}"/>
    <hyperlink ref="B24" location="'310.1P'!A1" display="310.1P" xr:uid="{2A7918A7-EB75-4598-B3A1-6E683DB401BE}"/>
    <hyperlink ref="B26" location="'320.1'!A1" display="320.1" xr:uid="{068270CE-EB78-4BF0-BE3B-9A5F865B0EEB}"/>
    <hyperlink ref="B27" location="'330.1'!A1" display="330.1" xr:uid="{FAC57384-8B99-425C-8AFB-CE611C4B8D6E}"/>
    <hyperlink ref="B30" location="'500.1.1P'!A1" display="500.1.1P" xr:uid="{BD612AB9-3638-457E-9AB2-A44929702284}"/>
    <hyperlink ref="B32" location="'500.1.2P'!A1" display="500.1.2P" xr:uid="{03BFF47E-1524-4254-ADDC-3DE1C758AE33}"/>
    <hyperlink ref="B33" location="'500.1.3P'!A1" display="500.1.3P" xr:uid="{883D4848-2BDD-4521-AA90-9AC4E2E99259}"/>
    <hyperlink ref="B34" location="'9P'!A1" display="9P" xr:uid="{B0C746D5-F9FC-49AB-AF5E-E88968FDBA4C}"/>
    <hyperlink ref="B35" location="'10P'!A1" display="10P" xr:uid="{E6C44F1F-5478-4591-BB66-28206DB13937}"/>
    <hyperlink ref="B38" location="'11P'!A1" display="11P" xr:uid="{C0DE15DA-C7BE-428F-BAE4-1577703284BB}"/>
    <hyperlink ref="B39" location="'12P'!A1" display="12P" xr:uid="{028595D3-6DB5-42D0-9CA8-A1D89F18CDBA}"/>
    <hyperlink ref="B40" location="'13P'!A1" display="13P" xr:uid="{146E7907-F1B4-4D4D-81BA-482E768953D7}"/>
    <hyperlink ref="B41" location="'630.3'!A1" display="630.3" xr:uid="{5CB94520-8765-44BE-A626-2F3540317E8A}"/>
    <hyperlink ref="B42" location="'630.4'!A1" display="630.4" xr:uid="{8381D08F-ECF5-48A7-AD70-55F78E4E5A06}"/>
    <hyperlink ref="B43" location="'630.5'!A1" display="630.5" xr:uid="{5A31EB78-41BB-4B03-A5CF-8D8714AF4BCF}"/>
    <hyperlink ref="B49" location="'420.1'!A1" display="420.1" xr:uid="{55F0B7CF-8387-4809-90E2-01BE64C7ED89}"/>
    <hyperlink ref="B50" location="'450.2P'!A1" display="450.2P" xr:uid="{B92BA456-B66D-4214-9B7C-054414DE88E7}"/>
    <hyperlink ref="B51" location="'10.1P'!A1" display="10.1P" xr:uid="{8E0D9799-6C9C-4AAE-A83C-3F88FE567DD6}"/>
    <hyperlink ref="B54" location="'640.1'!Área_de_impresión" display="640.1" xr:uid="{F3F49D34-CDF0-471E-92E0-46D2C4CB1805}"/>
    <hyperlink ref="B58" location="'673.1.1'!A1" display="673.1.1" xr:uid="{5FF99CCA-A705-4452-9359-D91E740DB492}"/>
    <hyperlink ref="B59" location="'673.1.2'!A1" display="673.1.2" xr:uid="{4C6ADD93-22A5-4B96-A606-9D3A8657E35B}"/>
    <hyperlink ref="B60" location="'14P'!A1" display="14P" xr:uid="{EA0CFA2E-7342-4EEC-99A7-532B5CF9CCB4}"/>
    <hyperlink ref="B63" location="'1.1P'!A1" display="1.1P" xr:uid="{0FAC422A-834E-4EA0-849A-6233FA350BFA}"/>
    <hyperlink ref="B64" location="'41P'!A1" display="41P" xr:uid="{C2CCC1DF-34CC-4F4F-9843-41E118185FDA}"/>
    <hyperlink ref="B65" location="'15P'!A1" display="15P" xr:uid="{047F7367-8C52-4F39-9F4D-08699AB65AEC}"/>
    <hyperlink ref="B66" location="'16P'!A1" display="16P" xr:uid="{A1C62717-DEEF-4CC4-8774-73FEBA872CA3}"/>
    <hyperlink ref="B67" location="'17P'!A1" display="17P" xr:uid="{F508CA77-FD34-48A2-896C-FF3279735EBA}"/>
    <hyperlink ref="B68" location="'18P'!A1" display="18P" xr:uid="{CEEEC5CC-EC8E-4618-BBEE-B050038EC22F}"/>
    <hyperlink ref="B69" location="'19P'!A1" display="19P" xr:uid="{DE9AE8B3-41F3-4F23-8905-1DE455982D07}"/>
    <hyperlink ref="B70" location="'20P'!A1" display="20P" xr:uid="{86B692F6-8746-4B7D-B568-CFBD52D2CDB8}"/>
    <hyperlink ref="B71" location="'20.1P'!A1" display="20.1P" xr:uid="{7570D6B8-F72D-47C5-8FAC-E2DAB79C5D3F}"/>
    <hyperlink ref="B72" location="'21P'!A1" display="21P" xr:uid="{9B95BD21-9DB0-4F24-BE44-A9B02341A7B7}"/>
    <hyperlink ref="B73" location="'22P'!A1" display="22P" xr:uid="{BB62FBCC-41DC-4594-A82C-D8A303613DA3}"/>
    <hyperlink ref="B74" location="'23P'!A1" display="23P" xr:uid="{743EBB33-B00B-4985-85D1-5861B8E7ACF6}"/>
    <hyperlink ref="B75" location="'23.1P'!A1" display="23.1P" xr:uid="{0811EB18-5F66-42CA-9484-0FDA6FF0EE40}"/>
    <hyperlink ref="B76" location="'24P'!A1" display="24P" xr:uid="{60D824FE-DA19-4FCB-A6DD-A75A7915E884}"/>
    <hyperlink ref="B77" location="'25P'!A1" display="25P" xr:uid="{0F5950A4-F6D3-4A9E-ACE9-50EBB89164EB}"/>
    <hyperlink ref="B78" location="'26P'!A1" display="26P" xr:uid="{2AB707F5-F7B4-4FDD-AE3C-5B733082F521}"/>
    <hyperlink ref="B79" location="'27P'!A1" display="27P" xr:uid="{AE78156D-DD2B-4006-80AF-996B15EE9DD6}"/>
    <hyperlink ref="B80" location="'28P'!A1" display="28P" xr:uid="{8C0339FE-3A2C-4FB9-BE64-51E472035C0A}"/>
    <hyperlink ref="B81" location="'28.1P'!A1" display="28.1P" xr:uid="{E612EC13-2940-4399-BEAE-3CB37463B12E}"/>
    <hyperlink ref="B82" location="'29P'!A1" display="29P" xr:uid="{C7EA7AD6-1E81-4E94-8599-83128E4C47AC}"/>
    <hyperlink ref="B83" location="'30P'!A1" display="30P" xr:uid="{576F7A04-FE82-446A-90BF-0DA090399A09}"/>
    <hyperlink ref="B84" location="'31P'!A1" display="31P" xr:uid="{0182AF91-BC38-4A76-B82C-015DD013F48E}"/>
    <hyperlink ref="B85" location="'31.1P'!A1" display="31.1P" xr:uid="{1CA8863E-8D7E-4553-8F49-A0A45B3D3AF1}"/>
    <hyperlink ref="B88" location="'42P'!A1" display="42P" xr:uid="{DBCFDBC5-77A1-40E6-85CE-83ECD855D027}"/>
    <hyperlink ref="B89" location="'32P'!A1" display="32P" xr:uid="{DC4FD06B-FA53-4150-800F-7AA1D34E9EC7}"/>
    <hyperlink ref="B90" location="'33P'!A1" display="33P" xr:uid="{195AEE87-5AD5-4B90-A35E-D2A7F9118C5C}"/>
    <hyperlink ref="B91" location="'34P'!A1" display="34P" xr:uid="{3E0B00BE-3264-4502-A41D-AAB0E082A9B9}"/>
    <hyperlink ref="B92" location="'35P'!A1" display="35P" xr:uid="{82A5DD1D-3507-4405-A876-2023B61B3AAE}"/>
    <hyperlink ref="B93" location="'36P'!A1" display="36P" xr:uid="{0EE58978-43C3-41F4-9AA9-05FF26711BE0}"/>
    <hyperlink ref="B94" location="'37P'!A1" display="37P" xr:uid="{0BF7A4F3-8CAF-4A60-9390-F1A62A962B8A}"/>
    <hyperlink ref="B98" location="'60P'!A1" display="60P" xr:uid="{8592EB20-9F54-4423-AA9E-052928928F8A}"/>
    <hyperlink ref="B99" location="'60.1P'!A1" display="60.1P" xr:uid="{E4DF1381-B0F7-43AB-B47F-F6FB736EA6A8}"/>
    <hyperlink ref="B100" location="'61P'!A1" display="61P" xr:uid="{8D572FF5-A72D-4D45-ABA4-9F3097597276}"/>
    <hyperlink ref="B101" location="'62P'!A1" display="62P" xr:uid="{0180B2D1-4443-4B2D-AFF2-72C29C29241A}"/>
    <hyperlink ref="B102" location="'63P'!A1" display="63P" xr:uid="{D1770C03-CC20-4C86-BBD7-76E9B3A65E71}"/>
    <hyperlink ref="B106" location="'38P'!A1" display="38P" xr:uid="{55E00B61-4EA7-4A4B-B502-010EF58E3873}"/>
    <hyperlink ref="B107" location="'39P'!A1" display="39P" xr:uid="{E3F496A4-0E19-420C-81E4-29BBA6C01AAB}"/>
    <hyperlink ref="B108" location="'40P'!A1" display="40P" xr:uid="{CDC48D2A-AF76-402C-A9CD-72DAF18CFB41}"/>
    <hyperlink ref="B109" location="'43P'!A1" display="43P" xr:uid="{AC41C65D-402B-4678-A382-4544C63227B9}"/>
    <hyperlink ref="B110" location="'44P'!A1" display="44P" xr:uid="{296F4621-6C82-4569-ABE4-32EE41D3D9F5}"/>
    <hyperlink ref="B111" location="'45P'!A1" display="45P" xr:uid="{9FB16097-0957-4C68-985A-B919AD7B7CE8}"/>
    <hyperlink ref="B112" location="'46P'!A1" display="46P" xr:uid="{5A0018D8-1BC4-461F-9059-9CA5D96068B4}"/>
    <hyperlink ref="B113" location="'47P'!A1" display="47P" xr:uid="{A01DDFEC-0A39-4382-9586-CEDB93680114}"/>
    <hyperlink ref="B116" location="'700.1'!A1" display="700.1" xr:uid="{865263B2-D799-49D2-B133-728FBBD7F3F7}"/>
    <hyperlink ref="B118" location="'700.3P'!Área_de_impresión" display="700.3" xr:uid="{8CC57A3E-59CC-4B97-A666-3F2E726CC70D}"/>
    <hyperlink ref="B119" location="'48P'!A1" display="48P" xr:uid="{DA3A4641-A121-454C-A480-AC4B3053E476}"/>
    <hyperlink ref="B120" location="'48.1P'!A1" display="48.1P" xr:uid="{05BA2B73-C402-4AC4-ABC6-F8407FF3F366}"/>
    <hyperlink ref="B121" location="'49P'!A1" display="49P" xr:uid="{9D7FAF97-BF91-47D6-9B9F-EF56F08F7795}"/>
    <hyperlink ref="B122" location="'50P'!A1" display="50P" xr:uid="{B937A019-440B-4317-8071-FC9059A73EA2}"/>
    <hyperlink ref="B123" location="'51P'!A1" display="51P" xr:uid="{508EF5AE-03E2-484A-8D07-1F5E2B612F87}"/>
    <hyperlink ref="B125" location="'900.2P'!A1" display="900.2P" xr:uid="{73606419-F3F4-43D9-9161-D4B9691B7B2F}"/>
    <hyperlink ref="B126" location="'900.2P1'!A1" display="900.2P1" xr:uid="{89982F21-963F-4CDA-B864-3CD437165616}"/>
    <hyperlink ref="B31" location="'500.1.1.1P'!A1" display="500.1.1.1P" xr:uid="{9B40D76F-C9E1-46F4-BB27-C11A47BA5112}"/>
    <hyperlink ref="B44" location="'630.3P'!A1" display="'630.3P'!A1" xr:uid="{27A5B391-DCCB-4312-9830-D3A8C3CFD886}"/>
    <hyperlink ref="B45" location="'630.4P'!A1" display="'630.4P'!A1" xr:uid="{897CC0AB-7D13-41EE-A963-B1A45C507B3C}"/>
    <hyperlink ref="B46" location="'630.5P'!A1" display="630.5P'!A1" xr:uid="{2F68779E-B5D7-4B84-8BFE-C98BFF6B7F7C}"/>
    <hyperlink ref="B55" location="'640.2P'!A1" display="'640.2P'!A1" xr:uid="{94C5D577-12FE-4561-9DC2-FCF9979E817D}"/>
    <hyperlink ref="B117" location="'701.1'!A1" display="'701.1'!A1" xr:uid="{A99CE1F8-8C42-4EB6-AD4C-F116DAA2F296}"/>
  </hyperlinks>
  <pageMargins left="0.39370078740157483" right="0.11811023622047245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D20A-C6DD-43A3-BD81-08AE34C0AFAF}">
  <sheetPr>
    <tabColor rgb="FFC00000"/>
  </sheetPr>
  <dimension ref="A1:W144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4.33203125" style="2" customWidth="1"/>
    <col min="4" max="4" width="11" style="1" bestFit="1" customWidth="1"/>
    <col min="5" max="5" width="18" style="1" customWidth="1"/>
    <col min="6" max="6" width="14.109375" style="18" customWidth="1"/>
    <col min="7" max="7" width="20.5546875" style="17" customWidth="1"/>
    <col min="8" max="10" width="7.44140625" style="17" customWidth="1"/>
    <col min="11" max="12" width="13" style="17" bestFit="1" customWidth="1"/>
    <col min="13" max="15" width="7.44140625" style="17" customWidth="1"/>
    <col min="16" max="16" width="8" style="17" customWidth="1"/>
    <col min="17" max="17" width="26.33203125" style="13" customWidth="1"/>
    <col min="18" max="18" width="6.6640625" style="1" customWidth="1"/>
    <col min="19" max="19" width="3.6640625" style="1" customWidth="1"/>
    <col min="20" max="22" width="11.44140625" style="1"/>
    <col min="23" max="23" width="34.6640625" style="1" customWidth="1"/>
    <col min="24" max="16384" width="11.44140625" style="1"/>
  </cols>
  <sheetData>
    <row r="1" spans="1:23" ht="16.5" customHeight="1">
      <c r="A1" s="567" t="str">
        <f>Q2</f>
        <v>PAVIMENTACIÓN DE VÍAS URBANAS DEL MUNICIPIO DE CHAPARRAL – DEPARTAMENTO DEL TOLIMA</v>
      </c>
      <c r="B1" s="568"/>
      <c r="C1" s="568"/>
      <c r="D1" s="568"/>
      <c r="E1" s="568"/>
      <c r="F1" s="568"/>
      <c r="G1" s="569"/>
      <c r="H1" s="15"/>
      <c r="J1" s="15"/>
      <c r="K1" s="15"/>
      <c r="L1" s="15"/>
      <c r="M1" s="15"/>
      <c r="N1" s="15"/>
      <c r="O1" s="15"/>
      <c r="P1" s="15"/>
      <c r="Q1" s="1"/>
    </row>
    <row r="2" spans="1:23" ht="16.5" customHeight="1">
      <c r="A2" s="570"/>
      <c r="B2" s="571"/>
      <c r="C2" s="571"/>
      <c r="D2" s="571"/>
      <c r="E2" s="571"/>
      <c r="F2" s="571"/>
      <c r="G2" s="572"/>
      <c r="H2" s="15"/>
      <c r="I2" s="15"/>
      <c r="J2" s="15"/>
      <c r="K2" s="15"/>
      <c r="L2" s="15"/>
      <c r="M2" s="15"/>
      <c r="N2" s="15"/>
      <c r="O2" s="15"/>
      <c r="P2" s="258"/>
      <c r="Q2" s="267" t="s">
        <v>516</v>
      </c>
      <c r="R2" s="267"/>
      <c r="S2" s="260"/>
      <c r="T2" s="202"/>
      <c r="U2" s="202"/>
      <c r="V2" s="202"/>
      <c r="W2" s="202"/>
    </row>
    <row r="3" spans="1:23" ht="22.5" customHeight="1">
      <c r="A3" s="570"/>
      <c r="B3" s="571"/>
      <c r="C3" s="571"/>
      <c r="D3" s="571"/>
      <c r="E3" s="571"/>
      <c r="F3" s="571"/>
      <c r="G3" s="572"/>
      <c r="H3" s="174"/>
      <c r="I3" s="174"/>
      <c r="J3" s="174"/>
      <c r="K3" s="174"/>
      <c r="L3" s="174"/>
      <c r="M3" s="174"/>
      <c r="N3" s="174"/>
      <c r="O3" s="174"/>
      <c r="P3" s="174"/>
      <c r="Q3" s="267"/>
      <c r="R3" s="267"/>
      <c r="S3" s="260"/>
      <c r="T3" s="202"/>
      <c r="U3" s="202"/>
      <c r="V3" s="202"/>
      <c r="W3" s="202"/>
    </row>
    <row r="4" spans="1:23">
      <c r="A4" s="573"/>
      <c r="B4" s="574"/>
      <c r="C4" s="574"/>
      <c r="D4" s="574"/>
      <c r="E4" s="574"/>
      <c r="F4" s="574"/>
      <c r="G4" s="575"/>
      <c r="H4" s="21"/>
      <c r="I4" s="21"/>
      <c r="J4" s="21"/>
      <c r="K4" s="21"/>
      <c r="L4" s="21"/>
      <c r="M4" s="21"/>
      <c r="N4" s="21"/>
      <c r="O4" s="21"/>
      <c r="P4" s="21"/>
      <c r="Q4" s="1"/>
      <c r="T4" s="202"/>
      <c r="U4" s="202"/>
      <c r="V4" s="202"/>
      <c r="W4" s="202"/>
    </row>
    <row r="5" spans="1:23" ht="29.25" customHeight="1">
      <c r="A5" s="485" t="s">
        <v>0</v>
      </c>
      <c r="B5" s="485" t="s">
        <v>52</v>
      </c>
      <c r="C5" s="485" t="s">
        <v>1</v>
      </c>
      <c r="D5" s="486" t="s">
        <v>53</v>
      </c>
      <c r="E5" s="486" t="s">
        <v>2</v>
      </c>
      <c r="F5" s="487" t="s">
        <v>3</v>
      </c>
      <c r="G5" s="486" t="s">
        <v>80</v>
      </c>
      <c r="H5" s="179"/>
      <c r="I5" s="179"/>
      <c r="J5" s="179"/>
      <c r="K5" s="179"/>
      <c r="L5" s="179"/>
      <c r="M5" s="179"/>
      <c r="N5" s="179"/>
      <c r="O5" s="179"/>
      <c r="P5" s="259"/>
      <c r="Q5" s="1"/>
    </row>
    <row r="6" spans="1:23" ht="15.75" customHeight="1">
      <c r="A6" s="220"/>
      <c r="B6" s="220"/>
      <c r="C6" s="221" t="s">
        <v>150</v>
      </c>
      <c r="D6" s="220"/>
      <c r="E6" s="220"/>
      <c r="F6" s="223"/>
      <c r="G6" s="223"/>
      <c r="H6" s="179"/>
      <c r="I6" s="179"/>
      <c r="J6" s="179"/>
      <c r="K6" s="179"/>
      <c r="L6" s="179"/>
      <c r="M6" s="179"/>
      <c r="N6" s="179"/>
      <c r="O6" s="179"/>
      <c r="P6" s="259"/>
      <c r="Q6" s="1"/>
    </row>
    <row r="7" spans="1:23" ht="15.75" customHeight="1">
      <c r="A7" s="488"/>
      <c r="B7" s="321" t="s">
        <v>45</v>
      </c>
      <c r="C7" s="183" t="s">
        <v>167</v>
      </c>
      <c r="D7" s="181" t="s">
        <v>14</v>
      </c>
      <c r="E7" s="181" t="e">
        <f>_xlfn.IFNA(VLOOKUP(B7,'C.1'!$B$7:$E$206,4,0),0)+_xlfn.IFNA(VLOOKUP(B7,'C.2'!$B$7:$E$206,4,0),0)+_xlfn.IFNA(VLOOKUP(B7,'C.3'!$B$7:$E$206,4,0),0)+_xlfn.IFNA(VLOOKUP(B7,'C.4'!$B$7:$E$206,4,0),0)+_xlfn.IFNA(VLOOKUP(B7,#REF!,4,0),0)+_xlfn.IFNA(VLOOKUP(B7,'C.6'!$B$7:$E$206,4,0),0)+_xlfn.IFNA(VLOOKUP(B7,'C.7'!$B$7:$E$206,4,0),0)+_xlfn.IFNA(VLOOKUP(B7,'C.8'!$B$7:$E$206,4,0),0)+_xlfn.IFNA(VLOOKUP(B7,'C.9'!$B$7:$E$205,4,0),0)+_xlfn.IFNA(VLOOKUP(B7,'C.10'!$B$7:$E$206,4,0),0)+_xlfn.IFNA(VLOOKUP(B7,'C.11'!$B$7:$E$206,4,0),0)+_xlfn.IFNA(VLOOKUP(B7,'C.12'!$B$7:$E$205,4,0),0)+_xlfn.IFNA(VLOOKUP(B7,'C.13'!$B$7:$E$207,4,0),0)+_xlfn.IFNA(VLOOKUP(B7,'C.14'!$B$7:$E$205,4,0),0)+_xlfn.IFNA(VLOOKUP(B7,'C.15'!$B$7:$E$206,4,0),0)+_xlfn.IFNA(VLOOKUP(B7,'C.16'!$B$7:$E$207,4,0),0)</f>
        <v>#REF!</v>
      </c>
      <c r="F7" s="217" t="e">
        <f>+#REF!</f>
        <v>#REF!</v>
      </c>
      <c r="G7" s="205" t="e">
        <f>E7*F7</f>
        <v>#REF!</v>
      </c>
      <c r="H7" s="179"/>
      <c r="I7" s="179"/>
      <c r="J7" s="179"/>
      <c r="K7" s="179"/>
      <c r="L7" s="179"/>
      <c r="M7" s="179"/>
      <c r="N7" s="179"/>
      <c r="O7" s="179"/>
      <c r="P7" s="239"/>
      <c r="Q7" s="1"/>
    </row>
    <row r="8" spans="1:23" ht="15.75" customHeight="1">
      <c r="A8" s="488"/>
      <c r="B8" s="321" t="s">
        <v>131</v>
      </c>
      <c r="C8" s="183" t="s">
        <v>130</v>
      </c>
      <c r="D8" s="181" t="s">
        <v>5</v>
      </c>
      <c r="E8" s="181" t="e">
        <f>_xlfn.IFNA(VLOOKUP(B8,'C.1'!$B$7:$E$206,4,0),0)+_xlfn.IFNA(VLOOKUP(B8,'C.2'!$B$7:$E$206,4,0),0)+_xlfn.IFNA(VLOOKUP(B8,'C.3'!$B$7:$E$206,4,0),0)+_xlfn.IFNA(VLOOKUP(B8,'C.4'!$B$7:$E$206,4,0),0)+_xlfn.IFNA(VLOOKUP(B8,#REF!,4,0),0)+_xlfn.IFNA(VLOOKUP(B8,'C.6'!$B$7:$E$206,4,0),0)+_xlfn.IFNA(VLOOKUP(B8,'C.7'!$B$7:$E$206,4,0),0)+_xlfn.IFNA(VLOOKUP(B8,'C.8'!$B$7:$E$206,4,0),0)+_xlfn.IFNA(VLOOKUP(B8,'C.9'!$B$7:$E$205,4,0),0)+_xlfn.IFNA(VLOOKUP(B8,'C.10'!$B$7:$E$206,4,0),0)+_xlfn.IFNA(VLOOKUP(B8,'C.11'!$B$7:$E$206,4,0),0)+_xlfn.IFNA(VLOOKUP(B8,'C.12'!$B$7:$E$205,4,0),0)+_xlfn.IFNA(VLOOKUP(B8,'C.13'!$B$7:$E$207,4,0),0)+_xlfn.IFNA(VLOOKUP(B8,'C.14'!$B$7:$E$205,4,0),0)+_xlfn.IFNA(VLOOKUP(B8,'C.15'!$B$7:$E$206,4,0),0)+_xlfn.IFNA(VLOOKUP(B8,'C.16'!$B$7:$E$207,4,0),0)</f>
        <v>#REF!</v>
      </c>
      <c r="F8" s="217" t="e">
        <f>#REF!</f>
        <v>#REF!</v>
      </c>
      <c r="G8" s="205" t="e">
        <f t="shared" ref="G8:G60" si="0">E8*F8</f>
        <v>#REF!</v>
      </c>
      <c r="H8" s="179"/>
      <c r="I8" s="179"/>
      <c r="J8" s="179"/>
      <c r="K8" s="179"/>
      <c r="L8" s="179"/>
      <c r="M8" s="179"/>
      <c r="N8" s="179"/>
      <c r="O8" s="179"/>
      <c r="P8" s="239"/>
      <c r="Q8" s="1"/>
    </row>
    <row r="9" spans="1:23" ht="14.4">
      <c r="A9" s="488"/>
      <c r="B9" s="321" t="s">
        <v>132</v>
      </c>
      <c r="C9" s="183" t="s">
        <v>168</v>
      </c>
      <c r="D9" s="181" t="s">
        <v>195</v>
      </c>
      <c r="E9" s="181" t="e">
        <f>_xlfn.IFNA(VLOOKUP(B9,'C.1'!$B$7:$E$206,4,0),0)+_xlfn.IFNA(VLOOKUP(B9,'C.2'!$B$7:$E$206,4,0),0)+_xlfn.IFNA(VLOOKUP(B9,'C.3'!$B$7:$E$206,4,0),0)+_xlfn.IFNA(VLOOKUP(B9,'C.4'!$B$7:$E$206,4,0),0)+_xlfn.IFNA(VLOOKUP(B9,#REF!,4,0),0)+_xlfn.IFNA(VLOOKUP(B9,'C.6'!$B$7:$E$206,4,0),0)+_xlfn.IFNA(VLOOKUP(B9,'C.7'!$B$7:$E$206,4,0),0)+_xlfn.IFNA(VLOOKUP(B9,'C.8'!$B$7:$E$206,4,0),0)+_xlfn.IFNA(VLOOKUP(B9,'C.9'!$B$7:$E$205,4,0),0)+_xlfn.IFNA(VLOOKUP(B9,'C.10'!$B$7:$E$206,4,0),0)+_xlfn.IFNA(VLOOKUP(B9,'C.11'!$B$7:$E$206,4,0),0)+_xlfn.IFNA(VLOOKUP(B9,'C.12'!$B$7:$E$205,4,0),0)+_xlfn.IFNA(VLOOKUP(B9,'C.13'!$B$7:$E$207,4,0),0)+_xlfn.IFNA(VLOOKUP(B9,'C.14'!$B$7:$E$205,4,0),0)+_xlfn.IFNA(VLOOKUP(B9,'C.15'!$B$7:$E$206,4,0),0)+_xlfn.IFNA(VLOOKUP(B9,'C.16'!$B$7:$E$207,4,0),0)</f>
        <v>#REF!</v>
      </c>
      <c r="F9" s="217" t="e">
        <f>#REF!</f>
        <v>#REF!</v>
      </c>
      <c r="G9" s="205" t="e">
        <f t="shared" si="0"/>
        <v>#REF!</v>
      </c>
      <c r="H9" s="179"/>
      <c r="I9" s="179"/>
      <c r="J9" s="179"/>
      <c r="K9" s="179"/>
      <c r="L9" s="179"/>
      <c r="M9" s="179"/>
      <c r="N9" s="179"/>
      <c r="O9" s="179"/>
      <c r="P9" s="239"/>
      <c r="Q9" s="1"/>
      <c r="U9" s="1">
        <v>6500000</v>
      </c>
    </row>
    <row r="10" spans="1:23" ht="27.6">
      <c r="A10" s="488"/>
      <c r="B10" s="321" t="s">
        <v>133</v>
      </c>
      <c r="C10" s="183" t="s">
        <v>169</v>
      </c>
      <c r="D10" s="181" t="s">
        <v>195</v>
      </c>
      <c r="E10" s="181" t="e">
        <f>_xlfn.IFNA(VLOOKUP(B10,'C.1'!$B$7:$E$206,4,0),0)+_xlfn.IFNA(VLOOKUP(B10,'C.2'!$B$7:$E$206,4,0),0)+_xlfn.IFNA(VLOOKUP(B10,'C.3'!$B$7:$E$206,4,0),0)+_xlfn.IFNA(VLOOKUP(B10,'C.4'!$B$7:$E$206,4,0),0)+_xlfn.IFNA(VLOOKUP(B10,#REF!,4,0),0)+_xlfn.IFNA(VLOOKUP(B10,'C.6'!$B$7:$E$206,4,0),0)+_xlfn.IFNA(VLOOKUP(B10,'C.7'!$B$7:$E$206,4,0),0)+_xlfn.IFNA(VLOOKUP(B10,'C.8'!$B$7:$E$206,4,0),0)+_xlfn.IFNA(VLOOKUP(B10,'C.9'!$B$7:$E$205,4,0),0)+_xlfn.IFNA(VLOOKUP(B10,'C.10'!$B$7:$E$206,4,0),0)+_xlfn.IFNA(VLOOKUP(B10,'C.11'!$B$7:$E$206,4,0),0)+_xlfn.IFNA(VLOOKUP(B10,'C.12'!$B$7:$E$205,4,0),0)+_xlfn.IFNA(VLOOKUP(B10,'C.13'!$B$7:$E$207,4,0),0)+_xlfn.IFNA(VLOOKUP(B10,'C.14'!$B$7:$E$205,4,0),0)+_xlfn.IFNA(VLOOKUP(B10,'C.15'!$B$7:$E$206,4,0),0)+_xlfn.IFNA(VLOOKUP(B10,'C.16'!$B$7:$E$207,4,0),0)</f>
        <v>#REF!</v>
      </c>
      <c r="F10" s="217" t="e">
        <f>#REF!</f>
        <v>#REF!</v>
      </c>
      <c r="G10" s="205" t="e">
        <f t="shared" si="0"/>
        <v>#REF!</v>
      </c>
      <c r="H10" s="179"/>
      <c r="I10" s="179"/>
      <c r="J10" s="179"/>
      <c r="K10" s="179"/>
      <c r="L10" s="179"/>
      <c r="M10" s="179"/>
      <c r="N10" s="179"/>
      <c r="O10" s="179"/>
      <c r="P10" s="239"/>
      <c r="Q10" s="1"/>
      <c r="U10" s="1">
        <f>U9/30</f>
        <v>216666.66666666666</v>
      </c>
    </row>
    <row r="11" spans="1:23" ht="15.75" customHeight="1">
      <c r="A11" s="488"/>
      <c r="B11" s="321" t="s">
        <v>134</v>
      </c>
      <c r="C11" s="183" t="s">
        <v>170</v>
      </c>
      <c r="D11" s="181" t="s">
        <v>5</v>
      </c>
      <c r="E11" s="181" t="e">
        <f>_xlfn.IFNA(VLOOKUP(B11,'C.1'!$B$7:$E$206,4,0),0)+_xlfn.IFNA(VLOOKUP(B11,'C.2'!$B$7:$E$206,4,0),0)+_xlfn.IFNA(VLOOKUP(B11,'C.3'!$B$7:$E$206,4,0),0)+_xlfn.IFNA(VLOOKUP(B11,'C.4'!$B$7:$E$206,4,0),0)+_xlfn.IFNA(VLOOKUP(B11,#REF!,4,0),0)+_xlfn.IFNA(VLOOKUP(B11,'C.6'!$B$7:$E$206,4,0),0)+_xlfn.IFNA(VLOOKUP(B11,'C.7'!$B$7:$E$206,4,0),0)+_xlfn.IFNA(VLOOKUP(B11,'C.8'!$B$7:$E$206,4,0),0)+_xlfn.IFNA(VLOOKUP(B11,'C.9'!$B$7:$E$205,4,0),0)+_xlfn.IFNA(VLOOKUP(B11,'C.10'!$B$7:$E$206,4,0),0)+_xlfn.IFNA(VLOOKUP(B11,'C.11'!$B$7:$E$206,4,0),0)+_xlfn.IFNA(VLOOKUP(B11,'C.12'!$B$7:$E$205,4,0),0)+_xlfn.IFNA(VLOOKUP(B11,'C.13'!$B$7:$E$207,4,0),0)+_xlfn.IFNA(VLOOKUP(B11,'C.14'!$B$7:$E$205,4,0),0)+_xlfn.IFNA(VLOOKUP(B11,'C.15'!$B$7:$E$206,4,0),0)+_xlfn.IFNA(VLOOKUP(B11,'C.16'!$B$7:$E$207,4,0),0)</f>
        <v>#REF!</v>
      </c>
      <c r="F11" s="217" t="e">
        <f>#REF!</f>
        <v>#REF!</v>
      </c>
      <c r="G11" s="205" t="e">
        <f t="shared" si="0"/>
        <v>#REF!</v>
      </c>
      <c r="H11" s="179"/>
      <c r="I11" s="179"/>
      <c r="J11" s="179"/>
      <c r="K11" s="179"/>
      <c r="L11" s="179"/>
      <c r="M11" s="179"/>
      <c r="N11" s="179"/>
      <c r="O11" s="179"/>
      <c r="P11" s="239"/>
      <c r="Q11" s="1"/>
      <c r="U11" s="1">
        <f>U10*13</f>
        <v>2816666.6666666665</v>
      </c>
    </row>
    <row r="12" spans="1:23" ht="15.75" customHeight="1">
      <c r="A12" s="488"/>
      <c r="B12" s="321" t="s">
        <v>136</v>
      </c>
      <c r="C12" s="183" t="s">
        <v>302</v>
      </c>
      <c r="D12" s="181" t="s">
        <v>14</v>
      </c>
      <c r="E12" s="181" t="e">
        <f>_xlfn.IFNA(VLOOKUP(B12,'C.1'!$B$7:$E$206,4,0),0)+_xlfn.IFNA(VLOOKUP(B12,'C.2'!$B$7:$E$206,4,0),0)+_xlfn.IFNA(VLOOKUP(B12,'C.3'!$B$7:$E$206,4,0),0)+_xlfn.IFNA(VLOOKUP(B12,'C.4'!$B$7:$E$206,4,0),0)+_xlfn.IFNA(VLOOKUP(B12,#REF!,4,0),0)+_xlfn.IFNA(VLOOKUP(B12,'C.6'!$B$7:$E$206,4,0),0)+_xlfn.IFNA(VLOOKUP(B12,'C.7'!$B$7:$E$206,4,0),0)+_xlfn.IFNA(VLOOKUP(B12,'C.8'!$B$7:$E$206,4,0),0)+_xlfn.IFNA(VLOOKUP(B12,'C.9'!$B$7:$E$205,4,0),0)+_xlfn.IFNA(VLOOKUP(B12,'C.10'!$B$7:$E$206,4,0),0)+_xlfn.IFNA(VLOOKUP(B12,'C.11'!$B$7:$E$206,4,0),0)+_xlfn.IFNA(VLOOKUP(B12,'C.12'!$B$7:$E$205,4,0),0)+_xlfn.IFNA(VLOOKUP(B12,'C.13'!$B$7:$E$207,4,0),0)+_xlfn.IFNA(VLOOKUP(B12,'C.14'!$B$7:$E$205,4,0),0)+_xlfn.IFNA(VLOOKUP(B12,'C.15'!$B$7:$E$206,4,0),0)+_xlfn.IFNA(VLOOKUP(B12,'C.16'!$B$7:$E$207,4,0),0)</f>
        <v>#REF!</v>
      </c>
      <c r="F12" s="217" t="e">
        <f>'201.3P'!N50</f>
        <v>#REF!</v>
      </c>
      <c r="G12" s="205" t="e">
        <f t="shared" si="0"/>
        <v>#REF!</v>
      </c>
      <c r="H12" s="179"/>
      <c r="I12" s="179"/>
      <c r="J12" s="179"/>
      <c r="K12" s="179"/>
      <c r="L12" s="179"/>
      <c r="M12" s="179"/>
      <c r="N12" s="179"/>
      <c r="O12" s="179"/>
      <c r="P12" s="239"/>
      <c r="Q12" s="1"/>
      <c r="U12" s="1">
        <f>U11+3900000</f>
        <v>6716666.666666666</v>
      </c>
    </row>
    <row r="13" spans="1:23" ht="15.75" customHeight="1">
      <c r="A13" s="488"/>
      <c r="B13" s="321" t="s">
        <v>135</v>
      </c>
      <c r="C13" s="183" t="s">
        <v>171</v>
      </c>
      <c r="D13" s="181" t="s">
        <v>5</v>
      </c>
      <c r="E13" s="181" t="e">
        <f>_xlfn.IFNA(VLOOKUP(B13,'C.1'!$B$7:$E$206,4,0),0)+_xlfn.IFNA(VLOOKUP(B13,'C.2'!$B$7:$E$206,4,0),0)+_xlfn.IFNA(VLOOKUP(B13,'C.3'!$B$7:$E$206,4,0),0)+_xlfn.IFNA(VLOOKUP(B13,'C.4'!$B$7:$E$206,4,0),0)+_xlfn.IFNA(VLOOKUP(B13,#REF!,4,0),0)+_xlfn.IFNA(VLOOKUP(B13,'C.6'!$B$7:$E$206,4,0),0)+_xlfn.IFNA(VLOOKUP(B13,'C.7'!$B$7:$E$206,4,0),0)+_xlfn.IFNA(VLOOKUP(B13,'C.8'!$B$7:$E$206,4,0),0)+_xlfn.IFNA(VLOOKUP(B13,'C.9'!$B$7:$E$205,4,0),0)+_xlfn.IFNA(VLOOKUP(B13,'C.10'!$B$7:$E$206,4,0),0)+_xlfn.IFNA(VLOOKUP(B13,'C.11'!$B$7:$E$206,4,0),0)+_xlfn.IFNA(VLOOKUP(B13,'C.12'!$B$7:$E$205,4,0),0)+_xlfn.IFNA(VLOOKUP(B13,'C.13'!$B$7:$E$207,4,0),0)+_xlfn.IFNA(VLOOKUP(B13,'C.14'!$B$7:$E$205,4,0),0)+_xlfn.IFNA(VLOOKUP(B13,'C.15'!$B$7:$E$206,4,0),0)+_xlfn.IFNA(VLOOKUP(B13,'C.16'!$B$7:$E$207,4,0),0)</f>
        <v>#REF!</v>
      </c>
      <c r="F13" s="217" t="e">
        <f>'201.3'!N50</f>
        <v>#REF!</v>
      </c>
      <c r="G13" s="205" t="e">
        <f t="shared" si="0"/>
        <v>#REF!</v>
      </c>
      <c r="H13" s="179"/>
      <c r="I13" s="179"/>
      <c r="J13" s="179"/>
      <c r="K13" s="179"/>
      <c r="L13" s="179"/>
      <c r="M13" s="179"/>
      <c r="N13" s="179"/>
      <c r="O13" s="179"/>
      <c r="P13" s="239"/>
      <c r="Q13" s="20"/>
      <c r="U13" s="1">
        <f>U12*0.4</f>
        <v>2686666.6666666665</v>
      </c>
    </row>
    <row r="14" spans="1:23" ht="15.75" customHeight="1">
      <c r="A14" s="488"/>
      <c r="B14" s="321" t="s">
        <v>137</v>
      </c>
      <c r="C14" s="183" t="s">
        <v>172</v>
      </c>
      <c r="D14" s="181" t="s">
        <v>5</v>
      </c>
      <c r="E14" s="181" t="e">
        <f>_xlfn.IFNA(VLOOKUP(B14,'C.1'!$B$7:$E$206,4,0),0)+_xlfn.IFNA(VLOOKUP(B14,'C.2'!$B$7:$E$206,4,0),0)+_xlfn.IFNA(VLOOKUP(B14,'C.3'!$B$7:$E$206,4,0),0)+_xlfn.IFNA(VLOOKUP(B14,'C.4'!$B$7:$E$206,4,0),0)+_xlfn.IFNA(VLOOKUP(B14,#REF!,4,0),0)+_xlfn.IFNA(VLOOKUP(B14,'C.6'!$B$7:$E$206,4,0),0)+_xlfn.IFNA(VLOOKUP(B14,'C.7'!$B$7:$E$206,4,0),0)+_xlfn.IFNA(VLOOKUP(B14,'C.8'!$B$7:$E$206,4,0),0)+_xlfn.IFNA(VLOOKUP(B14,'C.9'!$B$7:$E$205,4,0),0)+_xlfn.IFNA(VLOOKUP(B14,'C.10'!$B$7:$E$206,4,0),0)+_xlfn.IFNA(VLOOKUP(B14,'C.11'!$B$7:$E$206,4,0),0)+_xlfn.IFNA(VLOOKUP(B14,'C.12'!$B$7:$E$205,4,0),0)+_xlfn.IFNA(VLOOKUP(B14,'C.13'!$B$7:$E$207,4,0),0)+_xlfn.IFNA(VLOOKUP(B14,'C.14'!$B$7:$E$205,4,0),0)+_xlfn.IFNA(VLOOKUP(B14,'C.15'!$B$7:$E$206,4,0),0)+_xlfn.IFNA(VLOOKUP(B14,'C.16'!$B$7:$E$207,4,0),0)</f>
        <v>#REF!</v>
      </c>
      <c r="F14" s="217" t="e">
        <f>'201.9'!N50</f>
        <v>#REF!</v>
      </c>
      <c r="G14" s="205" t="e">
        <f t="shared" si="0"/>
        <v>#REF!</v>
      </c>
      <c r="H14" s="179"/>
      <c r="I14" s="179"/>
      <c r="J14" s="179"/>
      <c r="K14" s="179"/>
      <c r="L14" s="179"/>
      <c r="M14" s="179"/>
      <c r="N14" s="179"/>
      <c r="O14" s="179"/>
      <c r="P14" s="239"/>
      <c r="Q14" s="1"/>
    </row>
    <row r="15" spans="1:23" ht="15.75" customHeight="1">
      <c r="A15" s="488"/>
      <c r="B15" s="182"/>
      <c r="C15" s="183"/>
      <c r="D15" s="181"/>
      <c r="E15" s="181" t="e">
        <f>_xlfn.IFNA(VLOOKUP(B15,'C.1'!$B$7:$E$206,4,0),0)+_xlfn.IFNA(VLOOKUP(B15,'C.2'!$B$7:$E$206,4,0),0)+_xlfn.IFNA(VLOOKUP(B15,'C.3'!$B$7:$E$206,4,0),0)+_xlfn.IFNA(VLOOKUP(B15,'C.4'!$B$7:$E$206,4,0),0)+_xlfn.IFNA(VLOOKUP(B15,#REF!,4,0),0)+_xlfn.IFNA(VLOOKUP(B15,'C.6'!$B$7:$E$206,4,0),0)+_xlfn.IFNA(VLOOKUP(B15,'C.7'!$B$7:$E$206,4,0),0)+_xlfn.IFNA(VLOOKUP(B15,'C.8'!$B$7:$E$206,4,0),0)+_xlfn.IFNA(VLOOKUP(B15,'C.9'!$B$7:$E$205,4,0),0)+_xlfn.IFNA(VLOOKUP(B15,'C.10'!$B$7:$E$206,4,0),0)+_xlfn.IFNA(VLOOKUP(B15,'C.11'!$B$7:$E$206,4,0),0)+_xlfn.IFNA(VLOOKUP(B15,'C.12'!$B$7:$E$205,4,0),0)+_xlfn.IFNA(VLOOKUP(B15,'C.13'!$B$7:$E$207,4,0),0)+_xlfn.IFNA(VLOOKUP(B15,'C.14'!$B$7:$E$205,4,0),0)+_xlfn.IFNA(VLOOKUP(B15,'C.15'!$B$7:$E$206,4,0),0)+_xlfn.IFNA(VLOOKUP(B15,'C.16'!$B$7:$E$207,4,0),0)</f>
        <v>#REF!</v>
      </c>
      <c r="F15" s="217"/>
      <c r="G15" s="489" t="e">
        <f>SUM(G7:G14)</f>
        <v>#REF!</v>
      </c>
      <c r="H15" s="179"/>
      <c r="I15" s="179"/>
      <c r="J15" s="179"/>
      <c r="K15" s="179"/>
      <c r="L15" s="179"/>
      <c r="M15" s="179"/>
      <c r="N15" s="179"/>
      <c r="O15" s="179"/>
      <c r="P15" s="239"/>
      <c r="Q15" s="1"/>
    </row>
    <row r="16" spans="1:23" ht="15.75" customHeight="1">
      <c r="A16" s="257"/>
      <c r="B16" s="182"/>
      <c r="C16" s="221" t="s">
        <v>151</v>
      </c>
      <c r="D16" s="220" t="s">
        <v>194</v>
      </c>
      <c r="E16" s="181" t="e">
        <f>_xlfn.IFNA(VLOOKUP(B16,'C.1'!$B$7:$E$206,4,0),0)+_xlfn.IFNA(VLOOKUP(B16,'C.2'!$B$7:$E$206,4,0),0)+_xlfn.IFNA(VLOOKUP(B16,'C.3'!$B$7:$E$206,4,0),0)+_xlfn.IFNA(VLOOKUP(B16,'C.4'!$B$7:$E$206,4,0),0)+_xlfn.IFNA(VLOOKUP(B16,#REF!,4,0),0)+_xlfn.IFNA(VLOOKUP(B16,'C.6'!$B$7:$E$206,4,0),0)+_xlfn.IFNA(VLOOKUP(B16,'C.7'!$B$7:$E$206,4,0),0)+_xlfn.IFNA(VLOOKUP(B16,'C.8'!$B$7:$E$206,4,0),0)+_xlfn.IFNA(VLOOKUP(B16,'C.9'!$B$7:$E$205,4,0),0)+_xlfn.IFNA(VLOOKUP(B16,'C.10'!$B$7:$E$206,4,0),0)+_xlfn.IFNA(VLOOKUP(B16,'C.11'!$B$7:$E$206,4,0),0)+_xlfn.IFNA(VLOOKUP(B16,'C.12'!$B$7:$E$205,4,0),0)+_xlfn.IFNA(VLOOKUP(B16,'C.13'!$B$7:$E$207,4,0),0)+_xlfn.IFNA(VLOOKUP(B16,'C.14'!$B$7:$E$205,4,0),0)+_xlfn.IFNA(VLOOKUP(B16,'C.15'!$B$7:$E$206,4,0),0)+_xlfn.IFNA(VLOOKUP(B16,'C.16'!$B$7:$E$207,4,0),0)</f>
        <v>#REF!</v>
      </c>
      <c r="F16" s="225"/>
      <c r="G16" s="225"/>
      <c r="H16" s="179"/>
      <c r="I16" s="179"/>
      <c r="J16" s="179"/>
      <c r="K16" s="179"/>
      <c r="L16" s="179"/>
      <c r="M16" s="179"/>
      <c r="N16" s="179"/>
      <c r="O16" s="179"/>
      <c r="P16" s="239"/>
      <c r="Q16" s="1"/>
      <c r="U16" s="1">
        <f>7000000</f>
        <v>7000000</v>
      </c>
    </row>
    <row r="17" spans="1:21" ht="34.5" customHeight="1">
      <c r="A17" s="488"/>
      <c r="B17" s="321" t="s">
        <v>138</v>
      </c>
      <c r="C17" s="183" t="s">
        <v>173</v>
      </c>
      <c r="D17" s="181" t="s">
        <v>5</v>
      </c>
      <c r="E17" s="181" t="e">
        <f>_xlfn.IFNA(VLOOKUP(B17,'C.1'!$B$7:$E$206,4,0),0)+_xlfn.IFNA(VLOOKUP(B17,'C.2'!$B$7:$E$206,4,0),0)+_xlfn.IFNA(VLOOKUP(B17,'C.3'!$B$7:$E$206,4,0),0)+_xlfn.IFNA(VLOOKUP(B17,'C.4'!$B$7:$E$206,4,0),0)+_xlfn.IFNA(VLOOKUP(B17,#REF!,4,0),0)+_xlfn.IFNA(VLOOKUP(B17,'C.6'!$B$7:$E$206,4,0),0)+_xlfn.IFNA(VLOOKUP(B17,'C.7'!$B$7:$E$206,4,0),0)+_xlfn.IFNA(VLOOKUP(B17,'C.8'!$B$7:$E$206,4,0),0)+_xlfn.IFNA(VLOOKUP(B17,'C.9'!$B$7:$E$205,4,0),0)+_xlfn.IFNA(VLOOKUP(B17,'C.10'!$B$7:$E$206,4,0),0)+_xlfn.IFNA(VLOOKUP(B17,'C.11'!$B$7:$E$206,4,0),0)+_xlfn.IFNA(VLOOKUP(B17,'C.12'!$B$7:$E$205,4,0),0)+_xlfn.IFNA(VLOOKUP(B17,'C.13'!$B$7:$E$207,4,0),0)+_xlfn.IFNA(VLOOKUP(B17,'C.14'!$B$7:$E$205,4,0),0)+_xlfn.IFNA(VLOOKUP(B17,'C.15'!$B$7:$E$206,4,0),0)+_xlfn.IFNA(VLOOKUP(B17,'C.16'!$B$7:$E$207,4,0),0)</f>
        <v>#REF!</v>
      </c>
      <c r="F17" s="217" t="e">
        <f>+#REF!</f>
        <v>#REF!</v>
      </c>
      <c r="G17" s="205" t="e">
        <f t="shared" si="0"/>
        <v>#REF!</v>
      </c>
      <c r="H17" s="179"/>
      <c r="I17" s="179"/>
      <c r="J17" s="179"/>
      <c r="K17" s="179"/>
      <c r="L17" s="179"/>
      <c r="M17" s="179"/>
      <c r="N17" s="179"/>
      <c r="O17" s="179"/>
      <c r="P17" s="239"/>
      <c r="Q17" s="1"/>
      <c r="U17" s="1">
        <f>U16*0.4</f>
        <v>2800000</v>
      </c>
    </row>
    <row r="18" spans="1:21" ht="34.5" customHeight="1">
      <c r="A18" s="488"/>
      <c r="B18" s="321" t="s">
        <v>139</v>
      </c>
      <c r="C18" s="183" t="s">
        <v>174</v>
      </c>
      <c r="D18" s="181" t="s">
        <v>5</v>
      </c>
      <c r="E18" s="181" t="e">
        <f>_xlfn.IFNA(VLOOKUP(B18,'C.1'!$B$7:$E$206,4,0),0)+_xlfn.IFNA(VLOOKUP(B18,'C.2'!$B$7:$E$206,4,0),0)+_xlfn.IFNA(VLOOKUP(B18,'C.3'!$B$7:$E$206,4,0),0)+_xlfn.IFNA(VLOOKUP(B18,'C.4'!$B$7:$E$206,4,0),0)+_xlfn.IFNA(VLOOKUP(B18,#REF!,4,0),0)+_xlfn.IFNA(VLOOKUP(B18,'C.6'!$B$7:$E$206,4,0),0)+_xlfn.IFNA(VLOOKUP(B18,'C.7'!$B$7:$E$206,4,0),0)+_xlfn.IFNA(VLOOKUP(B18,'C.8'!$B$7:$E$206,4,0),0)+_xlfn.IFNA(VLOOKUP(B18,'C.9'!$B$7:$E$205,4,0),0)+_xlfn.IFNA(VLOOKUP(B18,'C.10'!$B$7:$E$206,4,0),0)+_xlfn.IFNA(VLOOKUP(B18,'C.11'!$B$7:$E$206,4,0),0)+_xlfn.IFNA(VLOOKUP(B18,'C.12'!$B$7:$E$205,4,0),0)+_xlfn.IFNA(VLOOKUP(B18,'C.13'!$B$7:$E$207,4,0),0)+_xlfn.IFNA(VLOOKUP(B18,'C.14'!$B$7:$E$205,4,0),0)+_xlfn.IFNA(VLOOKUP(B18,'C.15'!$B$7:$E$206,4,0),0)+_xlfn.IFNA(VLOOKUP(B18,'C.16'!$B$7:$E$207,4,0),0)</f>
        <v>#REF!</v>
      </c>
      <c r="F18" s="217" t="e">
        <f>#REF!</f>
        <v>#REF!</v>
      </c>
      <c r="G18" s="205" t="e">
        <f t="shared" si="0"/>
        <v>#REF!</v>
      </c>
      <c r="H18" s="179"/>
      <c r="I18" s="179"/>
      <c r="J18" s="179"/>
      <c r="K18" s="179"/>
      <c r="L18" s="179"/>
      <c r="M18" s="179"/>
      <c r="N18" s="179"/>
      <c r="O18" s="179"/>
      <c r="P18" s="185"/>
      <c r="Q18" s="1"/>
    </row>
    <row r="19" spans="1:21" ht="34.5" customHeight="1">
      <c r="A19" s="488"/>
      <c r="B19" s="321" t="s">
        <v>46</v>
      </c>
      <c r="C19" s="183" t="s">
        <v>175</v>
      </c>
      <c r="D19" s="181" t="s">
        <v>5</v>
      </c>
      <c r="E19" s="181" t="e">
        <f>_xlfn.IFNA(VLOOKUP(B19,'C.1'!$B$7:$E$206,4,0),0)+_xlfn.IFNA(VLOOKUP(B19,'C.2'!$B$7:$E$206,4,0),0)+_xlfn.IFNA(VLOOKUP(B19,'C.3'!$B$7:$E$206,4,0),0)+_xlfn.IFNA(VLOOKUP(B19,'C.4'!$B$7:$E$206,4,0),0)+_xlfn.IFNA(VLOOKUP(B19,#REF!,4,0),0)+_xlfn.IFNA(VLOOKUP(B19,'C.6'!$B$7:$E$206,4,0),0)+_xlfn.IFNA(VLOOKUP(B19,'C.7'!$B$7:$E$206,4,0),0)+_xlfn.IFNA(VLOOKUP(B19,'C.8'!$B$7:$E$206,4,0),0)+_xlfn.IFNA(VLOOKUP(B19,'C.9'!$B$7:$E$205,4,0),0)+_xlfn.IFNA(VLOOKUP(B19,'C.10'!$B$7:$E$206,4,0),0)+_xlfn.IFNA(VLOOKUP(B19,'C.11'!$B$7:$E$206,4,0),0)+_xlfn.IFNA(VLOOKUP(B19,'C.12'!$B$7:$E$205,4,0),0)+_xlfn.IFNA(VLOOKUP(B19,'C.13'!$B$7:$E$207,4,0),0)+_xlfn.IFNA(VLOOKUP(B19,'C.14'!$B$7:$E$205,4,0),0)+_xlfn.IFNA(VLOOKUP(B19,'C.15'!$B$7:$E$206,4,0),0)+_xlfn.IFNA(VLOOKUP(B19,'C.16'!$B$7:$E$207,4,0),0)</f>
        <v>#REF!</v>
      </c>
      <c r="F19" s="217" t="e">
        <f>#REF!</f>
        <v>#REF!</v>
      </c>
      <c r="G19" s="205" t="e">
        <f t="shared" si="0"/>
        <v>#REF!</v>
      </c>
      <c r="H19" s="179"/>
      <c r="I19" s="179"/>
      <c r="J19" s="179"/>
      <c r="K19" s="179"/>
      <c r="L19" s="179"/>
      <c r="M19" s="179"/>
      <c r="N19" s="179"/>
      <c r="O19" s="179"/>
      <c r="P19" s="185"/>
      <c r="Q19" s="1"/>
    </row>
    <row r="20" spans="1:21" ht="34.5" customHeight="1">
      <c r="A20" s="488"/>
      <c r="B20" s="321" t="s">
        <v>304</v>
      </c>
      <c r="C20" s="183" t="s">
        <v>305</v>
      </c>
      <c r="D20" s="181" t="s">
        <v>5</v>
      </c>
      <c r="E20" s="181" t="e">
        <f>_xlfn.IFNA(VLOOKUP(B20,'C.1'!$B$7:$E$206,4,0),0)+_xlfn.IFNA(VLOOKUP(B20,'C.2'!$B$7:$E$206,4,0),0)+_xlfn.IFNA(VLOOKUP(B20,'C.3'!$B$7:$E$206,4,0),0)+_xlfn.IFNA(VLOOKUP(B20,'C.4'!$B$7:$E$206,4,0),0)+_xlfn.IFNA(VLOOKUP(B20,#REF!,4,0),0)+_xlfn.IFNA(VLOOKUP(B20,'C.6'!$B$7:$E$206,4,0),0)+_xlfn.IFNA(VLOOKUP(B20,'C.7'!$B$7:$E$206,4,0),0)+_xlfn.IFNA(VLOOKUP(B20,'C.8'!$B$7:$E$206,4,0),0)+_xlfn.IFNA(VLOOKUP(B20,'C.9'!$B$7:$E$205,4,0),0)+_xlfn.IFNA(VLOOKUP(B20,'C.10'!$B$7:$E$206,4,0),0)+_xlfn.IFNA(VLOOKUP(B20,'C.11'!$B$7:$E$206,4,0),0)+_xlfn.IFNA(VLOOKUP(B20,'C.12'!$B$7:$E$205,4,0),0)+_xlfn.IFNA(VLOOKUP(B20,'C.13'!$B$7:$E$207,4,0),0)+_xlfn.IFNA(VLOOKUP(B20,'C.14'!$B$7:$E$205,4,0),0)+_xlfn.IFNA(VLOOKUP(B20,'C.15'!$B$7:$E$206,4,0),0)+_xlfn.IFNA(VLOOKUP(B20,'C.16'!$B$7:$E$207,4,0),0)</f>
        <v>#REF!</v>
      </c>
      <c r="F20" s="217" t="e">
        <f>#REF!</f>
        <v>#REF!</v>
      </c>
      <c r="G20" s="205" t="e">
        <f t="shared" si="0"/>
        <v>#REF!</v>
      </c>
      <c r="H20" s="179"/>
      <c r="I20" s="179"/>
      <c r="J20" s="179"/>
      <c r="K20" s="179"/>
      <c r="L20" s="179"/>
      <c r="M20" s="179"/>
      <c r="N20" s="179"/>
      <c r="O20" s="179"/>
      <c r="P20" s="185"/>
      <c r="Q20" s="1">
        <f>5/0.15</f>
        <v>33.333333333333336</v>
      </c>
    </row>
    <row r="21" spans="1:21" ht="27.6">
      <c r="A21" s="488"/>
      <c r="B21" s="321" t="s">
        <v>54</v>
      </c>
      <c r="C21" s="183" t="s">
        <v>495</v>
      </c>
      <c r="D21" s="181" t="s">
        <v>195</v>
      </c>
      <c r="E21" s="181" t="e">
        <f>_xlfn.IFNA(VLOOKUP(B21,'C.1'!$B$7:$E$206,4,0),0)+_xlfn.IFNA(VLOOKUP(B21,'C.2'!$B$7:$E$206,4,0),0)+_xlfn.IFNA(VLOOKUP(B21,'C.3'!$B$7:$E$206,4,0),0)+_xlfn.IFNA(VLOOKUP(B21,'C.4'!$B$7:$E$206,4,0),0)+_xlfn.IFNA(VLOOKUP(B21,#REF!,4,0),0)+_xlfn.IFNA(VLOOKUP(B21,'C.6'!$B$7:$E$206,4,0),0)+_xlfn.IFNA(VLOOKUP(B21,'C.7'!$B$7:$E$206,4,0),0)+_xlfn.IFNA(VLOOKUP(B21,'C.8'!$B$7:$E$206,4,0),0)+_xlfn.IFNA(VLOOKUP(B21,'C.9'!$B$7:$E$205,4,0),0)+_xlfn.IFNA(VLOOKUP(B21,'C.10'!$B$7:$E$206,4,0),0)+_xlfn.IFNA(VLOOKUP(B21,'C.11'!$B$7:$E$206,4,0),0)+_xlfn.IFNA(VLOOKUP(B21,'C.12'!$B$7:$E$205,4,0),0)+_xlfn.IFNA(VLOOKUP(B21,'C.13'!$B$7:$E$207,4,0),0)+_xlfn.IFNA(VLOOKUP(B21,'C.14'!$B$7:$E$205,4,0),0)+_xlfn.IFNA(VLOOKUP(B21,'C.15'!$B$7:$E$206,4,0),0)+_xlfn.IFNA(VLOOKUP(B21,'C.16'!$B$7:$E$207,4,0),0)</f>
        <v>#REF!</v>
      </c>
      <c r="F21" s="217" t="e">
        <f>+#REF!</f>
        <v>#REF!</v>
      </c>
      <c r="G21" s="205" t="e">
        <f t="shared" si="0"/>
        <v>#REF!</v>
      </c>
      <c r="H21" s="179"/>
      <c r="I21" s="179"/>
      <c r="J21" s="179"/>
      <c r="K21" s="179"/>
      <c r="L21" s="179"/>
      <c r="M21" s="179"/>
      <c r="N21" s="179"/>
      <c r="O21" s="179"/>
      <c r="P21" s="185"/>
      <c r="Q21" s="1"/>
    </row>
    <row r="22" spans="1:21">
      <c r="A22" s="488"/>
      <c r="B22" s="182"/>
      <c r="C22" s="183"/>
      <c r="D22" s="181"/>
      <c r="E22" s="181" t="e">
        <f>_xlfn.IFNA(VLOOKUP(B22,'C.1'!$B$7:$E$206,4,0),0)+_xlfn.IFNA(VLOOKUP(B22,'C.2'!$B$7:$E$206,4,0),0)+_xlfn.IFNA(VLOOKUP(B22,'C.3'!$B$7:$E$206,4,0),0)+_xlfn.IFNA(VLOOKUP(B22,'C.4'!$B$7:$E$206,4,0),0)+_xlfn.IFNA(VLOOKUP(B22,#REF!,4,0),0)+_xlfn.IFNA(VLOOKUP(B22,'C.6'!$B$7:$E$206,4,0),0)+_xlfn.IFNA(VLOOKUP(B22,'C.7'!$B$7:$E$206,4,0),0)+_xlfn.IFNA(VLOOKUP(B22,'C.8'!$B$7:$E$206,4,0),0)+_xlfn.IFNA(VLOOKUP(B22,'C.9'!$B$7:$E$205,4,0),0)+_xlfn.IFNA(VLOOKUP(B22,'C.10'!$B$7:$E$206,4,0),0)+_xlfn.IFNA(VLOOKUP(B22,'C.11'!$B$7:$E$206,4,0),0)+_xlfn.IFNA(VLOOKUP(B22,'C.12'!$B$7:$E$205,4,0),0)+_xlfn.IFNA(VLOOKUP(B22,'C.13'!$B$7:$E$207,4,0),0)+_xlfn.IFNA(VLOOKUP(B22,'C.14'!$B$7:$E$205,4,0),0)+_xlfn.IFNA(VLOOKUP(B22,'C.15'!$B$7:$E$206,4,0),0)+_xlfn.IFNA(VLOOKUP(B22,'C.16'!$B$7:$E$207,4,0),0)</f>
        <v>#REF!</v>
      </c>
      <c r="F22" s="217"/>
      <c r="G22" s="489" t="e">
        <f>SUM(G17:G21)</f>
        <v>#REF!</v>
      </c>
      <c r="H22" s="179"/>
      <c r="I22" s="179"/>
      <c r="J22" s="179"/>
      <c r="K22" s="179"/>
      <c r="L22" s="179"/>
      <c r="M22" s="179"/>
      <c r="N22" s="179"/>
      <c r="O22" s="179"/>
      <c r="P22" s="185"/>
      <c r="Q22" s="1"/>
    </row>
    <row r="23" spans="1:21">
      <c r="A23" s="257"/>
      <c r="B23" s="182"/>
      <c r="C23" s="221" t="s">
        <v>6</v>
      </c>
      <c r="D23" s="220" t="s">
        <v>194</v>
      </c>
      <c r="E23" s="181" t="e">
        <f>_xlfn.IFNA(VLOOKUP(B23,'C.1'!$B$7:$E$206,4,0),0)+_xlfn.IFNA(VLOOKUP(B23,'C.2'!$B$7:$E$206,4,0),0)+_xlfn.IFNA(VLOOKUP(B23,'C.3'!$B$7:$E$206,4,0),0)+_xlfn.IFNA(VLOOKUP(B23,'C.4'!$B$7:$E$206,4,0),0)+_xlfn.IFNA(VLOOKUP(B23,#REF!,4,0),0)+_xlfn.IFNA(VLOOKUP(B23,'C.6'!$B$7:$E$206,4,0),0)+_xlfn.IFNA(VLOOKUP(B23,'C.7'!$B$7:$E$206,4,0),0)+_xlfn.IFNA(VLOOKUP(B23,'C.8'!$B$7:$E$206,4,0),0)+_xlfn.IFNA(VLOOKUP(B23,'C.9'!$B$7:$E$205,4,0),0)+_xlfn.IFNA(VLOOKUP(B23,'C.10'!$B$7:$E$206,4,0),0)+_xlfn.IFNA(VLOOKUP(B23,'C.11'!$B$7:$E$206,4,0),0)+_xlfn.IFNA(VLOOKUP(B23,'C.12'!$B$7:$E$205,4,0),0)+_xlfn.IFNA(VLOOKUP(B23,'C.13'!$B$7:$E$207,4,0),0)+_xlfn.IFNA(VLOOKUP(B23,'C.14'!$B$7:$E$205,4,0),0)+_xlfn.IFNA(VLOOKUP(B23,'C.15'!$B$7:$E$206,4,0),0)+_xlfn.IFNA(VLOOKUP(B23,'C.16'!$B$7:$E$207,4,0),0)</f>
        <v>#REF!</v>
      </c>
      <c r="F23" s="223"/>
      <c r="G23" s="223"/>
      <c r="H23" s="179"/>
      <c r="I23" s="179"/>
      <c r="J23" s="179"/>
      <c r="K23" s="179"/>
      <c r="L23" s="179"/>
      <c r="M23" s="179"/>
      <c r="N23" s="179"/>
      <c r="O23" s="179"/>
      <c r="P23" s="179"/>
      <c r="Q23" s="19"/>
    </row>
    <row r="24" spans="1:21" ht="14.4">
      <c r="A24" s="488"/>
      <c r="B24" s="321" t="s">
        <v>140</v>
      </c>
      <c r="C24" s="183" t="s">
        <v>176</v>
      </c>
      <c r="D24" s="181" t="s">
        <v>14</v>
      </c>
      <c r="E24" s="181" t="e">
        <f>_xlfn.IFNA(VLOOKUP(B24,'C.1'!$B$7:$E$206,4,0),0)+_xlfn.IFNA(VLOOKUP(B24,'C.2'!$B$7:$E$206,4,0),0)+_xlfn.IFNA(VLOOKUP(B24,'C.3'!$B$7:$E$206,4,0),0)+_xlfn.IFNA(VLOOKUP(B24,'C.4'!$B$7:$E$206,4,0),0)+_xlfn.IFNA(VLOOKUP(B24,#REF!,4,0),0)+_xlfn.IFNA(VLOOKUP(B24,'C.6'!$B$7:$E$206,4,0),0)+_xlfn.IFNA(VLOOKUP(B24,'C.7'!$B$7:$E$206,4,0),0)+_xlfn.IFNA(VLOOKUP(B24,'C.8'!$B$7:$E$206,4,0),0)+_xlfn.IFNA(VLOOKUP(B24,'C.9'!$B$7:$E$205,4,0),0)+_xlfn.IFNA(VLOOKUP(B24,'C.10'!$B$7:$E$206,4,0),0)+_xlfn.IFNA(VLOOKUP(B24,'C.11'!$B$7:$E$206,4,0),0)+_xlfn.IFNA(VLOOKUP(B24,'C.12'!$B$7:$E$205,4,0),0)+_xlfn.IFNA(VLOOKUP(B24,'C.13'!$B$7:$E$207,4,0),0)+_xlfn.IFNA(VLOOKUP(B24,'C.14'!$B$7:$E$205,4,0),0)+_xlfn.IFNA(VLOOKUP(B24,'C.15'!$B$7:$E$206,4,0),0)+_xlfn.IFNA(VLOOKUP(B24,'C.16'!$B$7:$E$207,4,0),0)</f>
        <v>#REF!</v>
      </c>
      <c r="F24" s="217" t="e">
        <f>+#REF!</f>
        <v>#REF!</v>
      </c>
      <c r="G24" s="205" t="e">
        <f t="shared" si="0"/>
        <v>#REF!</v>
      </c>
      <c r="H24" s="179"/>
      <c r="I24" s="179"/>
      <c r="J24" s="179"/>
      <c r="K24" s="179"/>
      <c r="L24" s="179"/>
      <c r="M24" s="179"/>
      <c r="N24" s="179"/>
      <c r="O24" s="179"/>
      <c r="P24" s="179"/>
      <c r="Q24" s="1"/>
    </row>
    <row r="25" spans="1:21" ht="14.4">
      <c r="A25" s="488"/>
      <c r="B25" s="321" t="s">
        <v>517</v>
      </c>
      <c r="C25" s="183" t="s">
        <v>520</v>
      </c>
      <c r="D25" s="181"/>
      <c r="E25" s="181" t="e">
        <f>_xlfn.IFNA(VLOOKUP(B25,'C.1'!$B$7:$E$206,4,0),0)+_xlfn.IFNA(VLOOKUP(B25,'C.2'!$B$7:$E$206,4,0),0)+_xlfn.IFNA(VLOOKUP(B25,'C.3'!$B$7:$E$206,4,0),0)+_xlfn.IFNA(VLOOKUP(B25,'C.4'!$B$7:$E$206,4,0),0)+_xlfn.IFNA(VLOOKUP(B25,#REF!,4,0),0)+_xlfn.IFNA(VLOOKUP(B25,'C.6'!$B$7:$E$206,4,0),0)+_xlfn.IFNA(VLOOKUP(B25,'C.7'!$B$7:$E$206,4,0),0)+_xlfn.IFNA(VLOOKUP(B25,'C.8'!$B$7:$E$206,4,0),0)+_xlfn.IFNA(VLOOKUP(B25,'C.9'!$B$7:$E$205,4,0),0)+_xlfn.IFNA(VLOOKUP(B25,'C.10'!$B$7:$E$206,4,0),0)+_xlfn.IFNA(VLOOKUP(B25,'C.11'!$B$7:$E$206,4,0),0)+_xlfn.IFNA(VLOOKUP(B25,'C.12'!$B$7:$E$205,4,0),0)+_xlfn.IFNA(VLOOKUP(B25,'C.13'!$B$7:$E$207,4,0),0)+_xlfn.IFNA(VLOOKUP(B25,'C.14'!$B$7:$E$205,4,0),0)+_xlfn.IFNA(VLOOKUP(B25,'C.15'!$B$7:$E$206,4,0),0)+_xlfn.IFNA(VLOOKUP(B25,'C.16'!$B$7:$E$207,4,0),0)</f>
        <v>#REF!</v>
      </c>
      <c r="F25" s="217" t="e">
        <f>+#REF!</f>
        <v>#REF!</v>
      </c>
      <c r="G25" s="205"/>
      <c r="H25" s="179"/>
      <c r="I25" s="179"/>
      <c r="J25" s="179"/>
      <c r="K25" s="179"/>
      <c r="L25" s="179"/>
      <c r="M25" s="179"/>
      <c r="N25" s="179"/>
      <c r="O25" s="179"/>
      <c r="P25" s="179"/>
      <c r="Q25" s="1"/>
    </row>
    <row r="26" spans="1:21" ht="14.4">
      <c r="A26" s="488"/>
      <c r="B26" s="321" t="s">
        <v>55</v>
      </c>
      <c r="C26" s="183" t="s">
        <v>177</v>
      </c>
      <c r="D26" s="181" t="s">
        <v>195</v>
      </c>
      <c r="E26" s="181" t="e">
        <f>_xlfn.IFNA(VLOOKUP(B26,'C.1'!$B$7:$E$206,4,0),0)+_xlfn.IFNA(VLOOKUP(B26,'C.2'!$B$7:$E$206,4,0),0)+_xlfn.IFNA(VLOOKUP(B26,'C.3'!$B$7:$E$206,4,0),0)+_xlfn.IFNA(VLOOKUP(B26,'C.4'!$B$7:$E$206,4,0),0)+_xlfn.IFNA(VLOOKUP(B26,#REF!,4,0),0)+_xlfn.IFNA(VLOOKUP(B26,'C.6'!$B$7:$E$206,4,0),0)+_xlfn.IFNA(VLOOKUP(B26,'C.7'!$B$7:$E$206,4,0),0)+_xlfn.IFNA(VLOOKUP(B26,'C.8'!$B$7:$E$206,4,0),0)+_xlfn.IFNA(VLOOKUP(B26,'C.9'!$B$7:$E$205,4,0),0)+_xlfn.IFNA(VLOOKUP(B26,'C.10'!$B$7:$E$206,4,0),0)+_xlfn.IFNA(VLOOKUP(B26,'C.11'!$B$7:$E$206,4,0),0)+_xlfn.IFNA(VLOOKUP(B26,'C.12'!$B$7:$E$205,4,0),0)+_xlfn.IFNA(VLOOKUP(B26,'C.13'!$B$7:$E$207,4,0),0)+_xlfn.IFNA(VLOOKUP(B26,'C.14'!$B$7:$E$205,4,0),0)+_xlfn.IFNA(VLOOKUP(B26,'C.15'!$B$7:$E$206,4,0),0)+_xlfn.IFNA(VLOOKUP(B26,'C.16'!$B$7:$E$207,4,0),0)</f>
        <v>#REF!</v>
      </c>
      <c r="F26" s="217" t="e">
        <f>+'320.1'!N51</f>
        <v>#REF!</v>
      </c>
      <c r="G26" s="205" t="e">
        <f t="shared" si="0"/>
        <v>#REF!</v>
      </c>
      <c r="H26" s="179"/>
      <c r="I26" s="179"/>
      <c r="J26" s="179"/>
      <c r="K26" s="179"/>
      <c r="L26" s="179"/>
      <c r="M26" s="179"/>
      <c r="N26" s="179"/>
      <c r="O26" s="179"/>
      <c r="P26" s="179"/>
      <c r="Q26" s="1"/>
    </row>
    <row r="27" spans="1:21" ht="14.4">
      <c r="A27" s="488"/>
      <c r="B27" s="321" t="s">
        <v>56</v>
      </c>
      <c r="C27" s="183" t="s">
        <v>178</v>
      </c>
      <c r="D27" s="181" t="s">
        <v>195</v>
      </c>
      <c r="E27" s="181" t="e">
        <f>_xlfn.IFNA(VLOOKUP(B27,'C.1'!$B$7:$E$206,4,0),0)+_xlfn.IFNA(VLOOKUP(B27,'C.2'!$B$7:$E$206,4,0),0)+_xlfn.IFNA(VLOOKUP(B27,'C.3'!$B$7:$E$206,4,0),0)+_xlfn.IFNA(VLOOKUP(B27,'C.4'!$B$7:$E$206,4,0),0)+_xlfn.IFNA(VLOOKUP(B27,#REF!,4,0),0)+_xlfn.IFNA(VLOOKUP(B27,'C.6'!$B$7:$E$206,4,0),0)+_xlfn.IFNA(VLOOKUP(B27,'C.7'!$B$7:$E$206,4,0),0)+_xlfn.IFNA(VLOOKUP(B27,'C.8'!$B$7:$E$206,4,0),0)+_xlfn.IFNA(VLOOKUP(B27,'C.9'!$B$7:$E$205,4,0),0)+_xlfn.IFNA(VLOOKUP(B27,'C.10'!$B$7:$E$206,4,0),0)+_xlfn.IFNA(VLOOKUP(B27,'C.11'!$B$7:$E$206,4,0),0)+_xlfn.IFNA(VLOOKUP(B27,'C.12'!$B$7:$E$205,4,0),0)+_xlfn.IFNA(VLOOKUP(B27,'C.13'!$B$7:$E$207,4,0),0)+_xlfn.IFNA(VLOOKUP(B27,'C.14'!$B$7:$E$205,4,0),0)+_xlfn.IFNA(VLOOKUP(B27,'C.15'!$B$7:$E$206,4,0),0)+_xlfn.IFNA(VLOOKUP(B27,'C.16'!$B$7:$E$207,4,0),0)</f>
        <v>#REF!</v>
      </c>
      <c r="F27" s="217" t="e">
        <f>+#REF!</f>
        <v>#REF!</v>
      </c>
      <c r="G27" s="205" t="e">
        <f t="shared" si="0"/>
        <v>#REF!</v>
      </c>
      <c r="H27" s="179"/>
      <c r="I27" s="179"/>
      <c r="J27" s="179"/>
      <c r="K27" s="179"/>
      <c r="L27" s="179"/>
      <c r="M27" s="179"/>
      <c r="N27" s="179"/>
      <c r="O27" s="179"/>
      <c r="P27" s="179"/>
      <c r="Q27" s="1"/>
    </row>
    <row r="28" spans="1:21">
      <c r="A28" s="488"/>
      <c r="B28" s="182"/>
      <c r="C28" s="183"/>
      <c r="D28" s="181"/>
      <c r="E28" s="181" t="e">
        <f>_xlfn.IFNA(VLOOKUP(B28,'C.1'!$B$7:$E$206,4,0),0)+_xlfn.IFNA(VLOOKUP(B28,'C.2'!$B$7:$E$206,4,0),0)+_xlfn.IFNA(VLOOKUP(B28,'C.3'!$B$7:$E$206,4,0),0)+_xlfn.IFNA(VLOOKUP(B28,'C.4'!$B$7:$E$206,4,0),0)+_xlfn.IFNA(VLOOKUP(B28,#REF!,4,0),0)+_xlfn.IFNA(VLOOKUP(B28,'C.6'!$B$7:$E$206,4,0),0)+_xlfn.IFNA(VLOOKUP(B28,'C.7'!$B$7:$E$206,4,0),0)+_xlfn.IFNA(VLOOKUP(B28,'C.8'!$B$7:$E$206,4,0),0)+_xlfn.IFNA(VLOOKUP(B28,'C.9'!$B$7:$E$205,4,0),0)+_xlfn.IFNA(VLOOKUP(B28,'C.10'!$B$7:$E$206,4,0),0)+_xlfn.IFNA(VLOOKUP(B28,'C.11'!$B$7:$E$206,4,0),0)+_xlfn.IFNA(VLOOKUP(B28,'C.12'!$B$7:$E$205,4,0),0)+_xlfn.IFNA(VLOOKUP(B28,'C.13'!$B$7:$E$207,4,0),0)+_xlfn.IFNA(VLOOKUP(B28,'C.14'!$B$7:$E$205,4,0),0)+_xlfn.IFNA(VLOOKUP(B28,'C.15'!$B$7:$E$206,4,0),0)+_xlfn.IFNA(VLOOKUP(B28,'C.16'!$B$7:$E$207,4,0),0)</f>
        <v>#REF!</v>
      </c>
      <c r="F28" s="217"/>
      <c r="G28" s="489" t="e">
        <f>SUM(G24:G27)</f>
        <v>#REF!</v>
      </c>
      <c r="H28" s="179"/>
      <c r="I28" s="179"/>
      <c r="J28" s="179"/>
      <c r="K28" s="179"/>
      <c r="L28" s="179"/>
      <c r="M28" s="179"/>
      <c r="N28" s="179"/>
      <c r="O28" s="179"/>
      <c r="P28" s="179"/>
      <c r="Q28" s="1"/>
    </row>
    <row r="29" spans="1:21" ht="15.45" customHeight="1">
      <c r="A29" s="257"/>
      <c r="B29" s="182"/>
      <c r="C29" s="221" t="s">
        <v>141</v>
      </c>
      <c r="D29" s="220" t="s">
        <v>194</v>
      </c>
      <c r="E29" s="181" t="e">
        <f>_xlfn.IFNA(VLOOKUP(B29,'C.1'!$B$7:$E$206,4,0),0)+_xlfn.IFNA(VLOOKUP(B29,'C.2'!$B$7:$E$206,4,0),0)+_xlfn.IFNA(VLOOKUP(B29,'C.3'!$B$7:$E$206,4,0),0)+_xlfn.IFNA(VLOOKUP(B29,'C.4'!$B$7:$E$206,4,0),0)+_xlfn.IFNA(VLOOKUP(B29,#REF!,4,0),0)+_xlfn.IFNA(VLOOKUP(B29,'C.6'!$B$7:$E$206,4,0),0)+_xlfn.IFNA(VLOOKUP(B29,'C.7'!$B$7:$E$206,4,0),0)+_xlfn.IFNA(VLOOKUP(B29,'C.8'!$B$7:$E$206,4,0),0)+_xlfn.IFNA(VLOOKUP(B29,'C.9'!$B$7:$E$205,4,0),0)+_xlfn.IFNA(VLOOKUP(B29,'C.10'!$B$7:$E$206,4,0),0)+_xlfn.IFNA(VLOOKUP(B29,'C.11'!$B$7:$E$206,4,0),0)+_xlfn.IFNA(VLOOKUP(B29,'C.12'!$B$7:$E$205,4,0),0)+_xlfn.IFNA(VLOOKUP(B29,'C.13'!$B$7:$E$207,4,0),0)+_xlfn.IFNA(VLOOKUP(B29,'C.14'!$B$7:$E$205,4,0),0)+_xlfn.IFNA(VLOOKUP(B29,'C.15'!$B$7:$E$206,4,0),0)+_xlfn.IFNA(VLOOKUP(B29,'C.16'!$B$7:$E$207,4,0),0)</f>
        <v>#REF!</v>
      </c>
      <c r="F29" s="223"/>
      <c r="G29" s="223"/>
      <c r="H29" s="179"/>
      <c r="I29" s="179"/>
      <c r="J29" s="179"/>
      <c r="K29" s="179"/>
      <c r="L29" s="179"/>
      <c r="M29" s="179"/>
      <c r="N29" s="179"/>
      <c r="O29" s="179"/>
      <c r="P29" s="179"/>
      <c r="Q29" s="1"/>
    </row>
    <row r="30" spans="1:21" ht="27.6">
      <c r="A30" s="233"/>
      <c r="B30" s="322" t="s">
        <v>142</v>
      </c>
      <c r="C30" s="183" t="s">
        <v>179</v>
      </c>
      <c r="D30" s="188" t="s">
        <v>5</v>
      </c>
      <c r="E30" s="181" t="e">
        <f>_xlfn.IFNA(VLOOKUP(B30,'C.1'!$B$7:$E$206,4,0),0)+_xlfn.IFNA(VLOOKUP(B30,'C.2'!$B$7:$E$206,4,0),0)+_xlfn.IFNA(VLOOKUP(B30,'C.3'!$B$7:$E$206,4,0),0)+_xlfn.IFNA(VLOOKUP(B30,'C.4'!$B$7:$E$206,4,0),0)+_xlfn.IFNA(VLOOKUP(B30,#REF!,4,0),0)+_xlfn.IFNA(VLOOKUP(B30,'C.6'!$B$7:$E$206,4,0),0)+_xlfn.IFNA(VLOOKUP(B30,'C.7'!$B$7:$E$206,4,0),0)+_xlfn.IFNA(VLOOKUP(B30,'C.8'!$B$7:$E$206,4,0),0)+_xlfn.IFNA(VLOOKUP(B30,'C.9'!$B$7:$E$205,4,0),0)+_xlfn.IFNA(VLOOKUP(B30,'C.10'!$B$7:$E$206,4,0),0)+_xlfn.IFNA(VLOOKUP(B30,'C.11'!$B$7:$E$206,4,0),0)+_xlfn.IFNA(VLOOKUP(B30,'C.12'!$B$7:$E$205,4,0),0)+_xlfn.IFNA(VLOOKUP(B30,'C.13'!$B$7:$E$207,4,0),0)+_xlfn.IFNA(VLOOKUP(B30,'C.14'!$B$7:$E$205,4,0),0)+_xlfn.IFNA(VLOOKUP(B30,'C.15'!$B$7:$E$206,4,0),0)+_xlfn.IFNA(VLOOKUP(B30,'C.16'!$B$7:$E$207,4,0),0)</f>
        <v>#REF!</v>
      </c>
      <c r="F30" s="218" t="e">
        <f>'500.1.1P'!N56</f>
        <v>#REF!</v>
      </c>
      <c r="G30" s="205" t="e">
        <f t="shared" si="0"/>
        <v>#REF!</v>
      </c>
      <c r="H30" s="179"/>
      <c r="I30" s="179"/>
      <c r="J30" s="179"/>
      <c r="K30" s="179"/>
      <c r="L30" s="179"/>
      <c r="M30" s="179"/>
      <c r="N30" s="179"/>
      <c r="O30" s="179"/>
      <c r="P30" s="179"/>
      <c r="Q30" s="1"/>
    </row>
    <row r="31" spans="1:21" ht="27.6">
      <c r="A31" s="233"/>
      <c r="B31" s="322" t="s">
        <v>412</v>
      </c>
      <c r="C31" s="183" t="s">
        <v>411</v>
      </c>
      <c r="D31" s="188" t="s">
        <v>5</v>
      </c>
      <c r="E31" s="181" t="e">
        <f>_xlfn.IFNA(VLOOKUP(B31,'C.1'!$B$7:$E$206,4,0),0)+_xlfn.IFNA(VLOOKUP(B31,'C.2'!$B$7:$E$206,4,0),0)+_xlfn.IFNA(VLOOKUP(B31,'C.3'!$B$7:$E$206,4,0),0)+_xlfn.IFNA(VLOOKUP(B31,'C.4'!$B$7:$E$206,4,0),0)+_xlfn.IFNA(VLOOKUP(B31,#REF!,4,0),0)+_xlfn.IFNA(VLOOKUP(B31,'C.6'!$B$7:$E$206,4,0),0)+_xlfn.IFNA(VLOOKUP(B31,'C.7'!$B$7:$E$206,4,0),0)+_xlfn.IFNA(VLOOKUP(B31,'C.8'!$B$7:$E$206,4,0),0)+_xlfn.IFNA(VLOOKUP(B31,'C.9'!$B$7:$E$205,4,0),0)+_xlfn.IFNA(VLOOKUP(B31,'C.10'!$B$7:$E$206,4,0),0)+_xlfn.IFNA(VLOOKUP(B31,'C.11'!$B$7:$E$206,4,0),0)+_xlfn.IFNA(VLOOKUP(B31,'C.12'!$B$7:$E$205,4,0),0)+_xlfn.IFNA(VLOOKUP(B31,'C.13'!$B$7:$E$207,4,0),0)+_xlfn.IFNA(VLOOKUP(B31,'C.14'!$B$7:$E$205,4,0),0)+_xlfn.IFNA(VLOOKUP(B31,'C.15'!$B$7:$E$206,4,0),0)+_xlfn.IFNA(VLOOKUP(B31,'C.16'!$B$7:$E$207,4,0),0)</f>
        <v>#REF!</v>
      </c>
      <c r="F31" s="218" t="e">
        <f>'500.1.1.1P'!N56</f>
        <v>#REF!</v>
      </c>
      <c r="G31" s="205" t="e">
        <f t="shared" si="0"/>
        <v>#REF!</v>
      </c>
      <c r="H31" s="179"/>
      <c r="I31" s="179"/>
      <c r="J31" s="179"/>
      <c r="K31" s="179"/>
      <c r="L31" s="179"/>
      <c r="M31" s="179"/>
      <c r="N31" s="179"/>
      <c r="O31" s="179"/>
      <c r="P31" s="179"/>
      <c r="Q31" s="1"/>
    </row>
    <row r="32" spans="1:21" ht="27.6">
      <c r="A32" s="233"/>
      <c r="B32" s="322" t="s">
        <v>143</v>
      </c>
      <c r="C32" s="183" t="s">
        <v>180</v>
      </c>
      <c r="D32" s="188" t="s">
        <v>5</v>
      </c>
      <c r="E32" s="181" t="e">
        <f>_xlfn.IFNA(VLOOKUP(B32,'C.1'!$B$7:$E$206,4,0),0)+_xlfn.IFNA(VLOOKUP(B32,'C.2'!$B$7:$E$206,4,0),0)+_xlfn.IFNA(VLOOKUP(B32,'C.3'!$B$7:$E$206,4,0),0)+_xlfn.IFNA(VLOOKUP(B32,'C.4'!$B$7:$E$206,4,0),0)+_xlfn.IFNA(VLOOKUP(B32,#REF!,4,0),0)+_xlfn.IFNA(VLOOKUP(B32,'C.6'!$B$7:$E$206,4,0),0)+_xlfn.IFNA(VLOOKUP(B32,'C.7'!$B$7:$E$206,4,0),0)+_xlfn.IFNA(VLOOKUP(B32,'C.8'!$B$7:$E$206,4,0),0)+_xlfn.IFNA(VLOOKUP(B32,'C.9'!$B$7:$E$205,4,0),0)+_xlfn.IFNA(VLOOKUP(B32,'C.10'!$B$7:$E$206,4,0),0)+_xlfn.IFNA(VLOOKUP(B32,'C.11'!$B$7:$E$206,4,0),0)+_xlfn.IFNA(VLOOKUP(B32,'C.12'!$B$7:$E$205,4,0),0)+_xlfn.IFNA(VLOOKUP(B32,'C.13'!$B$7:$E$207,4,0),0)+_xlfn.IFNA(VLOOKUP(B32,'C.14'!$B$7:$E$205,4,0),0)+_xlfn.IFNA(VLOOKUP(B32,'C.15'!$B$7:$E$206,4,0),0)+_xlfn.IFNA(VLOOKUP(B32,'C.16'!$B$7:$E$207,4,0),0)</f>
        <v>#REF!</v>
      </c>
      <c r="F32" s="218" t="e">
        <f>#REF!</f>
        <v>#REF!</v>
      </c>
      <c r="G32" s="205" t="e">
        <f t="shared" si="0"/>
        <v>#REF!</v>
      </c>
      <c r="H32" s="179"/>
      <c r="I32" s="179"/>
      <c r="J32" s="179"/>
      <c r="K32" s="179"/>
      <c r="L32" s="179"/>
      <c r="M32" s="179"/>
      <c r="N32" s="179"/>
      <c r="O32" s="179"/>
      <c r="P32" s="179"/>
      <c r="Q32" s="1"/>
    </row>
    <row r="33" spans="1:17" ht="27.6">
      <c r="A33" s="233"/>
      <c r="B33" s="322" t="s">
        <v>144</v>
      </c>
      <c r="C33" s="183" t="s">
        <v>181</v>
      </c>
      <c r="D33" s="188" t="s">
        <v>5</v>
      </c>
      <c r="E33" s="181" t="e">
        <f>_xlfn.IFNA(VLOOKUP(B33,'C.1'!$B$7:$E$206,4,0),0)+_xlfn.IFNA(VLOOKUP(B33,'C.2'!$B$7:$E$206,4,0),0)+_xlfn.IFNA(VLOOKUP(B33,'C.3'!$B$7:$E$206,4,0),0)+_xlfn.IFNA(VLOOKUP(B33,'C.4'!$B$7:$E$206,4,0),0)+_xlfn.IFNA(VLOOKUP(B33,#REF!,4,0),0)+_xlfn.IFNA(VLOOKUP(B33,'C.6'!$B$7:$E$206,4,0),0)+_xlfn.IFNA(VLOOKUP(B33,'C.7'!$B$7:$E$206,4,0),0)+_xlfn.IFNA(VLOOKUP(B33,'C.8'!$B$7:$E$206,4,0),0)+_xlfn.IFNA(VLOOKUP(B33,'C.9'!$B$7:$E$205,4,0),0)+_xlfn.IFNA(VLOOKUP(B33,'C.10'!$B$7:$E$206,4,0),0)+_xlfn.IFNA(VLOOKUP(B33,'C.11'!$B$7:$E$206,4,0),0)+_xlfn.IFNA(VLOOKUP(B33,'C.12'!$B$7:$E$205,4,0),0)+_xlfn.IFNA(VLOOKUP(B33,'C.13'!$B$7:$E$207,4,0),0)+_xlfn.IFNA(VLOOKUP(B33,'C.14'!$B$7:$E$205,4,0),0)+_xlfn.IFNA(VLOOKUP(B33,'C.15'!$B$7:$E$206,4,0),0)+_xlfn.IFNA(VLOOKUP(B33,'C.16'!$B$7:$E$207,4,0),0)</f>
        <v>#REF!</v>
      </c>
      <c r="F33" s="218" t="e">
        <f>'500.1.3P'!N56</f>
        <v>#REF!</v>
      </c>
      <c r="G33" s="205" t="e">
        <f t="shared" si="0"/>
        <v>#REF!</v>
      </c>
      <c r="H33" s="179"/>
      <c r="I33" s="179"/>
      <c r="J33" s="179"/>
      <c r="K33" s="179"/>
      <c r="L33" s="179"/>
      <c r="M33" s="179"/>
      <c r="N33" s="179"/>
      <c r="O33" s="179"/>
      <c r="P33" s="179"/>
      <c r="Q33" s="1"/>
    </row>
    <row r="34" spans="1:17" ht="14.4">
      <c r="A34" s="233"/>
      <c r="B34" s="322" t="s">
        <v>145</v>
      </c>
      <c r="C34" s="183" t="s">
        <v>182</v>
      </c>
      <c r="D34" s="188" t="s">
        <v>77</v>
      </c>
      <c r="E34" s="181" t="e">
        <f>_xlfn.IFNA(VLOOKUP(B34,'C.1'!$B$7:$E$206,4,0),0)+_xlfn.IFNA(VLOOKUP(B34,'C.2'!$B$7:$E$206,4,0),0)+_xlfn.IFNA(VLOOKUP(B34,'C.3'!$B$7:$E$206,4,0),0)+_xlfn.IFNA(VLOOKUP(B34,'C.4'!$B$7:$E$206,4,0),0)+_xlfn.IFNA(VLOOKUP(B34,#REF!,4,0),0)+_xlfn.IFNA(VLOOKUP(B34,'C.6'!$B$7:$E$206,4,0),0)+_xlfn.IFNA(VLOOKUP(B34,'C.7'!$B$7:$E$206,4,0),0)+_xlfn.IFNA(VLOOKUP(B34,'C.8'!$B$7:$E$206,4,0),0)+_xlfn.IFNA(VLOOKUP(B34,'C.9'!$B$7:$E$205,4,0),0)+_xlfn.IFNA(VLOOKUP(B34,'C.10'!$B$7:$E$206,4,0),0)+_xlfn.IFNA(VLOOKUP(B34,'C.11'!$B$7:$E$206,4,0),0)+_xlfn.IFNA(VLOOKUP(B34,'C.12'!$B$7:$E$205,4,0),0)+_xlfn.IFNA(VLOOKUP(B34,'C.13'!$B$7:$E$207,4,0),0)+_xlfn.IFNA(VLOOKUP(B34,'C.14'!$B$7:$E$205,4,0),0)+_xlfn.IFNA(VLOOKUP(B34,'C.15'!$B$7:$E$206,4,0),0)+_xlfn.IFNA(VLOOKUP(B34,'C.16'!$B$7:$E$207,4,0),0)</f>
        <v>#REF!</v>
      </c>
      <c r="F34" s="218" t="e">
        <f>#REF!</f>
        <v>#REF!</v>
      </c>
      <c r="G34" s="205" t="e">
        <f t="shared" si="0"/>
        <v>#REF!</v>
      </c>
      <c r="H34" s="179"/>
      <c r="I34" s="179"/>
      <c r="J34" s="179"/>
      <c r="K34" s="179"/>
      <c r="L34" s="179"/>
      <c r="M34" s="179"/>
      <c r="N34" s="179"/>
      <c r="O34" s="179"/>
      <c r="P34" s="179"/>
      <c r="Q34" s="1"/>
    </row>
    <row r="35" spans="1:17" ht="14.4">
      <c r="A35" s="233"/>
      <c r="B35" s="322" t="s">
        <v>146</v>
      </c>
      <c r="C35" s="183" t="s">
        <v>183</v>
      </c>
      <c r="D35" s="188" t="s">
        <v>77</v>
      </c>
      <c r="E35" s="181" t="e">
        <f>_xlfn.IFNA(VLOOKUP(B35,'C.1'!$B$7:$E$206,4,0),0)+_xlfn.IFNA(VLOOKUP(B35,'C.2'!$B$7:$E$206,4,0),0)+_xlfn.IFNA(VLOOKUP(B35,'C.3'!$B$7:$E$206,4,0),0)+_xlfn.IFNA(VLOOKUP(B35,'C.4'!$B$7:$E$206,4,0),0)+_xlfn.IFNA(VLOOKUP(B35,#REF!,4,0),0)+_xlfn.IFNA(VLOOKUP(B35,'C.6'!$B$7:$E$206,4,0),0)+_xlfn.IFNA(VLOOKUP(B35,'C.7'!$B$7:$E$206,4,0),0)+_xlfn.IFNA(VLOOKUP(B35,'C.8'!$B$7:$E$206,4,0),0)+_xlfn.IFNA(VLOOKUP(B35,'C.9'!$B$7:$E$205,4,0),0)+_xlfn.IFNA(VLOOKUP(B35,'C.10'!$B$7:$E$206,4,0),0)+_xlfn.IFNA(VLOOKUP(B35,'C.11'!$B$7:$E$206,4,0),0)+_xlfn.IFNA(VLOOKUP(B35,'C.12'!$B$7:$E$205,4,0),0)+_xlfn.IFNA(VLOOKUP(B35,'C.13'!$B$7:$E$207,4,0),0)+_xlfn.IFNA(VLOOKUP(B35,'C.14'!$B$7:$E$205,4,0),0)+_xlfn.IFNA(VLOOKUP(B35,'C.15'!$B$7:$E$206,4,0),0)+_xlfn.IFNA(VLOOKUP(B35,'C.16'!$B$7:$E$207,4,0),0)</f>
        <v>#REF!</v>
      </c>
      <c r="F35" s="218" t="e">
        <f>#REF!</f>
        <v>#REF!</v>
      </c>
      <c r="G35" s="205" t="e">
        <f t="shared" si="0"/>
        <v>#REF!</v>
      </c>
      <c r="H35" s="179"/>
      <c r="I35" s="179"/>
      <c r="J35" s="179"/>
      <c r="K35" s="179"/>
      <c r="L35" s="179"/>
      <c r="M35" s="179"/>
      <c r="N35" s="179"/>
      <c r="O35" s="179"/>
      <c r="P35" s="179"/>
      <c r="Q35" s="1"/>
    </row>
    <row r="36" spans="1:17">
      <c r="A36" s="233"/>
      <c r="B36" s="187"/>
      <c r="C36" s="183"/>
      <c r="D36" s="188"/>
      <c r="E36" s="181" t="e">
        <f>_xlfn.IFNA(VLOOKUP(B36,'C.1'!$B$7:$E$206,4,0),0)+_xlfn.IFNA(VLOOKUP(B36,'C.2'!$B$7:$E$206,4,0),0)+_xlfn.IFNA(VLOOKUP(B36,'C.3'!$B$7:$E$206,4,0),0)+_xlfn.IFNA(VLOOKUP(B36,'C.4'!$B$7:$E$206,4,0),0)+_xlfn.IFNA(VLOOKUP(B36,#REF!,4,0),0)+_xlfn.IFNA(VLOOKUP(B36,'C.6'!$B$7:$E$206,4,0),0)+_xlfn.IFNA(VLOOKUP(B36,'C.7'!$B$7:$E$206,4,0),0)+_xlfn.IFNA(VLOOKUP(B36,'C.8'!$B$7:$E$206,4,0),0)+_xlfn.IFNA(VLOOKUP(B36,'C.9'!$B$7:$E$205,4,0),0)+_xlfn.IFNA(VLOOKUP(B36,'C.10'!$B$7:$E$206,4,0),0)+_xlfn.IFNA(VLOOKUP(B36,'C.11'!$B$7:$E$206,4,0),0)+_xlfn.IFNA(VLOOKUP(B36,'C.12'!$B$7:$E$205,4,0),0)+_xlfn.IFNA(VLOOKUP(B36,'C.13'!$B$7:$E$207,4,0),0)+_xlfn.IFNA(VLOOKUP(B36,'C.14'!$B$7:$E$205,4,0),0)+_xlfn.IFNA(VLOOKUP(B36,'C.15'!$B$7:$E$206,4,0),0)+_xlfn.IFNA(VLOOKUP(B36,'C.16'!$B$7:$E$207,4,0),0)</f>
        <v>#REF!</v>
      </c>
      <c r="F36" s="218"/>
      <c r="G36" s="489" t="e">
        <f>SUM(G30:G35)</f>
        <v>#REF!</v>
      </c>
      <c r="H36" s="179"/>
      <c r="I36" s="179"/>
      <c r="J36" s="179"/>
      <c r="K36" s="179"/>
      <c r="L36" s="179"/>
      <c r="M36" s="179"/>
      <c r="N36" s="179"/>
      <c r="O36" s="179"/>
      <c r="P36" s="179"/>
      <c r="Q36" s="1"/>
    </row>
    <row r="37" spans="1:17">
      <c r="A37" s="233"/>
      <c r="B37" s="187"/>
      <c r="C37" s="221" t="s">
        <v>152</v>
      </c>
      <c r="D37" s="227" t="s">
        <v>194</v>
      </c>
      <c r="E37" s="181" t="e">
        <f>_xlfn.IFNA(VLOOKUP(B37,'C.1'!$B$7:$E$206,4,0),0)+_xlfn.IFNA(VLOOKUP(B37,'C.2'!$B$7:$E$206,4,0),0)+_xlfn.IFNA(VLOOKUP(B37,'C.3'!$B$7:$E$206,4,0),0)+_xlfn.IFNA(VLOOKUP(B37,'C.4'!$B$7:$E$206,4,0),0)+_xlfn.IFNA(VLOOKUP(B37,#REF!,4,0),0)+_xlfn.IFNA(VLOOKUP(B37,'C.6'!$B$7:$E$206,4,0),0)+_xlfn.IFNA(VLOOKUP(B37,'C.7'!$B$7:$E$206,4,0),0)+_xlfn.IFNA(VLOOKUP(B37,'C.8'!$B$7:$E$206,4,0),0)+_xlfn.IFNA(VLOOKUP(B37,'C.9'!$B$7:$E$205,4,0),0)+_xlfn.IFNA(VLOOKUP(B37,'C.10'!$B$7:$E$206,4,0),0)+_xlfn.IFNA(VLOOKUP(B37,'C.11'!$B$7:$E$206,4,0),0)+_xlfn.IFNA(VLOOKUP(B37,'C.12'!$B$7:$E$205,4,0),0)+_xlfn.IFNA(VLOOKUP(B37,'C.13'!$B$7:$E$207,4,0),0)+_xlfn.IFNA(VLOOKUP(B37,'C.14'!$B$7:$E$205,4,0),0)+_xlfn.IFNA(VLOOKUP(B37,'C.15'!$B$7:$E$206,4,0),0)+_xlfn.IFNA(VLOOKUP(B37,'C.16'!$B$7:$E$207,4,0),0)</f>
        <v>#REF!</v>
      </c>
      <c r="F37" s="228"/>
      <c r="G37" s="228"/>
      <c r="H37" s="179"/>
      <c r="I37" s="179"/>
      <c r="J37" s="179"/>
      <c r="K37" s="179"/>
      <c r="L37" s="179"/>
      <c r="M37" s="179"/>
      <c r="N37" s="179"/>
      <c r="O37" s="179"/>
      <c r="P37" s="179"/>
      <c r="Q37" s="1"/>
    </row>
    <row r="38" spans="1:17" ht="14.4">
      <c r="A38" s="233"/>
      <c r="B38" s="322" t="s">
        <v>147</v>
      </c>
      <c r="C38" s="183" t="s">
        <v>184</v>
      </c>
      <c r="D38" s="188" t="s">
        <v>14</v>
      </c>
      <c r="E38" s="181" t="e">
        <f>_xlfn.IFNA(VLOOKUP(B38,'C.1'!$B$7:$E$206,4,0),0)+_xlfn.IFNA(VLOOKUP(B38,'C.2'!$B$7:$E$206,4,0),0)+_xlfn.IFNA(VLOOKUP(B38,'C.3'!$B$7:$E$206,4,0),0)+_xlfn.IFNA(VLOOKUP(B38,'C.4'!$B$7:$E$206,4,0),0)+_xlfn.IFNA(VLOOKUP(B38,#REF!,4,0),0)+_xlfn.IFNA(VLOOKUP(B38,'C.6'!$B$7:$E$206,4,0),0)+_xlfn.IFNA(VLOOKUP(B38,'C.7'!$B$7:$E$206,4,0),0)+_xlfn.IFNA(VLOOKUP(B38,'C.8'!$B$7:$E$206,4,0),0)+_xlfn.IFNA(VLOOKUP(B38,'C.9'!$B$7:$E$205,4,0),0)+_xlfn.IFNA(VLOOKUP(B38,'C.10'!$B$7:$E$206,4,0),0)+_xlfn.IFNA(VLOOKUP(B38,'C.11'!$B$7:$E$206,4,0),0)+_xlfn.IFNA(VLOOKUP(B38,'C.12'!$B$7:$E$205,4,0),0)+_xlfn.IFNA(VLOOKUP(B38,'C.13'!$B$7:$E$207,4,0),0)+_xlfn.IFNA(VLOOKUP(B38,'C.14'!$B$7:$E$205,4,0),0)+_xlfn.IFNA(VLOOKUP(B38,'C.15'!$B$7:$E$206,4,0),0)+_xlfn.IFNA(VLOOKUP(B38,'C.16'!$B$7:$E$207,4,0),0)</f>
        <v>#REF!</v>
      </c>
      <c r="F38" s="218" t="e">
        <f>#REF!</f>
        <v>#REF!</v>
      </c>
      <c r="G38" s="205" t="e">
        <f t="shared" si="0"/>
        <v>#REF!</v>
      </c>
      <c r="H38" s="179"/>
      <c r="I38" s="179"/>
      <c r="J38" s="179"/>
      <c r="K38" s="179"/>
      <c r="L38" s="179"/>
      <c r="M38" s="179"/>
      <c r="N38" s="179"/>
      <c r="O38" s="179"/>
      <c r="P38" s="179"/>
      <c r="Q38" s="1"/>
    </row>
    <row r="39" spans="1:17" ht="27.6">
      <c r="A39" s="233"/>
      <c r="B39" s="322" t="s">
        <v>148</v>
      </c>
      <c r="C39" s="183" t="s">
        <v>185</v>
      </c>
      <c r="D39" s="188" t="s">
        <v>77</v>
      </c>
      <c r="E39" s="181" t="e">
        <f>_xlfn.IFNA(VLOOKUP(B39,'C.1'!$B$7:$E$206,4,0),0)+_xlfn.IFNA(VLOOKUP(B39,'C.2'!$B$7:$E$206,4,0),0)+_xlfn.IFNA(VLOOKUP(B39,'C.3'!$B$7:$E$206,4,0),0)+_xlfn.IFNA(VLOOKUP(B39,'C.4'!$B$7:$E$206,4,0),0)+_xlfn.IFNA(VLOOKUP(B39,#REF!,4,0),0)+_xlfn.IFNA(VLOOKUP(B39,'C.6'!$B$7:$E$206,4,0),0)+_xlfn.IFNA(VLOOKUP(B39,'C.7'!$B$7:$E$206,4,0),0)+_xlfn.IFNA(VLOOKUP(B39,'C.8'!$B$7:$E$206,4,0),0)+_xlfn.IFNA(VLOOKUP(B39,'C.9'!$B$7:$E$205,4,0),0)+_xlfn.IFNA(VLOOKUP(B39,'C.10'!$B$7:$E$206,4,0),0)+_xlfn.IFNA(VLOOKUP(B39,'C.11'!$B$7:$E$206,4,0),0)+_xlfn.IFNA(VLOOKUP(B39,'C.12'!$B$7:$E$205,4,0),0)+_xlfn.IFNA(VLOOKUP(B39,'C.13'!$B$7:$E$207,4,0),0)+_xlfn.IFNA(VLOOKUP(B39,'C.14'!$B$7:$E$205,4,0),0)+_xlfn.IFNA(VLOOKUP(B39,'C.15'!$B$7:$E$206,4,0),0)+_xlfn.IFNA(VLOOKUP(B39,'C.16'!$B$7:$E$207,4,0),0)</f>
        <v>#REF!</v>
      </c>
      <c r="F39" s="218" t="e">
        <f>'12P'!N56</f>
        <v>#REF!</v>
      </c>
      <c r="G39" s="205" t="e">
        <f t="shared" si="0"/>
        <v>#REF!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"/>
    </row>
    <row r="40" spans="1:17" ht="14.4">
      <c r="A40" s="233"/>
      <c r="B40" s="322" t="s">
        <v>149</v>
      </c>
      <c r="C40" s="183" t="s">
        <v>186</v>
      </c>
      <c r="D40" s="188" t="s">
        <v>77</v>
      </c>
      <c r="E40" s="181" t="e">
        <f>_xlfn.IFNA(VLOOKUP(B40,'C.1'!$B$7:$E$206,4,0),0)+_xlfn.IFNA(VLOOKUP(B40,'C.2'!$B$7:$E$206,4,0),0)+_xlfn.IFNA(VLOOKUP(B40,'C.3'!$B$7:$E$206,4,0),0)+_xlfn.IFNA(VLOOKUP(B40,'C.4'!$B$7:$E$206,4,0),0)+_xlfn.IFNA(VLOOKUP(B40,#REF!,4,0),0)+_xlfn.IFNA(VLOOKUP(B40,'C.6'!$B$7:$E$206,4,0),0)+_xlfn.IFNA(VLOOKUP(B40,'C.7'!$B$7:$E$206,4,0),0)+_xlfn.IFNA(VLOOKUP(B40,'C.8'!$B$7:$E$206,4,0),0)+_xlfn.IFNA(VLOOKUP(B40,'C.9'!$B$7:$E$205,4,0),0)+_xlfn.IFNA(VLOOKUP(B40,'C.10'!$B$7:$E$206,4,0),0)+_xlfn.IFNA(VLOOKUP(B40,'C.11'!$B$7:$E$206,4,0),0)+_xlfn.IFNA(VLOOKUP(B40,'C.12'!$B$7:$E$205,4,0),0)+_xlfn.IFNA(VLOOKUP(B40,'C.13'!$B$7:$E$207,4,0),0)+_xlfn.IFNA(VLOOKUP(B40,'C.14'!$B$7:$E$205,4,0),0)+_xlfn.IFNA(VLOOKUP(B40,'C.15'!$B$7:$E$206,4,0),0)+_xlfn.IFNA(VLOOKUP(B40,'C.16'!$B$7:$E$207,4,0),0)</f>
        <v>#REF!</v>
      </c>
      <c r="F40" s="218" t="e">
        <f>#REF!</f>
        <v>#REF!</v>
      </c>
      <c r="G40" s="205" t="e">
        <f t="shared" si="0"/>
        <v>#REF!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"/>
    </row>
    <row r="41" spans="1:17" ht="14.4">
      <c r="A41" s="233"/>
      <c r="B41" s="322" t="s">
        <v>279</v>
      </c>
      <c r="C41" s="183" t="s">
        <v>468</v>
      </c>
      <c r="D41" s="188" t="s">
        <v>5</v>
      </c>
      <c r="E41" s="181" t="e">
        <f>_xlfn.IFNA(VLOOKUP(B41,'C.1'!$B$7:$E$206,4,0),0)+_xlfn.IFNA(VLOOKUP(B41,'C.2'!$B$7:$E$206,4,0),0)+_xlfn.IFNA(VLOOKUP(B41,'C.3'!$B$7:$E$206,4,0),0)+_xlfn.IFNA(VLOOKUP(B41,'C.4'!$B$7:$E$206,4,0),0)+_xlfn.IFNA(VLOOKUP(B41,#REF!,4,0),0)+_xlfn.IFNA(VLOOKUP(B41,'C.6'!$B$7:$E$206,4,0),0)+_xlfn.IFNA(VLOOKUP(B41,'C.7'!$B$7:$E$206,4,0),0)+_xlfn.IFNA(VLOOKUP(B41,'C.8'!$B$7:$E$206,4,0),0)+_xlfn.IFNA(VLOOKUP(B41,'C.9'!$B$7:$E$205,4,0),0)+_xlfn.IFNA(VLOOKUP(B41,'C.10'!$B$7:$E$206,4,0),0)+_xlfn.IFNA(VLOOKUP(B41,'C.11'!$B$7:$E$206,4,0),0)+_xlfn.IFNA(VLOOKUP(B41,'C.12'!$B$7:$E$205,4,0),0)+_xlfn.IFNA(VLOOKUP(B41,'C.13'!$B$7:$E$207,4,0),0)+_xlfn.IFNA(VLOOKUP(B41,'C.14'!$B$7:$E$205,4,0),0)+_xlfn.IFNA(VLOOKUP(B41,'C.15'!$B$7:$E$206,4,0),0)+_xlfn.IFNA(VLOOKUP(B41,'C.16'!$B$7:$E$207,4,0),0)</f>
        <v>#REF!</v>
      </c>
      <c r="F41" s="218" t="e">
        <f>#REF!</f>
        <v>#REF!</v>
      </c>
      <c r="G41" s="205" t="e">
        <f t="shared" si="0"/>
        <v>#REF!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"/>
    </row>
    <row r="42" spans="1:17" ht="14.4">
      <c r="A42" s="233"/>
      <c r="B42" s="322" t="s">
        <v>280</v>
      </c>
      <c r="C42" s="183" t="s">
        <v>469</v>
      </c>
      <c r="D42" s="188" t="s">
        <v>5</v>
      </c>
      <c r="E42" s="181" t="e">
        <f>_xlfn.IFNA(VLOOKUP(B42,'C.1'!$B$7:$E$206,4,0),0)+_xlfn.IFNA(VLOOKUP(B42,'C.2'!$B$7:$E$206,4,0),0)+_xlfn.IFNA(VLOOKUP(B42,'C.3'!$B$7:$E$206,4,0),0)+_xlfn.IFNA(VLOOKUP(B42,'C.4'!$B$7:$E$206,4,0),0)+_xlfn.IFNA(VLOOKUP(B42,#REF!,4,0),0)+_xlfn.IFNA(VLOOKUP(B42,'C.6'!$B$7:$E$206,4,0),0)+_xlfn.IFNA(VLOOKUP(B42,'C.7'!$B$7:$E$206,4,0),0)+_xlfn.IFNA(VLOOKUP(B42,'C.8'!$B$7:$E$206,4,0),0)+_xlfn.IFNA(VLOOKUP(B42,'C.9'!$B$7:$E$205,4,0),0)+_xlfn.IFNA(VLOOKUP(B42,'C.10'!$B$7:$E$206,4,0),0)+_xlfn.IFNA(VLOOKUP(B42,'C.11'!$B$7:$E$206,4,0),0)+_xlfn.IFNA(VLOOKUP(B42,'C.12'!$B$7:$E$205,4,0),0)+_xlfn.IFNA(VLOOKUP(B42,'C.13'!$B$7:$E$207,4,0),0)+_xlfn.IFNA(VLOOKUP(B42,'C.14'!$B$7:$E$205,4,0),0)+_xlfn.IFNA(VLOOKUP(B42,'C.15'!$B$7:$E$206,4,0),0)+_xlfn.IFNA(VLOOKUP(B42,'C.16'!$B$7:$E$207,4,0),0)</f>
        <v>#REF!</v>
      </c>
      <c r="F42" s="218" t="e">
        <f>#REF!</f>
        <v>#REF!</v>
      </c>
      <c r="G42" s="205" t="e">
        <f t="shared" si="0"/>
        <v>#REF!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"/>
    </row>
    <row r="43" spans="1:17" ht="14.4">
      <c r="A43" s="233"/>
      <c r="B43" s="322" t="s">
        <v>281</v>
      </c>
      <c r="C43" s="183" t="s">
        <v>470</v>
      </c>
      <c r="D43" s="188" t="s">
        <v>5</v>
      </c>
      <c r="E43" s="181" t="e">
        <f>_xlfn.IFNA(VLOOKUP(B43,'C.1'!$B$7:$E$206,4,0),0)+_xlfn.IFNA(VLOOKUP(B43,'C.2'!$B$7:$E$206,4,0),0)+_xlfn.IFNA(VLOOKUP(B43,'C.3'!$B$7:$E$206,4,0),0)+_xlfn.IFNA(VLOOKUP(B43,'C.4'!$B$7:$E$206,4,0),0)+_xlfn.IFNA(VLOOKUP(B43,#REF!,4,0),0)+_xlfn.IFNA(VLOOKUP(B43,'C.6'!$B$7:$E$206,4,0),0)+_xlfn.IFNA(VLOOKUP(B43,'C.7'!$B$7:$E$206,4,0),0)+_xlfn.IFNA(VLOOKUP(B43,'C.8'!$B$7:$E$206,4,0),0)+_xlfn.IFNA(VLOOKUP(B43,'C.9'!$B$7:$E$205,4,0),0)+_xlfn.IFNA(VLOOKUP(B43,'C.10'!$B$7:$E$206,4,0),0)+_xlfn.IFNA(VLOOKUP(B43,'C.11'!$B$7:$E$206,4,0),0)+_xlfn.IFNA(VLOOKUP(B43,'C.12'!$B$7:$E$205,4,0),0)+_xlfn.IFNA(VLOOKUP(B43,'C.13'!$B$7:$E$207,4,0),0)+_xlfn.IFNA(VLOOKUP(B43,'C.14'!$B$7:$E$205,4,0),0)+_xlfn.IFNA(VLOOKUP(B43,'C.15'!$B$7:$E$206,4,0),0)+_xlfn.IFNA(VLOOKUP(B43,'C.16'!$B$7:$E$207,4,0),0)</f>
        <v>#REF!</v>
      </c>
      <c r="F43" s="218" t="e">
        <f>#REF!</f>
        <v>#REF!</v>
      </c>
      <c r="G43" s="205" t="e">
        <f t="shared" si="0"/>
        <v>#REF!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"/>
    </row>
    <row r="44" spans="1:17" ht="14.4">
      <c r="A44" s="233"/>
      <c r="B44" s="477" t="s">
        <v>474</v>
      </c>
      <c r="C44" s="183" t="s">
        <v>471</v>
      </c>
      <c r="D44" s="188" t="s">
        <v>5</v>
      </c>
      <c r="E44" s="181" t="e">
        <f>_xlfn.IFNA(VLOOKUP(B44,'C.1'!$B$7:$E$206,4,0),0)+_xlfn.IFNA(VLOOKUP(B44,'C.2'!$B$7:$E$206,4,0),0)+_xlfn.IFNA(VLOOKUP(B44,'C.3'!$B$7:$E$206,4,0),0)+_xlfn.IFNA(VLOOKUP(B44,'C.4'!$B$7:$E$206,4,0),0)+_xlfn.IFNA(VLOOKUP(B44,#REF!,4,0),0)+_xlfn.IFNA(VLOOKUP(B44,'C.6'!$B$7:$E$206,4,0),0)+_xlfn.IFNA(VLOOKUP(B44,'C.7'!$B$7:$E$206,4,0),0)+_xlfn.IFNA(VLOOKUP(B44,'C.8'!$B$7:$E$206,4,0),0)+_xlfn.IFNA(VLOOKUP(B44,'C.9'!$B$7:$E$205,4,0),0)+_xlfn.IFNA(VLOOKUP(B44,'C.10'!$B$7:$E$206,4,0),0)+_xlfn.IFNA(VLOOKUP(B44,'C.11'!$B$7:$E$206,4,0),0)+_xlfn.IFNA(VLOOKUP(B44,'C.12'!$B$7:$E$205,4,0),0)+_xlfn.IFNA(VLOOKUP(B44,'C.13'!$B$7:$E$207,4,0),0)+_xlfn.IFNA(VLOOKUP(B44,'C.14'!$B$7:$E$205,4,0),0)+_xlfn.IFNA(VLOOKUP(B44,'C.15'!$B$7:$E$206,4,0),0)+_xlfn.IFNA(VLOOKUP(B44,'C.16'!$B$7:$E$207,4,0),0)</f>
        <v>#REF!</v>
      </c>
      <c r="F44" s="218" t="e">
        <f>#REF!</f>
        <v>#REF!</v>
      </c>
      <c r="G44" s="205" t="e">
        <f t="shared" si="0"/>
        <v>#REF!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"/>
    </row>
    <row r="45" spans="1:17" ht="14.4">
      <c r="A45" s="233"/>
      <c r="B45" s="477" t="s">
        <v>475</v>
      </c>
      <c r="C45" s="183" t="s">
        <v>472</v>
      </c>
      <c r="D45" s="188" t="s">
        <v>5</v>
      </c>
      <c r="E45" s="181" t="e">
        <f>_xlfn.IFNA(VLOOKUP(B45,'C.1'!$B$7:$E$206,4,0),0)+_xlfn.IFNA(VLOOKUP(B45,'C.2'!$B$7:$E$206,4,0),0)+_xlfn.IFNA(VLOOKUP(B45,'C.3'!$B$7:$E$206,4,0),0)+_xlfn.IFNA(VLOOKUP(B45,'C.4'!$B$7:$E$206,4,0),0)+_xlfn.IFNA(VLOOKUP(B45,#REF!,4,0),0)+_xlfn.IFNA(VLOOKUP(B45,'C.6'!$B$7:$E$206,4,0),0)+_xlfn.IFNA(VLOOKUP(B45,'C.7'!$B$7:$E$206,4,0),0)+_xlfn.IFNA(VLOOKUP(B45,'C.8'!$B$7:$E$206,4,0),0)+_xlfn.IFNA(VLOOKUP(B45,'C.9'!$B$7:$E$205,4,0),0)+_xlfn.IFNA(VLOOKUP(B45,'C.10'!$B$7:$E$206,4,0),0)+_xlfn.IFNA(VLOOKUP(B45,'C.11'!$B$7:$E$206,4,0),0)+_xlfn.IFNA(VLOOKUP(B45,'C.12'!$B$7:$E$205,4,0),0)+_xlfn.IFNA(VLOOKUP(B45,'C.13'!$B$7:$E$207,4,0),0)+_xlfn.IFNA(VLOOKUP(B45,'C.14'!$B$7:$E$205,4,0),0)+_xlfn.IFNA(VLOOKUP(B45,'C.15'!$B$7:$E$206,4,0),0)+_xlfn.IFNA(VLOOKUP(B45,'C.16'!$B$7:$E$207,4,0),0)</f>
        <v>#REF!</v>
      </c>
      <c r="F45" s="218" t="e">
        <f>#REF!</f>
        <v>#REF!</v>
      </c>
      <c r="G45" s="205" t="e">
        <f t="shared" si="0"/>
        <v>#REF!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"/>
    </row>
    <row r="46" spans="1:17" ht="14.4">
      <c r="A46" s="233"/>
      <c r="B46" s="477" t="s">
        <v>476</v>
      </c>
      <c r="C46" s="183" t="s">
        <v>473</v>
      </c>
      <c r="D46" s="188" t="s">
        <v>5</v>
      </c>
      <c r="E46" s="181" t="e">
        <f>_xlfn.IFNA(VLOOKUP(B46,'C.1'!$B$7:$E$206,4,0),0)+_xlfn.IFNA(VLOOKUP(B46,'C.2'!$B$7:$E$206,4,0),0)+_xlfn.IFNA(VLOOKUP(B46,'C.3'!$B$7:$E$206,4,0),0)+_xlfn.IFNA(VLOOKUP(B46,'C.4'!$B$7:$E$206,4,0),0)+_xlfn.IFNA(VLOOKUP(B46,#REF!,4,0),0)+_xlfn.IFNA(VLOOKUP(B46,'C.6'!$B$7:$E$206,4,0),0)+_xlfn.IFNA(VLOOKUP(B46,'C.7'!$B$7:$E$206,4,0),0)+_xlfn.IFNA(VLOOKUP(B46,'C.8'!$B$7:$E$206,4,0),0)+_xlfn.IFNA(VLOOKUP(B46,'C.9'!$B$7:$E$205,4,0),0)+_xlfn.IFNA(VLOOKUP(B46,'C.10'!$B$7:$E$206,4,0),0)+_xlfn.IFNA(VLOOKUP(B46,'C.11'!$B$7:$E$206,4,0),0)+_xlfn.IFNA(VLOOKUP(B46,'C.12'!$B$7:$E$205,4,0),0)+_xlfn.IFNA(VLOOKUP(B46,'C.13'!$B$7:$E$207,4,0),0)+_xlfn.IFNA(VLOOKUP(B46,'C.14'!$B$7:$E$205,4,0),0)+_xlfn.IFNA(VLOOKUP(B46,'C.15'!$B$7:$E$206,4,0),0)+_xlfn.IFNA(VLOOKUP(B46,'C.16'!$B$7:$E$207,4,0),0)</f>
        <v>#REF!</v>
      </c>
      <c r="F46" s="218" t="e">
        <f>#REF!</f>
        <v>#REF!</v>
      </c>
      <c r="G46" s="205" t="e">
        <f t="shared" si="0"/>
        <v>#REF!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"/>
    </row>
    <row r="47" spans="1:17">
      <c r="A47" s="233"/>
      <c r="B47" s="187"/>
      <c r="C47" s="183"/>
      <c r="D47" s="188"/>
      <c r="E47" s="181" t="e">
        <f>_xlfn.IFNA(VLOOKUP(B47,'C.1'!$B$7:$E$206,4,0),0)+_xlfn.IFNA(VLOOKUP(B47,'C.2'!$B$7:$E$206,4,0),0)+_xlfn.IFNA(VLOOKUP(B47,'C.3'!$B$7:$E$206,4,0),0)+_xlfn.IFNA(VLOOKUP(B47,'C.4'!$B$7:$E$206,4,0),0)+_xlfn.IFNA(VLOOKUP(B47,#REF!,4,0),0)+_xlfn.IFNA(VLOOKUP(B47,'C.6'!$B$7:$E$206,4,0),0)+_xlfn.IFNA(VLOOKUP(B47,'C.7'!$B$7:$E$206,4,0),0)+_xlfn.IFNA(VLOOKUP(B47,'C.8'!$B$7:$E$206,4,0),0)+_xlfn.IFNA(VLOOKUP(B47,'C.9'!$B$7:$E$205,4,0),0)+_xlfn.IFNA(VLOOKUP(B47,'C.10'!$B$7:$E$206,4,0),0)+_xlfn.IFNA(VLOOKUP(B47,'C.11'!$B$7:$E$206,4,0),0)+_xlfn.IFNA(VLOOKUP(B47,'C.12'!$B$7:$E$205,4,0),0)+_xlfn.IFNA(VLOOKUP(B47,'C.13'!$B$7:$E$207,4,0),0)+_xlfn.IFNA(VLOOKUP(B47,'C.14'!$B$7:$E$205,4,0),0)+_xlfn.IFNA(VLOOKUP(B47,'C.15'!$B$7:$E$206,4,0),0)+_xlfn.IFNA(VLOOKUP(B47,'C.16'!$B$7:$E$207,4,0),0)</f>
        <v>#REF!</v>
      </c>
      <c r="F47" s="218"/>
      <c r="G47" s="489" t="e">
        <f>SUM(G38:G46)</f>
        <v>#REF!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"/>
    </row>
    <row r="48" spans="1:17">
      <c r="A48" s="257"/>
      <c r="B48" s="182"/>
      <c r="C48" s="221" t="s">
        <v>7</v>
      </c>
      <c r="D48" s="220" t="s">
        <v>194</v>
      </c>
      <c r="E48" s="181" t="e">
        <f>_xlfn.IFNA(VLOOKUP(B48,'C.1'!$B$7:$E$206,4,0),0)+_xlfn.IFNA(VLOOKUP(B48,'C.2'!$B$7:$E$206,4,0),0)+_xlfn.IFNA(VLOOKUP(B48,'C.3'!$B$7:$E$206,4,0),0)+_xlfn.IFNA(VLOOKUP(B48,'C.4'!$B$7:$E$206,4,0),0)+_xlfn.IFNA(VLOOKUP(B48,#REF!,4,0),0)+_xlfn.IFNA(VLOOKUP(B48,'C.6'!$B$7:$E$206,4,0),0)+_xlfn.IFNA(VLOOKUP(B48,'C.7'!$B$7:$E$206,4,0),0)+_xlfn.IFNA(VLOOKUP(B48,'C.8'!$B$7:$E$206,4,0),0)+_xlfn.IFNA(VLOOKUP(B48,'C.9'!$B$7:$E$205,4,0),0)+_xlfn.IFNA(VLOOKUP(B48,'C.10'!$B$7:$E$206,4,0),0)+_xlfn.IFNA(VLOOKUP(B48,'C.11'!$B$7:$E$206,4,0),0)+_xlfn.IFNA(VLOOKUP(B48,'C.12'!$B$7:$E$205,4,0),0)+_xlfn.IFNA(VLOOKUP(B48,'C.13'!$B$7:$E$207,4,0),0)+_xlfn.IFNA(VLOOKUP(B48,'C.14'!$B$7:$E$205,4,0),0)+_xlfn.IFNA(VLOOKUP(B48,'C.15'!$B$7:$E$206,4,0),0)+_xlfn.IFNA(VLOOKUP(B48,'C.16'!$B$7:$E$207,4,0),0)</f>
        <v>#REF!</v>
      </c>
      <c r="F48" s="223"/>
      <c r="G48" s="223"/>
      <c r="H48" s="179"/>
      <c r="I48" s="179"/>
      <c r="J48" s="179"/>
      <c r="K48" s="179"/>
      <c r="L48" s="179"/>
      <c r="M48" s="179"/>
      <c r="N48" s="179"/>
      <c r="O48" s="179"/>
      <c r="P48" s="179"/>
      <c r="Q48" s="1"/>
    </row>
    <row r="49" spans="1:19" ht="14.4">
      <c r="A49" s="488"/>
      <c r="B49" s="321" t="s">
        <v>57</v>
      </c>
      <c r="C49" s="183" t="s">
        <v>187</v>
      </c>
      <c r="D49" s="181" t="s">
        <v>14</v>
      </c>
      <c r="E49" s="181" t="e">
        <f>_xlfn.IFNA(VLOOKUP(B49,'C.1'!$B$7:$E$206,4,0),0)+_xlfn.IFNA(VLOOKUP(B49,'C.2'!$B$7:$E$206,4,0),0)+_xlfn.IFNA(VLOOKUP(B49,'C.3'!$B$7:$E$206,4,0),0)+_xlfn.IFNA(VLOOKUP(B49,'C.4'!$B$7:$E$206,4,0),0)+_xlfn.IFNA(VLOOKUP(B49,#REF!,4,0),0)+_xlfn.IFNA(VLOOKUP(B49,'C.6'!$B$7:$E$206,4,0),0)+_xlfn.IFNA(VLOOKUP(B49,'C.7'!$B$7:$E$206,4,0),0)+_xlfn.IFNA(VLOOKUP(B49,'C.8'!$B$7:$E$206,4,0),0)+_xlfn.IFNA(VLOOKUP(B49,'C.9'!$B$7:$E$205,4,0),0)+_xlfn.IFNA(VLOOKUP(B49,'C.10'!$B$7:$E$206,4,0),0)+_xlfn.IFNA(VLOOKUP(B49,'C.11'!$B$7:$E$206,4,0),0)+_xlfn.IFNA(VLOOKUP(B49,'C.12'!$B$7:$E$205,4,0),0)+_xlfn.IFNA(VLOOKUP(B49,'C.13'!$B$7:$E$207,4,0),0)+_xlfn.IFNA(VLOOKUP(B49,'C.14'!$B$7:$E$205,4,0),0)+_xlfn.IFNA(VLOOKUP(B49,'C.15'!$B$7:$E$206,4,0),0)+_xlfn.IFNA(VLOOKUP(B49,'C.16'!$B$7:$E$207,4,0),0)</f>
        <v>#REF!</v>
      </c>
      <c r="F49" s="217" t="e">
        <f>+'420.1'!N48</f>
        <v>#REF!</v>
      </c>
      <c r="G49" s="205" t="e">
        <f t="shared" si="0"/>
        <v>#REF!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"/>
    </row>
    <row r="50" spans="1:19" ht="15" customHeight="1">
      <c r="A50" s="488"/>
      <c r="B50" s="321" t="s">
        <v>62</v>
      </c>
      <c r="C50" s="183" t="s">
        <v>188</v>
      </c>
      <c r="D50" s="181" t="s">
        <v>5</v>
      </c>
      <c r="E50" s="181" t="e">
        <f>_xlfn.IFNA(VLOOKUP(B50,'C.1'!$B$7:$E$206,4,0),0)+_xlfn.IFNA(VLOOKUP(B50,'C.2'!$B$7:$E$206,4,0),0)+_xlfn.IFNA(VLOOKUP(B50,'C.3'!$B$7:$E$206,4,0),0)+_xlfn.IFNA(VLOOKUP(B50,'C.4'!$B$7:$E$206,4,0),0)+_xlfn.IFNA(VLOOKUP(B50,#REF!,4,0),0)+_xlfn.IFNA(VLOOKUP(B50,'C.6'!$B$7:$E$206,4,0),0)+_xlfn.IFNA(VLOOKUP(B50,'C.7'!$B$7:$E$206,4,0),0)+_xlfn.IFNA(VLOOKUP(B50,'C.8'!$B$7:$E$206,4,0),0)+_xlfn.IFNA(VLOOKUP(B50,'C.9'!$B$7:$E$205,4,0),0)+_xlfn.IFNA(VLOOKUP(B50,'C.10'!$B$7:$E$206,4,0),0)+_xlfn.IFNA(VLOOKUP(B50,'C.11'!$B$7:$E$206,4,0),0)+_xlfn.IFNA(VLOOKUP(B50,'C.12'!$B$7:$E$205,4,0),0)+_xlfn.IFNA(VLOOKUP(B50,'C.13'!$B$7:$E$207,4,0),0)+_xlfn.IFNA(VLOOKUP(B50,'C.14'!$B$7:$E$205,4,0),0)+_xlfn.IFNA(VLOOKUP(B50,'C.15'!$B$7:$E$206,4,0),0)+_xlfn.IFNA(VLOOKUP(B50,'C.16'!$B$7:$E$207,4,0),0)</f>
        <v>#REF!</v>
      </c>
      <c r="F50" s="217" t="e">
        <f>+'450.2P'!N53</f>
        <v>#REF!</v>
      </c>
      <c r="G50" s="205" t="e">
        <f t="shared" si="0"/>
        <v>#REF!</v>
      </c>
      <c r="H50" s="179"/>
      <c r="I50" s="179"/>
      <c r="J50" s="179"/>
      <c r="K50" s="179"/>
      <c r="L50" s="179"/>
      <c r="M50" s="179"/>
      <c r="N50" s="179"/>
      <c r="O50" s="179"/>
      <c r="P50" s="179"/>
      <c r="Q50" s="1"/>
      <c r="R50" s="19"/>
      <c r="S50" s="19"/>
    </row>
    <row r="51" spans="1:19" ht="15" customHeight="1">
      <c r="A51" s="488"/>
      <c r="B51" s="321" t="s">
        <v>259</v>
      </c>
      <c r="C51" s="183" t="s">
        <v>258</v>
      </c>
      <c r="D51" s="181" t="s">
        <v>77</v>
      </c>
      <c r="E51" s="181" t="e">
        <f>_xlfn.IFNA(VLOOKUP(B51,'C.1'!$B$7:$E$206,4,0),0)+_xlfn.IFNA(VLOOKUP(B51,'C.2'!$B$7:$E$206,4,0),0)+_xlfn.IFNA(VLOOKUP(B51,'C.3'!$B$7:$E$206,4,0),0)+_xlfn.IFNA(VLOOKUP(B51,'C.4'!$B$7:$E$206,4,0),0)+_xlfn.IFNA(VLOOKUP(B51,#REF!,4,0),0)+_xlfn.IFNA(VLOOKUP(B51,'C.6'!$B$7:$E$206,4,0),0)+_xlfn.IFNA(VLOOKUP(B51,'C.7'!$B$7:$E$206,4,0),0)+_xlfn.IFNA(VLOOKUP(B51,'C.8'!$B$7:$E$206,4,0),0)+_xlfn.IFNA(VLOOKUP(B51,'C.9'!$B$7:$E$205,4,0),0)+_xlfn.IFNA(VLOOKUP(B51,'C.10'!$B$7:$E$206,4,0),0)+_xlfn.IFNA(VLOOKUP(B51,'C.11'!$B$7:$E$206,4,0),0)+_xlfn.IFNA(VLOOKUP(B51,'C.12'!$B$7:$E$205,4,0),0)+_xlfn.IFNA(VLOOKUP(B51,'C.13'!$B$7:$E$207,4,0),0)+_xlfn.IFNA(VLOOKUP(B51,'C.14'!$B$7:$E$205,4,0),0)+_xlfn.IFNA(VLOOKUP(B51,'C.15'!$B$7:$E$206,4,0),0)+_xlfn.IFNA(VLOOKUP(B51,'C.16'!$B$7:$E$207,4,0),0)</f>
        <v>#REF!</v>
      </c>
      <c r="F51" s="217" t="e">
        <f>#REF!</f>
        <v>#REF!</v>
      </c>
      <c r="G51" s="205" t="e">
        <f t="shared" si="0"/>
        <v>#REF!</v>
      </c>
      <c r="H51" s="179"/>
      <c r="I51" s="179"/>
      <c r="J51" s="179"/>
      <c r="K51" s="179"/>
      <c r="L51" s="179"/>
      <c r="M51" s="179"/>
      <c r="N51" s="179"/>
      <c r="O51" s="179"/>
      <c r="P51" s="179"/>
      <c r="Q51" s="1"/>
      <c r="R51" s="19"/>
      <c r="S51" s="19"/>
    </row>
    <row r="52" spans="1:19" ht="15" customHeight="1">
      <c r="A52" s="488"/>
      <c r="B52" s="182"/>
      <c r="C52" s="183"/>
      <c r="D52" s="181"/>
      <c r="E52" s="181" t="e">
        <f>_xlfn.IFNA(VLOOKUP(B52,'C.1'!$B$7:$E$206,4,0),0)+_xlfn.IFNA(VLOOKUP(B52,'C.2'!$B$7:$E$206,4,0),0)+_xlfn.IFNA(VLOOKUP(B52,'C.3'!$B$7:$E$206,4,0),0)+_xlfn.IFNA(VLOOKUP(B52,'C.4'!$B$7:$E$206,4,0),0)+_xlfn.IFNA(VLOOKUP(B52,#REF!,4,0),0)+_xlfn.IFNA(VLOOKUP(B52,'C.6'!$B$7:$E$206,4,0),0)+_xlfn.IFNA(VLOOKUP(B52,'C.7'!$B$7:$E$206,4,0),0)+_xlfn.IFNA(VLOOKUP(B52,'C.8'!$B$7:$E$206,4,0),0)+_xlfn.IFNA(VLOOKUP(B52,'C.9'!$B$7:$E$205,4,0),0)+_xlfn.IFNA(VLOOKUP(B52,'C.10'!$B$7:$E$206,4,0),0)+_xlfn.IFNA(VLOOKUP(B52,'C.11'!$B$7:$E$206,4,0),0)+_xlfn.IFNA(VLOOKUP(B52,'C.12'!$B$7:$E$205,4,0),0)+_xlfn.IFNA(VLOOKUP(B52,'C.13'!$B$7:$E$207,4,0),0)+_xlfn.IFNA(VLOOKUP(B52,'C.14'!$B$7:$E$205,4,0),0)+_xlfn.IFNA(VLOOKUP(B52,'C.15'!$B$7:$E$206,4,0),0)+_xlfn.IFNA(VLOOKUP(B52,'C.16'!$B$7:$E$207,4,0),0)</f>
        <v>#REF!</v>
      </c>
      <c r="F52" s="217"/>
      <c r="G52" s="489" t="e">
        <f>SUM(G49:G51)</f>
        <v>#REF!</v>
      </c>
      <c r="H52" s="179"/>
      <c r="I52" s="179"/>
      <c r="J52" s="179"/>
      <c r="K52" s="179"/>
      <c r="L52" s="179"/>
      <c r="M52" s="179"/>
      <c r="N52" s="179"/>
      <c r="O52" s="179"/>
      <c r="P52" s="179"/>
      <c r="Q52" s="1"/>
      <c r="R52" s="19"/>
      <c r="S52" s="19"/>
    </row>
    <row r="53" spans="1:19" ht="15" customHeight="1">
      <c r="A53" s="257"/>
      <c r="B53" s="182"/>
      <c r="C53" s="221" t="s">
        <v>153</v>
      </c>
      <c r="D53" s="220" t="s">
        <v>194</v>
      </c>
      <c r="E53" s="181" t="e">
        <f>_xlfn.IFNA(VLOOKUP(B53,'C.1'!$B$7:$E$206,4,0),0)+_xlfn.IFNA(VLOOKUP(B53,'C.2'!$B$7:$E$206,4,0),0)+_xlfn.IFNA(VLOOKUP(B53,'C.3'!$B$7:$E$206,4,0),0)+_xlfn.IFNA(VLOOKUP(B53,'C.4'!$B$7:$E$206,4,0),0)+_xlfn.IFNA(VLOOKUP(B53,#REF!,4,0),0)+_xlfn.IFNA(VLOOKUP(B53,'C.6'!$B$7:$E$206,4,0),0)+_xlfn.IFNA(VLOOKUP(B53,'C.7'!$B$7:$E$206,4,0),0)+_xlfn.IFNA(VLOOKUP(B53,'C.8'!$B$7:$E$206,4,0),0)+_xlfn.IFNA(VLOOKUP(B53,'C.9'!$B$7:$E$205,4,0),0)+_xlfn.IFNA(VLOOKUP(B53,'C.10'!$B$7:$E$206,4,0),0)+_xlfn.IFNA(VLOOKUP(B53,'C.11'!$B$7:$E$206,4,0),0)+_xlfn.IFNA(VLOOKUP(B53,'C.12'!$B$7:$E$205,4,0),0)+_xlfn.IFNA(VLOOKUP(B53,'C.13'!$B$7:$E$207,4,0),0)+_xlfn.IFNA(VLOOKUP(B53,'C.14'!$B$7:$E$205,4,0),0)+_xlfn.IFNA(VLOOKUP(B53,'C.15'!$B$7:$E$206,4,0),0)+_xlfn.IFNA(VLOOKUP(B53,'C.16'!$B$7:$E$207,4,0),0)</f>
        <v>#REF!</v>
      </c>
      <c r="F53" s="225"/>
      <c r="G53" s="225"/>
      <c r="H53" s="179"/>
      <c r="I53" s="179"/>
      <c r="J53" s="179"/>
      <c r="K53" s="179"/>
      <c r="L53" s="179"/>
      <c r="M53" s="179"/>
      <c r="N53" s="179"/>
      <c r="O53" s="179"/>
      <c r="P53" s="179"/>
      <c r="Q53" s="1"/>
      <c r="R53" s="19"/>
      <c r="S53" s="19"/>
    </row>
    <row r="54" spans="1:19" ht="14.4">
      <c r="A54" s="488"/>
      <c r="B54" s="321" t="s">
        <v>47</v>
      </c>
      <c r="C54" s="183" t="s">
        <v>189</v>
      </c>
      <c r="D54" s="181" t="s">
        <v>70</v>
      </c>
      <c r="E54" s="181" t="e">
        <f>_xlfn.IFNA(VLOOKUP(B54,'C.1'!$B$7:$E$206,4,0),0)+_xlfn.IFNA(VLOOKUP(B54,'C.2'!$B$7:$E$206,4,0),0)+_xlfn.IFNA(VLOOKUP(B54,'C.3'!$B$7:$E$206,4,0),0)+_xlfn.IFNA(VLOOKUP(B54,'C.4'!$B$7:$E$206,4,0),0)+_xlfn.IFNA(VLOOKUP(B54,#REF!,4,0),0)+_xlfn.IFNA(VLOOKUP(B54,'C.6'!$B$7:$E$206,4,0),0)+_xlfn.IFNA(VLOOKUP(B54,'C.7'!$B$7:$E$206,4,0),0)+_xlfn.IFNA(VLOOKUP(B54,'C.8'!$B$7:$E$206,4,0),0)+_xlfn.IFNA(VLOOKUP(B54,'C.9'!$B$7:$E$205,4,0),0)+_xlfn.IFNA(VLOOKUP(B54,'C.10'!$B$7:$E$206,4,0),0)+_xlfn.IFNA(VLOOKUP(B54,'C.11'!$B$7:$E$206,4,0),0)+_xlfn.IFNA(VLOOKUP(B54,'C.12'!$B$7:$E$205,4,0),0)+_xlfn.IFNA(VLOOKUP(B54,'C.13'!$B$7:$E$207,4,0),0)+_xlfn.IFNA(VLOOKUP(B54,'C.14'!$B$7:$E$205,4,0),0)+_xlfn.IFNA(VLOOKUP(B54,'C.15'!$B$7:$E$206,4,0),0)+_xlfn.IFNA(VLOOKUP(B54,'C.16'!$B$7:$E$207,4,0),0)</f>
        <v>#REF!</v>
      </c>
      <c r="F54" s="217" t="e">
        <f>#REF!</f>
        <v>#REF!</v>
      </c>
      <c r="G54" s="205" t="e">
        <f t="shared" si="0"/>
        <v>#REF!</v>
      </c>
      <c r="H54" s="179"/>
      <c r="I54" s="179"/>
      <c r="J54" s="179"/>
      <c r="K54" s="179"/>
      <c r="L54" s="179"/>
      <c r="M54" s="179"/>
      <c r="N54" s="179"/>
      <c r="O54" s="179"/>
      <c r="P54" s="179"/>
      <c r="Q54" s="1"/>
      <c r="R54" s="19"/>
      <c r="S54" s="19"/>
    </row>
    <row r="55" spans="1:19" ht="14.4">
      <c r="A55" s="488"/>
      <c r="B55" s="478" t="s">
        <v>478</v>
      </c>
      <c r="C55" s="183" t="s">
        <v>477</v>
      </c>
      <c r="D55" s="181" t="s">
        <v>70</v>
      </c>
      <c r="E55" s="181" t="e">
        <f>_xlfn.IFNA(VLOOKUP(B55,'C.1'!$B$7:$E$206,4,0),0)+_xlfn.IFNA(VLOOKUP(B55,'C.2'!$B$7:$E$206,4,0),0)+_xlfn.IFNA(VLOOKUP(B55,'C.3'!$B$7:$E$206,4,0),0)+_xlfn.IFNA(VLOOKUP(B55,'C.4'!$B$7:$E$206,4,0),0)+_xlfn.IFNA(VLOOKUP(B55,#REF!,4,0),0)+_xlfn.IFNA(VLOOKUP(B55,'C.6'!$B$7:$E$206,4,0),0)+_xlfn.IFNA(VLOOKUP(B55,'C.7'!$B$7:$E$206,4,0),0)+_xlfn.IFNA(VLOOKUP(B55,'C.8'!$B$7:$E$206,4,0),0)+_xlfn.IFNA(VLOOKUP(B55,'C.9'!$B$7:$E$205,4,0),0)+_xlfn.IFNA(VLOOKUP(B55,'C.10'!$B$7:$E$206,4,0),0)+_xlfn.IFNA(VLOOKUP(B55,'C.11'!$B$7:$E$206,4,0),0)+_xlfn.IFNA(VLOOKUP(B55,'C.12'!$B$7:$E$205,4,0),0)+_xlfn.IFNA(VLOOKUP(B55,'C.13'!$B$7:$E$207,4,0),0)+_xlfn.IFNA(VLOOKUP(B55,'C.14'!$B$7:$E$205,4,0),0)+_xlfn.IFNA(VLOOKUP(B55,'C.15'!$B$7:$E$206,4,0),0)+_xlfn.IFNA(VLOOKUP(B55,'C.16'!$B$7:$E$207,4,0),0)</f>
        <v>#REF!</v>
      </c>
      <c r="F55" s="217" t="e">
        <f>#REF!</f>
        <v>#REF!</v>
      </c>
      <c r="G55" s="205" t="e">
        <f t="shared" si="0"/>
        <v>#REF!</v>
      </c>
      <c r="H55" s="179"/>
      <c r="I55" s="179"/>
      <c r="J55" s="179"/>
      <c r="K55" s="179"/>
      <c r="L55" s="179"/>
      <c r="M55" s="179"/>
      <c r="N55" s="179"/>
      <c r="O55" s="179"/>
      <c r="P55" s="179"/>
      <c r="Q55" s="1"/>
      <c r="R55" s="19"/>
      <c r="S55" s="19"/>
    </row>
    <row r="56" spans="1:19">
      <c r="A56" s="488"/>
      <c r="B56" s="182"/>
      <c r="C56" s="183"/>
      <c r="D56" s="181"/>
      <c r="E56" s="181" t="e">
        <f>_xlfn.IFNA(VLOOKUP(B56,'C.1'!$B$7:$E$206,4,0),0)+_xlfn.IFNA(VLOOKUP(B56,'C.2'!$B$7:$E$206,4,0),0)+_xlfn.IFNA(VLOOKUP(B56,'C.3'!$B$7:$E$206,4,0),0)+_xlfn.IFNA(VLOOKUP(B56,'C.4'!$B$7:$E$206,4,0),0)+_xlfn.IFNA(VLOOKUP(B56,#REF!,4,0),0)+_xlfn.IFNA(VLOOKUP(B56,'C.6'!$B$7:$E$206,4,0),0)+_xlfn.IFNA(VLOOKUP(B56,'C.7'!$B$7:$E$206,4,0),0)+_xlfn.IFNA(VLOOKUP(B56,'C.8'!$B$7:$E$206,4,0),0)+_xlfn.IFNA(VLOOKUP(B56,'C.9'!$B$7:$E$205,4,0),0)+_xlfn.IFNA(VLOOKUP(B56,'C.10'!$B$7:$E$206,4,0),0)+_xlfn.IFNA(VLOOKUP(B56,'C.11'!$B$7:$E$206,4,0),0)+_xlfn.IFNA(VLOOKUP(B56,'C.12'!$B$7:$E$205,4,0),0)+_xlfn.IFNA(VLOOKUP(B56,'C.13'!$B$7:$E$207,4,0),0)+_xlfn.IFNA(VLOOKUP(B56,'C.14'!$B$7:$E$205,4,0),0)+_xlfn.IFNA(VLOOKUP(B56,'C.15'!$B$7:$E$206,4,0),0)+_xlfn.IFNA(VLOOKUP(B56,'C.16'!$B$7:$E$207,4,0),0)</f>
        <v>#REF!</v>
      </c>
      <c r="F56" s="217"/>
      <c r="G56" s="205" t="e">
        <f>SUM(G54:G55)</f>
        <v>#REF!</v>
      </c>
      <c r="H56" s="179"/>
      <c r="I56" s="179"/>
      <c r="J56" s="179"/>
      <c r="K56" s="179"/>
      <c r="L56" s="179"/>
      <c r="M56" s="179"/>
      <c r="N56" s="179"/>
      <c r="O56" s="179"/>
      <c r="P56" s="179"/>
      <c r="Q56" s="1"/>
      <c r="R56" s="19"/>
      <c r="S56" s="19"/>
    </row>
    <row r="57" spans="1:19">
      <c r="A57" s="257"/>
      <c r="B57" s="182"/>
      <c r="C57" s="221" t="s">
        <v>154</v>
      </c>
      <c r="D57" s="220" t="s">
        <v>194</v>
      </c>
      <c r="E57" s="181" t="e">
        <f>_xlfn.IFNA(VLOOKUP(B57,'C.1'!$B$7:$E$206,4,0),0)+_xlfn.IFNA(VLOOKUP(B57,'C.2'!$B$7:$E$206,4,0),0)+_xlfn.IFNA(VLOOKUP(B57,'C.3'!$B$7:$E$206,4,0),0)+_xlfn.IFNA(VLOOKUP(B57,'C.4'!$B$7:$E$206,4,0),0)+_xlfn.IFNA(VLOOKUP(B57,#REF!,4,0),0)+_xlfn.IFNA(VLOOKUP(B57,'C.6'!$B$7:$E$206,4,0),0)+_xlfn.IFNA(VLOOKUP(B57,'C.7'!$B$7:$E$206,4,0),0)+_xlfn.IFNA(VLOOKUP(B57,'C.8'!$B$7:$E$206,4,0),0)+_xlfn.IFNA(VLOOKUP(B57,'C.9'!$B$7:$E$205,4,0),0)+_xlfn.IFNA(VLOOKUP(B57,'C.10'!$B$7:$E$206,4,0),0)+_xlfn.IFNA(VLOOKUP(B57,'C.11'!$B$7:$E$206,4,0),0)+_xlfn.IFNA(VLOOKUP(B57,'C.12'!$B$7:$E$205,4,0),0)+_xlfn.IFNA(VLOOKUP(B57,'C.13'!$B$7:$E$207,4,0),0)+_xlfn.IFNA(VLOOKUP(B57,'C.14'!$B$7:$E$205,4,0),0)+_xlfn.IFNA(VLOOKUP(B57,'C.15'!$B$7:$E$206,4,0),0)+_xlfn.IFNA(VLOOKUP(B57,'C.16'!$B$7:$E$207,4,0),0)</f>
        <v>#REF!</v>
      </c>
      <c r="F57" s="225"/>
      <c r="G57" s="225"/>
      <c r="H57" s="179"/>
      <c r="I57" s="179"/>
      <c r="J57" s="179"/>
      <c r="K57" s="179"/>
      <c r="L57" s="179"/>
      <c r="M57" s="179"/>
      <c r="N57" s="179"/>
      <c r="O57" s="179"/>
      <c r="P57" s="179"/>
      <c r="Q57" s="1"/>
      <c r="R57" s="19"/>
      <c r="S57" s="19"/>
    </row>
    <row r="58" spans="1:19" ht="14.4">
      <c r="A58" s="488"/>
      <c r="B58" s="321" t="s">
        <v>48</v>
      </c>
      <c r="C58" s="183" t="s">
        <v>190</v>
      </c>
      <c r="D58" s="181" t="s">
        <v>14</v>
      </c>
      <c r="E58" s="181" t="e">
        <f>_xlfn.IFNA(VLOOKUP(B58,'C.1'!$B$7:$E$206,4,0),0)+_xlfn.IFNA(VLOOKUP(B58,'C.2'!$B$7:$E$206,4,0),0)+_xlfn.IFNA(VLOOKUP(B58,'C.3'!$B$7:$E$206,4,0),0)+_xlfn.IFNA(VLOOKUP(B58,'C.4'!$B$7:$E$206,4,0),0)+_xlfn.IFNA(VLOOKUP(B58,#REF!,4,0),0)+_xlfn.IFNA(VLOOKUP(B58,'C.6'!$B$7:$E$206,4,0),0)+_xlfn.IFNA(VLOOKUP(B58,'C.7'!$B$7:$E$206,4,0),0)+_xlfn.IFNA(VLOOKUP(B58,'C.8'!$B$7:$E$206,4,0),0)+_xlfn.IFNA(VLOOKUP(B58,'C.9'!$B$7:$E$205,4,0),0)+_xlfn.IFNA(VLOOKUP(B58,'C.10'!$B$7:$E$206,4,0),0)+_xlfn.IFNA(VLOOKUP(B58,'C.11'!$B$7:$E$206,4,0),0)+_xlfn.IFNA(VLOOKUP(B58,'C.12'!$B$7:$E$205,4,0),0)+_xlfn.IFNA(VLOOKUP(B58,'C.13'!$B$7:$E$207,4,0),0)+_xlfn.IFNA(VLOOKUP(B58,'C.14'!$B$7:$E$205,4,0),0)+_xlfn.IFNA(VLOOKUP(B58,'C.15'!$B$7:$E$206,4,0),0)+_xlfn.IFNA(VLOOKUP(B58,'C.16'!$B$7:$E$207,4,0),0)</f>
        <v>#REF!</v>
      </c>
      <c r="F58" s="217" t="e">
        <f>#REF!</f>
        <v>#REF!</v>
      </c>
      <c r="G58" s="205" t="e">
        <f t="shared" si="0"/>
        <v>#REF!</v>
      </c>
      <c r="H58" s="179"/>
      <c r="I58" s="179"/>
      <c r="J58" s="179"/>
      <c r="K58" s="179"/>
      <c r="L58" s="179"/>
      <c r="M58" s="179"/>
      <c r="N58" s="179"/>
      <c r="O58" s="179"/>
      <c r="P58" s="179"/>
      <c r="Q58" s="1"/>
      <c r="R58" s="19"/>
      <c r="S58" s="19"/>
    </row>
    <row r="59" spans="1:19" ht="14.4">
      <c r="A59" s="488"/>
      <c r="B59" s="321" t="s">
        <v>155</v>
      </c>
      <c r="C59" s="183" t="s">
        <v>191</v>
      </c>
      <c r="D59" s="181" t="s">
        <v>14</v>
      </c>
      <c r="E59" s="181" t="e">
        <f>_xlfn.IFNA(VLOOKUP(B59,'C.1'!$B$7:$E$206,4,0),0)+_xlfn.IFNA(VLOOKUP(B59,'C.2'!$B$7:$E$206,4,0),0)+_xlfn.IFNA(VLOOKUP(B59,'C.3'!$B$7:$E$206,4,0),0)+_xlfn.IFNA(VLOOKUP(B59,'C.4'!$B$7:$E$206,4,0),0)+_xlfn.IFNA(VLOOKUP(B59,#REF!,4,0),0)+_xlfn.IFNA(VLOOKUP(B59,'C.6'!$B$7:$E$206,4,0),0)+_xlfn.IFNA(VLOOKUP(B59,'C.7'!$B$7:$E$206,4,0),0)+_xlfn.IFNA(VLOOKUP(B59,'C.8'!$B$7:$E$206,4,0),0)+_xlfn.IFNA(VLOOKUP(B59,'C.9'!$B$7:$E$205,4,0),0)+_xlfn.IFNA(VLOOKUP(B59,'C.10'!$B$7:$E$206,4,0),0)+_xlfn.IFNA(VLOOKUP(B59,'C.11'!$B$7:$E$206,4,0),0)+_xlfn.IFNA(VLOOKUP(B59,'C.12'!$B$7:$E$205,4,0),0)+_xlfn.IFNA(VLOOKUP(B59,'C.13'!$B$7:$E$207,4,0),0)+_xlfn.IFNA(VLOOKUP(B59,'C.14'!$B$7:$E$205,4,0),0)+_xlfn.IFNA(VLOOKUP(B59,'C.15'!$B$7:$E$206,4,0),0)+_xlfn.IFNA(VLOOKUP(B59,'C.16'!$B$7:$E$207,4,0),0)</f>
        <v>#REF!</v>
      </c>
      <c r="F59" s="217" t="e">
        <f>'673.1.2'!N44</f>
        <v>#REF!</v>
      </c>
      <c r="G59" s="205" t="e">
        <f t="shared" si="0"/>
        <v>#REF!</v>
      </c>
      <c r="H59" s="179"/>
      <c r="I59" s="179"/>
      <c r="J59" s="179"/>
      <c r="K59" s="179"/>
      <c r="L59" s="179"/>
      <c r="M59" s="179"/>
      <c r="N59" s="179"/>
      <c r="O59" s="179"/>
      <c r="P59" s="179"/>
      <c r="Q59" s="1"/>
      <c r="R59" s="19"/>
      <c r="S59" s="19"/>
    </row>
    <row r="60" spans="1:19" ht="14.4">
      <c r="A60" s="488"/>
      <c r="B60" s="321" t="s">
        <v>156</v>
      </c>
      <c r="C60" s="183" t="s">
        <v>192</v>
      </c>
      <c r="D60" s="181" t="s">
        <v>77</v>
      </c>
      <c r="E60" s="181" t="e">
        <f>_xlfn.IFNA(VLOOKUP(B60,'C.1'!$B$7:$E$206,4,0),0)+_xlfn.IFNA(VLOOKUP(B60,'C.2'!$B$7:$E$206,4,0),0)+_xlfn.IFNA(VLOOKUP(B60,'C.3'!$B$7:$E$206,4,0),0)+_xlfn.IFNA(VLOOKUP(B60,'C.4'!$B$7:$E$206,4,0),0)+_xlfn.IFNA(VLOOKUP(B60,#REF!,4,0),0)+_xlfn.IFNA(VLOOKUP(B60,'C.6'!$B$7:$E$206,4,0),0)+_xlfn.IFNA(VLOOKUP(B60,'C.7'!$B$7:$E$206,4,0),0)+_xlfn.IFNA(VLOOKUP(B60,'C.8'!$B$7:$E$206,4,0),0)+_xlfn.IFNA(VLOOKUP(B60,'C.9'!$B$7:$E$205,4,0),0)+_xlfn.IFNA(VLOOKUP(B60,'C.10'!$B$7:$E$206,4,0),0)+_xlfn.IFNA(VLOOKUP(B60,'C.11'!$B$7:$E$206,4,0),0)+_xlfn.IFNA(VLOOKUP(B60,'C.12'!$B$7:$E$205,4,0),0)+_xlfn.IFNA(VLOOKUP(B60,'C.13'!$B$7:$E$207,4,0),0)+_xlfn.IFNA(VLOOKUP(B60,'C.14'!$B$7:$E$205,4,0),0)+_xlfn.IFNA(VLOOKUP(B60,'C.15'!$B$7:$E$206,4,0),0)+_xlfn.IFNA(VLOOKUP(B60,'C.16'!$B$7:$E$207,4,0),0)</f>
        <v>#REF!</v>
      </c>
      <c r="F60" s="217" t="e">
        <f>#REF!</f>
        <v>#REF!</v>
      </c>
      <c r="G60" s="205" t="e">
        <f t="shared" si="0"/>
        <v>#REF!</v>
      </c>
      <c r="H60" s="179"/>
      <c r="I60" s="179"/>
      <c r="J60" s="179"/>
      <c r="K60" s="179"/>
      <c r="L60" s="179"/>
      <c r="M60" s="179"/>
      <c r="N60" s="179"/>
      <c r="O60" s="179"/>
      <c r="P60" s="179"/>
      <c r="Q60" s="1"/>
      <c r="R60" s="19"/>
      <c r="S60" s="19"/>
    </row>
    <row r="61" spans="1:19" ht="14.4">
      <c r="A61" s="488"/>
      <c r="B61" s="321"/>
      <c r="C61" s="183"/>
      <c r="D61" s="181"/>
      <c r="E61" s="181" t="e">
        <f>_xlfn.IFNA(VLOOKUP(B61,'C.1'!$B$7:$E$206,4,0),0)+_xlfn.IFNA(VLOOKUP(B61,'C.2'!$B$7:$E$206,4,0),0)+_xlfn.IFNA(VLOOKUP(B61,'C.3'!$B$7:$E$206,4,0),0)+_xlfn.IFNA(VLOOKUP(B61,'C.4'!$B$7:$E$206,4,0),0)+_xlfn.IFNA(VLOOKUP(B61,#REF!,4,0),0)+_xlfn.IFNA(VLOOKUP(B61,'C.6'!$B$7:$E$206,4,0),0)+_xlfn.IFNA(VLOOKUP(B61,'C.7'!$B$7:$E$206,4,0),0)+_xlfn.IFNA(VLOOKUP(B61,'C.8'!$B$7:$E$206,4,0),0)+_xlfn.IFNA(VLOOKUP(B61,'C.9'!$B$7:$E$205,4,0),0)+_xlfn.IFNA(VLOOKUP(B61,'C.10'!$B$7:$E$206,4,0),0)+_xlfn.IFNA(VLOOKUP(B61,'C.11'!$B$7:$E$206,4,0),0)+_xlfn.IFNA(VLOOKUP(B61,'C.12'!$B$7:$E$205,4,0),0)+_xlfn.IFNA(VLOOKUP(B61,'C.13'!$B$7:$E$207,4,0),0)+_xlfn.IFNA(VLOOKUP(B61,'C.14'!$B$7:$E$205,4,0),0)+_xlfn.IFNA(VLOOKUP(B61,'C.15'!$B$7:$E$206,4,0),0)+_xlfn.IFNA(VLOOKUP(B61,'C.16'!$B$7:$E$207,4,0),0)</f>
        <v>#REF!</v>
      </c>
      <c r="F61" s="217"/>
      <c r="G61" s="489" t="e">
        <f>SUM(G58:G60)</f>
        <v>#REF!</v>
      </c>
      <c r="H61" s="179"/>
      <c r="I61" s="179"/>
      <c r="J61" s="179"/>
      <c r="K61" s="179"/>
      <c r="L61" s="179"/>
      <c r="M61" s="179"/>
      <c r="N61" s="179"/>
      <c r="O61" s="179"/>
      <c r="P61" s="179"/>
      <c r="Q61" s="1"/>
      <c r="R61" s="19"/>
      <c r="S61" s="19"/>
    </row>
    <row r="62" spans="1:19">
      <c r="A62" s="257"/>
      <c r="B62" s="182"/>
      <c r="C62" s="221" t="s">
        <v>157</v>
      </c>
      <c r="D62" s="225"/>
      <c r="E62" s="181" t="e">
        <f>_xlfn.IFNA(VLOOKUP(B62,'C.1'!$B$7:$E$206,4,0),0)+_xlfn.IFNA(VLOOKUP(B62,'C.2'!$B$7:$E$206,4,0),0)+_xlfn.IFNA(VLOOKUP(B62,'C.3'!$B$7:$E$206,4,0),0)+_xlfn.IFNA(VLOOKUP(B62,'C.4'!$B$7:$E$206,4,0),0)+_xlfn.IFNA(VLOOKUP(B62,#REF!,4,0),0)+_xlfn.IFNA(VLOOKUP(B62,'C.6'!$B$7:$E$206,4,0),0)+_xlfn.IFNA(VLOOKUP(B62,'C.7'!$B$7:$E$206,4,0),0)+_xlfn.IFNA(VLOOKUP(B62,'C.8'!$B$7:$E$206,4,0),0)+_xlfn.IFNA(VLOOKUP(B62,'C.9'!$B$7:$E$205,4,0),0)+_xlfn.IFNA(VLOOKUP(B62,'C.10'!$B$7:$E$206,4,0),0)+_xlfn.IFNA(VLOOKUP(B62,'C.11'!$B$7:$E$206,4,0),0)+_xlfn.IFNA(VLOOKUP(B62,'C.12'!$B$7:$E$205,4,0),0)+_xlfn.IFNA(VLOOKUP(B62,'C.13'!$B$7:$E$207,4,0),0)+_xlfn.IFNA(VLOOKUP(B62,'C.14'!$B$7:$E$205,4,0),0)+_xlfn.IFNA(VLOOKUP(B62,'C.15'!$B$7:$E$206,4,0),0)+_xlfn.IFNA(VLOOKUP(B62,'C.16'!$B$7:$E$207,4,0),0)</f>
        <v>#REF!</v>
      </c>
      <c r="F62" s="225"/>
      <c r="G62" s="225"/>
      <c r="H62" s="179"/>
      <c r="I62" s="179"/>
      <c r="J62" s="179"/>
      <c r="K62" s="179"/>
      <c r="L62" s="179"/>
      <c r="M62" s="179"/>
      <c r="N62" s="179"/>
      <c r="O62" s="179"/>
      <c r="P62" s="179"/>
      <c r="Q62" s="1"/>
      <c r="R62" s="19"/>
      <c r="S62" s="19"/>
    </row>
    <row r="63" spans="1:19" ht="14.4">
      <c r="A63" s="488"/>
      <c r="B63" s="321" t="s">
        <v>208</v>
      </c>
      <c r="C63" s="205" t="s">
        <v>166</v>
      </c>
      <c r="D63" s="181" t="s">
        <v>77</v>
      </c>
      <c r="E63" s="181" t="e">
        <f>_xlfn.IFNA(VLOOKUP(B63,'C.1'!$B$7:$E$206,4,0),0)+_xlfn.IFNA(VLOOKUP(B63,'C.2'!$B$7:$E$206,4,0),0)+_xlfn.IFNA(VLOOKUP(B63,'C.3'!$B$7:$E$206,4,0),0)+_xlfn.IFNA(VLOOKUP(B63,'C.4'!$B$7:$E$206,4,0),0)+_xlfn.IFNA(VLOOKUP(B63,#REF!,4,0),0)+_xlfn.IFNA(VLOOKUP(B63,'C.6'!$B$7:$E$206,4,0),0)+_xlfn.IFNA(VLOOKUP(B63,'C.7'!$B$7:$E$206,4,0),0)+_xlfn.IFNA(VLOOKUP(B63,'C.8'!$B$7:$E$206,4,0),0)+_xlfn.IFNA(VLOOKUP(B63,'C.9'!$B$7:$E$205,4,0),0)+_xlfn.IFNA(VLOOKUP(B63,'C.10'!$B$7:$E$206,4,0),0)+_xlfn.IFNA(VLOOKUP(B63,'C.11'!$B$7:$E$206,4,0),0)+_xlfn.IFNA(VLOOKUP(B63,'C.12'!$B$7:$E$205,4,0),0)+_xlfn.IFNA(VLOOKUP(B63,'C.13'!$B$7:$E$207,4,0),0)+_xlfn.IFNA(VLOOKUP(B63,'C.14'!$B$7:$E$205,4,0),0)+_xlfn.IFNA(VLOOKUP(B63,'C.15'!$B$7:$E$206,4,0),0)+_xlfn.IFNA(VLOOKUP(B63,'C.16'!$B$7:$E$207,4,0),0)</f>
        <v>#REF!</v>
      </c>
      <c r="F63" s="217" t="e">
        <f>#REF!</f>
        <v>#REF!</v>
      </c>
      <c r="G63" s="205" t="e">
        <f t="shared" ref="G63:G116" si="1">E63*F63</f>
        <v>#REF!</v>
      </c>
      <c r="H63" s="179"/>
      <c r="I63" s="179"/>
      <c r="J63" s="179"/>
      <c r="K63" s="179"/>
      <c r="L63" s="179"/>
      <c r="M63" s="179"/>
      <c r="N63" s="179"/>
      <c r="O63" s="179"/>
      <c r="P63" s="179"/>
      <c r="Q63" s="1"/>
      <c r="R63" s="19"/>
      <c r="S63" s="19"/>
    </row>
    <row r="64" spans="1:19" ht="14.4">
      <c r="A64" s="488"/>
      <c r="B64" s="321" t="s">
        <v>246</v>
      </c>
      <c r="C64" s="205" t="s">
        <v>306</v>
      </c>
      <c r="D64" s="181" t="s">
        <v>5</v>
      </c>
      <c r="E64" s="181" t="e">
        <f>_xlfn.IFNA(VLOOKUP(B64,'C.1'!$B$7:$E$206,4,0),0)+_xlfn.IFNA(VLOOKUP(B64,'C.2'!$B$7:$E$206,4,0),0)+_xlfn.IFNA(VLOOKUP(B64,'C.3'!$B$7:$E$206,4,0),0)+_xlfn.IFNA(VLOOKUP(B64,'C.4'!$B$7:$E$206,4,0),0)+_xlfn.IFNA(VLOOKUP(B64,#REF!,4,0),0)+_xlfn.IFNA(VLOOKUP(B64,'C.6'!$B$7:$E$206,4,0),0)+_xlfn.IFNA(VLOOKUP(B64,'C.7'!$B$7:$E$206,4,0),0)+_xlfn.IFNA(VLOOKUP(B64,'C.8'!$B$7:$E$206,4,0),0)+_xlfn.IFNA(VLOOKUP(B64,'C.9'!$B$7:$E$205,4,0),0)+_xlfn.IFNA(VLOOKUP(B64,'C.10'!$B$7:$E$206,4,0),0)+_xlfn.IFNA(VLOOKUP(B64,'C.11'!$B$7:$E$206,4,0),0)+_xlfn.IFNA(VLOOKUP(B64,'C.12'!$B$7:$E$205,4,0),0)+_xlfn.IFNA(VLOOKUP(B64,'C.13'!$B$7:$E$207,4,0),0)+_xlfn.IFNA(VLOOKUP(B64,'C.14'!$B$7:$E$205,4,0),0)+_xlfn.IFNA(VLOOKUP(B64,'C.15'!$B$7:$E$206,4,0),0)+_xlfn.IFNA(VLOOKUP(B64,'C.16'!$B$7:$E$207,4,0),0)</f>
        <v>#REF!</v>
      </c>
      <c r="F64" s="217" t="e">
        <f>#REF!</f>
        <v>#REF!</v>
      </c>
      <c r="G64" s="205" t="e">
        <f t="shared" si="1"/>
        <v>#REF!</v>
      </c>
      <c r="H64" s="179"/>
      <c r="I64" s="179"/>
      <c r="J64" s="179"/>
      <c r="K64" s="179"/>
      <c r="L64" s="179"/>
      <c r="M64" s="179"/>
      <c r="N64" s="179"/>
      <c r="O64" s="179"/>
      <c r="P64" s="179"/>
      <c r="Q64" s="1"/>
      <c r="R64" s="19"/>
      <c r="S64" s="19"/>
    </row>
    <row r="65" spans="1:19" ht="14.4">
      <c r="A65" s="488"/>
      <c r="B65" s="321" t="s">
        <v>196</v>
      </c>
      <c r="C65" s="205" t="s">
        <v>282</v>
      </c>
      <c r="D65" s="181" t="s">
        <v>77</v>
      </c>
      <c r="E65" s="181" t="e">
        <f>_xlfn.IFNA(VLOOKUP(B65,'C.1'!$B$7:$E$206,4,0),0)+_xlfn.IFNA(VLOOKUP(B65,'C.2'!$B$7:$E$206,4,0),0)+_xlfn.IFNA(VLOOKUP(B65,'C.3'!$B$7:$E$206,4,0),0)+_xlfn.IFNA(VLOOKUP(B65,'C.4'!$B$7:$E$206,4,0),0)+_xlfn.IFNA(VLOOKUP(B65,#REF!,4,0),0)+_xlfn.IFNA(VLOOKUP(B65,'C.6'!$B$7:$E$206,4,0),0)+_xlfn.IFNA(VLOOKUP(B65,'C.7'!$B$7:$E$206,4,0),0)+_xlfn.IFNA(VLOOKUP(B65,'C.8'!$B$7:$E$206,4,0),0)+_xlfn.IFNA(VLOOKUP(B65,'C.9'!$B$7:$E$205,4,0),0)+_xlfn.IFNA(VLOOKUP(B65,'C.10'!$B$7:$E$206,4,0),0)+_xlfn.IFNA(VLOOKUP(B65,'C.11'!$B$7:$E$206,4,0),0)+_xlfn.IFNA(VLOOKUP(B65,'C.12'!$B$7:$E$205,4,0),0)+_xlfn.IFNA(VLOOKUP(B65,'C.13'!$B$7:$E$207,4,0),0)+_xlfn.IFNA(VLOOKUP(B65,'C.14'!$B$7:$E$205,4,0),0)+_xlfn.IFNA(VLOOKUP(B65,'C.15'!$B$7:$E$206,4,0),0)+_xlfn.IFNA(VLOOKUP(B65,'C.16'!$B$7:$E$207,4,0),0)</f>
        <v>#REF!</v>
      </c>
      <c r="F65" s="217" t="e">
        <f>#REF!</f>
        <v>#REF!</v>
      </c>
      <c r="G65" s="205" t="e">
        <f t="shared" si="1"/>
        <v>#REF!</v>
      </c>
      <c r="H65" s="179"/>
      <c r="I65" s="179"/>
      <c r="J65" s="179"/>
      <c r="K65" s="179"/>
      <c r="L65" s="179"/>
      <c r="M65" s="179"/>
      <c r="N65" s="179"/>
      <c r="O65" s="179"/>
      <c r="P65" s="1"/>
      <c r="Q65" s="1"/>
      <c r="R65" s="19"/>
      <c r="S65" s="19"/>
    </row>
    <row r="66" spans="1:19" ht="14.4">
      <c r="A66" s="488"/>
      <c r="B66" s="321" t="s">
        <v>197</v>
      </c>
      <c r="C66" s="205" t="s">
        <v>283</v>
      </c>
      <c r="D66" s="181" t="s">
        <v>77</v>
      </c>
      <c r="E66" s="181" t="e">
        <f>_xlfn.IFNA(VLOOKUP(B66,'C.1'!$B$7:$E$206,4,0),0)+_xlfn.IFNA(VLOOKUP(B66,'C.2'!$B$7:$E$206,4,0),0)+_xlfn.IFNA(VLOOKUP(B66,'C.3'!$B$7:$E$206,4,0),0)+_xlfn.IFNA(VLOOKUP(B66,'C.4'!$B$7:$E$206,4,0),0)+_xlfn.IFNA(VLOOKUP(B66,#REF!,4,0),0)+_xlfn.IFNA(VLOOKUP(B66,'C.6'!$B$7:$E$206,4,0),0)+_xlfn.IFNA(VLOOKUP(B66,'C.7'!$B$7:$E$206,4,0),0)+_xlfn.IFNA(VLOOKUP(B66,'C.8'!$B$7:$E$206,4,0),0)+_xlfn.IFNA(VLOOKUP(B66,'C.9'!$B$7:$E$205,4,0),0)+_xlfn.IFNA(VLOOKUP(B66,'C.10'!$B$7:$E$206,4,0),0)+_xlfn.IFNA(VLOOKUP(B66,'C.11'!$B$7:$E$206,4,0),0)+_xlfn.IFNA(VLOOKUP(B66,'C.12'!$B$7:$E$205,4,0),0)+_xlfn.IFNA(VLOOKUP(B66,'C.13'!$B$7:$E$207,4,0),0)+_xlfn.IFNA(VLOOKUP(B66,'C.14'!$B$7:$E$205,4,0),0)+_xlfn.IFNA(VLOOKUP(B66,'C.15'!$B$7:$E$206,4,0),0)+_xlfn.IFNA(VLOOKUP(B66,'C.16'!$B$7:$E$207,4,0),0)</f>
        <v>#REF!</v>
      </c>
      <c r="F66" s="217" t="e">
        <f>'16P'!N46</f>
        <v>#REF!</v>
      </c>
      <c r="G66" s="205" t="e">
        <f t="shared" si="1"/>
        <v>#REF!</v>
      </c>
      <c r="H66" s="179"/>
      <c r="I66" s="179"/>
      <c r="J66" s="179"/>
      <c r="K66" s="179"/>
      <c r="L66" s="179"/>
      <c r="M66" s="179"/>
      <c r="N66" s="179"/>
      <c r="O66" s="179"/>
      <c r="P66" s="1"/>
      <c r="Q66" s="1"/>
      <c r="R66" s="19"/>
      <c r="S66" s="19"/>
    </row>
    <row r="67" spans="1:19" ht="14.4">
      <c r="A67" s="488"/>
      <c r="B67" s="321" t="s">
        <v>198</v>
      </c>
      <c r="C67" s="205" t="s">
        <v>284</v>
      </c>
      <c r="D67" s="181" t="s">
        <v>77</v>
      </c>
      <c r="E67" s="181" t="e">
        <f>_xlfn.IFNA(VLOOKUP(B67,'C.1'!$B$7:$E$206,4,0),0)+_xlfn.IFNA(VLOOKUP(B67,'C.2'!$B$7:$E$206,4,0),0)+_xlfn.IFNA(VLOOKUP(B67,'C.3'!$B$7:$E$206,4,0),0)+_xlfn.IFNA(VLOOKUP(B67,'C.4'!$B$7:$E$206,4,0),0)+_xlfn.IFNA(VLOOKUP(B67,#REF!,4,0),0)+_xlfn.IFNA(VLOOKUP(B67,'C.6'!$B$7:$E$206,4,0),0)+_xlfn.IFNA(VLOOKUP(B67,'C.7'!$B$7:$E$206,4,0),0)+_xlfn.IFNA(VLOOKUP(B67,'C.8'!$B$7:$E$206,4,0),0)+_xlfn.IFNA(VLOOKUP(B67,'C.9'!$B$7:$E$205,4,0),0)+_xlfn.IFNA(VLOOKUP(B67,'C.10'!$B$7:$E$206,4,0),0)+_xlfn.IFNA(VLOOKUP(B67,'C.11'!$B$7:$E$206,4,0),0)+_xlfn.IFNA(VLOOKUP(B67,'C.12'!$B$7:$E$205,4,0),0)+_xlfn.IFNA(VLOOKUP(B67,'C.13'!$B$7:$E$207,4,0),0)+_xlfn.IFNA(VLOOKUP(B67,'C.14'!$B$7:$E$205,4,0),0)+_xlfn.IFNA(VLOOKUP(B67,'C.15'!$B$7:$E$206,4,0),0)+_xlfn.IFNA(VLOOKUP(B67,'C.16'!$B$7:$E$207,4,0),0)</f>
        <v>#REF!</v>
      </c>
      <c r="F67" s="217" t="e">
        <f>#REF!</f>
        <v>#REF!</v>
      </c>
      <c r="G67" s="205" t="e">
        <f t="shared" si="1"/>
        <v>#REF!</v>
      </c>
      <c r="H67" s="179"/>
      <c r="I67" s="179"/>
      <c r="J67" s="179"/>
      <c r="K67" s="179"/>
      <c r="L67" s="179"/>
      <c r="M67" s="179"/>
      <c r="N67" s="179"/>
      <c r="O67" s="179"/>
      <c r="P67" s="1"/>
      <c r="Q67" s="1"/>
      <c r="R67" s="19"/>
      <c r="S67" s="19"/>
    </row>
    <row r="68" spans="1:19" ht="14.4">
      <c r="A68" s="488"/>
      <c r="B68" s="321" t="s">
        <v>199</v>
      </c>
      <c r="C68" s="205" t="s">
        <v>285</v>
      </c>
      <c r="D68" s="181" t="s">
        <v>77</v>
      </c>
      <c r="E68" s="181" t="e">
        <f>_xlfn.IFNA(VLOOKUP(B68,'C.1'!$B$7:$E$206,4,0),0)+_xlfn.IFNA(VLOOKUP(B68,'C.2'!$B$7:$E$206,4,0),0)+_xlfn.IFNA(VLOOKUP(B68,'C.3'!$B$7:$E$206,4,0),0)+_xlfn.IFNA(VLOOKUP(B68,'C.4'!$B$7:$E$206,4,0),0)+_xlfn.IFNA(VLOOKUP(B68,#REF!,4,0),0)+_xlfn.IFNA(VLOOKUP(B68,'C.6'!$B$7:$E$206,4,0),0)+_xlfn.IFNA(VLOOKUP(B68,'C.7'!$B$7:$E$206,4,0),0)+_xlfn.IFNA(VLOOKUP(B68,'C.8'!$B$7:$E$206,4,0),0)+_xlfn.IFNA(VLOOKUP(B68,'C.9'!$B$7:$E$205,4,0),0)+_xlfn.IFNA(VLOOKUP(B68,'C.10'!$B$7:$E$206,4,0),0)+_xlfn.IFNA(VLOOKUP(B68,'C.11'!$B$7:$E$206,4,0),0)+_xlfn.IFNA(VLOOKUP(B68,'C.12'!$B$7:$E$205,4,0),0)+_xlfn.IFNA(VLOOKUP(B68,'C.13'!$B$7:$E$207,4,0),0)+_xlfn.IFNA(VLOOKUP(B68,'C.14'!$B$7:$E$205,4,0),0)+_xlfn.IFNA(VLOOKUP(B68,'C.15'!$B$7:$E$206,4,0),0)+_xlfn.IFNA(VLOOKUP(B68,'C.16'!$B$7:$E$207,4,0),0)</f>
        <v>#REF!</v>
      </c>
      <c r="F68" s="217" t="e">
        <f>#REF!</f>
        <v>#REF!</v>
      </c>
      <c r="G68" s="205" t="e">
        <f t="shared" si="1"/>
        <v>#REF!</v>
      </c>
      <c r="H68" s="179"/>
      <c r="I68" s="179"/>
      <c r="J68" s="179"/>
      <c r="K68" s="179"/>
      <c r="L68" s="179"/>
      <c r="M68" s="179"/>
      <c r="N68" s="179"/>
      <c r="O68" s="179"/>
      <c r="P68" s="1"/>
      <c r="Q68" s="1"/>
      <c r="R68" s="19"/>
      <c r="S68" s="19"/>
    </row>
    <row r="69" spans="1:19" ht="14.4">
      <c r="A69" s="488"/>
      <c r="B69" s="321" t="s">
        <v>205</v>
      </c>
      <c r="C69" s="205" t="s">
        <v>286</v>
      </c>
      <c r="D69" s="181" t="s">
        <v>77</v>
      </c>
      <c r="E69" s="181" t="e">
        <f>_xlfn.IFNA(VLOOKUP(B69,'C.1'!$B$7:$E$206,4,0),0)+_xlfn.IFNA(VLOOKUP(B69,'C.2'!$B$7:$E$206,4,0),0)+_xlfn.IFNA(VLOOKUP(B69,'C.3'!$B$7:$E$206,4,0),0)+_xlfn.IFNA(VLOOKUP(B69,'C.4'!$B$7:$E$206,4,0),0)+_xlfn.IFNA(VLOOKUP(B69,#REF!,4,0),0)+_xlfn.IFNA(VLOOKUP(B69,'C.6'!$B$7:$E$206,4,0),0)+_xlfn.IFNA(VLOOKUP(B69,'C.7'!$B$7:$E$206,4,0),0)+_xlfn.IFNA(VLOOKUP(B69,'C.8'!$B$7:$E$206,4,0),0)+_xlfn.IFNA(VLOOKUP(B69,'C.9'!$B$7:$E$205,4,0),0)+_xlfn.IFNA(VLOOKUP(B69,'C.10'!$B$7:$E$206,4,0),0)+_xlfn.IFNA(VLOOKUP(B69,'C.11'!$B$7:$E$206,4,0),0)+_xlfn.IFNA(VLOOKUP(B69,'C.12'!$B$7:$E$205,4,0),0)+_xlfn.IFNA(VLOOKUP(B69,'C.13'!$B$7:$E$207,4,0),0)+_xlfn.IFNA(VLOOKUP(B69,'C.14'!$B$7:$E$205,4,0),0)+_xlfn.IFNA(VLOOKUP(B69,'C.15'!$B$7:$E$206,4,0),0)+_xlfn.IFNA(VLOOKUP(B69,'C.16'!$B$7:$E$207,4,0),0)</f>
        <v>#REF!</v>
      </c>
      <c r="F69" s="217" t="e">
        <f>#REF!</f>
        <v>#REF!</v>
      </c>
      <c r="G69" s="205" t="e">
        <f t="shared" si="1"/>
        <v>#REF!</v>
      </c>
      <c r="H69" s="179"/>
      <c r="I69" s="179"/>
      <c r="J69" s="179"/>
      <c r="K69" s="179"/>
      <c r="L69" s="179"/>
      <c r="M69" s="179"/>
      <c r="N69" s="179"/>
      <c r="O69" s="179"/>
      <c r="P69" s="1"/>
      <c r="Q69" s="1"/>
      <c r="R69" s="19"/>
      <c r="S69" s="19"/>
    </row>
    <row r="70" spans="1:19" ht="14.4">
      <c r="A70" s="488"/>
      <c r="B70" s="321" t="s">
        <v>206</v>
      </c>
      <c r="C70" s="205" t="s">
        <v>287</v>
      </c>
      <c r="D70" s="181" t="s">
        <v>77</v>
      </c>
      <c r="E70" s="181" t="e">
        <f>_xlfn.IFNA(VLOOKUP(B70,'C.1'!$B$7:$E$206,4,0),0)+_xlfn.IFNA(VLOOKUP(B70,'C.2'!$B$7:$E$206,4,0),0)+_xlfn.IFNA(VLOOKUP(B70,'C.3'!$B$7:$E$206,4,0),0)+_xlfn.IFNA(VLOOKUP(B70,'C.4'!$B$7:$E$206,4,0),0)+_xlfn.IFNA(VLOOKUP(B70,#REF!,4,0),0)+_xlfn.IFNA(VLOOKUP(B70,'C.6'!$B$7:$E$206,4,0),0)+_xlfn.IFNA(VLOOKUP(B70,'C.7'!$B$7:$E$206,4,0),0)+_xlfn.IFNA(VLOOKUP(B70,'C.8'!$B$7:$E$206,4,0),0)+_xlfn.IFNA(VLOOKUP(B70,'C.9'!$B$7:$E$205,4,0),0)+_xlfn.IFNA(VLOOKUP(B70,'C.10'!$B$7:$E$206,4,0),0)+_xlfn.IFNA(VLOOKUP(B70,'C.11'!$B$7:$E$206,4,0),0)+_xlfn.IFNA(VLOOKUP(B70,'C.12'!$B$7:$E$205,4,0),0)+_xlfn.IFNA(VLOOKUP(B70,'C.13'!$B$7:$E$207,4,0),0)+_xlfn.IFNA(VLOOKUP(B70,'C.14'!$B$7:$E$205,4,0),0)+_xlfn.IFNA(VLOOKUP(B70,'C.15'!$B$7:$E$206,4,0),0)+_xlfn.IFNA(VLOOKUP(B70,'C.16'!$B$7:$E$207,4,0),0)</f>
        <v>#REF!</v>
      </c>
      <c r="F70" s="217" t="e">
        <f>#REF!</f>
        <v>#REF!</v>
      </c>
      <c r="G70" s="205" t="e">
        <f t="shared" si="1"/>
        <v>#REF!</v>
      </c>
      <c r="H70" s="179"/>
      <c r="I70" s="179"/>
      <c r="J70" s="179"/>
      <c r="K70" s="179"/>
      <c r="L70" s="179"/>
      <c r="M70" s="179"/>
      <c r="N70" s="179"/>
      <c r="O70" s="179"/>
      <c r="P70" s="1"/>
      <c r="Q70" s="1"/>
      <c r="R70" s="19"/>
      <c r="S70" s="19"/>
    </row>
    <row r="71" spans="1:19" ht="14.4">
      <c r="A71" s="488"/>
      <c r="B71" s="321" t="s">
        <v>298</v>
      </c>
      <c r="C71" s="205" t="s">
        <v>299</v>
      </c>
      <c r="D71" s="181" t="s">
        <v>77</v>
      </c>
      <c r="E71" s="181" t="e">
        <f>_xlfn.IFNA(VLOOKUP(B71,'C.1'!$B$7:$E$206,4,0),0)+_xlfn.IFNA(VLOOKUP(B71,'C.2'!$B$7:$E$206,4,0),0)+_xlfn.IFNA(VLOOKUP(B71,'C.3'!$B$7:$E$206,4,0),0)+_xlfn.IFNA(VLOOKUP(B71,'C.4'!$B$7:$E$206,4,0),0)+_xlfn.IFNA(VLOOKUP(B71,#REF!,4,0),0)+_xlfn.IFNA(VLOOKUP(B71,'C.6'!$B$7:$E$206,4,0),0)+_xlfn.IFNA(VLOOKUP(B71,'C.7'!$B$7:$E$206,4,0),0)+_xlfn.IFNA(VLOOKUP(B71,'C.8'!$B$7:$E$206,4,0),0)+_xlfn.IFNA(VLOOKUP(B71,'C.9'!$B$7:$E$205,4,0),0)+_xlfn.IFNA(VLOOKUP(B71,'C.10'!$B$7:$E$206,4,0),0)+_xlfn.IFNA(VLOOKUP(B71,'C.11'!$B$7:$E$206,4,0),0)+_xlfn.IFNA(VLOOKUP(B71,'C.12'!$B$7:$E$205,4,0),0)+_xlfn.IFNA(VLOOKUP(B71,'C.13'!$B$7:$E$207,4,0),0)+_xlfn.IFNA(VLOOKUP(B71,'C.14'!$B$7:$E$205,4,0),0)+_xlfn.IFNA(VLOOKUP(B71,'C.15'!$B$7:$E$206,4,0),0)+_xlfn.IFNA(VLOOKUP(B71,'C.16'!$B$7:$E$207,4,0),0)</f>
        <v>#REF!</v>
      </c>
      <c r="F71" s="217" t="e">
        <f>#REF!</f>
        <v>#REF!</v>
      </c>
      <c r="G71" s="205" t="e">
        <f t="shared" si="1"/>
        <v>#REF!</v>
      </c>
      <c r="H71" s="179"/>
      <c r="I71" s="179"/>
      <c r="J71" s="179"/>
      <c r="K71" s="179"/>
      <c r="L71" s="179"/>
      <c r="M71" s="179"/>
      <c r="N71" s="179"/>
      <c r="O71" s="179"/>
      <c r="P71" s="1"/>
      <c r="Q71" s="1"/>
      <c r="R71" s="19"/>
      <c r="S71" s="19"/>
    </row>
    <row r="72" spans="1:19" ht="14.4">
      <c r="A72" s="488"/>
      <c r="B72" s="321" t="s">
        <v>207</v>
      </c>
      <c r="C72" s="205" t="s">
        <v>288</v>
      </c>
      <c r="D72" s="181" t="s">
        <v>77</v>
      </c>
      <c r="E72" s="181" t="e">
        <f>_xlfn.IFNA(VLOOKUP(B72,'C.1'!$B$7:$E$206,4,0),0)+_xlfn.IFNA(VLOOKUP(B72,'C.2'!$B$7:$E$206,4,0),0)+_xlfn.IFNA(VLOOKUP(B72,'C.3'!$B$7:$E$206,4,0),0)+_xlfn.IFNA(VLOOKUP(B72,'C.4'!$B$7:$E$206,4,0),0)+_xlfn.IFNA(VLOOKUP(B72,#REF!,4,0),0)+_xlfn.IFNA(VLOOKUP(B72,'C.6'!$B$7:$E$206,4,0),0)+_xlfn.IFNA(VLOOKUP(B72,'C.7'!$B$7:$E$206,4,0),0)+_xlfn.IFNA(VLOOKUP(B72,'C.8'!$B$7:$E$206,4,0),0)+_xlfn.IFNA(VLOOKUP(B72,'C.9'!$B$7:$E$205,4,0),0)+_xlfn.IFNA(VLOOKUP(B72,'C.10'!$B$7:$E$206,4,0),0)+_xlfn.IFNA(VLOOKUP(B72,'C.11'!$B$7:$E$206,4,0),0)+_xlfn.IFNA(VLOOKUP(B72,'C.12'!$B$7:$E$205,4,0),0)+_xlfn.IFNA(VLOOKUP(B72,'C.13'!$B$7:$E$207,4,0),0)+_xlfn.IFNA(VLOOKUP(B72,'C.14'!$B$7:$E$205,4,0),0)+_xlfn.IFNA(VLOOKUP(B72,'C.15'!$B$7:$E$206,4,0),0)+_xlfn.IFNA(VLOOKUP(B72,'C.16'!$B$7:$E$207,4,0),0)</f>
        <v>#REF!</v>
      </c>
      <c r="F72" s="217" t="e">
        <f>'21P'!N46</f>
        <v>#REF!</v>
      </c>
      <c r="G72" s="205" t="e">
        <f t="shared" si="1"/>
        <v>#REF!</v>
      </c>
      <c r="H72" s="179"/>
      <c r="I72" s="179"/>
      <c r="J72" s="179"/>
      <c r="K72" s="179"/>
      <c r="L72" s="179"/>
      <c r="M72" s="179"/>
      <c r="N72" s="179"/>
      <c r="O72" s="179"/>
      <c r="P72" s="1"/>
      <c r="Q72" s="1"/>
      <c r="R72" s="19"/>
      <c r="S72" s="19"/>
    </row>
    <row r="73" spans="1:19" ht="14.4">
      <c r="A73" s="488"/>
      <c r="B73" s="321" t="s">
        <v>200</v>
      </c>
      <c r="C73" s="205" t="s">
        <v>289</v>
      </c>
      <c r="D73" s="181" t="s">
        <v>77</v>
      </c>
      <c r="E73" s="181" t="e">
        <f>_xlfn.IFNA(VLOOKUP(B73,'C.1'!$B$7:$E$206,4,0),0)+_xlfn.IFNA(VLOOKUP(B73,'C.2'!$B$7:$E$206,4,0),0)+_xlfn.IFNA(VLOOKUP(B73,'C.3'!$B$7:$E$206,4,0),0)+_xlfn.IFNA(VLOOKUP(B73,'C.4'!$B$7:$E$206,4,0),0)+_xlfn.IFNA(VLOOKUP(B73,#REF!,4,0),0)+_xlfn.IFNA(VLOOKUP(B73,'C.6'!$B$7:$E$206,4,0),0)+_xlfn.IFNA(VLOOKUP(B73,'C.7'!$B$7:$E$206,4,0),0)+_xlfn.IFNA(VLOOKUP(B73,'C.8'!$B$7:$E$206,4,0),0)+_xlfn.IFNA(VLOOKUP(B73,'C.9'!$B$7:$E$205,4,0),0)+_xlfn.IFNA(VLOOKUP(B73,'C.10'!$B$7:$E$206,4,0),0)+_xlfn.IFNA(VLOOKUP(B73,'C.11'!$B$7:$E$206,4,0),0)+_xlfn.IFNA(VLOOKUP(B73,'C.12'!$B$7:$E$205,4,0),0)+_xlfn.IFNA(VLOOKUP(B73,'C.13'!$B$7:$E$207,4,0),0)+_xlfn.IFNA(VLOOKUP(B73,'C.14'!$B$7:$E$205,4,0),0)+_xlfn.IFNA(VLOOKUP(B73,'C.15'!$B$7:$E$206,4,0),0)+_xlfn.IFNA(VLOOKUP(B73,'C.16'!$B$7:$E$207,4,0),0)</f>
        <v>#REF!</v>
      </c>
      <c r="F73" s="217" t="e">
        <f>#REF!</f>
        <v>#REF!</v>
      </c>
      <c r="G73" s="205" t="e">
        <f t="shared" si="1"/>
        <v>#REF!</v>
      </c>
      <c r="H73" s="179"/>
      <c r="I73" s="179"/>
      <c r="J73" s="179"/>
      <c r="K73" s="179"/>
      <c r="L73" s="179"/>
      <c r="M73" s="179"/>
      <c r="N73" s="179"/>
      <c r="O73" s="179"/>
      <c r="P73" s="1"/>
      <c r="Q73" s="1"/>
      <c r="R73" s="19"/>
      <c r="S73" s="19"/>
    </row>
    <row r="74" spans="1:19" ht="14.4">
      <c r="A74" s="488"/>
      <c r="B74" s="321" t="s">
        <v>201</v>
      </c>
      <c r="C74" s="205" t="s">
        <v>290</v>
      </c>
      <c r="D74" s="181" t="s">
        <v>77</v>
      </c>
      <c r="E74" s="181" t="e">
        <f>_xlfn.IFNA(VLOOKUP(B74,'C.1'!$B$7:$E$206,4,0),0)+_xlfn.IFNA(VLOOKUP(B74,'C.2'!$B$7:$E$206,4,0),0)+_xlfn.IFNA(VLOOKUP(B74,'C.3'!$B$7:$E$206,4,0),0)+_xlfn.IFNA(VLOOKUP(B74,'C.4'!$B$7:$E$206,4,0),0)+_xlfn.IFNA(VLOOKUP(B74,#REF!,4,0),0)+_xlfn.IFNA(VLOOKUP(B74,'C.6'!$B$7:$E$206,4,0),0)+_xlfn.IFNA(VLOOKUP(B74,'C.7'!$B$7:$E$206,4,0),0)+_xlfn.IFNA(VLOOKUP(B74,'C.8'!$B$7:$E$206,4,0),0)+_xlfn.IFNA(VLOOKUP(B74,'C.9'!$B$7:$E$205,4,0),0)+_xlfn.IFNA(VLOOKUP(B74,'C.10'!$B$7:$E$206,4,0),0)+_xlfn.IFNA(VLOOKUP(B74,'C.11'!$B$7:$E$206,4,0),0)+_xlfn.IFNA(VLOOKUP(B74,'C.12'!$B$7:$E$205,4,0),0)+_xlfn.IFNA(VLOOKUP(B74,'C.13'!$B$7:$E$207,4,0),0)+_xlfn.IFNA(VLOOKUP(B74,'C.14'!$B$7:$E$205,4,0),0)+_xlfn.IFNA(VLOOKUP(B74,'C.15'!$B$7:$E$206,4,0),0)+_xlfn.IFNA(VLOOKUP(B74,'C.16'!$B$7:$E$207,4,0),0)</f>
        <v>#REF!</v>
      </c>
      <c r="F74" s="217" t="e">
        <f>'23P'!N46</f>
        <v>#REF!</v>
      </c>
      <c r="G74" s="205" t="e">
        <f t="shared" si="1"/>
        <v>#REF!</v>
      </c>
      <c r="H74" s="179"/>
      <c r="I74" s="179"/>
      <c r="J74" s="179"/>
      <c r="K74" s="179"/>
      <c r="L74" s="179"/>
      <c r="M74" s="179"/>
      <c r="N74" s="179"/>
      <c r="O74" s="179"/>
      <c r="P74" s="1"/>
      <c r="Q74" s="1"/>
      <c r="R74" s="19"/>
      <c r="S74" s="19"/>
    </row>
    <row r="75" spans="1:19" ht="14.4">
      <c r="A75" s="488"/>
      <c r="B75" s="321" t="s">
        <v>295</v>
      </c>
      <c r="C75" s="205" t="s">
        <v>294</v>
      </c>
      <c r="D75" s="181" t="s">
        <v>77</v>
      </c>
      <c r="E75" s="181" t="e">
        <f>_xlfn.IFNA(VLOOKUP(B75,'C.1'!$B$7:$E$206,4,0),0)+_xlfn.IFNA(VLOOKUP(B75,'C.2'!$B$7:$E$206,4,0),0)+_xlfn.IFNA(VLOOKUP(B75,'C.3'!$B$7:$E$206,4,0),0)+_xlfn.IFNA(VLOOKUP(B75,'C.4'!$B$7:$E$206,4,0),0)+_xlfn.IFNA(VLOOKUP(B75,#REF!,4,0),0)+_xlfn.IFNA(VLOOKUP(B75,'C.6'!$B$7:$E$206,4,0),0)+_xlfn.IFNA(VLOOKUP(B75,'C.7'!$B$7:$E$206,4,0),0)+_xlfn.IFNA(VLOOKUP(B75,'C.8'!$B$7:$E$206,4,0),0)+_xlfn.IFNA(VLOOKUP(B75,'C.9'!$B$7:$E$205,4,0),0)+_xlfn.IFNA(VLOOKUP(B75,'C.10'!$B$7:$E$206,4,0),0)+_xlfn.IFNA(VLOOKUP(B75,'C.11'!$B$7:$E$206,4,0),0)+_xlfn.IFNA(VLOOKUP(B75,'C.12'!$B$7:$E$205,4,0),0)+_xlfn.IFNA(VLOOKUP(B75,'C.13'!$B$7:$E$207,4,0),0)+_xlfn.IFNA(VLOOKUP(B75,'C.14'!$B$7:$E$205,4,0),0)+_xlfn.IFNA(VLOOKUP(B75,'C.15'!$B$7:$E$206,4,0),0)+_xlfn.IFNA(VLOOKUP(B75,'C.16'!$B$7:$E$207,4,0),0)</f>
        <v>#REF!</v>
      </c>
      <c r="F75" s="217" t="e">
        <f>'23.1P'!N46</f>
        <v>#REF!</v>
      </c>
      <c r="G75" s="205" t="e">
        <f t="shared" si="1"/>
        <v>#REF!</v>
      </c>
      <c r="H75" s="179"/>
      <c r="I75" s="179"/>
      <c r="J75" s="179"/>
      <c r="K75" s="179"/>
      <c r="L75" s="179"/>
      <c r="M75" s="179"/>
      <c r="N75" s="179"/>
      <c r="O75" s="179"/>
      <c r="P75" s="1"/>
      <c r="Q75" s="1"/>
      <c r="R75" s="19"/>
      <c r="S75" s="19"/>
    </row>
    <row r="76" spans="1:19" ht="27.6">
      <c r="A76" s="488"/>
      <c r="B76" s="321" t="s">
        <v>202</v>
      </c>
      <c r="C76" s="201" t="s">
        <v>158</v>
      </c>
      <c r="D76" s="181" t="s">
        <v>82</v>
      </c>
      <c r="E76" s="181" t="e">
        <f>_xlfn.IFNA(VLOOKUP(B76,'C.1'!$B$7:$E$206,4,0),0)+_xlfn.IFNA(VLOOKUP(B76,'C.2'!$B$7:$E$206,4,0),0)+_xlfn.IFNA(VLOOKUP(B76,'C.3'!$B$7:$E$206,4,0),0)+_xlfn.IFNA(VLOOKUP(B76,'C.4'!$B$7:$E$206,4,0),0)+_xlfn.IFNA(VLOOKUP(B76,#REF!,4,0),0)+_xlfn.IFNA(VLOOKUP(B76,'C.6'!$B$7:$E$206,4,0),0)+_xlfn.IFNA(VLOOKUP(B76,'C.7'!$B$7:$E$206,4,0),0)+_xlfn.IFNA(VLOOKUP(B76,'C.8'!$B$7:$E$206,4,0),0)+_xlfn.IFNA(VLOOKUP(B76,'C.9'!$B$7:$E$205,4,0),0)+_xlfn.IFNA(VLOOKUP(B76,'C.10'!$B$7:$E$206,4,0),0)+_xlfn.IFNA(VLOOKUP(B76,'C.11'!$B$7:$E$206,4,0),0)+_xlfn.IFNA(VLOOKUP(B76,'C.12'!$B$7:$E$205,4,0),0)+_xlfn.IFNA(VLOOKUP(B76,'C.13'!$B$7:$E$207,4,0),0)+_xlfn.IFNA(VLOOKUP(B76,'C.14'!$B$7:$E$205,4,0),0)+_xlfn.IFNA(VLOOKUP(B76,'C.15'!$B$7:$E$206,4,0),0)+_xlfn.IFNA(VLOOKUP(B76,'C.16'!$B$7:$E$207,4,0),0)</f>
        <v>#REF!</v>
      </c>
      <c r="F76" s="217" t="e">
        <f>'24P'!N47</f>
        <v>#REF!</v>
      </c>
      <c r="G76" s="205" t="e">
        <f t="shared" si="1"/>
        <v>#REF!</v>
      </c>
      <c r="H76" s="179"/>
      <c r="I76" s="179"/>
      <c r="J76" s="179"/>
      <c r="K76" s="179"/>
      <c r="L76" s="179"/>
      <c r="M76" s="179"/>
      <c r="N76" s="179"/>
      <c r="O76" s="179"/>
      <c r="P76" s="1"/>
      <c r="Q76" s="1"/>
      <c r="R76" s="19"/>
      <c r="S76" s="19"/>
    </row>
    <row r="77" spans="1:19" ht="27.6">
      <c r="A77" s="488"/>
      <c r="B77" s="321" t="s">
        <v>203</v>
      </c>
      <c r="C77" s="201" t="s">
        <v>159</v>
      </c>
      <c r="D77" s="181" t="s">
        <v>82</v>
      </c>
      <c r="E77" s="181" t="e">
        <f>_xlfn.IFNA(VLOOKUP(B77,'C.1'!$B$7:$E$206,4,0),0)+_xlfn.IFNA(VLOOKUP(B77,'C.2'!$B$7:$E$206,4,0),0)+_xlfn.IFNA(VLOOKUP(B77,'C.3'!$B$7:$E$206,4,0),0)+_xlfn.IFNA(VLOOKUP(B77,'C.4'!$B$7:$E$206,4,0),0)+_xlfn.IFNA(VLOOKUP(B77,#REF!,4,0),0)+_xlfn.IFNA(VLOOKUP(B77,'C.6'!$B$7:$E$206,4,0),0)+_xlfn.IFNA(VLOOKUP(B77,'C.7'!$B$7:$E$206,4,0),0)+_xlfn.IFNA(VLOOKUP(B77,'C.8'!$B$7:$E$206,4,0),0)+_xlfn.IFNA(VLOOKUP(B77,'C.9'!$B$7:$E$205,4,0),0)+_xlfn.IFNA(VLOOKUP(B77,'C.10'!$B$7:$E$206,4,0),0)+_xlfn.IFNA(VLOOKUP(B77,'C.11'!$B$7:$E$206,4,0),0)+_xlfn.IFNA(VLOOKUP(B77,'C.12'!$B$7:$E$205,4,0),0)+_xlfn.IFNA(VLOOKUP(B77,'C.13'!$B$7:$E$207,4,0),0)+_xlfn.IFNA(VLOOKUP(B77,'C.14'!$B$7:$E$205,4,0),0)+_xlfn.IFNA(VLOOKUP(B77,'C.15'!$B$7:$E$206,4,0),0)+_xlfn.IFNA(VLOOKUP(B77,'C.16'!$B$7:$E$207,4,0),0)</f>
        <v>#REF!</v>
      </c>
      <c r="F77" s="217" t="e">
        <f>'25P'!N47</f>
        <v>#REF!</v>
      </c>
      <c r="G77" s="205" t="e">
        <f t="shared" si="1"/>
        <v>#REF!</v>
      </c>
      <c r="H77" s="179"/>
      <c r="I77" s="179"/>
      <c r="J77" s="179"/>
      <c r="K77" s="179"/>
      <c r="L77" s="179"/>
      <c r="M77" s="179"/>
      <c r="N77" s="179"/>
      <c r="O77" s="179"/>
      <c r="P77" s="179"/>
      <c r="Q77" s="1"/>
      <c r="R77" s="19"/>
      <c r="S77" s="19"/>
    </row>
    <row r="78" spans="1:19" ht="27.6">
      <c r="A78" s="488"/>
      <c r="B78" s="321" t="s">
        <v>204</v>
      </c>
      <c r="C78" s="201" t="s">
        <v>160</v>
      </c>
      <c r="D78" s="181" t="s">
        <v>82</v>
      </c>
      <c r="E78" s="181" t="e">
        <f>_xlfn.IFNA(VLOOKUP(B78,'C.1'!$B$7:$E$206,4,0),0)+_xlfn.IFNA(VLOOKUP(B78,'C.2'!$B$7:$E$206,4,0),0)+_xlfn.IFNA(VLOOKUP(B78,'C.3'!$B$7:$E$206,4,0),0)+_xlfn.IFNA(VLOOKUP(B78,'C.4'!$B$7:$E$206,4,0),0)+_xlfn.IFNA(VLOOKUP(B78,#REF!,4,0),0)+_xlfn.IFNA(VLOOKUP(B78,'C.6'!$B$7:$E$206,4,0),0)+_xlfn.IFNA(VLOOKUP(B78,'C.7'!$B$7:$E$206,4,0),0)+_xlfn.IFNA(VLOOKUP(B78,'C.8'!$B$7:$E$206,4,0),0)+_xlfn.IFNA(VLOOKUP(B78,'C.9'!$B$7:$E$205,4,0),0)+_xlfn.IFNA(VLOOKUP(B78,'C.10'!$B$7:$E$206,4,0),0)+_xlfn.IFNA(VLOOKUP(B78,'C.11'!$B$7:$E$206,4,0),0)+_xlfn.IFNA(VLOOKUP(B78,'C.12'!$B$7:$E$205,4,0),0)+_xlfn.IFNA(VLOOKUP(B78,'C.13'!$B$7:$E$207,4,0),0)+_xlfn.IFNA(VLOOKUP(B78,'C.14'!$B$7:$E$205,4,0),0)+_xlfn.IFNA(VLOOKUP(B78,'C.15'!$B$7:$E$206,4,0),0)+_xlfn.IFNA(VLOOKUP(B78,'C.16'!$B$7:$E$207,4,0),0)</f>
        <v>#REF!</v>
      </c>
      <c r="F78" s="217" t="e">
        <f>#REF!</f>
        <v>#REF!</v>
      </c>
      <c r="G78" s="205" t="e">
        <f t="shared" si="1"/>
        <v>#REF!</v>
      </c>
      <c r="H78" s="179"/>
      <c r="I78" s="179"/>
      <c r="J78" s="179"/>
      <c r="K78" s="179"/>
      <c r="L78" s="179"/>
      <c r="M78" s="179"/>
      <c r="N78" s="179"/>
      <c r="O78" s="179"/>
      <c r="P78" s="179"/>
      <c r="Q78" s="1"/>
      <c r="R78" s="19"/>
      <c r="S78" s="19"/>
    </row>
    <row r="79" spans="1:19" ht="27.6">
      <c r="A79" s="488"/>
      <c r="B79" s="321" t="s">
        <v>209</v>
      </c>
      <c r="C79" s="201" t="s">
        <v>161</v>
      </c>
      <c r="D79" s="181" t="s">
        <v>82</v>
      </c>
      <c r="E79" s="181" t="e">
        <f>_xlfn.IFNA(VLOOKUP(B79,'C.1'!$B$7:$E$206,4,0),0)+_xlfn.IFNA(VLOOKUP(B79,'C.2'!$B$7:$E$206,4,0),0)+_xlfn.IFNA(VLOOKUP(B79,'C.3'!$B$7:$E$206,4,0),0)+_xlfn.IFNA(VLOOKUP(B79,'C.4'!$B$7:$E$206,4,0),0)+_xlfn.IFNA(VLOOKUP(B79,#REF!,4,0),0)+_xlfn.IFNA(VLOOKUP(B79,'C.6'!$B$7:$E$206,4,0),0)+_xlfn.IFNA(VLOOKUP(B79,'C.7'!$B$7:$E$206,4,0),0)+_xlfn.IFNA(VLOOKUP(B79,'C.8'!$B$7:$E$206,4,0),0)+_xlfn.IFNA(VLOOKUP(B79,'C.9'!$B$7:$E$205,4,0),0)+_xlfn.IFNA(VLOOKUP(B79,'C.10'!$B$7:$E$206,4,0),0)+_xlfn.IFNA(VLOOKUP(B79,'C.11'!$B$7:$E$206,4,0),0)+_xlfn.IFNA(VLOOKUP(B79,'C.12'!$B$7:$E$205,4,0),0)+_xlfn.IFNA(VLOOKUP(B79,'C.13'!$B$7:$E$207,4,0),0)+_xlfn.IFNA(VLOOKUP(B79,'C.14'!$B$7:$E$205,4,0),0)+_xlfn.IFNA(VLOOKUP(B79,'C.15'!$B$7:$E$206,4,0),0)+_xlfn.IFNA(VLOOKUP(B79,'C.16'!$B$7:$E$207,4,0),0)</f>
        <v>#REF!</v>
      </c>
      <c r="F79" s="217" t="e">
        <f>#REF!</f>
        <v>#REF!</v>
      </c>
      <c r="G79" s="205" t="e">
        <f t="shared" si="1"/>
        <v>#REF!</v>
      </c>
      <c r="H79" s="179"/>
      <c r="I79" s="179"/>
      <c r="J79" s="179"/>
      <c r="K79" s="179"/>
      <c r="L79" s="179"/>
      <c r="M79" s="179"/>
      <c r="N79" s="179"/>
      <c r="O79" s="179"/>
      <c r="P79" s="179"/>
      <c r="Q79" s="1"/>
      <c r="R79" s="19"/>
      <c r="S79" s="19"/>
    </row>
    <row r="80" spans="1:19" ht="27.6">
      <c r="A80" s="488"/>
      <c r="B80" s="321" t="s">
        <v>210</v>
      </c>
      <c r="C80" s="201" t="s">
        <v>162</v>
      </c>
      <c r="D80" s="181" t="s">
        <v>82</v>
      </c>
      <c r="E80" s="181" t="e">
        <f>_xlfn.IFNA(VLOOKUP(B80,'C.1'!$B$7:$E$206,4,0),0)+_xlfn.IFNA(VLOOKUP(B80,'C.2'!$B$7:$E$206,4,0),0)+_xlfn.IFNA(VLOOKUP(B80,'C.3'!$B$7:$E$206,4,0),0)+_xlfn.IFNA(VLOOKUP(B80,'C.4'!$B$7:$E$206,4,0),0)+_xlfn.IFNA(VLOOKUP(B80,#REF!,4,0),0)+_xlfn.IFNA(VLOOKUP(B80,'C.6'!$B$7:$E$206,4,0),0)+_xlfn.IFNA(VLOOKUP(B80,'C.7'!$B$7:$E$206,4,0),0)+_xlfn.IFNA(VLOOKUP(B80,'C.8'!$B$7:$E$206,4,0),0)+_xlfn.IFNA(VLOOKUP(B80,'C.9'!$B$7:$E$205,4,0),0)+_xlfn.IFNA(VLOOKUP(B80,'C.10'!$B$7:$E$206,4,0),0)+_xlfn.IFNA(VLOOKUP(B80,'C.11'!$B$7:$E$206,4,0),0)+_xlfn.IFNA(VLOOKUP(B80,'C.12'!$B$7:$E$205,4,0),0)+_xlfn.IFNA(VLOOKUP(B80,'C.13'!$B$7:$E$207,4,0),0)+_xlfn.IFNA(VLOOKUP(B80,'C.14'!$B$7:$E$205,4,0),0)+_xlfn.IFNA(VLOOKUP(B80,'C.15'!$B$7:$E$206,4,0),0)+_xlfn.IFNA(VLOOKUP(B80,'C.16'!$B$7:$E$207,4,0),0)</f>
        <v>#REF!</v>
      </c>
      <c r="F80" s="217" t="e">
        <f>'28P'!N47</f>
        <v>#REF!</v>
      </c>
      <c r="G80" s="205" t="e">
        <f t="shared" si="1"/>
        <v>#REF!</v>
      </c>
      <c r="H80" s="179"/>
      <c r="I80" s="179"/>
      <c r="J80" s="179"/>
      <c r="K80" s="179"/>
      <c r="L80" s="179"/>
      <c r="M80" s="179"/>
      <c r="N80" s="179"/>
      <c r="O80" s="179"/>
      <c r="P80" s="179"/>
      <c r="Q80" s="1"/>
      <c r="R80" s="19"/>
      <c r="S80" s="19"/>
    </row>
    <row r="81" spans="1:21" ht="27.6">
      <c r="A81" s="488"/>
      <c r="B81" s="321" t="s">
        <v>300</v>
      </c>
      <c r="C81" s="201" t="s">
        <v>301</v>
      </c>
      <c r="D81" s="181" t="s">
        <v>82</v>
      </c>
      <c r="E81" s="181" t="e">
        <f>_xlfn.IFNA(VLOOKUP(B81,'C.1'!$B$7:$E$206,4,0),0)+_xlfn.IFNA(VLOOKUP(B81,'C.2'!$B$7:$E$206,4,0),0)+_xlfn.IFNA(VLOOKUP(B81,'C.3'!$B$7:$E$206,4,0),0)+_xlfn.IFNA(VLOOKUP(B81,'C.4'!$B$7:$E$206,4,0),0)+_xlfn.IFNA(VLOOKUP(B81,#REF!,4,0),0)+_xlfn.IFNA(VLOOKUP(B81,'C.6'!$B$7:$E$206,4,0),0)+_xlfn.IFNA(VLOOKUP(B81,'C.7'!$B$7:$E$206,4,0),0)+_xlfn.IFNA(VLOOKUP(B81,'C.8'!$B$7:$E$206,4,0),0)+_xlfn.IFNA(VLOOKUP(B81,'C.9'!$B$7:$E$205,4,0),0)+_xlfn.IFNA(VLOOKUP(B81,'C.10'!$B$7:$E$206,4,0),0)+_xlfn.IFNA(VLOOKUP(B81,'C.11'!$B$7:$E$206,4,0),0)+_xlfn.IFNA(VLOOKUP(B81,'C.12'!$B$7:$E$205,4,0),0)+_xlfn.IFNA(VLOOKUP(B81,'C.13'!$B$7:$E$207,4,0),0)+_xlfn.IFNA(VLOOKUP(B81,'C.14'!$B$7:$E$205,4,0),0)+_xlfn.IFNA(VLOOKUP(B81,'C.15'!$B$7:$E$206,4,0),0)+_xlfn.IFNA(VLOOKUP(B81,'C.16'!$B$7:$E$207,4,0),0)</f>
        <v>#REF!</v>
      </c>
      <c r="F81" s="217" t="e">
        <f>#REF!</f>
        <v>#REF!</v>
      </c>
      <c r="G81" s="205" t="e">
        <f t="shared" si="1"/>
        <v>#REF!</v>
      </c>
      <c r="H81" s="179"/>
      <c r="I81" s="179"/>
      <c r="J81" s="179"/>
      <c r="K81" s="179"/>
      <c r="L81" s="179"/>
      <c r="M81" s="179"/>
      <c r="N81" s="179"/>
      <c r="O81" s="179"/>
      <c r="P81" s="179"/>
      <c r="Q81" s="1"/>
      <c r="R81" s="19"/>
      <c r="S81" s="19"/>
    </row>
    <row r="82" spans="1:21" ht="27.6">
      <c r="A82" s="488"/>
      <c r="B82" s="321" t="s">
        <v>211</v>
      </c>
      <c r="C82" s="201" t="s">
        <v>163</v>
      </c>
      <c r="D82" s="181" t="s">
        <v>82</v>
      </c>
      <c r="E82" s="181" t="e">
        <f>_xlfn.IFNA(VLOOKUP(B82,'C.1'!$B$7:$E$206,4,0),0)+_xlfn.IFNA(VLOOKUP(B82,'C.2'!$B$7:$E$206,4,0),0)+_xlfn.IFNA(VLOOKUP(B82,'C.3'!$B$7:$E$206,4,0),0)+_xlfn.IFNA(VLOOKUP(B82,'C.4'!$B$7:$E$206,4,0),0)+_xlfn.IFNA(VLOOKUP(B82,#REF!,4,0),0)+_xlfn.IFNA(VLOOKUP(B82,'C.6'!$B$7:$E$206,4,0),0)+_xlfn.IFNA(VLOOKUP(B82,'C.7'!$B$7:$E$206,4,0),0)+_xlfn.IFNA(VLOOKUP(B82,'C.8'!$B$7:$E$206,4,0),0)+_xlfn.IFNA(VLOOKUP(B82,'C.9'!$B$7:$E$205,4,0),0)+_xlfn.IFNA(VLOOKUP(B82,'C.10'!$B$7:$E$206,4,0),0)+_xlfn.IFNA(VLOOKUP(B82,'C.11'!$B$7:$E$206,4,0),0)+_xlfn.IFNA(VLOOKUP(B82,'C.12'!$B$7:$E$205,4,0),0)+_xlfn.IFNA(VLOOKUP(B82,'C.13'!$B$7:$E$207,4,0),0)+_xlfn.IFNA(VLOOKUP(B82,'C.14'!$B$7:$E$205,4,0),0)+_xlfn.IFNA(VLOOKUP(B82,'C.15'!$B$7:$E$206,4,0),0)+_xlfn.IFNA(VLOOKUP(B82,'C.16'!$B$7:$E$207,4,0),0)</f>
        <v>#REF!</v>
      </c>
      <c r="F82" s="217" t="e">
        <f>'29P'!N47</f>
        <v>#REF!</v>
      </c>
      <c r="G82" s="205" t="e">
        <f t="shared" si="1"/>
        <v>#REF!</v>
      </c>
      <c r="H82" s="179"/>
      <c r="I82" s="179"/>
      <c r="J82" s="179"/>
      <c r="K82" s="179"/>
      <c r="L82" s="179"/>
      <c r="M82" s="179"/>
      <c r="N82" s="179"/>
      <c r="O82" s="179"/>
      <c r="P82" s="179"/>
      <c r="Q82" s="1"/>
      <c r="R82" s="19"/>
      <c r="S82" s="19"/>
    </row>
    <row r="83" spans="1:21" ht="27.6">
      <c r="A83" s="488"/>
      <c r="B83" s="321" t="s">
        <v>212</v>
      </c>
      <c r="C83" s="201" t="s">
        <v>164</v>
      </c>
      <c r="D83" s="181" t="s">
        <v>82</v>
      </c>
      <c r="E83" s="181" t="e">
        <f>_xlfn.IFNA(VLOOKUP(B83,'C.1'!$B$7:$E$206,4,0),0)+_xlfn.IFNA(VLOOKUP(B83,'C.2'!$B$7:$E$206,4,0),0)+_xlfn.IFNA(VLOOKUP(B83,'C.3'!$B$7:$E$206,4,0),0)+_xlfn.IFNA(VLOOKUP(B83,'C.4'!$B$7:$E$206,4,0),0)+_xlfn.IFNA(VLOOKUP(B83,#REF!,4,0),0)+_xlfn.IFNA(VLOOKUP(B83,'C.6'!$B$7:$E$206,4,0),0)+_xlfn.IFNA(VLOOKUP(B83,'C.7'!$B$7:$E$206,4,0),0)+_xlfn.IFNA(VLOOKUP(B83,'C.8'!$B$7:$E$206,4,0),0)+_xlfn.IFNA(VLOOKUP(B83,'C.9'!$B$7:$E$205,4,0),0)+_xlfn.IFNA(VLOOKUP(B83,'C.10'!$B$7:$E$206,4,0),0)+_xlfn.IFNA(VLOOKUP(B83,'C.11'!$B$7:$E$206,4,0),0)+_xlfn.IFNA(VLOOKUP(B83,'C.12'!$B$7:$E$205,4,0),0)+_xlfn.IFNA(VLOOKUP(B83,'C.13'!$B$7:$E$207,4,0),0)+_xlfn.IFNA(VLOOKUP(B83,'C.14'!$B$7:$E$205,4,0),0)+_xlfn.IFNA(VLOOKUP(B83,'C.15'!$B$7:$E$206,4,0),0)+_xlfn.IFNA(VLOOKUP(B83,'C.16'!$B$7:$E$207,4,0),0)</f>
        <v>#REF!</v>
      </c>
      <c r="F83" s="217" t="e">
        <f>'30P'!N47</f>
        <v>#REF!</v>
      </c>
      <c r="G83" s="205" t="e">
        <f t="shared" si="1"/>
        <v>#REF!</v>
      </c>
      <c r="H83" s="179"/>
      <c r="I83" s="179"/>
      <c r="J83" s="179"/>
      <c r="K83" s="179"/>
      <c r="L83" s="179"/>
      <c r="M83" s="179"/>
      <c r="N83" s="179"/>
      <c r="O83" s="179"/>
      <c r="P83" s="179"/>
      <c r="Q83" s="1"/>
      <c r="R83" s="19"/>
      <c r="S83" s="19"/>
    </row>
    <row r="84" spans="1:21" ht="27.6">
      <c r="A84" s="488"/>
      <c r="B84" s="321" t="s">
        <v>213</v>
      </c>
      <c r="C84" s="201" t="s">
        <v>165</v>
      </c>
      <c r="D84" s="181" t="s">
        <v>82</v>
      </c>
      <c r="E84" s="181" t="e">
        <f>_xlfn.IFNA(VLOOKUP(B84,'C.1'!$B$7:$E$206,4,0),0)+_xlfn.IFNA(VLOOKUP(B84,'C.2'!$B$7:$E$206,4,0),0)+_xlfn.IFNA(VLOOKUP(B84,'C.3'!$B$7:$E$206,4,0),0)+_xlfn.IFNA(VLOOKUP(B84,'C.4'!$B$7:$E$206,4,0),0)+_xlfn.IFNA(VLOOKUP(B84,#REF!,4,0),0)+_xlfn.IFNA(VLOOKUP(B84,'C.6'!$B$7:$E$206,4,0),0)+_xlfn.IFNA(VLOOKUP(B84,'C.7'!$B$7:$E$206,4,0),0)+_xlfn.IFNA(VLOOKUP(B84,'C.8'!$B$7:$E$206,4,0),0)+_xlfn.IFNA(VLOOKUP(B84,'C.9'!$B$7:$E$205,4,0),0)+_xlfn.IFNA(VLOOKUP(B84,'C.10'!$B$7:$E$206,4,0),0)+_xlfn.IFNA(VLOOKUP(B84,'C.11'!$B$7:$E$206,4,0),0)+_xlfn.IFNA(VLOOKUP(B84,'C.12'!$B$7:$E$205,4,0),0)+_xlfn.IFNA(VLOOKUP(B84,'C.13'!$B$7:$E$207,4,0),0)+_xlfn.IFNA(VLOOKUP(B84,'C.14'!$B$7:$E$205,4,0),0)+_xlfn.IFNA(VLOOKUP(B84,'C.15'!$B$7:$E$206,4,0),0)+_xlfn.IFNA(VLOOKUP(B84,'C.16'!$B$7:$E$207,4,0),0)</f>
        <v>#REF!</v>
      </c>
      <c r="F84" s="217" t="e">
        <f>'31P'!N47</f>
        <v>#REF!</v>
      </c>
      <c r="G84" s="205" t="e">
        <f t="shared" si="1"/>
        <v>#REF!</v>
      </c>
      <c r="H84" s="179"/>
      <c r="I84" s="179"/>
      <c r="J84" s="179"/>
      <c r="K84" s="179"/>
      <c r="L84" s="179"/>
      <c r="M84" s="179"/>
      <c r="N84" s="179"/>
      <c r="O84" s="179"/>
      <c r="P84" s="179"/>
      <c r="Q84" s="1"/>
      <c r="R84" s="19"/>
      <c r="S84" s="19"/>
    </row>
    <row r="85" spans="1:21" ht="27.6">
      <c r="A85" s="488"/>
      <c r="B85" s="321" t="s">
        <v>296</v>
      </c>
      <c r="C85" s="201" t="s">
        <v>297</v>
      </c>
      <c r="D85" s="181" t="s">
        <v>82</v>
      </c>
      <c r="E85" s="181" t="e">
        <f>_xlfn.IFNA(VLOOKUP(B85,'C.1'!$B$7:$E$206,4,0),0)+_xlfn.IFNA(VLOOKUP(B85,'C.2'!$B$7:$E$206,4,0),0)+_xlfn.IFNA(VLOOKUP(B85,'C.3'!$B$7:$E$206,4,0),0)+_xlfn.IFNA(VLOOKUP(B85,'C.4'!$B$7:$E$206,4,0),0)+_xlfn.IFNA(VLOOKUP(B85,#REF!,4,0),0)+_xlfn.IFNA(VLOOKUP(B85,'C.6'!$B$7:$E$206,4,0),0)+_xlfn.IFNA(VLOOKUP(B85,'C.7'!$B$7:$E$206,4,0),0)+_xlfn.IFNA(VLOOKUP(B85,'C.8'!$B$7:$E$206,4,0),0)+_xlfn.IFNA(VLOOKUP(B85,'C.9'!$B$7:$E$205,4,0),0)+_xlfn.IFNA(VLOOKUP(B85,'C.10'!$B$7:$E$206,4,0),0)+_xlfn.IFNA(VLOOKUP(B85,'C.11'!$B$7:$E$206,4,0),0)+_xlfn.IFNA(VLOOKUP(B85,'C.12'!$B$7:$E$205,4,0),0)+_xlfn.IFNA(VLOOKUP(B85,'C.13'!$B$7:$E$207,4,0),0)+_xlfn.IFNA(VLOOKUP(B85,'C.14'!$B$7:$E$205,4,0),0)+_xlfn.IFNA(VLOOKUP(B85,'C.15'!$B$7:$E$206,4,0),0)+_xlfn.IFNA(VLOOKUP(B85,'C.16'!$B$7:$E$207,4,0),0)</f>
        <v>#REF!</v>
      </c>
      <c r="F85" s="217" t="e">
        <f>'31.1P'!N47</f>
        <v>#REF!</v>
      </c>
      <c r="G85" s="205" t="e">
        <f t="shared" si="1"/>
        <v>#REF!</v>
      </c>
      <c r="H85" s="179"/>
      <c r="I85" s="179"/>
      <c r="J85" s="179"/>
      <c r="K85" s="179"/>
      <c r="L85" s="179"/>
      <c r="M85" s="179"/>
      <c r="N85" s="179"/>
      <c r="O85" s="179"/>
      <c r="P85" s="179"/>
      <c r="Q85" s="1"/>
      <c r="R85" s="19"/>
      <c r="S85" s="19"/>
    </row>
    <row r="86" spans="1:21">
      <c r="A86" s="488"/>
      <c r="B86" s="182"/>
      <c r="C86" s="201"/>
      <c r="D86" s="181"/>
      <c r="E86" s="181" t="e">
        <f>_xlfn.IFNA(VLOOKUP(B86,'C.1'!$B$7:$E$206,4,0),0)+_xlfn.IFNA(VLOOKUP(B86,'C.2'!$B$7:$E$206,4,0),0)+_xlfn.IFNA(VLOOKUP(B86,'C.3'!$B$7:$E$206,4,0),0)+_xlfn.IFNA(VLOOKUP(B86,'C.4'!$B$7:$E$206,4,0),0)+_xlfn.IFNA(VLOOKUP(B86,#REF!,4,0),0)+_xlfn.IFNA(VLOOKUP(B86,'C.6'!$B$7:$E$206,4,0),0)+_xlfn.IFNA(VLOOKUP(B86,'C.7'!$B$7:$E$206,4,0),0)+_xlfn.IFNA(VLOOKUP(B86,'C.8'!$B$7:$E$206,4,0),0)+_xlfn.IFNA(VLOOKUP(B86,'C.9'!$B$7:$E$205,4,0),0)+_xlfn.IFNA(VLOOKUP(B86,'C.10'!$B$7:$E$206,4,0),0)+_xlfn.IFNA(VLOOKUP(B86,'C.11'!$B$7:$E$206,4,0),0)+_xlfn.IFNA(VLOOKUP(B86,'C.12'!$B$7:$E$205,4,0),0)+_xlfn.IFNA(VLOOKUP(B86,'C.13'!$B$7:$E$207,4,0),0)+_xlfn.IFNA(VLOOKUP(B86,'C.14'!$B$7:$E$205,4,0),0)+_xlfn.IFNA(VLOOKUP(B86,'C.15'!$B$7:$E$206,4,0),0)+_xlfn.IFNA(VLOOKUP(B86,'C.16'!$B$7:$E$207,4,0),0)</f>
        <v>#REF!</v>
      </c>
      <c r="F86" s="217"/>
      <c r="G86" s="489" t="e">
        <f>SUM(G63:G85)</f>
        <v>#REF!</v>
      </c>
      <c r="H86" s="179"/>
      <c r="I86" s="179"/>
      <c r="J86" s="179"/>
      <c r="K86" s="179"/>
      <c r="L86" s="179"/>
      <c r="M86" s="179"/>
      <c r="N86" s="179"/>
      <c r="O86" s="179"/>
      <c r="P86" s="179"/>
      <c r="Q86" s="1"/>
      <c r="R86" s="19"/>
      <c r="S86" s="19"/>
    </row>
    <row r="87" spans="1:21">
      <c r="A87" s="257"/>
      <c r="B87" s="182"/>
      <c r="C87" s="229" t="s">
        <v>214</v>
      </c>
      <c r="D87" s="225"/>
      <c r="E87" s="181" t="e">
        <f>_xlfn.IFNA(VLOOKUP(B87,'C.1'!$B$7:$E$206,4,0),0)+_xlfn.IFNA(VLOOKUP(B87,'C.2'!$B$7:$E$206,4,0),0)+_xlfn.IFNA(VLOOKUP(B87,'C.3'!$B$7:$E$206,4,0),0)+_xlfn.IFNA(VLOOKUP(B87,'C.4'!$B$7:$E$206,4,0),0)+_xlfn.IFNA(VLOOKUP(B87,#REF!,4,0),0)+_xlfn.IFNA(VLOOKUP(B87,'C.6'!$B$7:$E$206,4,0),0)+_xlfn.IFNA(VLOOKUP(B87,'C.7'!$B$7:$E$206,4,0),0)+_xlfn.IFNA(VLOOKUP(B87,'C.8'!$B$7:$E$206,4,0),0)+_xlfn.IFNA(VLOOKUP(B87,'C.9'!$B$7:$E$205,4,0),0)+_xlfn.IFNA(VLOOKUP(B87,'C.10'!$B$7:$E$206,4,0),0)+_xlfn.IFNA(VLOOKUP(B87,'C.11'!$B$7:$E$206,4,0),0)+_xlfn.IFNA(VLOOKUP(B87,'C.12'!$B$7:$E$205,4,0),0)+_xlfn.IFNA(VLOOKUP(B87,'C.13'!$B$7:$E$207,4,0),0)+_xlfn.IFNA(VLOOKUP(B87,'C.14'!$B$7:$E$205,4,0),0)+_xlfn.IFNA(VLOOKUP(B87,'C.15'!$B$7:$E$206,4,0),0)+_xlfn.IFNA(VLOOKUP(B87,'C.16'!$B$7:$E$207,4,0),0)</f>
        <v>#REF!</v>
      </c>
      <c r="F87" s="225"/>
      <c r="G87" s="225"/>
      <c r="H87" s="179"/>
      <c r="I87" s="179"/>
      <c r="J87" s="179"/>
      <c r="K87" s="179"/>
      <c r="L87" s="179"/>
      <c r="M87" s="179"/>
      <c r="N87" s="179"/>
      <c r="O87" s="179"/>
      <c r="P87" s="179"/>
      <c r="Q87" s="1"/>
      <c r="R87" s="19"/>
      <c r="S87" s="19"/>
    </row>
    <row r="88" spans="1:21" ht="27.6">
      <c r="A88" s="488"/>
      <c r="B88" s="321" t="s">
        <v>247</v>
      </c>
      <c r="C88" s="201" t="s">
        <v>217</v>
      </c>
      <c r="D88" s="181" t="s">
        <v>5</v>
      </c>
      <c r="E88" s="181" t="e">
        <f>_xlfn.IFNA(VLOOKUP(B88,'C.1'!$B$7:$E$206,4,0),0)+_xlfn.IFNA(VLOOKUP(B88,'C.2'!$B$7:$E$206,4,0),0)+_xlfn.IFNA(VLOOKUP(B88,'C.3'!$B$7:$E$206,4,0),0)+_xlfn.IFNA(VLOOKUP(B88,'C.4'!$B$7:$E$206,4,0),0)+_xlfn.IFNA(VLOOKUP(B88,#REF!,4,0),0)+_xlfn.IFNA(VLOOKUP(B88,'C.6'!$B$7:$E$206,4,0),0)+_xlfn.IFNA(VLOOKUP(B88,'C.7'!$B$7:$E$206,4,0),0)+_xlfn.IFNA(VLOOKUP(B88,'C.8'!$B$7:$E$206,4,0),0)+_xlfn.IFNA(VLOOKUP(B88,'C.9'!$B$7:$E$205,4,0),0)+_xlfn.IFNA(VLOOKUP(B88,'C.10'!$B$7:$E$206,4,0),0)+_xlfn.IFNA(VLOOKUP(B88,'C.11'!$B$7:$E$206,4,0),0)+_xlfn.IFNA(VLOOKUP(B88,'C.12'!$B$7:$E$205,4,0),0)+_xlfn.IFNA(VLOOKUP(B88,'C.13'!$B$7:$E$207,4,0),0)+_xlfn.IFNA(VLOOKUP(B88,'C.14'!$B$7:$E$205,4,0),0)+_xlfn.IFNA(VLOOKUP(B88,'C.15'!$B$7:$E$206,4,0),0)+_xlfn.IFNA(VLOOKUP(B88,'C.16'!$B$7:$E$207,4,0),0)</f>
        <v>#REF!</v>
      </c>
      <c r="F88" s="217" t="e">
        <f>#REF!</f>
        <v>#REF!</v>
      </c>
      <c r="G88" s="205" t="e">
        <f t="shared" si="1"/>
        <v>#REF!</v>
      </c>
      <c r="H88" s="179"/>
      <c r="I88" s="179"/>
      <c r="J88" s="179"/>
      <c r="K88" s="179"/>
      <c r="L88" s="179"/>
      <c r="M88" s="179"/>
      <c r="N88" s="179"/>
      <c r="O88" s="179"/>
      <c r="P88" s="179"/>
      <c r="Q88" s="1"/>
      <c r="R88" s="19"/>
      <c r="S88" s="19"/>
    </row>
    <row r="89" spans="1:21" ht="14.4">
      <c r="A89" s="488"/>
      <c r="B89" s="321" t="s">
        <v>237</v>
      </c>
      <c r="C89" s="201" t="s">
        <v>218</v>
      </c>
      <c r="D89" s="203" t="s">
        <v>82</v>
      </c>
      <c r="E89" s="181" t="e">
        <f>_xlfn.IFNA(VLOOKUP(B89,'C.1'!$B$7:$E$206,4,0),0)+_xlfn.IFNA(VLOOKUP(B89,'C.2'!$B$7:$E$206,4,0),0)+_xlfn.IFNA(VLOOKUP(B89,'C.3'!$B$7:$E$206,4,0),0)+_xlfn.IFNA(VLOOKUP(B89,'C.4'!$B$7:$E$206,4,0),0)+_xlfn.IFNA(VLOOKUP(B89,#REF!,4,0),0)+_xlfn.IFNA(VLOOKUP(B89,'C.6'!$B$7:$E$206,4,0),0)+_xlfn.IFNA(VLOOKUP(B89,'C.7'!$B$7:$E$206,4,0),0)+_xlfn.IFNA(VLOOKUP(B89,'C.8'!$B$7:$E$206,4,0),0)+_xlfn.IFNA(VLOOKUP(B89,'C.9'!$B$7:$E$205,4,0),0)+_xlfn.IFNA(VLOOKUP(B89,'C.10'!$B$7:$E$206,4,0),0)+_xlfn.IFNA(VLOOKUP(B89,'C.11'!$B$7:$E$206,4,0),0)+_xlfn.IFNA(VLOOKUP(B89,'C.12'!$B$7:$E$205,4,0),0)+_xlfn.IFNA(VLOOKUP(B89,'C.13'!$B$7:$E$207,4,0),0)+_xlfn.IFNA(VLOOKUP(B89,'C.14'!$B$7:$E$205,4,0),0)+_xlfn.IFNA(VLOOKUP(B89,'C.15'!$B$7:$E$206,4,0),0)+_xlfn.IFNA(VLOOKUP(B89,'C.16'!$B$7:$E$207,4,0),0)</f>
        <v>#REF!</v>
      </c>
      <c r="F89" s="217" t="e">
        <f>#REF!</f>
        <v>#REF!</v>
      </c>
      <c r="G89" s="205" t="e">
        <f t="shared" si="1"/>
        <v>#REF!</v>
      </c>
      <c r="H89" s="179"/>
      <c r="I89" s="179"/>
      <c r="J89" s="179"/>
      <c r="K89" s="179"/>
      <c r="L89" s="179"/>
      <c r="M89" s="179"/>
      <c r="N89" s="179"/>
      <c r="O89" s="179"/>
      <c r="P89" s="179"/>
      <c r="Q89" s="1"/>
      <c r="R89" s="19"/>
      <c r="S89" s="19"/>
    </row>
    <row r="90" spans="1:21" ht="14.4">
      <c r="A90" s="488"/>
      <c r="B90" s="321" t="s">
        <v>238</v>
      </c>
      <c r="C90" s="201" t="s">
        <v>219</v>
      </c>
      <c r="D90" s="203" t="s">
        <v>82</v>
      </c>
      <c r="E90" s="181" t="e">
        <f>_xlfn.IFNA(VLOOKUP(B90,'C.1'!$B$7:$E$206,4,0),0)+_xlfn.IFNA(VLOOKUP(B90,'C.2'!$B$7:$E$206,4,0),0)+_xlfn.IFNA(VLOOKUP(B90,'C.3'!$B$7:$E$206,4,0),0)+_xlfn.IFNA(VLOOKUP(B90,'C.4'!$B$7:$E$206,4,0),0)+_xlfn.IFNA(VLOOKUP(B90,#REF!,4,0),0)+_xlfn.IFNA(VLOOKUP(B90,'C.6'!$B$7:$E$206,4,0),0)+_xlfn.IFNA(VLOOKUP(B90,'C.7'!$B$7:$E$206,4,0),0)+_xlfn.IFNA(VLOOKUP(B90,'C.8'!$B$7:$E$206,4,0),0)+_xlfn.IFNA(VLOOKUP(B90,'C.9'!$B$7:$E$205,4,0),0)+_xlfn.IFNA(VLOOKUP(B90,'C.10'!$B$7:$E$206,4,0),0)+_xlfn.IFNA(VLOOKUP(B90,'C.11'!$B$7:$E$206,4,0),0)+_xlfn.IFNA(VLOOKUP(B90,'C.12'!$B$7:$E$205,4,0),0)+_xlfn.IFNA(VLOOKUP(B90,'C.13'!$B$7:$E$207,4,0),0)+_xlfn.IFNA(VLOOKUP(B90,'C.14'!$B$7:$E$205,4,0),0)+_xlfn.IFNA(VLOOKUP(B90,'C.15'!$B$7:$E$206,4,0),0)+_xlfn.IFNA(VLOOKUP(B90,'C.16'!$B$7:$E$207,4,0),0)</f>
        <v>#REF!</v>
      </c>
      <c r="F90" s="217" t="e">
        <f>#REF!</f>
        <v>#REF!</v>
      </c>
      <c r="G90" s="205" t="e">
        <f t="shared" si="1"/>
        <v>#REF!</v>
      </c>
      <c r="H90" s="179"/>
      <c r="I90" s="179"/>
      <c r="J90" s="179"/>
      <c r="K90" s="179"/>
      <c r="L90" s="179"/>
      <c r="M90" s="179"/>
      <c r="N90" s="179"/>
      <c r="O90" s="179"/>
      <c r="P90" s="179"/>
      <c r="Q90" s="1"/>
      <c r="R90" s="19"/>
      <c r="S90" s="19"/>
    </row>
    <row r="91" spans="1:21" ht="14.4">
      <c r="A91" s="488"/>
      <c r="B91" s="321" t="s">
        <v>239</v>
      </c>
      <c r="C91" s="201" t="s">
        <v>220</v>
      </c>
      <c r="D91" s="203" t="s">
        <v>77</v>
      </c>
      <c r="E91" s="181" t="e">
        <f>_xlfn.IFNA(VLOOKUP(B91,'C.1'!$B$7:$E$206,4,0),0)+_xlfn.IFNA(VLOOKUP(B91,'C.2'!$B$7:$E$206,4,0),0)+_xlfn.IFNA(VLOOKUP(B91,'C.3'!$B$7:$E$206,4,0),0)+_xlfn.IFNA(VLOOKUP(B91,'C.4'!$B$7:$E$206,4,0),0)+_xlfn.IFNA(VLOOKUP(B91,#REF!,4,0),0)+_xlfn.IFNA(VLOOKUP(B91,'C.6'!$B$7:$E$206,4,0),0)+_xlfn.IFNA(VLOOKUP(B91,'C.7'!$B$7:$E$206,4,0),0)+_xlfn.IFNA(VLOOKUP(B91,'C.8'!$B$7:$E$206,4,0),0)+_xlfn.IFNA(VLOOKUP(B91,'C.9'!$B$7:$E$205,4,0),0)+_xlfn.IFNA(VLOOKUP(B91,'C.10'!$B$7:$E$206,4,0),0)+_xlfn.IFNA(VLOOKUP(B91,'C.11'!$B$7:$E$206,4,0),0)+_xlfn.IFNA(VLOOKUP(B91,'C.12'!$B$7:$E$205,4,0),0)+_xlfn.IFNA(VLOOKUP(B91,'C.13'!$B$7:$E$207,4,0),0)+_xlfn.IFNA(VLOOKUP(B91,'C.14'!$B$7:$E$205,4,0),0)+_xlfn.IFNA(VLOOKUP(B91,'C.15'!$B$7:$E$206,4,0),0)+_xlfn.IFNA(VLOOKUP(B91,'C.16'!$B$7:$E$207,4,0),0)</f>
        <v>#REF!</v>
      </c>
      <c r="F91" s="217" t="e">
        <f>#REF!</f>
        <v>#REF!</v>
      </c>
      <c r="G91" s="205" t="e">
        <f t="shared" si="1"/>
        <v>#REF!</v>
      </c>
      <c r="H91" s="179"/>
      <c r="I91" s="179"/>
      <c r="J91" s="179"/>
      <c r="K91" s="179"/>
      <c r="L91" s="179"/>
      <c r="M91" s="179"/>
      <c r="N91" s="179"/>
      <c r="O91" s="179"/>
      <c r="P91" s="179"/>
      <c r="Q91" s="1"/>
      <c r="R91" s="19"/>
      <c r="S91" s="19"/>
    </row>
    <row r="92" spans="1:21" ht="14.4">
      <c r="A92" s="488"/>
      <c r="B92" s="321" t="s">
        <v>240</v>
      </c>
      <c r="C92" s="201" t="s">
        <v>221</v>
      </c>
      <c r="D92" s="203" t="s">
        <v>82</v>
      </c>
      <c r="E92" s="181" t="e">
        <f>_xlfn.IFNA(VLOOKUP(B92,'C.1'!$B$7:$E$206,4,0),0)+_xlfn.IFNA(VLOOKUP(B92,'C.2'!$B$7:$E$206,4,0),0)+_xlfn.IFNA(VLOOKUP(B92,'C.3'!$B$7:$E$206,4,0),0)+_xlfn.IFNA(VLOOKUP(B92,'C.4'!$B$7:$E$206,4,0),0)+_xlfn.IFNA(VLOOKUP(B92,#REF!,4,0),0)+_xlfn.IFNA(VLOOKUP(B92,'C.6'!$B$7:$E$206,4,0),0)+_xlfn.IFNA(VLOOKUP(B92,'C.7'!$B$7:$E$206,4,0),0)+_xlfn.IFNA(VLOOKUP(B92,'C.8'!$B$7:$E$206,4,0),0)+_xlfn.IFNA(VLOOKUP(B92,'C.9'!$B$7:$E$205,4,0),0)+_xlfn.IFNA(VLOOKUP(B92,'C.10'!$B$7:$E$206,4,0),0)+_xlfn.IFNA(VLOOKUP(B92,'C.11'!$B$7:$E$206,4,0),0)+_xlfn.IFNA(VLOOKUP(B92,'C.12'!$B$7:$E$205,4,0),0)+_xlfn.IFNA(VLOOKUP(B92,'C.13'!$B$7:$E$207,4,0),0)+_xlfn.IFNA(VLOOKUP(B92,'C.14'!$B$7:$E$205,4,0),0)+_xlfn.IFNA(VLOOKUP(B92,'C.15'!$B$7:$E$206,4,0),0)+_xlfn.IFNA(VLOOKUP(B92,'C.16'!$B$7:$E$207,4,0),0)</f>
        <v>#REF!</v>
      </c>
      <c r="F92" s="217" t="e">
        <f>#REF!</f>
        <v>#REF!</v>
      </c>
      <c r="G92" s="205" t="e">
        <f t="shared" si="1"/>
        <v>#REF!</v>
      </c>
      <c r="H92" s="179"/>
      <c r="I92" s="179"/>
      <c r="J92" s="179"/>
      <c r="K92" s="179"/>
      <c r="L92" s="179"/>
      <c r="M92" s="179"/>
      <c r="N92" s="179"/>
      <c r="O92" s="179"/>
      <c r="P92" s="179"/>
      <c r="Q92" s="1"/>
      <c r="R92" s="19"/>
      <c r="S92" s="19"/>
    </row>
    <row r="93" spans="1:21" ht="14.4">
      <c r="A93" s="488"/>
      <c r="B93" s="321" t="s">
        <v>241</v>
      </c>
      <c r="C93" s="201" t="s">
        <v>222</v>
      </c>
      <c r="D93" s="203" t="s">
        <v>82</v>
      </c>
      <c r="E93" s="181" t="e">
        <f>_xlfn.IFNA(VLOOKUP(B93,'C.1'!$B$7:$E$206,4,0),0)+_xlfn.IFNA(VLOOKUP(B93,'C.2'!$B$7:$E$206,4,0),0)+_xlfn.IFNA(VLOOKUP(B93,'C.3'!$B$7:$E$206,4,0),0)+_xlfn.IFNA(VLOOKUP(B93,'C.4'!$B$7:$E$206,4,0),0)+_xlfn.IFNA(VLOOKUP(B93,#REF!,4,0),0)+_xlfn.IFNA(VLOOKUP(B93,'C.6'!$B$7:$E$206,4,0),0)+_xlfn.IFNA(VLOOKUP(B93,'C.7'!$B$7:$E$206,4,0),0)+_xlfn.IFNA(VLOOKUP(B93,'C.8'!$B$7:$E$206,4,0),0)+_xlfn.IFNA(VLOOKUP(B93,'C.9'!$B$7:$E$205,4,0),0)+_xlfn.IFNA(VLOOKUP(B93,'C.10'!$B$7:$E$206,4,0),0)+_xlfn.IFNA(VLOOKUP(B93,'C.11'!$B$7:$E$206,4,0),0)+_xlfn.IFNA(VLOOKUP(B93,'C.12'!$B$7:$E$205,4,0),0)+_xlfn.IFNA(VLOOKUP(B93,'C.13'!$B$7:$E$207,4,0),0)+_xlfn.IFNA(VLOOKUP(B93,'C.14'!$B$7:$E$205,4,0),0)+_xlfn.IFNA(VLOOKUP(B93,'C.15'!$B$7:$E$206,4,0),0)+_xlfn.IFNA(VLOOKUP(B93,'C.16'!$B$7:$E$207,4,0),0)</f>
        <v>#REF!</v>
      </c>
      <c r="F93" s="217" t="e">
        <f>#REF!</f>
        <v>#REF!</v>
      </c>
      <c r="G93" s="205" t="e">
        <f t="shared" si="1"/>
        <v>#REF!</v>
      </c>
      <c r="H93" s="179"/>
      <c r="I93" s="179"/>
      <c r="J93" s="179"/>
      <c r="K93" s="179"/>
      <c r="L93" s="179"/>
      <c r="M93" s="179"/>
      <c r="N93" s="179"/>
      <c r="O93" s="179"/>
      <c r="P93" s="179"/>
      <c r="Q93" s="1"/>
      <c r="R93" s="19"/>
      <c r="S93" s="19"/>
    </row>
    <row r="94" spans="1:21" ht="27.6">
      <c r="A94" s="488"/>
      <c r="B94" s="321" t="s">
        <v>242</v>
      </c>
      <c r="C94" s="201" t="s">
        <v>223</v>
      </c>
      <c r="D94" s="181" t="s">
        <v>77</v>
      </c>
      <c r="E94" s="181" t="e">
        <f>_xlfn.IFNA(VLOOKUP(B94,'C.1'!$B$7:$E$206,4,0),0)+_xlfn.IFNA(VLOOKUP(B94,'C.2'!$B$7:$E$206,4,0),0)+_xlfn.IFNA(VLOOKUP(B94,'C.3'!$B$7:$E$206,4,0),0)+_xlfn.IFNA(VLOOKUP(B94,'C.4'!$B$7:$E$206,4,0),0)+_xlfn.IFNA(VLOOKUP(B94,#REF!,4,0),0)+_xlfn.IFNA(VLOOKUP(B94,'C.6'!$B$7:$E$206,4,0),0)+_xlfn.IFNA(VLOOKUP(B94,'C.7'!$B$7:$E$206,4,0),0)+_xlfn.IFNA(VLOOKUP(B94,'C.8'!$B$7:$E$206,4,0),0)+_xlfn.IFNA(VLOOKUP(B94,'C.9'!$B$7:$E$205,4,0),0)+_xlfn.IFNA(VLOOKUP(B94,'C.10'!$B$7:$E$206,4,0),0)+_xlfn.IFNA(VLOOKUP(B94,'C.11'!$B$7:$E$206,4,0),0)+_xlfn.IFNA(VLOOKUP(B94,'C.12'!$B$7:$E$205,4,0),0)+_xlfn.IFNA(VLOOKUP(B94,'C.13'!$B$7:$E$207,4,0),0)+_xlfn.IFNA(VLOOKUP(B94,'C.14'!$B$7:$E$205,4,0),0)+_xlfn.IFNA(VLOOKUP(B94,'C.15'!$B$7:$E$206,4,0),0)+_xlfn.IFNA(VLOOKUP(B94,'C.16'!$B$7:$E$207,4,0),0)</f>
        <v>#REF!</v>
      </c>
      <c r="F94" s="217" t="e">
        <f>#REF!</f>
        <v>#REF!</v>
      </c>
      <c r="G94" s="205" t="e">
        <f t="shared" si="1"/>
        <v>#REF!</v>
      </c>
      <c r="H94" s="179"/>
      <c r="I94" s="179"/>
      <c r="J94" s="179"/>
      <c r="K94" s="179"/>
      <c r="L94" s="179"/>
      <c r="M94" s="179"/>
      <c r="N94" s="179"/>
      <c r="O94" s="179"/>
      <c r="P94" s="179"/>
      <c r="Q94" s="1"/>
      <c r="R94" s="19"/>
      <c r="S94" s="19"/>
      <c r="T94" s="295"/>
      <c r="U94" s="295"/>
    </row>
    <row r="95" spans="1:21" ht="14.4">
      <c r="A95" s="488"/>
      <c r="B95" s="321"/>
      <c r="C95" s="201"/>
      <c r="D95" s="181"/>
      <c r="E95" s="181"/>
      <c r="F95" s="217"/>
      <c r="G95" s="205"/>
      <c r="H95" s="179"/>
      <c r="I95" s="179"/>
      <c r="J95" s="179"/>
      <c r="K95" s="179"/>
      <c r="L95" s="179"/>
      <c r="M95" s="179"/>
      <c r="N95" s="179"/>
      <c r="O95" s="179"/>
      <c r="P95" s="179"/>
      <c r="Q95" s="1"/>
      <c r="R95" s="19"/>
      <c r="S95" s="19"/>
      <c r="T95" s="295"/>
      <c r="U95" s="295"/>
    </row>
    <row r="96" spans="1:21" ht="14.4">
      <c r="A96" s="488"/>
      <c r="B96" s="321"/>
      <c r="C96" s="201"/>
      <c r="D96" s="181"/>
      <c r="E96" s="181"/>
      <c r="F96" s="217"/>
      <c r="G96" s="205"/>
      <c r="H96" s="179"/>
      <c r="I96" s="179"/>
      <c r="J96" s="179"/>
      <c r="K96" s="179"/>
      <c r="L96" s="179"/>
      <c r="M96" s="179"/>
      <c r="N96" s="179"/>
      <c r="O96" s="179"/>
      <c r="P96" s="179"/>
      <c r="Q96" s="1"/>
      <c r="R96" s="19"/>
      <c r="S96" s="19"/>
      <c r="T96" s="295"/>
      <c r="U96" s="295"/>
    </row>
    <row r="97" spans="1:21" ht="14.4">
      <c r="A97" s="488"/>
      <c r="B97" s="321"/>
      <c r="C97" s="201"/>
      <c r="D97" s="181"/>
      <c r="E97" s="181"/>
      <c r="F97" s="217"/>
      <c r="G97" s="205"/>
      <c r="H97" s="179"/>
      <c r="I97" s="179"/>
      <c r="J97" s="179"/>
      <c r="K97" s="179"/>
      <c r="L97" s="179"/>
      <c r="M97" s="179"/>
      <c r="N97" s="179"/>
      <c r="O97" s="179"/>
      <c r="P97" s="179"/>
      <c r="Q97" s="1"/>
      <c r="R97" s="19"/>
      <c r="S97" s="19"/>
      <c r="T97" s="295"/>
      <c r="U97" s="295"/>
    </row>
    <row r="98" spans="1:21" ht="14.4">
      <c r="A98" s="488"/>
      <c r="B98" s="321" t="s">
        <v>346</v>
      </c>
      <c r="C98" s="201" t="s">
        <v>350</v>
      </c>
      <c r="D98" s="181" t="s">
        <v>82</v>
      </c>
      <c r="E98" s="181" t="e">
        <f>_xlfn.IFNA(VLOOKUP(B98,'C.1'!$B$7:$E$206,4,0),0)+_xlfn.IFNA(VLOOKUP(B98,'C.2'!$B$7:$E$206,4,0),0)+_xlfn.IFNA(VLOOKUP(B98,'C.3'!$B$7:$E$206,4,0),0)+_xlfn.IFNA(VLOOKUP(B98,'C.4'!$B$7:$E$206,4,0),0)+_xlfn.IFNA(VLOOKUP(B98,#REF!,4,0),0)+_xlfn.IFNA(VLOOKUP(B98,'C.6'!$B$7:$E$206,4,0),0)+_xlfn.IFNA(VLOOKUP(B98,'C.7'!$B$7:$E$206,4,0),0)+_xlfn.IFNA(VLOOKUP(B98,'C.8'!$B$7:$E$206,4,0),0)+_xlfn.IFNA(VLOOKUP(B98,'C.9'!$B$7:$E$205,4,0),0)+_xlfn.IFNA(VLOOKUP(B98,'C.10'!$B$7:$E$206,4,0),0)+_xlfn.IFNA(VLOOKUP(B98,'C.11'!$B$7:$E$206,4,0),0)+_xlfn.IFNA(VLOOKUP(B98,'C.12'!$B$7:$E$205,4,0),0)+_xlfn.IFNA(VLOOKUP(B98,'C.13'!$B$7:$E$207,4,0),0)+_xlfn.IFNA(VLOOKUP(B98,'C.14'!$B$7:$E$205,4,0),0)+_xlfn.IFNA(VLOOKUP(B98,'C.15'!$B$7:$E$206,4,0),0)+_xlfn.IFNA(VLOOKUP(B98,'C.16'!$B$7:$E$207,4,0),0)</f>
        <v>#REF!</v>
      </c>
      <c r="F98" s="217" t="e">
        <f>'60P'!N43</f>
        <v>#REF!</v>
      </c>
      <c r="G98" s="205" t="e">
        <f t="shared" si="1"/>
        <v>#REF!</v>
      </c>
      <c r="H98" s="179"/>
      <c r="I98" s="179"/>
      <c r="J98" s="179"/>
      <c r="K98" s="179"/>
      <c r="L98" s="179"/>
      <c r="M98" s="179"/>
      <c r="N98" s="179"/>
      <c r="O98" s="179"/>
      <c r="P98" s="179"/>
      <c r="Q98" s="1"/>
      <c r="R98" s="19"/>
      <c r="S98" s="19"/>
      <c r="T98" s="295"/>
      <c r="U98" s="295"/>
    </row>
    <row r="99" spans="1:21" ht="14.4">
      <c r="A99" s="488"/>
      <c r="B99" s="321" t="s">
        <v>354</v>
      </c>
      <c r="C99" s="201" t="s">
        <v>351</v>
      </c>
      <c r="D99" s="181" t="s">
        <v>82</v>
      </c>
      <c r="E99" s="181" t="e">
        <f>_xlfn.IFNA(VLOOKUP(B99,'C.1'!$B$7:$E$206,4,0),0)+_xlfn.IFNA(VLOOKUP(B99,'C.2'!$B$7:$E$206,4,0),0)+_xlfn.IFNA(VLOOKUP(B99,'C.3'!$B$7:$E$206,4,0),0)+_xlfn.IFNA(VLOOKUP(B99,'C.4'!$B$7:$E$206,4,0),0)+_xlfn.IFNA(VLOOKUP(B99,#REF!,4,0),0)+_xlfn.IFNA(VLOOKUP(B99,'C.6'!$B$7:$E$206,4,0),0)+_xlfn.IFNA(VLOOKUP(B99,'C.7'!$B$7:$E$206,4,0),0)+_xlfn.IFNA(VLOOKUP(B99,'C.8'!$B$7:$E$206,4,0),0)+_xlfn.IFNA(VLOOKUP(B99,'C.9'!$B$7:$E$205,4,0),0)+_xlfn.IFNA(VLOOKUP(B99,'C.10'!$B$7:$E$206,4,0),0)+_xlfn.IFNA(VLOOKUP(B99,'C.11'!$B$7:$E$206,4,0),0)+_xlfn.IFNA(VLOOKUP(B99,'C.12'!$B$7:$E$205,4,0),0)+_xlfn.IFNA(VLOOKUP(B99,'C.13'!$B$7:$E$207,4,0),0)+_xlfn.IFNA(VLOOKUP(B99,'C.14'!$B$7:$E$205,4,0),0)+_xlfn.IFNA(VLOOKUP(B99,'C.15'!$B$7:$E$206,4,0),0)+_xlfn.IFNA(VLOOKUP(B99,'C.16'!$B$7:$E$207,4,0),0)</f>
        <v>#REF!</v>
      </c>
      <c r="F99" s="217" t="e">
        <f>'60.1P'!N43</f>
        <v>#REF!</v>
      </c>
      <c r="G99" s="205" t="e">
        <f t="shared" si="1"/>
        <v>#REF!</v>
      </c>
      <c r="H99" s="179"/>
      <c r="I99" s="179"/>
      <c r="J99" s="179"/>
      <c r="K99" s="179"/>
      <c r="L99" s="179"/>
      <c r="M99" s="179"/>
      <c r="N99" s="179"/>
      <c r="O99" s="179"/>
      <c r="P99" s="179"/>
      <c r="Q99" s="1"/>
      <c r="R99" s="19"/>
      <c r="S99" s="19"/>
      <c r="T99" s="295"/>
      <c r="U99" s="295"/>
    </row>
    <row r="100" spans="1:21" ht="14.4">
      <c r="A100" s="488"/>
      <c r="B100" s="321" t="s">
        <v>347</v>
      </c>
      <c r="C100" s="201" t="s">
        <v>359</v>
      </c>
      <c r="D100" s="181" t="s">
        <v>82</v>
      </c>
      <c r="E100" s="181" t="e">
        <f>_xlfn.IFNA(VLOOKUP(B100,'C.1'!$B$7:$E$206,4,0),0)+_xlfn.IFNA(VLOOKUP(B100,'C.2'!$B$7:$E$206,4,0),0)+_xlfn.IFNA(VLOOKUP(B100,'C.3'!$B$7:$E$206,4,0),0)+_xlfn.IFNA(VLOOKUP(B100,'C.4'!$B$7:$E$206,4,0),0)+_xlfn.IFNA(VLOOKUP(B100,#REF!,4,0),0)+_xlfn.IFNA(VLOOKUP(B100,'C.6'!$B$7:$E$206,4,0),0)+_xlfn.IFNA(VLOOKUP(B100,'C.7'!$B$7:$E$206,4,0),0)+_xlfn.IFNA(VLOOKUP(B100,'C.8'!$B$7:$E$206,4,0),0)+_xlfn.IFNA(VLOOKUP(B100,'C.9'!$B$7:$E$205,4,0),0)+_xlfn.IFNA(VLOOKUP(B100,'C.10'!$B$7:$E$206,4,0),0)+_xlfn.IFNA(VLOOKUP(B100,'C.11'!$B$7:$E$206,4,0),0)+_xlfn.IFNA(VLOOKUP(B100,'C.12'!$B$7:$E$205,4,0),0)+_xlfn.IFNA(VLOOKUP(B100,'C.13'!$B$7:$E$207,4,0),0)+_xlfn.IFNA(VLOOKUP(B100,'C.14'!$B$7:$E$205,4,0),0)+_xlfn.IFNA(VLOOKUP(B100,'C.15'!$B$7:$E$206,4,0),0)+_xlfn.IFNA(VLOOKUP(B100,'C.16'!$B$7:$E$207,4,0),0)</f>
        <v>#REF!</v>
      </c>
      <c r="F100" s="217" t="e">
        <f>'61P'!N43</f>
        <v>#REF!</v>
      </c>
      <c r="G100" s="205" t="e">
        <f t="shared" si="1"/>
        <v>#REF!</v>
      </c>
      <c r="H100" s="179"/>
      <c r="I100" s="179"/>
      <c r="J100" s="179"/>
      <c r="K100" s="179"/>
      <c r="L100" s="179"/>
      <c r="M100" s="179"/>
      <c r="N100" s="179"/>
      <c r="O100" s="179"/>
      <c r="P100" s="179"/>
      <c r="Q100" s="1"/>
      <c r="R100" s="19"/>
      <c r="S100" s="19"/>
      <c r="T100" s="295"/>
      <c r="U100" s="295"/>
    </row>
    <row r="101" spans="1:21" ht="14.4">
      <c r="A101" s="488"/>
      <c r="B101" s="321" t="s">
        <v>348</v>
      </c>
      <c r="C101" s="201" t="s">
        <v>352</v>
      </c>
      <c r="D101" s="181" t="s">
        <v>82</v>
      </c>
      <c r="E101" s="181" t="e">
        <f>_xlfn.IFNA(VLOOKUP(B101,'C.1'!$B$7:$E$206,4,0),0)+_xlfn.IFNA(VLOOKUP(B101,'C.2'!$B$7:$E$206,4,0),0)+_xlfn.IFNA(VLOOKUP(B101,'C.3'!$B$7:$E$206,4,0),0)+_xlfn.IFNA(VLOOKUP(B101,'C.4'!$B$7:$E$206,4,0),0)+_xlfn.IFNA(VLOOKUP(B101,#REF!,4,0),0)+_xlfn.IFNA(VLOOKUP(B101,'C.6'!$B$7:$E$206,4,0),0)+_xlfn.IFNA(VLOOKUP(B101,'C.7'!$B$7:$E$206,4,0),0)+_xlfn.IFNA(VLOOKUP(B101,'C.8'!$B$7:$E$206,4,0),0)+_xlfn.IFNA(VLOOKUP(B101,'C.9'!$B$7:$E$205,4,0),0)+_xlfn.IFNA(VLOOKUP(B101,'C.10'!$B$7:$E$206,4,0),0)+_xlfn.IFNA(VLOOKUP(B101,'C.11'!$B$7:$E$206,4,0),0)+_xlfn.IFNA(VLOOKUP(B101,'C.12'!$B$7:$E$205,4,0),0)+_xlfn.IFNA(VLOOKUP(B101,'C.13'!$B$7:$E$207,4,0),0)+_xlfn.IFNA(VLOOKUP(B101,'C.14'!$B$7:$E$205,4,0),0)+_xlfn.IFNA(VLOOKUP(B101,'C.15'!$B$7:$E$206,4,0),0)+_xlfn.IFNA(VLOOKUP(B101,'C.16'!$B$7:$E$207,4,0),0)</f>
        <v>#REF!</v>
      </c>
      <c r="F101" s="217" t="e">
        <f>#REF!</f>
        <v>#REF!</v>
      </c>
      <c r="G101" s="205" t="e">
        <f t="shared" si="1"/>
        <v>#REF!</v>
      </c>
      <c r="H101" s="179"/>
      <c r="I101" s="179"/>
      <c r="J101" s="179"/>
      <c r="K101" s="179"/>
      <c r="L101" s="179"/>
      <c r="M101" s="179"/>
      <c r="N101" s="179"/>
      <c r="O101" s="179"/>
      <c r="P101" s="179"/>
      <c r="Q101" s="1"/>
      <c r="R101" s="19"/>
      <c r="S101" s="19"/>
      <c r="T101" s="295"/>
      <c r="U101" s="295"/>
    </row>
    <row r="102" spans="1:21" ht="14.4">
      <c r="A102" s="488"/>
      <c r="B102" s="321" t="s">
        <v>349</v>
      </c>
      <c r="C102" s="201" t="s">
        <v>353</v>
      </c>
      <c r="D102" s="181" t="s">
        <v>82</v>
      </c>
      <c r="E102" s="181" t="e">
        <f>_xlfn.IFNA(VLOOKUP(B102,'C.1'!$B$7:$E$206,4,0),0)+_xlfn.IFNA(VLOOKUP(B102,'C.2'!$B$7:$E$206,4,0),0)+_xlfn.IFNA(VLOOKUP(B102,'C.3'!$B$7:$E$206,4,0),0)+_xlfn.IFNA(VLOOKUP(B102,'C.4'!$B$7:$E$206,4,0),0)+_xlfn.IFNA(VLOOKUP(B102,#REF!,4,0),0)+_xlfn.IFNA(VLOOKUP(B102,'C.6'!$B$7:$E$206,4,0),0)+_xlfn.IFNA(VLOOKUP(B102,'C.7'!$B$7:$E$206,4,0),0)+_xlfn.IFNA(VLOOKUP(B102,'C.8'!$B$7:$E$206,4,0),0)+_xlfn.IFNA(VLOOKUP(B102,'C.9'!$B$7:$E$205,4,0),0)+_xlfn.IFNA(VLOOKUP(B102,'C.10'!$B$7:$E$206,4,0),0)+_xlfn.IFNA(VLOOKUP(B102,'C.11'!$B$7:$E$206,4,0),0)+_xlfn.IFNA(VLOOKUP(B102,'C.12'!$B$7:$E$205,4,0),0)+_xlfn.IFNA(VLOOKUP(B102,'C.13'!$B$7:$E$207,4,0),0)+_xlfn.IFNA(VLOOKUP(B102,'C.14'!$B$7:$E$205,4,0),0)+_xlfn.IFNA(VLOOKUP(B102,'C.15'!$B$7:$E$206,4,0),0)+_xlfn.IFNA(VLOOKUP(B102,'C.16'!$B$7:$E$207,4,0),0)</f>
        <v>#REF!</v>
      </c>
      <c r="F102" s="217" t="e">
        <f>#REF!</f>
        <v>#REF!</v>
      </c>
      <c r="G102" s="205" t="e">
        <f t="shared" si="1"/>
        <v>#REF!</v>
      </c>
      <c r="H102" s="179"/>
      <c r="I102" s="179"/>
      <c r="J102" s="179"/>
      <c r="K102" s="179"/>
      <c r="L102" s="179"/>
      <c r="M102" s="179"/>
      <c r="N102" s="179"/>
      <c r="O102" s="179"/>
      <c r="P102" s="179"/>
      <c r="Q102" s="1"/>
      <c r="R102" s="19"/>
      <c r="S102" s="19"/>
      <c r="T102" s="295"/>
      <c r="U102" s="295"/>
    </row>
    <row r="103" spans="1:21">
      <c r="A103" s="488"/>
      <c r="B103" s="182"/>
      <c r="C103" s="201"/>
      <c r="D103" s="181"/>
      <c r="E103" s="181" t="e">
        <f>_xlfn.IFNA(VLOOKUP(B103,'C.1'!$B$7:$E$206,4,0),0)+_xlfn.IFNA(VLOOKUP(B103,'C.2'!$B$7:$E$206,4,0),0)+_xlfn.IFNA(VLOOKUP(B103,'C.3'!$B$7:$E$206,4,0),0)+_xlfn.IFNA(VLOOKUP(B103,'C.4'!$B$7:$E$206,4,0),0)+_xlfn.IFNA(VLOOKUP(B103,#REF!,4,0),0)+_xlfn.IFNA(VLOOKUP(B103,'C.6'!$B$7:$E$206,4,0),0)+_xlfn.IFNA(VLOOKUP(B103,'C.7'!$B$7:$E$206,4,0),0)+_xlfn.IFNA(VLOOKUP(B103,'C.8'!$B$7:$E$206,4,0),0)+_xlfn.IFNA(VLOOKUP(B103,'C.9'!$B$7:$E$205,4,0),0)+_xlfn.IFNA(VLOOKUP(B103,'C.10'!$B$7:$E$206,4,0),0)+_xlfn.IFNA(VLOOKUP(B103,'C.11'!$B$7:$E$206,4,0),0)+_xlfn.IFNA(VLOOKUP(B103,'C.12'!$B$7:$E$205,4,0),0)+_xlfn.IFNA(VLOOKUP(B103,'C.13'!$B$7:$E$207,4,0),0)+_xlfn.IFNA(VLOOKUP(B103,'C.14'!$B$7:$E$205,4,0),0)+_xlfn.IFNA(VLOOKUP(B103,'C.15'!$B$7:$E$206,4,0),0)+_xlfn.IFNA(VLOOKUP(B103,'C.16'!$B$7:$E$207,4,0),0)</f>
        <v>#REF!</v>
      </c>
      <c r="F103" s="217"/>
      <c r="G103" s="489" t="e">
        <f>SUM(G88:G102)</f>
        <v>#REF!</v>
      </c>
      <c r="H103" s="179"/>
      <c r="I103" s="179"/>
      <c r="J103" s="179"/>
      <c r="K103" s="179"/>
      <c r="L103" s="179"/>
      <c r="M103" s="179"/>
      <c r="N103" s="179"/>
      <c r="O103" s="179"/>
      <c r="P103" s="179"/>
      <c r="Q103" s="1"/>
      <c r="R103" s="19"/>
      <c r="S103" s="19"/>
      <c r="T103" s="295"/>
      <c r="U103" s="295"/>
    </row>
    <row r="104" spans="1:21">
      <c r="A104" s="257"/>
      <c r="B104" s="182"/>
      <c r="C104" s="229" t="s">
        <v>215</v>
      </c>
      <c r="D104" s="229" t="s">
        <v>496</v>
      </c>
      <c r="E104" s="181" t="e">
        <f>_xlfn.IFNA(VLOOKUP(B104,'C.1'!$B$7:$E$206,4,0),0)+_xlfn.IFNA(VLOOKUP(B104,'C.2'!$B$7:$E$206,4,0),0)+_xlfn.IFNA(VLOOKUP(B104,'C.3'!$B$7:$E$206,4,0),0)+_xlfn.IFNA(VLOOKUP(B104,'C.4'!$B$7:$E$206,4,0),0)+_xlfn.IFNA(VLOOKUP(B104,#REF!,4,0),0)+_xlfn.IFNA(VLOOKUP(B104,'C.6'!$B$7:$E$206,4,0),0)+_xlfn.IFNA(VLOOKUP(B104,'C.7'!$B$7:$E$206,4,0),0)+_xlfn.IFNA(VLOOKUP(B104,'C.8'!$B$7:$E$206,4,0),0)+_xlfn.IFNA(VLOOKUP(B104,'C.9'!$B$7:$E$205,4,0),0)+_xlfn.IFNA(VLOOKUP(B104,'C.10'!$B$7:$E$206,4,0),0)+_xlfn.IFNA(VLOOKUP(B104,'C.11'!$B$7:$E$206,4,0),0)+_xlfn.IFNA(VLOOKUP(B104,'C.12'!$B$7:$E$205,4,0),0)+_xlfn.IFNA(VLOOKUP(B104,'C.13'!$B$7:$E$207,4,0),0)+_xlfn.IFNA(VLOOKUP(B104,'C.14'!$B$7:$E$205,4,0),0)+_xlfn.IFNA(VLOOKUP(B104,'C.15'!$B$7:$E$206,4,0),0)+_xlfn.IFNA(VLOOKUP(B104,'C.16'!$B$7:$E$207,4,0),0)</f>
        <v>#REF!</v>
      </c>
      <c r="F104" s="225"/>
      <c r="G104" s="225"/>
      <c r="H104" s="179"/>
      <c r="I104" s="179"/>
      <c r="J104" s="179"/>
      <c r="K104" s="179"/>
      <c r="L104" s="179"/>
      <c r="M104" s="179"/>
      <c r="N104" s="179"/>
      <c r="O104" s="179"/>
      <c r="P104" s="179"/>
      <c r="Q104" s="1"/>
      <c r="R104" s="19"/>
      <c r="S104" s="19"/>
      <c r="T104" s="295"/>
      <c r="U104" s="295"/>
    </row>
    <row r="105" spans="1:21">
      <c r="A105" s="257"/>
      <c r="B105" s="182"/>
      <c r="C105" s="230" t="s">
        <v>216</v>
      </c>
      <c r="D105" s="230" t="s">
        <v>496</v>
      </c>
      <c r="E105" s="181" t="e">
        <f>_xlfn.IFNA(VLOOKUP(B105,'C.1'!$B$7:$E$206,4,0),0)+_xlfn.IFNA(VLOOKUP(B105,'C.2'!$B$7:$E$206,4,0),0)+_xlfn.IFNA(VLOOKUP(B105,'C.3'!$B$7:$E$206,4,0),0)+_xlfn.IFNA(VLOOKUP(B105,'C.4'!$B$7:$E$206,4,0),0)+_xlfn.IFNA(VLOOKUP(B105,#REF!,4,0),0)+_xlfn.IFNA(VLOOKUP(B105,'C.6'!$B$7:$E$206,4,0),0)+_xlfn.IFNA(VLOOKUP(B105,'C.7'!$B$7:$E$206,4,0),0)+_xlfn.IFNA(VLOOKUP(B105,'C.8'!$B$7:$E$206,4,0),0)+_xlfn.IFNA(VLOOKUP(B105,'C.9'!$B$7:$E$205,4,0),0)+_xlfn.IFNA(VLOOKUP(B105,'C.10'!$B$7:$E$206,4,0),0)+_xlfn.IFNA(VLOOKUP(B105,'C.11'!$B$7:$E$206,4,0),0)+_xlfn.IFNA(VLOOKUP(B105,'C.12'!$B$7:$E$205,4,0),0)+_xlfn.IFNA(VLOOKUP(B105,'C.13'!$B$7:$E$207,4,0),0)+_xlfn.IFNA(VLOOKUP(B105,'C.14'!$B$7:$E$205,4,0),0)+_xlfn.IFNA(VLOOKUP(B105,'C.15'!$B$7:$E$206,4,0),0)+_xlfn.IFNA(VLOOKUP(B105,'C.16'!$B$7:$E$207,4,0),0)</f>
        <v>#REF!</v>
      </c>
      <c r="F105" s="225"/>
      <c r="G105" s="225"/>
      <c r="H105" s="179"/>
      <c r="I105" s="179"/>
      <c r="J105" s="179"/>
      <c r="K105" s="179"/>
      <c r="L105" s="179"/>
      <c r="M105" s="179"/>
      <c r="N105" s="179"/>
      <c r="O105" s="179"/>
      <c r="P105" s="179"/>
      <c r="Q105" s="1"/>
      <c r="R105" s="19"/>
      <c r="S105" s="19"/>
      <c r="T105" s="295"/>
      <c r="U105" s="295"/>
    </row>
    <row r="106" spans="1:21" ht="14.4">
      <c r="A106" s="488"/>
      <c r="B106" s="321" t="s">
        <v>245</v>
      </c>
      <c r="C106" s="201" t="s">
        <v>224</v>
      </c>
      <c r="D106" s="203" t="s">
        <v>82</v>
      </c>
      <c r="E106" s="181" t="e">
        <f>_xlfn.IFNA(VLOOKUP(B106,'C.1'!$B$7:$E$206,4,0),0)+_xlfn.IFNA(VLOOKUP(B106,'C.2'!$B$7:$E$206,4,0),0)+_xlfn.IFNA(VLOOKUP(B106,'C.3'!$B$7:$E$206,4,0),0)+_xlfn.IFNA(VLOOKUP(B106,'C.4'!$B$7:$E$206,4,0),0)+_xlfn.IFNA(VLOOKUP(B106,#REF!,4,0),0)+_xlfn.IFNA(VLOOKUP(B106,'C.6'!$B$7:$E$206,4,0),0)+_xlfn.IFNA(VLOOKUP(B106,'C.7'!$B$7:$E$206,4,0),0)+_xlfn.IFNA(VLOOKUP(B106,'C.8'!$B$7:$E$206,4,0),0)+_xlfn.IFNA(VLOOKUP(B106,'C.9'!$B$7:$E$205,4,0),0)+_xlfn.IFNA(VLOOKUP(B106,'C.10'!$B$7:$E$206,4,0),0)+_xlfn.IFNA(VLOOKUP(B106,'C.11'!$B$7:$E$206,4,0),0)+_xlfn.IFNA(VLOOKUP(B106,'C.12'!$B$7:$E$205,4,0),0)+_xlfn.IFNA(VLOOKUP(B106,'C.13'!$B$7:$E$207,4,0),0)+_xlfn.IFNA(VLOOKUP(B106,'C.14'!$B$7:$E$205,4,0),0)+_xlfn.IFNA(VLOOKUP(B106,'C.15'!$B$7:$E$206,4,0),0)+_xlfn.IFNA(VLOOKUP(B106,'C.16'!$B$7:$E$207,4,0),0)</f>
        <v>#REF!</v>
      </c>
      <c r="F106" s="217" t="e">
        <f>#REF!</f>
        <v>#REF!</v>
      </c>
      <c r="G106" s="205" t="e">
        <f t="shared" si="1"/>
        <v>#REF!</v>
      </c>
      <c r="H106" s="179"/>
      <c r="I106" s="179"/>
      <c r="J106" s="179"/>
      <c r="K106" s="179"/>
      <c r="L106" s="179"/>
      <c r="M106" s="179"/>
      <c r="N106" s="179"/>
      <c r="O106" s="179"/>
      <c r="P106" s="179"/>
      <c r="Q106" s="1"/>
      <c r="R106" s="19"/>
      <c r="S106" s="19"/>
      <c r="T106" s="295"/>
      <c r="U106" s="295"/>
    </row>
    <row r="107" spans="1:21" ht="14.4">
      <c r="A107" s="488"/>
      <c r="B107" s="321" t="s">
        <v>243</v>
      </c>
      <c r="C107" s="201" t="s">
        <v>225</v>
      </c>
      <c r="D107" s="203" t="s">
        <v>77</v>
      </c>
      <c r="E107" s="181" t="e">
        <f>_xlfn.IFNA(VLOOKUP(B107,'C.1'!$B$7:$E$206,4,0),0)+_xlfn.IFNA(VLOOKUP(B107,'C.2'!$B$7:$E$206,4,0),0)+_xlfn.IFNA(VLOOKUP(B107,'C.3'!$B$7:$E$206,4,0),0)+_xlfn.IFNA(VLOOKUP(B107,'C.4'!$B$7:$E$206,4,0),0)+_xlfn.IFNA(VLOOKUP(B107,#REF!,4,0),0)+_xlfn.IFNA(VLOOKUP(B107,'C.6'!$B$7:$E$206,4,0),0)+_xlfn.IFNA(VLOOKUP(B107,'C.7'!$B$7:$E$206,4,0),0)+_xlfn.IFNA(VLOOKUP(B107,'C.8'!$B$7:$E$206,4,0),0)+_xlfn.IFNA(VLOOKUP(B107,'C.9'!$B$7:$E$205,4,0),0)+_xlfn.IFNA(VLOOKUP(B107,'C.10'!$B$7:$E$206,4,0),0)+_xlfn.IFNA(VLOOKUP(B107,'C.11'!$B$7:$E$206,4,0),0)+_xlfn.IFNA(VLOOKUP(B107,'C.12'!$B$7:$E$205,4,0),0)+_xlfn.IFNA(VLOOKUP(B107,'C.13'!$B$7:$E$207,4,0),0)+_xlfn.IFNA(VLOOKUP(B107,'C.14'!$B$7:$E$205,4,0),0)+_xlfn.IFNA(VLOOKUP(B107,'C.15'!$B$7:$E$206,4,0),0)+_xlfn.IFNA(VLOOKUP(B107,'C.16'!$B$7:$E$207,4,0),0)</f>
        <v>#REF!</v>
      </c>
      <c r="F107" s="217" t="e">
        <f>#REF!</f>
        <v>#REF!</v>
      </c>
      <c r="G107" s="205" t="e">
        <f t="shared" si="1"/>
        <v>#REF!</v>
      </c>
      <c r="H107" s="179"/>
      <c r="I107" s="179"/>
      <c r="J107" s="179"/>
      <c r="K107" s="179"/>
      <c r="L107" s="179"/>
      <c r="M107" s="179"/>
      <c r="N107" s="179"/>
      <c r="O107" s="179"/>
      <c r="P107" s="179"/>
      <c r="Q107" s="1"/>
      <c r="R107" s="19"/>
      <c r="S107" s="19"/>
    </row>
    <row r="108" spans="1:21" ht="14.4">
      <c r="A108" s="488"/>
      <c r="B108" s="321" t="s">
        <v>244</v>
      </c>
      <c r="C108" s="201" t="s">
        <v>226</v>
      </c>
      <c r="D108" s="203" t="s">
        <v>77</v>
      </c>
      <c r="E108" s="181" t="e">
        <f>_xlfn.IFNA(VLOOKUP(B108,'C.1'!$B$7:$E$206,4,0),0)+_xlfn.IFNA(VLOOKUP(B108,'C.2'!$B$7:$E$206,4,0),0)+_xlfn.IFNA(VLOOKUP(B108,'C.3'!$B$7:$E$206,4,0),0)+_xlfn.IFNA(VLOOKUP(B108,'C.4'!$B$7:$E$206,4,0),0)+_xlfn.IFNA(VLOOKUP(B108,#REF!,4,0),0)+_xlfn.IFNA(VLOOKUP(B108,'C.6'!$B$7:$E$206,4,0),0)+_xlfn.IFNA(VLOOKUP(B108,'C.7'!$B$7:$E$206,4,0),0)+_xlfn.IFNA(VLOOKUP(B108,'C.8'!$B$7:$E$206,4,0),0)+_xlfn.IFNA(VLOOKUP(B108,'C.9'!$B$7:$E$205,4,0),0)+_xlfn.IFNA(VLOOKUP(B108,'C.10'!$B$7:$E$206,4,0),0)+_xlfn.IFNA(VLOOKUP(B108,'C.11'!$B$7:$E$206,4,0),0)+_xlfn.IFNA(VLOOKUP(B108,'C.12'!$B$7:$E$205,4,0),0)+_xlfn.IFNA(VLOOKUP(B108,'C.13'!$B$7:$E$207,4,0),0)+_xlfn.IFNA(VLOOKUP(B108,'C.14'!$B$7:$E$205,4,0),0)+_xlfn.IFNA(VLOOKUP(B108,'C.15'!$B$7:$E$206,4,0),0)+_xlfn.IFNA(VLOOKUP(B108,'C.16'!$B$7:$E$207,4,0),0)</f>
        <v>#REF!</v>
      </c>
      <c r="F108" s="217" t="e">
        <f>#REF!</f>
        <v>#REF!</v>
      </c>
      <c r="G108" s="205" t="e">
        <f t="shared" si="1"/>
        <v>#REF!</v>
      </c>
      <c r="H108" s="179"/>
      <c r="I108" s="179"/>
      <c r="J108" s="179"/>
      <c r="K108" s="179"/>
      <c r="L108" s="179"/>
      <c r="M108" s="179"/>
      <c r="N108" s="179"/>
      <c r="O108" s="179"/>
      <c r="P108" s="179"/>
      <c r="Q108" s="1"/>
      <c r="R108" s="19"/>
      <c r="S108" s="19"/>
    </row>
    <row r="109" spans="1:21" ht="14.4">
      <c r="A109" s="488"/>
      <c r="B109" s="321" t="s">
        <v>248</v>
      </c>
      <c r="C109" s="201" t="s">
        <v>227</v>
      </c>
      <c r="D109" s="203" t="s">
        <v>82</v>
      </c>
      <c r="E109" s="181" t="e">
        <f>_xlfn.IFNA(VLOOKUP(B109,'C.1'!$B$7:$E$206,4,0),0)+_xlfn.IFNA(VLOOKUP(B109,'C.2'!$B$7:$E$206,4,0),0)+_xlfn.IFNA(VLOOKUP(B109,'C.3'!$B$7:$E$206,4,0),0)+_xlfn.IFNA(VLOOKUP(B109,'C.4'!$B$7:$E$206,4,0),0)+_xlfn.IFNA(VLOOKUP(B109,#REF!,4,0),0)+_xlfn.IFNA(VLOOKUP(B109,'C.6'!$B$7:$E$206,4,0),0)+_xlfn.IFNA(VLOOKUP(B109,'C.7'!$B$7:$E$206,4,0),0)+_xlfn.IFNA(VLOOKUP(B109,'C.8'!$B$7:$E$206,4,0),0)+_xlfn.IFNA(VLOOKUP(B109,'C.9'!$B$7:$E$205,4,0),0)+_xlfn.IFNA(VLOOKUP(B109,'C.10'!$B$7:$E$206,4,0),0)+_xlfn.IFNA(VLOOKUP(B109,'C.11'!$B$7:$E$206,4,0),0)+_xlfn.IFNA(VLOOKUP(B109,'C.12'!$B$7:$E$205,4,0),0)+_xlfn.IFNA(VLOOKUP(B109,'C.13'!$B$7:$E$207,4,0),0)+_xlfn.IFNA(VLOOKUP(B109,'C.14'!$B$7:$E$205,4,0),0)+_xlfn.IFNA(VLOOKUP(B109,'C.15'!$B$7:$E$206,4,0),0)+_xlfn.IFNA(VLOOKUP(B109,'C.16'!$B$7:$E$207,4,0),0)</f>
        <v>#REF!</v>
      </c>
      <c r="F109" s="217" t="e">
        <f>#REF!</f>
        <v>#REF!</v>
      </c>
      <c r="G109" s="205" t="e">
        <f t="shared" si="1"/>
        <v>#REF!</v>
      </c>
      <c r="H109" s="179"/>
      <c r="I109" s="179"/>
      <c r="J109" s="179"/>
      <c r="K109" s="179"/>
      <c r="L109" s="179"/>
      <c r="M109" s="179"/>
      <c r="N109" s="179"/>
      <c r="O109" s="179"/>
      <c r="P109" s="179"/>
      <c r="Q109" s="1"/>
      <c r="R109" s="19"/>
      <c r="S109" s="19"/>
    </row>
    <row r="110" spans="1:21" ht="14.4">
      <c r="A110" s="488"/>
      <c r="B110" s="321" t="s">
        <v>249</v>
      </c>
      <c r="C110" s="201" t="s">
        <v>228</v>
      </c>
      <c r="D110" s="203" t="s">
        <v>82</v>
      </c>
      <c r="E110" s="181" t="e">
        <f>_xlfn.IFNA(VLOOKUP(B110,'C.1'!$B$7:$E$206,4,0),0)+_xlfn.IFNA(VLOOKUP(B110,'C.2'!$B$7:$E$206,4,0),0)+_xlfn.IFNA(VLOOKUP(B110,'C.3'!$B$7:$E$206,4,0),0)+_xlfn.IFNA(VLOOKUP(B110,'C.4'!$B$7:$E$206,4,0),0)+_xlfn.IFNA(VLOOKUP(B110,#REF!,4,0),0)+_xlfn.IFNA(VLOOKUP(B110,'C.6'!$B$7:$E$206,4,0),0)+_xlfn.IFNA(VLOOKUP(B110,'C.7'!$B$7:$E$206,4,0),0)+_xlfn.IFNA(VLOOKUP(B110,'C.8'!$B$7:$E$206,4,0),0)+_xlfn.IFNA(VLOOKUP(B110,'C.9'!$B$7:$E$205,4,0),0)+_xlfn.IFNA(VLOOKUP(B110,'C.10'!$B$7:$E$206,4,0),0)+_xlfn.IFNA(VLOOKUP(B110,'C.11'!$B$7:$E$206,4,0),0)+_xlfn.IFNA(VLOOKUP(B110,'C.12'!$B$7:$E$205,4,0),0)+_xlfn.IFNA(VLOOKUP(B110,'C.13'!$B$7:$E$207,4,0),0)+_xlfn.IFNA(VLOOKUP(B110,'C.14'!$B$7:$E$205,4,0),0)+_xlfn.IFNA(VLOOKUP(B110,'C.15'!$B$7:$E$206,4,0),0)+_xlfn.IFNA(VLOOKUP(B110,'C.16'!$B$7:$E$207,4,0),0)</f>
        <v>#REF!</v>
      </c>
      <c r="F110" s="217" t="e">
        <f>#REF!</f>
        <v>#REF!</v>
      </c>
      <c r="G110" s="205" t="e">
        <f t="shared" si="1"/>
        <v>#REF!</v>
      </c>
      <c r="H110" s="179"/>
      <c r="I110" s="179"/>
      <c r="J110" s="179"/>
      <c r="K110" s="179"/>
      <c r="L110" s="179"/>
      <c r="M110" s="179"/>
      <c r="N110" s="179"/>
      <c r="O110" s="179"/>
      <c r="P110" s="179"/>
      <c r="Q110" s="1"/>
      <c r="R110" s="19"/>
      <c r="S110" s="19"/>
    </row>
    <row r="111" spans="1:21" ht="14.4">
      <c r="A111" s="488"/>
      <c r="B111" s="321" t="s">
        <v>250</v>
      </c>
      <c r="C111" s="201" t="s">
        <v>253</v>
      </c>
      <c r="D111" s="203" t="s">
        <v>82</v>
      </c>
      <c r="E111" s="181" t="e">
        <f>_xlfn.IFNA(VLOOKUP(B111,'C.1'!$B$7:$E$206,4,0),0)+_xlfn.IFNA(VLOOKUP(B111,'C.2'!$B$7:$E$206,4,0),0)+_xlfn.IFNA(VLOOKUP(B111,'C.3'!$B$7:$E$206,4,0),0)+_xlfn.IFNA(VLOOKUP(B111,'C.4'!$B$7:$E$206,4,0),0)+_xlfn.IFNA(VLOOKUP(B111,#REF!,4,0),0)+_xlfn.IFNA(VLOOKUP(B111,'C.6'!$B$7:$E$206,4,0),0)+_xlfn.IFNA(VLOOKUP(B111,'C.7'!$B$7:$E$206,4,0),0)+_xlfn.IFNA(VLOOKUP(B111,'C.8'!$B$7:$E$206,4,0),0)+_xlfn.IFNA(VLOOKUP(B111,'C.9'!$B$7:$E$205,4,0),0)+_xlfn.IFNA(VLOOKUP(B111,'C.10'!$B$7:$E$206,4,0),0)+_xlfn.IFNA(VLOOKUP(B111,'C.11'!$B$7:$E$206,4,0),0)+_xlfn.IFNA(VLOOKUP(B111,'C.12'!$B$7:$E$205,4,0),0)+_xlfn.IFNA(VLOOKUP(B111,'C.13'!$B$7:$E$207,4,0),0)+_xlfn.IFNA(VLOOKUP(B111,'C.14'!$B$7:$E$205,4,0),0)+_xlfn.IFNA(VLOOKUP(B111,'C.15'!$B$7:$E$206,4,0),0)+_xlfn.IFNA(VLOOKUP(B111,'C.16'!$B$7:$E$207,4,0),0)</f>
        <v>#REF!</v>
      </c>
      <c r="F111" s="217" t="e">
        <f>#REF!</f>
        <v>#REF!</v>
      </c>
      <c r="G111" s="205" t="e">
        <f t="shared" si="1"/>
        <v>#REF!</v>
      </c>
      <c r="H111" s="179"/>
      <c r="I111" s="179"/>
      <c r="J111" s="179"/>
      <c r="K111" s="179"/>
      <c r="L111" s="179"/>
      <c r="M111" s="179"/>
      <c r="N111" s="179"/>
      <c r="O111" s="179"/>
      <c r="P111" s="179"/>
      <c r="Q111" s="1"/>
      <c r="R111" s="19"/>
      <c r="S111" s="19"/>
    </row>
    <row r="112" spans="1:21" ht="27.6">
      <c r="A112" s="488"/>
      <c r="B112" s="321" t="s">
        <v>251</v>
      </c>
      <c r="C112" s="201" t="s">
        <v>229</v>
      </c>
      <c r="D112" s="203" t="s">
        <v>82</v>
      </c>
      <c r="E112" s="181" t="e">
        <f>_xlfn.IFNA(VLOOKUP(B112,'C.1'!$B$7:$E$206,4,0),0)+_xlfn.IFNA(VLOOKUP(B112,'C.2'!$B$7:$E$206,4,0),0)+_xlfn.IFNA(VLOOKUP(B112,'C.3'!$B$7:$E$206,4,0),0)+_xlfn.IFNA(VLOOKUP(B112,'C.4'!$B$7:$E$206,4,0),0)+_xlfn.IFNA(VLOOKUP(B112,#REF!,4,0),0)+_xlfn.IFNA(VLOOKUP(B112,'C.6'!$B$7:$E$206,4,0),0)+_xlfn.IFNA(VLOOKUP(B112,'C.7'!$B$7:$E$206,4,0),0)+_xlfn.IFNA(VLOOKUP(B112,'C.8'!$B$7:$E$206,4,0),0)+_xlfn.IFNA(VLOOKUP(B112,'C.9'!$B$7:$E$205,4,0),0)+_xlfn.IFNA(VLOOKUP(B112,'C.10'!$B$7:$E$206,4,0),0)+_xlfn.IFNA(VLOOKUP(B112,'C.11'!$B$7:$E$206,4,0),0)+_xlfn.IFNA(VLOOKUP(B112,'C.12'!$B$7:$E$205,4,0),0)+_xlfn.IFNA(VLOOKUP(B112,'C.13'!$B$7:$E$207,4,0),0)+_xlfn.IFNA(VLOOKUP(B112,'C.14'!$B$7:$E$205,4,0),0)+_xlfn.IFNA(VLOOKUP(B112,'C.15'!$B$7:$E$206,4,0),0)+_xlfn.IFNA(VLOOKUP(B112,'C.16'!$B$7:$E$207,4,0),0)</f>
        <v>#REF!</v>
      </c>
      <c r="F112" s="217" t="e">
        <f>#REF!</f>
        <v>#REF!</v>
      </c>
      <c r="G112" s="205" t="e">
        <f t="shared" si="1"/>
        <v>#REF!</v>
      </c>
      <c r="H112" s="179"/>
      <c r="I112" s="179"/>
      <c r="J112" s="179"/>
      <c r="K112" s="179"/>
      <c r="L112" s="179"/>
      <c r="M112" s="179"/>
      <c r="N112" s="179"/>
      <c r="O112" s="179"/>
      <c r="P112" s="179"/>
      <c r="Q112" s="1"/>
      <c r="R112" s="19"/>
      <c r="S112" s="19"/>
    </row>
    <row r="113" spans="1:19" ht="27.6">
      <c r="A113" s="488"/>
      <c r="B113" s="321" t="s">
        <v>252</v>
      </c>
      <c r="C113" s="201" t="s">
        <v>230</v>
      </c>
      <c r="D113" s="203" t="s">
        <v>82</v>
      </c>
      <c r="E113" s="181" t="e">
        <f>_xlfn.IFNA(VLOOKUP(B113,'C.1'!$B$7:$E$206,4,0),0)+_xlfn.IFNA(VLOOKUP(B113,'C.2'!$B$7:$E$206,4,0),0)+_xlfn.IFNA(VLOOKUP(B113,'C.3'!$B$7:$E$206,4,0),0)+_xlfn.IFNA(VLOOKUP(B113,'C.4'!$B$7:$E$206,4,0),0)+_xlfn.IFNA(VLOOKUP(B113,#REF!,4,0),0)+_xlfn.IFNA(VLOOKUP(B113,'C.6'!$B$7:$E$206,4,0),0)+_xlfn.IFNA(VLOOKUP(B113,'C.7'!$B$7:$E$206,4,0),0)+_xlfn.IFNA(VLOOKUP(B113,'C.8'!$B$7:$E$206,4,0),0)+_xlfn.IFNA(VLOOKUP(B113,'C.9'!$B$7:$E$205,4,0),0)+_xlfn.IFNA(VLOOKUP(B113,'C.10'!$B$7:$E$206,4,0),0)+_xlfn.IFNA(VLOOKUP(B113,'C.11'!$B$7:$E$206,4,0),0)+_xlfn.IFNA(VLOOKUP(B113,'C.12'!$B$7:$E$205,4,0),0)+_xlfn.IFNA(VLOOKUP(B113,'C.13'!$B$7:$E$207,4,0),0)+_xlfn.IFNA(VLOOKUP(B113,'C.14'!$B$7:$E$205,4,0),0)+_xlfn.IFNA(VLOOKUP(B113,'C.15'!$B$7:$E$206,4,0),0)+_xlfn.IFNA(VLOOKUP(B113,'C.16'!$B$7:$E$207,4,0),0)</f>
        <v>#REF!</v>
      </c>
      <c r="F113" s="217" t="e">
        <f>'47P'!N48</f>
        <v>#REF!</v>
      </c>
      <c r="G113" s="205" t="e">
        <f t="shared" si="1"/>
        <v>#REF!</v>
      </c>
      <c r="H113" s="179"/>
      <c r="I113" s="179"/>
      <c r="J113" s="179"/>
      <c r="K113" s="179"/>
      <c r="L113" s="179"/>
      <c r="M113" s="179"/>
      <c r="N113" s="179"/>
      <c r="O113" s="179"/>
      <c r="P113" s="179"/>
      <c r="Q113" s="1"/>
      <c r="R113" s="19"/>
      <c r="S113" s="19"/>
    </row>
    <row r="114" spans="1:19">
      <c r="A114" s="488"/>
      <c r="B114" s="182"/>
      <c r="C114" s="201"/>
      <c r="D114" s="203"/>
      <c r="E114" s="181" t="e">
        <f>_xlfn.IFNA(VLOOKUP(B114,'C.1'!$B$7:$E$206,4,0),0)+_xlfn.IFNA(VLOOKUP(B114,'C.2'!$B$7:$E$206,4,0),0)+_xlfn.IFNA(VLOOKUP(B114,'C.3'!$B$7:$E$206,4,0),0)+_xlfn.IFNA(VLOOKUP(B114,'C.4'!$B$7:$E$206,4,0),0)+_xlfn.IFNA(VLOOKUP(B114,#REF!,4,0),0)+_xlfn.IFNA(VLOOKUP(B114,'C.6'!$B$7:$E$206,4,0),0)+_xlfn.IFNA(VLOOKUP(B114,'C.7'!$B$7:$E$206,4,0),0)+_xlfn.IFNA(VLOOKUP(B114,'C.8'!$B$7:$E$206,4,0),0)+_xlfn.IFNA(VLOOKUP(B114,'C.9'!$B$7:$E$205,4,0),0)+_xlfn.IFNA(VLOOKUP(B114,'C.10'!$B$7:$E$206,4,0),0)+_xlfn.IFNA(VLOOKUP(B114,'C.11'!$B$7:$E$206,4,0),0)+_xlfn.IFNA(VLOOKUP(B114,'C.12'!$B$7:$E$205,4,0),0)+_xlfn.IFNA(VLOOKUP(B114,'C.13'!$B$7:$E$207,4,0),0)+_xlfn.IFNA(VLOOKUP(B114,'C.14'!$B$7:$E$205,4,0),0)+_xlfn.IFNA(VLOOKUP(B114,'C.15'!$B$7:$E$206,4,0),0)+_xlfn.IFNA(VLOOKUP(B114,'C.16'!$B$7:$E$207,4,0),0)</f>
        <v>#REF!</v>
      </c>
      <c r="F114" s="217"/>
      <c r="G114" s="489" t="e">
        <f>SUM(G106:G113)</f>
        <v>#REF!</v>
      </c>
      <c r="H114" s="179"/>
      <c r="I114" s="179"/>
      <c r="J114" s="179"/>
      <c r="K114" s="179"/>
      <c r="L114" s="179"/>
      <c r="M114" s="179"/>
      <c r="N114" s="179"/>
      <c r="O114" s="179"/>
      <c r="P114" s="179"/>
      <c r="Q114" s="1"/>
      <c r="R114" s="19"/>
      <c r="S114" s="19"/>
    </row>
    <row r="115" spans="1:19">
      <c r="A115" s="488"/>
      <c r="B115" s="182"/>
      <c r="C115" s="230" t="s">
        <v>231</v>
      </c>
      <c r="D115" s="225"/>
      <c r="E115" s="181" t="e">
        <f>_xlfn.IFNA(VLOOKUP(B115,'C.1'!$B$7:$E$206,4,0),0)+_xlfn.IFNA(VLOOKUP(B115,'C.2'!$B$7:$E$206,4,0),0)+_xlfn.IFNA(VLOOKUP(B115,'C.3'!$B$7:$E$206,4,0),0)+_xlfn.IFNA(VLOOKUP(B115,'C.4'!$B$7:$E$206,4,0),0)+_xlfn.IFNA(VLOOKUP(B115,#REF!,4,0),0)+_xlfn.IFNA(VLOOKUP(B115,'C.6'!$B$7:$E$206,4,0),0)+_xlfn.IFNA(VLOOKUP(B115,'C.7'!$B$7:$E$206,4,0),0)+_xlfn.IFNA(VLOOKUP(B115,'C.8'!$B$7:$E$206,4,0),0)+_xlfn.IFNA(VLOOKUP(B115,'C.9'!$B$7:$E$205,4,0),0)+_xlfn.IFNA(VLOOKUP(B115,'C.10'!$B$7:$E$206,4,0),0)+_xlfn.IFNA(VLOOKUP(B115,'C.11'!$B$7:$E$206,4,0),0)+_xlfn.IFNA(VLOOKUP(B115,'C.12'!$B$7:$E$205,4,0),0)+_xlfn.IFNA(VLOOKUP(B115,'C.13'!$B$7:$E$207,4,0),0)+_xlfn.IFNA(VLOOKUP(B115,'C.14'!$B$7:$E$205,4,0),0)+_xlfn.IFNA(VLOOKUP(B115,'C.15'!$B$7:$E$206,4,0),0)+_xlfn.IFNA(VLOOKUP(B115,'C.16'!$B$7:$E$207,4,0),0)</f>
        <v>#REF!</v>
      </c>
      <c r="F115" s="225"/>
      <c r="G115" s="225"/>
      <c r="H115" s="179"/>
      <c r="I115" s="179"/>
      <c r="J115" s="179"/>
      <c r="K115" s="179"/>
      <c r="L115" s="179"/>
      <c r="M115" s="179"/>
      <c r="N115" s="179"/>
      <c r="O115" s="179"/>
      <c r="P115" s="179"/>
      <c r="Q115" s="1"/>
      <c r="R115" s="19"/>
      <c r="S115" s="19"/>
    </row>
    <row r="116" spans="1:19" ht="14.4">
      <c r="A116" s="488"/>
      <c r="B116" s="321" t="s">
        <v>49</v>
      </c>
      <c r="C116" s="183" t="s">
        <v>193</v>
      </c>
      <c r="D116" s="181" t="s">
        <v>77</v>
      </c>
      <c r="E116" s="181" t="e">
        <f>_xlfn.IFNA(VLOOKUP(B116,'C.1'!$B$7:$E$206,4,0),0)+_xlfn.IFNA(VLOOKUP(B116,'C.2'!$B$7:$E$206,4,0),0)+_xlfn.IFNA(VLOOKUP(B116,'C.3'!$B$7:$E$206,4,0),0)+_xlfn.IFNA(VLOOKUP(B116,'C.4'!$B$7:$E$206,4,0),0)+_xlfn.IFNA(VLOOKUP(B116,#REF!,4,0),0)+_xlfn.IFNA(VLOOKUP(B116,'C.6'!$B$7:$E$206,4,0),0)+_xlfn.IFNA(VLOOKUP(B116,'C.7'!$B$7:$E$206,4,0),0)+_xlfn.IFNA(VLOOKUP(B116,'C.8'!$B$7:$E$206,4,0),0)+_xlfn.IFNA(VLOOKUP(B116,'C.9'!$B$7:$E$205,4,0),0)+_xlfn.IFNA(VLOOKUP(B116,'C.10'!$B$7:$E$206,4,0),0)+_xlfn.IFNA(VLOOKUP(B116,'C.11'!$B$7:$E$206,4,0),0)+_xlfn.IFNA(VLOOKUP(B116,'C.12'!$B$7:$E$205,4,0),0)+_xlfn.IFNA(VLOOKUP(B116,'C.13'!$B$7:$E$207,4,0),0)+_xlfn.IFNA(VLOOKUP(B116,'C.14'!$B$7:$E$205,4,0),0)+_xlfn.IFNA(VLOOKUP(B116,'C.15'!$B$7:$E$206,4,0),0)+_xlfn.IFNA(VLOOKUP(B116,'C.16'!$B$7:$E$207,4,0),0)</f>
        <v>#REF!</v>
      </c>
      <c r="F116" s="217" t="e">
        <f>#REF!</f>
        <v>#REF!</v>
      </c>
      <c r="G116" s="205" t="e">
        <f t="shared" si="1"/>
        <v>#REF!</v>
      </c>
      <c r="H116" s="179"/>
      <c r="I116" s="179"/>
      <c r="J116" s="179"/>
      <c r="K116" s="179"/>
      <c r="L116" s="179"/>
      <c r="M116" s="179"/>
      <c r="N116" s="179"/>
      <c r="O116" s="179"/>
      <c r="P116" s="179"/>
      <c r="Q116" s="1"/>
      <c r="R116" s="19"/>
      <c r="S116" s="19"/>
    </row>
    <row r="117" spans="1:19" ht="14.4">
      <c r="A117" s="488"/>
      <c r="B117" s="321" t="s">
        <v>50</v>
      </c>
      <c r="C117" s="183" t="s">
        <v>273</v>
      </c>
      <c r="D117" s="181" t="s">
        <v>82</v>
      </c>
      <c r="E117" s="181" t="e">
        <f>_xlfn.IFNA(VLOOKUP(B117,'C.1'!$B$7:$E$206,4,0),0)+_xlfn.IFNA(VLOOKUP(B117,'C.2'!$B$7:$E$206,4,0),0)+_xlfn.IFNA(VLOOKUP(B117,'C.3'!$B$7:$E$206,4,0),0)+_xlfn.IFNA(VLOOKUP(B117,'C.4'!$B$7:$E$206,4,0),0)+_xlfn.IFNA(VLOOKUP(B117,#REF!,4,0),0)+_xlfn.IFNA(VLOOKUP(B117,'C.6'!$B$7:$E$206,4,0),0)+_xlfn.IFNA(VLOOKUP(B117,'C.7'!$B$7:$E$206,4,0),0)+_xlfn.IFNA(VLOOKUP(B117,'C.8'!$B$7:$E$206,4,0),0)+_xlfn.IFNA(VLOOKUP(B117,'C.9'!$B$7:$E$205,4,0),0)+_xlfn.IFNA(VLOOKUP(B117,'C.10'!$B$7:$E$206,4,0),0)+_xlfn.IFNA(VLOOKUP(B117,'C.11'!$B$7:$E$206,4,0),0)+_xlfn.IFNA(VLOOKUP(B117,'C.12'!$B$7:$E$205,4,0),0)+_xlfn.IFNA(VLOOKUP(B117,'C.13'!$B$7:$E$207,4,0),0)+_xlfn.IFNA(VLOOKUP(B117,'C.14'!$B$7:$E$205,4,0),0)+_xlfn.IFNA(VLOOKUP(B117,'C.15'!$B$7:$E$206,4,0),0)+_xlfn.IFNA(VLOOKUP(B117,'C.16'!$B$7:$E$207,4,0),0)</f>
        <v>#REF!</v>
      </c>
      <c r="F117" s="217" t="e">
        <f>#REF!</f>
        <v>#REF!</v>
      </c>
      <c r="G117" s="205" t="e">
        <f t="shared" ref="G117:G125" si="2">E117*F117</f>
        <v>#REF!</v>
      </c>
      <c r="H117" s="179"/>
      <c r="I117" s="179"/>
      <c r="J117" s="179"/>
      <c r="K117" s="179"/>
      <c r="L117" s="179"/>
      <c r="M117" s="179"/>
      <c r="N117" s="179"/>
      <c r="O117" s="179"/>
      <c r="P117" s="179"/>
      <c r="Q117" s="1"/>
      <c r="R117" s="19"/>
      <c r="S117" s="19"/>
    </row>
    <row r="118" spans="1:19" ht="14.4">
      <c r="A118" s="488"/>
      <c r="B118" s="321" t="s">
        <v>254</v>
      </c>
      <c r="C118" s="204" t="s">
        <v>233</v>
      </c>
      <c r="D118" s="181" t="s">
        <v>14</v>
      </c>
      <c r="E118" s="181" t="e">
        <f>_xlfn.IFNA(VLOOKUP(B118,'C.1'!$B$7:$E$206,4,0),0)+_xlfn.IFNA(VLOOKUP(B118,'C.2'!$B$7:$E$206,4,0),0)+_xlfn.IFNA(VLOOKUP(B118,'C.3'!$B$7:$E$206,4,0),0)+_xlfn.IFNA(VLOOKUP(B118,'C.4'!$B$7:$E$206,4,0),0)+_xlfn.IFNA(VLOOKUP(B118,#REF!,4,0),0)+_xlfn.IFNA(VLOOKUP(B118,'C.6'!$B$7:$E$206,4,0),0)+_xlfn.IFNA(VLOOKUP(B118,'C.7'!$B$7:$E$206,4,0),0)+_xlfn.IFNA(VLOOKUP(B118,'C.8'!$B$7:$E$206,4,0),0)+_xlfn.IFNA(VLOOKUP(B118,'C.9'!$B$7:$E$205,4,0),0)+_xlfn.IFNA(VLOOKUP(B118,'C.10'!$B$7:$E$206,4,0),0)+_xlfn.IFNA(VLOOKUP(B118,'C.11'!$B$7:$E$206,4,0),0)+_xlfn.IFNA(VLOOKUP(B118,'C.12'!$B$7:$E$205,4,0),0)+_xlfn.IFNA(VLOOKUP(B118,'C.13'!$B$7:$E$207,4,0),0)+_xlfn.IFNA(VLOOKUP(B118,'C.14'!$B$7:$E$205,4,0),0)+_xlfn.IFNA(VLOOKUP(B118,'C.15'!$B$7:$E$206,4,0),0)+_xlfn.IFNA(VLOOKUP(B118,'C.16'!$B$7:$E$207,4,0),0)</f>
        <v>#REF!</v>
      </c>
      <c r="F118" s="217" t="e">
        <f>#REF!</f>
        <v>#REF!</v>
      </c>
      <c r="G118" s="205" t="e">
        <f t="shared" si="2"/>
        <v>#REF!</v>
      </c>
      <c r="H118" s="179"/>
      <c r="I118" s="179"/>
      <c r="J118" s="179"/>
      <c r="K118" s="179"/>
      <c r="L118" s="179"/>
      <c r="M118" s="179"/>
      <c r="N118" s="179"/>
      <c r="O118" s="179"/>
      <c r="P118" s="179"/>
      <c r="Q118" s="1"/>
      <c r="R118" s="19"/>
      <c r="S118" s="19"/>
    </row>
    <row r="119" spans="1:19" ht="27.6">
      <c r="A119" s="488"/>
      <c r="B119" s="321" t="s">
        <v>303</v>
      </c>
      <c r="C119" s="204" t="s">
        <v>307</v>
      </c>
      <c r="D119" s="181" t="s">
        <v>14</v>
      </c>
      <c r="E119" s="181" t="e">
        <f>_xlfn.IFNA(VLOOKUP(B119,'C.1'!$B$7:$E$206,4,0),0)+_xlfn.IFNA(VLOOKUP(B119,'C.2'!$B$7:$E$206,4,0),0)+_xlfn.IFNA(VLOOKUP(B119,'C.3'!$B$7:$E$206,4,0),0)+_xlfn.IFNA(VLOOKUP(B119,'C.4'!$B$7:$E$206,4,0),0)+_xlfn.IFNA(VLOOKUP(B119,#REF!,4,0),0)+_xlfn.IFNA(VLOOKUP(B119,'C.6'!$B$7:$E$206,4,0),0)+_xlfn.IFNA(VLOOKUP(B119,'C.7'!$B$7:$E$206,4,0),0)+_xlfn.IFNA(VLOOKUP(B119,'C.8'!$B$7:$E$206,4,0),0)+_xlfn.IFNA(VLOOKUP(B119,'C.9'!$B$7:$E$205,4,0),0)+_xlfn.IFNA(VLOOKUP(B119,'C.10'!$B$7:$E$206,4,0),0)+_xlfn.IFNA(VLOOKUP(B119,'C.11'!$B$7:$E$206,4,0),0)+_xlfn.IFNA(VLOOKUP(B119,'C.12'!$B$7:$E$205,4,0),0)+_xlfn.IFNA(VLOOKUP(B119,'C.13'!$B$7:$E$207,4,0),0)+_xlfn.IFNA(VLOOKUP(B119,'C.14'!$B$7:$E$205,4,0),0)+_xlfn.IFNA(VLOOKUP(B119,'C.15'!$B$7:$E$206,4,0),0)+_xlfn.IFNA(VLOOKUP(B119,'C.16'!$B$7:$E$207,4,0),0)</f>
        <v>#REF!</v>
      </c>
      <c r="F119" s="217" t="e">
        <f>#REF!</f>
        <v>#REF!</v>
      </c>
      <c r="G119" s="205" t="e">
        <f t="shared" si="2"/>
        <v>#REF!</v>
      </c>
      <c r="H119" s="179"/>
      <c r="I119" s="179"/>
      <c r="J119" s="179"/>
      <c r="K119" s="179"/>
      <c r="L119" s="179"/>
      <c r="M119" s="179"/>
      <c r="N119" s="179"/>
      <c r="O119" s="179"/>
      <c r="P119" s="179"/>
      <c r="Q119" s="1"/>
      <c r="R119" s="19"/>
      <c r="S119" s="19"/>
    </row>
    <row r="120" spans="1:19" ht="14.4">
      <c r="A120" s="488"/>
      <c r="B120" s="321" t="s">
        <v>255</v>
      </c>
      <c r="C120" s="204" t="s">
        <v>234</v>
      </c>
      <c r="D120" s="181" t="s">
        <v>232</v>
      </c>
      <c r="E120" s="181" t="e">
        <f>_xlfn.IFNA(VLOOKUP(B120,'C.1'!$B$7:$E$206,4,0),0)+_xlfn.IFNA(VLOOKUP(B120,'C.2'!$B$7:$E$206,4,0),0)+_xlfn.IFNA(VLOOKUP(B120,'C.3'!$B$7:$E$206,4,0),0)+_xlfn.IFNA(VLOOKUP(B120,'C.4'!$B$7:$E$206,4,0),0)+_xlfn.IFNA(VLOOKUP(B120,#REF!,4,0),0)+_xlfn.IFNA(VLOOKUP(B120,'C.6'!$B$7:$E$206,4,0),0)+_xlfn.IFNA(VLOOKUP(B120,'C.7'!$B$7:$E$206,4,0),0)+_xlfn.IFNA(VLOOKUP(B120,'C.8'!$B$7:$E$206,4,0),0)+_xlfn.IFNA(VLOOKUP(B120,'C.9'!$B$7:$E$205,4,0),0)+_xlfn.IFNA(VLOOKUP(B120,'C.10'!$B$7:$E$206,4,0),0)+_xlfn.IFNA(VLOOKUP(B120,'C.11'!$B$7:$E$206,4,0),0)+_xlfn.IFNA(VLOOKUP(B120,'C.12'!$B$7:$E$205,4,0),0)+_xlfn.IFNA(VLOOKUP(B120,'C.13'!$B$7:$E$207,4,0),0)+_xlfn.IFNA(VLOOKUP(B120,'C.14'!$B$7:$E$205,4,0),0)+_xlfn.IFNA(VLOOKUP(B120,'C.15'!$B$7:$E$206,4,0),0)+_xlfn.IFNA(VLOOKUP(B120,'C.16'!$B$7:$E$207,4,0),0)</f>
        <v>#REF!</v>
      </c>
      <c r="F120" s="217" t="e">
        <f>'49P'!N43</f>
        <v>#REF!</v>
      </c>
      <c r="G120" s="205" t="e">
        <f t="shared" si="2"/>
        <v>#REF!</v>
      </c>
      <c r="H120" s="179"/>
      <c r="I120" s="179"/>
      <c r="J120" s="179"/>
      <c r="K120" s="179"/>
      <c r="L120" s="179"/>
      <c r="M120" s="179"/>
      <c r="N120" s="179"/>
      <c r="O120" s="179"/>
      <c r="P120" s="179"/>
      <c r="Q120" s="1"/>
      <c r="R120" s="19"/>
      <c r="S120" s="19"/>
    </row>
    <row r="121" spans="1:19" ht="14.4">
      <c r="A121" s="488"/>
      <c r="B121" s="321" t="s">
        <v>256</v>
      </c>
      <c r="C121" s="201" t="s">
        <v>235</v>
      </c>
      <c r="D121" s="181" t="s">
        <v>232</v>
      </c>
      <c r="E121" s="181" t="e">
        <f>_xlfn.IFNA(VLOOKUP(B121,'C.1'!$B$7:$E$206,4,0),0)+_xlfn.IFNA(VLOOKUP(B121,'C.2'!$B$7:$E$206,4,0),0)+_xlfn.IFNA(VLOOKUP(B121,'C.3'!$B$7:$E$206,4,0),0)+_xlfn.IFNA(VLOOKUP(B121,'C.4'!$B$7:$E$206,4,0),0)+_xlfn.IFNA(VLOOKUP(B121,#REF!,4,0),0)+_xlfn.IFNA(VLOOKUP(B121,'C.6'!$B$7:$E$206,4,0),0)+_xlfn.IFNA(VLOOKUP(B121,'C.7'!$B$7:$E$206,4,0),0)+_xlfn.IFNA(VLOOKUP(B121,'C.8'!$B$7:$E$206,4,0),0)+_xlfn.IFNA(VLOOKUP(B121,'C.9'!$B$7:$E$205,4,0),0)+_xlfn.IFNA(VLOOKUP(B121,'C.10'!$B$7:$E$206,4,0),0)+_xlfn.IFNA(VLOOKUP(B121,'C.11'!$B$7:$E$206,4,0),0)+_xlfn.IFNA(VLOOKUP(B121,'C.12'!$B$7:$E$205,4,0),0)+_xlfn.IFNA(VLOOKUP(B121,'C.13'!$B$7:$E$207,4,0),0)+_xlfn.IFNA(VLOOKUP(B121,'C.14'!$B$7:$E$205,4,0),0)+_xlfn.IFNA(VLOOKUP(B121,'C.15'!$B$7:$E$206,4,0),0)+_xlfn.IFNA(VLOOKUP(B121,'C.16'!$B$7:$E$207,4,0),0)</f>
        <v>#REF!</v>
      </c>
      <c r="F121" s="217" t="e">
        <f>#REF!</f>
        <v>#REF!</v>
      </c>
      <c r="G121" s="205" t="e">
        <f t="shared" si="2"/>
        <v>#REF!</v>
      </c>
      <c r="H121" s="179"/>
      <c r="I121" s="179"/>
      <c r="J121" s="179"/>
      <c r="K121" s="179"/>
      <c r="L121" s="179"/>
      <c r="M121" s="179"/>
      <c r="N121" s="179"/>
      <c r="O121" s="179"/>
      <c r="P121" s="179"/>
      <c r="Q121" s="1"/>
      <c r="R121" s="19"/>
      <c r="S121" s="19"/>
    </row>
    <row r="122" spans="1:19" ht="14.4">
      <c r="A122" s="488"/>
      <c r="B122" s="321" t="s">
        <v>257</v>
      </c>
      <c r="C122" s="201" t="s">
        <v>236</v>
      </c>
      <c r="D122" s="181" t="s">
        <v>232</v>
      </c>
      <c r="E122" s="181" t="e">
        <f>_xlfn.IFNA(VLOOKUP(B122,'C.1'!$B$7:$E$206,4,0),0)+_xlfn.IFNA(VLOOKUP(B122,'C.2'!$B$7:$E$206,4,0),0)+_xlfn.IFNA(VLOOKUP(B122,'C.3'!$B$7:$E$206,4,0),0)+_xlfn.IFNA(VLOOKUP(B122,'C.4'!$B$7:$E$206,4,0),0)+_xlfn.IFNA(VLOOKUP(B122,#REF!,4,0),0)+_xlfn.IFNA(VLOOKUP(B122,'C.6'!$B$7:$E$206,4,0),0)+_xlfn.IFNA(VLOOKUP(B122,'C.7'!$B$7:$E$206,4,0),0)+_xlfn.IFNA(VLOOKUP(B122,'C.8'!$B$7:$E$206,4,0),0)+_xlfn.IFNA(VLOOKUP(B122,'C.9'!$B$7:$E$205,4,0),0)+_xlfn.IFNA(VLOOKUP(B122,'C.10'!$B$7:$E$206,4,0),0)+_xlfn.IFNA(VLOOKUP(B122,'C.11'!$B$7:$E$206,4,0),0)+_xlfn.IFNA(VLOOKUP(B122,'C.12'!$B$7:$E$205,4,0),0)+_xlfn.IFNA(VLOOKUP(B122,'C.13'!$B$7:$E$207,4,0),0)+_xlfn.IFNA(VLOOKUP(B122,'C.14'!$B$7:$E$205,4,0),0)+_xlfn.IFNA(VLOOKUP(B122,'C.15'!$B$7:$E$206,4,0),0)+_xlfn.IFNA(VLOOKUP(B122,'C.16'!$B$7:$E$207,4,0),0)</f>
        <v>#REF!</v>
      </c>
      <c r="F122" s="217" t="e">
        <f>#REF!</f>
        <v>#REF!</v>
      </c>
      <c r="G122" s="205" t="e">
        <f t="shared" si="2"/>
        <v>#REF!</v>
      </c>
      <c r="H122" s="179"/>
      <c r="I122" s="179"/>
      <c r="J122" s="179"/>
      <c r="K122" s="179"/>
      <c r="L122" s="179"/>
      <c r="M122" s="179"/>
      <c r="N122" s="179"/>
      <c r="O122" s="179"/>
      <c r="P122" s="179"/>
      <c r="Q122" s="1"/>
      <c r="R122" s="19"/>
      <c r="S122" s="19"/>
    </row>
    <row r="123" spans="1:19">
      <c r="A123" s="181"/>
      <c r="B123" s="182"/>
      <c r="C123" s="201"/>
      <c r="D123" s="181"/>
      <c r="E123" s="181" t="e">
        <f>_xlfn.IFNA(VLOOKUP(B123,'C.1'!$B$7:$E$206,4,0),0)+_xlfn.IFNA(VLOOKUP(B123,'C.2'!$B$7:$E$206,4,0),0)+_xlfn.IFNA(VLOOKUP(B123,'C.3'!$B$7:$E$206,4,0),0)+_xlfn.IFNA(VLOOKUP(B123,'C.4'!$B$7:$E$206,4,0),0)+_xlfn.IFNA(VLOOKUP(B123,#REF!,4,0),0)+_xlfn.IFNA(VLOOKUP(B123,'C.6'!$B$7:$E$206,4,0),0)+_xlfn.IFNA(VLOOKUP(B123,'C.7'!$B$7:$E$206,4,0),0)+_xlfn.IFNA(VLOOKUP(B123,'C.8'!$B$7:$E$206,4,0),0)+_xlfn.IFNA(VLOOKUP(B123,'C.9'!$B$7:$E$205,4,0),0)+_xlfn.IFNA(VLOOKUP(B123,'C.10'!$B$7:$E$206,4,0),0)+_xlfn.IFNA(VLOOKUP(B123,'C.11'!$B$7:$E$206,4,0),0)+_xlfn.IFNA(VLOOKUP(B123,'C.12'!$B$7:$E$205,4,0),0)+_xlfn.IFNA(VLOOKUP(B123,'C.13'!$B$7:$E$207,4,0),0)+_xlfn.IFNA(VLOOKUP(B123,'C.14'!$B$7:$E$205,4,0),0)+_xlfn.IFNA(VLOOKUP(B123,'C.15'!$B$7:$E$206,4,0),0)+_xlfn.IFNA(VLOOKUP(B123,'C.16'!$B$7:$E$207,4,0),0)</f>
        <v>#REF!</v>
      </c>
      <c r="F123" s="217"/>
      <c r="G123" s="489" t="e">
        <f>SUM(G116:G122)</f>
        <v>#REF!</v>
      </c>
      <c r="H123" s="179"/>
      <c r="I123" s="179"/>
      <c r="J123" s="179"/>
      <c r="K123" s="179"/>
      <c r="L123" s="179"/>
      <c r="M123" s="179"/>
      <c r="N123" s="179"/>
      <c r="O123" s="179"/>
      <c r="P123" s="179"/>
      <c r="Q123" s="1"/>
      <c r="R123" s="19"/>
      <c r="S123" s="19"/>
    </row>
    <row r="124" spans="1:19" ht="41.4">
      <c r="A124" s="257"/>
      <c r="B124" s="323" t="s">
        <v>59</v>
      </c>
      <c r="C124" s="268" t="s">
        <v>274</v>
      </c>
      <c r="D124" s="220" t="s">
        <v>61</v>
      </c>
      <c r="E124" s="220" t="e">
        <f>_xlfn.IFNA(VLOOKUP(B124,'C.1'!$B$7:$E$206,4,0),0)+_xlfn.IFNA(VLOOKUP(B124,'C.2'!$B$7:$E$206,4,0),0)+_xlfn.IFNA(VLOOKUP(B124,'C.3'!$B$7:$E$206,4,0),0)+_xlfn.IFNA(VLOOKUP(B124,'C.4'!$B$7:$E$206,4,0),0)+_xlfn.IFNA(VLOOKUP(B124,#REF!,4,0),0)+_xlfn.IFNA(VLOOKUP(B124,'C.6'!$B$7:$E$206,4,0),0)+_xlfn.IFNA(VLOOKUP(B124,'C.7'!$B$7:$E$206,4,0),0)+_xlfn.IFNA(VLOOKUP(B124,'C.8'!$B$7:$E$206,4,0),0)+_xlfn.IFNA(VLOOKUP(B124,'C.9'!$B$7:$E$205,4,0),0)+_xlfn.IFNA(VLOOKUP(B124,'C.10'!$B$7:$E$206,4,0),0)+_xlfn.IFNA(VLOOKUP(B124,'C.11'!$B$7:$E$206,4,0),0)+_xlfn.IFNA(VLOOKUP(B124,'C.12'!$B$7:$E$205,4,0),0)+_xlfn.IFNA(VLOOKUP(B124,'C.13'!$B$7:$E$207,4,0),0)+_xlfn.IFNA(VLOOKUP(B124,'C.14'!$B$7:$E$205,4,0),0)+_xlfn.IFNA(VLOOKUP(B124,'C.15'!$B$7:$E$206,4,0),0)+_xlfn.IFNA(VLOOKUP(B124,'C.16'!$B$7:$E$207,4,0),0)</f>
        <v>#REF!</v>
      </c>
      <c r="F124" s="225" t="e">
        <f>#REF!</f>
        <v>#REF!</v>
      </c>
      <c r="G124" s="494" t="e">
        <f t="shared" si="2"/>
        <v>#REF!</v>
      </c>
      <c r="H124" s="179"/>
      <c r="I124" s="179"/>
      <c r="J124" s="179"/>
      <c r="K124" s="179"/>
      <c r="L124" s="179"/>
      <c r="M124" s="179"/>
      <c r="N124" s="179"/>
      <c r="O124" s="179"/>
      <c r="P124" s="179"/>
      <c r="Q124" s="1"/>
      <c r="R124" s="19"/>
      <c r="S124" s="19"/>
    </row>
    <row r="125" spans="1:19" ht="27.6">
      <c r="A125" s="269"/>
      <c r="B125" s="324" t="s">
        <v>60</v>
      </c>
      <c r="C125" s="270" t="s">
        <v>275</v>
      </c>
      <c r="D125" s="220" t="s">
        <v>61</v>
      </c>
      <c r="E125" s="220" t="e">
        <f>_xlfn.IFNA(VLOOKUP(B125,'C.1'!$B$7:$E$206,4,0),0)+_xlfn.IFNA(VLOOKUP(B125,'C.2'!$B$7:$E$206,4,0),0)+_xlfn.IFNA(VLOOKUP(B125,'C.3'!$B$7:$E$206,4,0),0)+_xlfn.IFNA(VLOOKUP(B125,'C.4'!$B$7:$E$206,4,0),0)+_xlfn.IFNA(VLOOKUP(B125,#REF!,4,0),0)+_xlfn.IFNA(VLOOKUP(B125,'C.6'!$B$7:$E$206,4,0),0)+_xlfn.IFNA(VLOOKUP(B125,'C.7'!$B$7:$E$206,4,0),0)+_xlfn.IFNA(VLOOKUP(B125,'C.8'!$B$7:$E$206,4,0),0)+_xlfn.IFNA(VLOOKUP(B125,'C.9'!$B$7:$E$205,4,0),0)+_xlfn.IFNA(VLOOKUP(B125,'C.10'!$B$7:$E$206,4,0),0)+_xlfn.IFNA(VLOOKUP(B125,'C.11'!$B$7:$E$206,4,0),0)+_xlfn.IFNA(VLOOKUP(B125,'C.12'!$B$7:$E$205,4,0),0)+_xlfn.IFNA(VLOOKUP(B125,'C.13'!$B$7:$E$207,4,0),0)+_xlfn.IFNA(VLOOKUP(B125,'C.14'!$B$7:$E$205,4,0),0)+_xlfn.IFNA(VLOOKUP(B125,'C.15'!$B$7:$E$206,4,0),0)+_xlfn.IFNA(VLOOKUP(B125,'C.16'!$B$7:$E$207,4,0),0)</f>
        <v>#REF!</v>
      </c>
      <c r="F125" s="223" t="e">
        <f>#REF!</f>
        <v>#REF!</v>
      </c>
      <c r="G125" s="494" t="e">
        <f t="shared" si="2"/>
        <v>#REF!</v>
      </c>
      <c r="H125" s="192"/>
      <c r="I125" s="179"/>
      <c r="J125" s="192"/>
      <c r="K125" s="179"/>
      <c r="L125" s="179"/>
      <c r="M125" s="192"/>
      <c r="N125" s="192"/>
      <c r="O125" s="192"/>
      <c r="P125" s="197"/>
    </row>
    <row r="126" spans="1:19">
      <c r="A126" s="576" t="s">
        <v>8</v>
      </c>
      <c r="B126" s="576"/>
      <c r="C126" s="576"/>
      <c r="D126" s="576"/>
      <c r="E126" s="576"/>
      <c r="F126" s="576"/>
      <c r="G126" s="495" t="e">
        <f>G124+G123+G114+G103+G86+G61+G56+G52+G47+G36+G28+G22+G15+G125</f>
        <v>#REF!</v>
      </c>
      <c r="H126" s="192"/>
      <c r="I126" s="179"/>
      <c r="J126" s="192"/>
      <c r="K126" s="192"/>
      <c r="L126" s="192"/>
      <c r="M126" s="192"/>
      <c r="N126" s="192"/>
      <c r="O126" s="192"/>
      <c r="P126" s="197"/>
    </row>
    <row r="127" spans="1:19">
      <c r="A127" s="566" t="s">
        <v>9</v>
      </c>
      <c r="B127" s="566"/>
      <c r="C127" s="566"/>
      <c r="D127" s="566"/>
      <c r="E127" s="566"/>
      <c r="F127" s="492">
        <v>0.24</v>
      </c>
      <c r="G127" s="493" t="e">
        <f>$G$126*F127</f>
        <v>#REF!</v>
      </c>
      <c r="H127" s="16"/>
      <c r="I127" s="179"/>
      <c r="J127" s="16"/>
      <c r="K127" s="16"/>
      <c r="L127" s="16"/>
      <c r="M127" s="16"/>
      <c r="N127" s="16"/>
      <c r="O127" s="16"/>
      <c r="P127" s="16"/>
      <c r="Q127" s="173"/>
    </row>
    <row r="128" spans="1:19">
      <c r="A128" s="566" t="s">
        <v>10</v>
      </c>
      <c r="B128" s="566"/>
      <c r="C128" s="566"/>
      <c r="D128" s="566"/>
      <c r="E128" s="566"/>
      <c r="F128" s="492">
        <v>0.01</v>
      </c>
      <c r="G128" s="493" t="e">
        <f>$G$126*F128</f>
        <v>#REF!</v>
      </c>
      <c r="H128" s="16"/>
      <c r="I128" s="179"/>
      <c r="J128" s="16"/>
      <c r="K128" s="16"/>
      <c r="L128" s="16"/>
      <c r="M128" s="16"/>
      <c r="N128" s="16"/>
      <c r="O128" s="16"/>
      <c r="P128" s="16"/>
      <c r="Q128" s="173"/>
    </row>
    <row r="129" spans="1:17">
      <c r="A129" s="566" t="s">
        <v>11</v>
      </c>
      <c r="B129" s="566"/>
      <c r="C129" s="566"/>
      <c r="D129" s="566"/>
      <c r="E129" s="566"/>
      <c r="F129" s="492">
        <v>0.05</v>
      </c>
      <c r="G129" s="493" t="e">
        <f>$G$126*F129</f>
        <v>#REF!</v>
      </c>
      <c r="H129" s="16"/>
      <c r="I129" s="179"/>
      <c r="J129" s="16"/>
      <c r="K129" s="16"/>
      <c r="L129" s="16"/>
      <c r="M129" s="16"/>
      <c r="N129" s="16"/>
      <c r="O129" s="16"/>
      <c r="P129" s="16"/>
      <c r="Q129" s="173"/>
    </row>
    <row r="130" spans="1:17">
      <c r="A130" s="566" t="s">
        <v>12</v>
      </c>
      <c r="B130" s="566"/>
      <c r="C130" s="566"/>
      <c r="D130" s="566"/>
      <c r="E130" s="566"/>
      <c r="F130" s="566"/>
      <c r="G130" s="496" t="e">
        <f>SUM(G126:G129)</f>
        <v>#REF!</v>
      </c>
      <c r="H130" s="16"/>
      <c r="I130" s="179"/>
      <c r="J130" s="16"/>
      <c r="K130" s="16"/>
      <c r="L130" s="16"/>
      <c r="M130" s="16"/>
      <c r="N130" s="16"/>
      <c r="O130" s="16"/>
      <c r="P130" s="16"/>
      <c r="Q130" s="173"/>
    </row>
    <row r="131" spans="1:17">
      <c r="A131" s="577" t="s">
        <v>64</v>
      </c>
      <c r="B131" s="578"/>
      <c r="C131" s="579"/>
      <c r="D131" s="552" t="s">
        <v>58</v>
      </c>
      <c r="E131" s="553"/>
      <c r="F131" s="554"/>
      <c r="G131" s="506">
        <v>79250900</v>
      </c>
      <c r="I131" s="179"/>
    </row>
    <row r="132" spans="1:17">
      <c r="A132" s="577" t="s">
        <v>128</v>
      </c>
      <c r="B132" s="578"/>
      <c r="C132" s="579"/>
      <c r="D132" s="552" t="s">
        <v>58</v>
      </c>
      <c r="E132" s="553"/>
      <c r="F132" s="554"/>
      <c r="G132" s="506">
        <v>147781556.63999999</v>
      </c>
      <c r="I132" s="179"/>
    </row>
    <row r="133" spans="1:17">
      <c r="A133" s="577" t="s">
        <v>129</v>
      </c>
      <c r="B133" s="578"/>
      <c r="C133" s="579"/>
      <c r="D133" s="552"/>
      <c r="E133" s="553"/>
      <c r="F133" s="554"/>
      <c r="G133" s="506" t="e">
        <f>G130*0.08</f>
        <v>#REF!</v>
      </c>
      <c r="I133" s="179"/>
    </row>
    <row r="134" spans="1:17">
      <c r="A134" s="549" t="s">
        <v>51</v>
      </c>
      <c r="B134" s="549"/>
      <c r="C134" s="549"/>
      <c r="D134" s="549"/>
      <c r="E134" s="549"/>
      <c r="F134" s="549"/>
      <c r="G134" s="496" t="e">
        <f>SUM(G130:G133)</f>
        <v>#REF!</v>
      </c>
      <c r="I134" s="179"/>
    </row>
    <row r="135" spans="1:17">
      <c r="I135" s="179"/>
    </row>
    <row r="136" spans="1:17">
      <c r="I136" s="179"/>
    </row>
    <row r="137" spans="1:17">
      <c r="I137" s="179"/>
    </row>
    <row r="138" spans="1:17">
      <c r="I138" s="179"/>
    </row>
    <row r="139" spans="1:17">
      <c r="I139" s="192"/>
    </row>
    <row r="140" spans="1:17">
      <c r="I140" s="192"/>
    </row>
    <row r="141" spans="1:17">
      <c r="I141" s="16"/>
    </row>
    <row r="142" spans="1:17">
      <c r="I142" s="16"/>
    </row>
    <row r="143" spans="1:17">
      <c r="I143" s="16"/>
    </row>
    <row r="144" spans="1:17">
      <c r="I144" s="16"/>
    </row>
  </sheetData>
  <mergeCells count="13">
    <mergeCell ref="A1:G4"/>
    <mergeCell ref="A130:F130"/>
    <mergeCell ref="A134:F134"/>
    <mergeCell ref="A126:F126"/>
    <mergeCell ref="A127:E127"/>
    <mergeCell ref="A128:E128"/>
    <mergeCell ref="A129:E129"/>
    <mergeCell ref="A133:C133"/>
    <mergeCell ref="D131:F131"/>
    <mergeCell ref="D132:F132"/>
    <mergeCell ref="D133:F133"/>
    <mergeCell ref="A131:C131"/>
    <mergeCell ref="A132:C132"/>
  </mergeCells>
  <phoneticPr fontId="17" type="noConversion"/>
  <conditionalFormatting sqref="A17:A22 B54:B115 B118:B122 A123:B124 A49:B50 A51:A52 A53:B53">
    <cfRule type="cellIs" dxfId="466" priority="30" operator="equal">
      <formula>#REF!</formula>
    </cfRule>
  </conditionalFormatting>
  <conditionalFormatting sqref="A54:A122 E125">
    <cfRule type="cellIs" dxfId="465" priority="12" operator="equal">
      <formula>0</formula>
    </cfRule>
    <cfRule type="cellIs" dxfId="464" priority="13" operator="equal">
      <formula>#REF!</formula>
    </cfRule>
  </conditionalFormatting>
  <conditionalFormatting sqref="A48:C48 A24:B28">
    <cfRule type="cellIs" dxfId="463" priority="26" operator="equal">
      <formula>#REF!</formula>
    </cfRule>
  </conditionalFormatting>
  <conditionalFormatting sqref="A8:D22 A7:E7 E8:E125 D125:E125 A30:A47 C118:D124">
    <cfRule type="cellIs" dxfId="462" priority="31" operator="equal">
      <formula>0</formula>
    </cfRule>
  </conditionalFormatting>
  <conditionalFormatting sqref="A29:D29">
    <cfRule type="cellIs" dxfId="461" priority="21" operator="equal">
      <formula>#REF!</formula>
    </cfRule>
  </conditionalFormatting>
  <conditionalFormatting sqref="A48:D50">
    <cfRule type="cellIs" dxfId="460" priority="24" operator="equal">
      <formula>0</formula>
    </cfRule>
  </conditionalFormatting>
  <conditionalFormatting sqref="A6:E7 A8:D16 E8:E124">
    <cfRule type="cellIs" dxfId="459" priority="23" operator="equal">
      <formula>#REF!</formula>
    </cfRule>
  </conditionalFormatting>
  <conditionalFormatting sqref="A6:E7 A8:D16">
    <cfRule type="cellIs" dxfId="458" priority="22" operator="equal">
      <formula>0</formula>
    </cfRule>
  </conditionalFormatting>
  <conditionalFormatting sqref="A7:E7 A8:D22 E8:E125 A30:A47 C118:D124 D125:E125 C62 C63:D86 C87 C88:D114 C115 A125:B125 D48:D50 C50 C53:D61 A23:C23 D23:D28 C24:C28">
    <cfRule type="cellIs" dxfId="457" priority="32" operator="equal">
      <formula>#REF!</formula>
    </cfRule>
  </conditionalFormatting>
  <conditionalFormatting sqref="A5:G5 H3:P3">
    <cfRule type="cellIs" dxfId="456" priority="27" operator="equal">
      <formula>0</formula>
    </cfRule>
  </conditionalFormatting>
  <conditionalFormatting sqref="B51:B52">
    <cfRule type="cellIs" dxfId="455" priority="15" operator="equal">
      <formula>#REF!</formula>
    </cfRule>
  </conditionalFormatting>
  <conditionalFormatting sqref="B116:D116">
    <cfRule type="cellIs" dxfId="454" priority="19" operator="equal">
      <formula>#REF!</formula>
    </cfRule>
  </conditionalFormatting>
  <conditionalFormatting sqref="B116:D117 A17:A22 B54:B61 B62:C62 B63:D86 B87:C87 B88:D114 B115:C115 B118:B122 A123:B125">
    <cfRule type="cellIs" dxfId="453" priority="29" operator="equal">
      <formula>0</formula>
    </cfRule>
  </conditionalFormatting>
  <conditionalFormatting sqref="B117:D117">
    <cfRule type="cellIs" dxfId="452" priority="18" operator="equal">
      <formula>#REF!</formula>
    </cfRule>
  </conditionalFormatting>
  <conditionalFormatting sqref="C49">
    <cfRule type="cellIs" dxfId="451" priority="25" operator="equal">
      <formula>#REF!</formula>
    </cfRule>
  </conditionalFormatting>
  <conditionalFormatting sqref="C51:D52">
    <cfRule type="cellIs" dxfId="450" priority="17" operator="equal">
      <formula>#REF!</formula>
    </cfRule>
  </conditionalFormatting>
  <conditionalFormatting sqref="C51:D61">
    <cfRule type="cellIs" dxfId="449" priority="16" operator="equal">
      <formula>0</formula>
    </cfRule>
  </conditionalFormatting>
  <conditionalFormatting sqref="E8:E125 A23:D29 A51:B53">
    <cfRule type="cellIs" dxfId="448" priority="14" operator="equal">
      <formula>0</formula>
    </cfRule>
  </conditionalFormatting>
  <conditionalFormatting sqref="G5">
    <cfRule type="cellIs" dxfId="447" priority="1" operator="equal">
      <formula>#REF!</formula>
    </cfRule>
  </conditionalFormatting>
  <conditionalFormatting sqref="H3:P3 A5:F5">
    <cfRule type="cellIs" dxfId="446" priority="28" operator="equal">
      <formula>#REF!</formula>
    </cfRule>
  </conditionalFormatting>
  <hyperlinks>
    <hyperlink ref="B7" location="'1P'!A1" display="1P" xr:uid="{20E97870-E932-4488-B273-C930B387DF04}"/>
    <hyperlink ref="B8" location="'5P'!A1" display="5P" xr:uid="{7F2BC3EE-F793-45E2-9ABF-DE7EE29828D5}"/>
    <hyperlink ref="B9" location="'6P'!A1" display="6P" xr:uid="{5C19ADAB-41BD-4DC0-AAFC-E25A8E76E757}"/>
    <hyperlink ref="B10" location="'7P'!A1" display="7P" xr:uid="{0EF970D8-3C0A-4655-A4EB-08951E1B85BB}"/>
    <hyperlink ref="B11" location="'8P'!A1" display="8P" xr:uid="{EAEAEFC1-9FD1-40E6-A5E7-C21EB91999F7}"/>
    <hyperlink ref="B12" location="'201.3P'!A1" display="201.3P" xr:uid="{326E621D-5956-4DBF-BD8B-7FE29895A38D}"/>
    <hyperlink ref="B13" location="'201.3'!A1" display="201.3" xr:uid="{D9AC942F-37D3-4E74-A346-08F5D3B313BE}"/>
    <hyperlink ref="B14" location="'201.9'!A1" display="201.9" xr:uid="{E8FCB159-814E-47F6-BE2A-690369F4B3E0}"/>
    <hyperlink ref="B17" location="'210.2.1P'!A1" display="210.2.1P" xr:uid="{C33148AB-8E9F-4B02-AD87-E30AEBCC32B8}"/>
    <hyperlink ref="B18" location="'210.2.2P'!A1" display="210.2.2P" xr:uid="{7C66FD98-FF25-4AAE-B766-A0DFFEB88CF9}"/>
    <hyperlink ref="B19" location="'600.2.3P'!A1" display="600.2.3P" xr:uid="{FF484BCF-61AD-4791-A916-E6E394F5BCFA}"/>
    <hyperlink ref="B20" location="'600.2.4P'!A1" display="600.2.4P" xr:uid="{9D253915-BC57-4756-A2E4-E9B2A9AFECD6}"/>
    <hyperlink ref="B21" location="'3P'!A1" display="3P" xr:uid="{059F0152-33CE-4105-BD46-A7FF6B93CD18}"/>
    <hyperlink ref="B24" location="'310.1P'!A1" display="310.1P" xr:uid="{EEF57FC8-AA81-4274-A70F-0B9B7B92BF3F}"/>
    <hyperlink ref="B26" location="'320.1'!A1" display="320.1" xr:uid="{A65B4A56-F4DB-413B-80A9-354A698AF489}"/>
    <hyperlink ref="B27" location="'330.1'!A1" display="330.1" xr:uid="{B48C87F2-DF97-4683-A0D2-8C50828761FE}"/>
    <hyperlink ref="B30" location="'500.1.1P'!A1" display="500.1.1P" xr:uid="{F5349FC9-9926-4A39-8113-F0C9B8705179}"/>
    <hyperlink ref="B32" location="'500.1.2P'!A1" display="500.1.2P" xr:uid="{5428417A-3EF1-4465-ABF8-0D083A6F71C4}"/>
    <hyperlink ref="B33" location="'500.1.3P'!A1" display="500.1.3P" xr:uid="{E3E490EB-09EF-4F9E-92E0-FEB421BE677D}"/>
    <hyperlink ref="B34" location="'9P'!A1" display="9P" xr:uid="{E0A37415-6AD3-4418-8895-696B844F31B9}"/>
    <hyperlink ref="B35" location="'10P'!A1" display="10P" xr:uid="{EF014A18-3C4E-4DBD-A791-2F83A4582298}"/>
    <hyperlink ref="B38" location="'11P'!A1" display="11P" xr:uid="{9C12591E-7CCB-42D2-826F-F4A1A9C54315}"/>
    <hyperlink ref="B39" location="'12P'!A1" display="12P" xr:uid="{FEFDB25D-2E11-4630-8ACD-D37A208BF36B}"/>
    <hyperlink ref="B40" location="'13P'!A1" display="13P" xr:uid="{A4E0F083-4852-4AA3-86EE-3B18788FFBA9}"/>
    <hyperlink ref="B41" location="'630.3'!A1" display="630.3" xr:uid="{E0096AD7-FCB5-41A0-870B-E50D7C62CED1}"/>
    <hyperlink ref="B42" location="'630.4'!A1" display="630.4" xr:uid="{D7AAC503-5821-4FDE-8BC2-6B909AB0B6A9}"/>
    <hyperlink ref="B43" location="'630.5'!A1" display="630.5" xr:uid="{213C862B-D9BD-41CE-A2D5-91457C835FF4}"/>
    <hyperlink ref="B49" location="'420.1'!A1" display="420.1" xr:uid="{B1A8A768-DC72-4A04-887B-0108CC9199FB}"/>
    <hyperlink ref="B50" location="'450.2P'!A1" display="450.2P" xr:uid="{8D5E1C48-47D3-47F1-8948-B26C2434DBF3}"/>
    <hyperlink ref="B51" location="'10.1P'!A1" display="10.1P" xr:uid="{DB2AF5BA-86EF-4DDC-BBDB-C36CFAE388B7}"/>
    <hyperlink ref="B54" location="'640.1'!Área_de_impresión" display="640.1" xr:uid="{4321C6C9-FB26-40CF-8AB0-76FBAD8E2281}"/>
    <hyperlink ref="B58" location="'673.1.1'!A1" display="673.1.1" xr:uid="{B7C8E154-5D19-4DB0-B49A-9DB559F200F4}"/>
    <hyperlink ref="B59" location="'673.1.2'!A1" display="673.1.2" xr:uid="{A5818F82-3260-4F14-A9AE-B8E46EAF21B0}"/>
    <hyperlink ref="B60" location="'14P'!A1" display="14P" xr:uid="{A0E1A14B-C99E-424A-8486-48FA4804D91C}"/>
    <hyperlink ref="B63" location="'1.1P'!A1" display="1.1P" xr:uid="{5F8117D3-7940-4117-AAB3-D0CE714B88A9}"/>
    <hyperlink ref="B64" location="'41P'!A1" display="41P" xr:uid="{AC2294B6-91A3-4C5D-A072-5FA0386266C7}"/>
    <hyperlink ref="B65" location="'15P'!A1" display="15P" xr:uid="{B08ADD6F-4553-4FDE-A41C-61BE08AD37BD}"/>
    <hyperlink ref="B66" location="'16P'!A1" display="16P" xr:uid="{F7A34B43-81C1-434C-BA5D-051520C51712}"/>
    <hyperlink ref="B67" location="'17P'!A1" display="17P" xr:uid="{D7A7FBE0-0F19-4A41-91C6-45A17972114C}"/>
    <hyperlink ref="B68" location="'18P'!A1" display="18P" xr:uid="{D4BA9684-5A51-4BD3-9744-BA98B4140209}"/>
    <hyperlink ref="B69" location="'19P'!A1" display="19P" xr:uid="{2D2FAB23-EB2A-46CB-ACBC-30F9B765B7ED}"/>
    <hyperlink ref="B70" location="'20P'!A1" display="20P" xr:uid="{4134FAE6-72D1-460A-8D9A-F06448679BBA}"/>
    <hyperlink ref="B71" location="'20.1P'!A1" display="20.1P" xr:uid="{33D77D8B-7223-4BFA-B089-D7A54050EB78}"/>
    <hyperlink ref="B72" location="'21P'!A1" display="21P" xr:uid="{A7D3E051-7F93-4441-AF2B-304ABA29FD85}"/>
    <hyperlink ref="B73" location="'22P'!A1" display="22P" xr:uid="{B59CB1C9-4E74-4257-9122-4DF5F78C9075}"/>
    <hyperlink ref="B74" location="'23P'!A1" display="23P" xr:uid="{538CFE2C-4C48-402C-9F1D-F79D88308728}"/>
    <hyperlink ref="B75" location="'23.1P'!A1" display="23.1P" xr:uid="{0EE42525-92F4-46EB-9EDE-5332AEE1D98D}"/>
    <hyperlink ref="B76" location="'24P'!A1" display="24P" xr:uid="{D438E71C-25A1-4819-8E34-215DD33EDEAA}"/>
    <hyperlink ref="B77" location="'25P'!A1" display="25P" xr:uid="{AB222276-C352-434A-97F9-3CDE095E6230}"/>
    <hyperlink ref="B78" location="'26P'!A1" display="26P" xr:uid="{BBF87F4E-97D3-4975-98FB-49E5FF7BE8F6}"/>
    <hyperlink ref="B79" location="'27P'!A1" display="27P" xr:uid="{A5DAB1EF-286D-48DB-ABD7-FFAFF5132559}"/>
    <hyperlink ref="B80" location="'28P'!A1" display="28P" xr:uid="{37F9B6B7-8BF1-4D8E-A252-A0A776B1B4C6}"/>
    <hyperlink ref="B81" location="'28.1P'!A1" display="28.1P" xr:uid="{1F0C3453-BE2A-4B70-924A-BADE1A7DC1F6}"/>
    <hyperlink ref="B82" location="'29P'!A1" display="29P" xr:uid="{7BBAE4B4-5071-4FBB-86A5-50FDA39BC32D}"/>
    <hyperlink ref="B83" location="'30P'!A1" display="30P" xr:uid="{F0CBB21E-C5D3-41BC-AC3C-592423545ECD}"/>
    <hyperlink ref="B84" location="'31P'!A1" display="31P" xr:uid="{94BC5A00-221A-4E45-963F-819E0B298333}"/>
    <hyperlink ref="B85" location="'31.1P'!A1" display="31.1P" xr:uid="{81D97D1C-17EB-4494-A112-30512BC34392}"/>
    <hyperlink ref="B88" location="'42P'!A1" display="42P" xr:uid="{127B49AD-0ED8-47E3-AE32-9DC1224E923E}"/>
    <hyperlink ref="B89" location="'32P'!A1" display="32P" xr:uid="{E65D7BD7-C952-45F0-B3F8-3291E227ECDF}"/>
    <hyperlink ref="B90" location="'33P'!A1" display="33P" xr:uid="{23D238EC-3A9C-4FC8-85CC-0547B5994BFA}"/>
    <hyperlink ref="B91" location="'34P'!A1" display="34P" xr:uid="{E929ED61-7452-46EF-9497-B1A5414A7414}"/>
    <hyperlink ref="B92" location="'35P'!A1" display="35P" xr:uid="{701E37E5-E432-4E1D-B8B0-E0ACB17CEAB5}"/>
    <hyperlink ref="B93" location="'36P'!A1" display="36P" xr:uid="{D93EDCB0-AF66-4C59-9C20-B154A62EF56F}"/>
    <hyperlink ref="B94" location="'37P'!A1" display="37P" xr:uid="{F3E565E5-E30C-4E17-A5A3-FCC592C65DE1}"/>
    <hyperlink ref="B98" location="'60P'!A1" display="60P" xr:uid="{18FD07D2-558F-4C17-8D98-E3628997B89E}"/>
    <hyperlink ref="B99" location="'60.1P'!A1" display="60.1P" xr:uid="{913A28EE-54EF-4726-BA6A-A8C3F02A502E}"/>
    <hyperlink ref="B100" location="'61P'!A1" display="61P" xr:uid="{0AB293B6-F684-42E5-B6F4-4EF3A13F044C}"/>
    <hyperlink ref="B101" location="'62P'!A1" display="62P" xr:uid="{A8F9BEE0-BF44-497D-B3F6-CCA1EBE054D3}"/>
    <hyperlink ref="B102" location="'63P'!A1" display="63P" xr:uid="{7B1DA4EF-73B2-4BDF-BA4F-3E26CA6BD3E9}"/>
    <hyperlink ref="B106" location="'38P'!A1" display="38P" xr:uid="{D5CB4025-0475-4D1D-86B9-C014B3B6C16A}"/>
    <hyperlink ref="B107" location="'39P'!A1" display="39P" xr:uid="{5BEDCD6D-EE13-4CCA-B6F7-1DBDDFFAEF52}"/>
    <hyperlink ref="B108" location="'40P'!A1" display="40P" xr:uid="{E0433238-FE23-4007-95E0-783BBFF2101C}"/>
    <hyperlink ref="B109" location="'43P'!A1" display="43P" xr:uid="{727D47A2-8992-4C1D-A68C-65E81F389701}"/>
    <hyperlink ref="B110" location="'44P'!A1" display="44P" xr:uid="{3A07057C-76AE-4087-9787-E0A0E497BBD6}"/>
    <hyperlink ref="B111" location="'45P'!A1" display="45P" xr:uid="{51B30316-4A28-47EE-BCAB-6DCD59BC035E}"/>
    <hyperlink ref="B112" location="'46P'!A1" display="46P" xr:uid="{4C1CBD04-FED6-475B-A142-14610FBDBC0F}"/>
    <hyperlink ref="B113" location="'47P'!A1" display="47P" xr:uid="{37AAC1B7-AF46-498B-9B09-457D099459C5}"/>
    <hyperlink ref="B116" location="'700.1'!A1" display="700.1" xr:uid="{F7CB508E-89C2-48DF-8830-A7AF7204A2B6}"/>
    <hyperlink ref="B117" location="'700.3P'!Área_de_impresión" display="700.3" xr:uid="{E5E18A25-8096-4EB9-900E-58BDED839240}"/>
    <hyperlink ref="B118" location="'48P'!A1" display="48P" xr:uid="{51AEBBBD-34C1-4EF4-B8FC-3EB9F3255F88}"/>
    <hyperlink ref="B119" location="'48.1P'!A1" display="48.1P" xr:uid="{F5E2D39A-0D7A-4E50-9ADC-8291BD276146}"/>
    <hyperlink ref="B120" location="'49P'!A1" display="49P" xr:uid="{55DD3267-F900-4A20-B87E-BE5552BCE1B5}"/>
    <hyperlink ref="B121" location="'50P'!A1" display="50P" xr:uid="{C9FDD56F-70F1-4696-89F5-FE463A5FC4D4}"/>
    <hyperlink ref="B122" location="'51P'!A1" display="51P" xr:uid="{5B9F1A34-FBCB-4EA4-8BED-65666533E8DE}"/>
    <hyperlink ref="B124" location="'900.2P'!A1" display="900.2P" xr:uid="{B4F9D3FC-28A5-4AA4-B943-CF3BA874AA8E}"/>
    <hyperlink ref="B125" location="'900.2P1'!A1" display="900.2P1" xr:uid="{7E0C5323-C41E-40E3-AADE-B9E33480795E}"/>
    <hyperlink ref="B44" location="'630.3P'!A1" display="'630.3P'!A1" xr:uid="{708AB04D-69AA-4848-A5AB-6C4600A6F799}"/>
    <hyperlink ref="B45" location="'630.4P'!A1" display="'630.4P'!A1" xr:uid="{51FFA38B-C332-4492-8E63-DFE50E739747}"/>
    <hyperlink ref="B46" location="'630.5P'!A1" display="630.5P'!A1" xr:uid="{B87559BD-F55D-4124-8105-43684C08E6C6}"/>
    <hyperlink ref="B55" location="'640.2P'!A1" display="'640.2P'!A1" xr:uid="{4D0AE3EB-E554-43DD-A367-179478BF32A1}"/>
    <hyperlink ref="B31" location="'500.1.1.1P'!A1" display="500.1.1.1P" xr:uid="{292B0D1D-C501-4FC2-B836-83A798C4EDE1}"/>
  </hyperlinks>
  <pageMargins left="0.39370078740157483" right="0.11811023622047245" top="0.74803149606299213" bottom="0.7480314960629921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2"/>
  <sheetViews>
    <sheetView workbookViewId="0">
      <selection sqref="A1:G4"/>
    </sheetView>
  </sheetViews>
  <sheetFormatPr baseColWidth="10" defaultRowHeight="14.4"/>
  <cols>
    <col min="1" max="1" width="5.6640625" bestFit="1" customWidth="1"/>
    <col min="2" max="2" width="8.6640625" customWidth="1"/>
    <col min="3" max="3" width="72.109375" customWidth="1"/>
    <col min="4" max="4" width="11" bestFit="1" customWidth="1"/>
    <col min="5" max="5" width="15.44140625" customWidth="1"/>
    <col min="6" max="6" width="14.109375" customWidth="1"/>
    <col min="7" max="7" width="21" customWidth="1"/>
  </cols>
  <sheetData>
    <row r="1" spans="1:7">
      <c r="A1" s="583" t="s">
        <v>277</v>
      </c>
      <c r="B1" s="584"/>
      <c r="C1" s="584"/>
      <c r="D1" s="584"/>
      <c r="E1" s="584"/>
      <c r="F1" s="584"/>
      <c r="G1" s="585"/>
    </row>
    <row r="2" spans="1:7">
      <c r="A2" s="586"/>
      <c r="B2" s="571"/>
      <c r="C2" s="571"/>
      <c r="D2" s="571"/>
      <c r="E2" s="571"/>
      <c r="F2" s="571"/>
      <c r="G2" s="587"/>
    </row>
    <row r="3" spans="1:7">
      <c r="A3" s="586"/>
      <c r="B3" s="571"/>
      <c r="C3" s="571"/>
      <c r="D3" s="571"/>
      <c r="E3" s="571"/>
      <c r="F3" s="571"/>
      <c r="G3" s="587"/>
    </row>
    <row r="4" spans="1:7" ht="15" thickBot="1">
      <c r="A4" s="588"/>
      <c r="B4" s="589"/>
      <c r="C4" s="589"/>
      <c r="D4" s="589"/>
      <c r="E4" s="589"/>
      <c r="F4" s="589"/>
      <c r="G4" s="590"/>
    </row>
    <row r="5" spans="1:7" ht="27.6">
      <c r="A5" s="175" t="s">
        <v>0</v>
      </c>
      <c r="B5" s="176" t="s">
        <v>52</v>
      </c>
      <c r="C5" s="176" t="s">
        <v>1</v>
      </c>
      <c r="D5" s="177" t="s">
        <v>53</v>
      </c>
      <c r="E5" s="177" t="s">
        <v>2</v>
      </c>
      <c r="F5" s="215" t="s">
        <v>3</v>
      </c>
      <c r="G5" s="178" t="s">
        <v>4</v>
      </c>
    </row>
    <row r="6" spans="1:7">
      <c r="A6" s="219"/>
      <c r="B6" s="220"/>
      <c r="C6" s="221" t="s">
        <v>150</v>
      </c>
      <c r="D6" s="220"/>
      <c r="E6" s="222"/>
      <c r="F6" s="223"/>
      <c r="G6" s="224"/>
    </row>
    <row r="7" spans="1:7">
      <c r="A7" s="231">
        <v>1</v>
      </c>
      <c r="B7" s="181" t="e">
        <f>#REF!</f>
        <v>#REF!</v>
      </c>
      <c r="C7" s="183" t="e">
        <f>#REF!</f>
        <v>#REF!</v>
      </c>
      <c r="D7" s="188" t="e">
        <f>#REF!</f>
        <v>#REF!</v>
      </c>
      <c r="E7" s="292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217" t="e">
        <f>+#REF!</f>
        <v>#REF!</v>
      </c>
      <c r="G7" s="184" t="e">
        <f>ROUND(E7*F7,0)</f>
        <v>#REF!</v>
      </c>
    </row>
    <row r="8" spans="1:7">
      <c r="A8" s="231">
        <v>2</v>
      </c>
      <c r="B8" s="181" t="e">
        <f>#REF!</f>
        <v>#REF!</v>
      </c>
      <c r="C8" s="183" t="e">
        <f>#REF!</f>
        <v>#REF!</v>
      </c>
      <c r="D8" s="188" t="e">
        <f>#REF!</f>
        <v>#REF!</v>
      </c>
      <c r="E8" s="292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217" t="e">
        <f>#REF!</f>
        <v>#REF!</v>
      </c>
      <c r="G8" s="184" t="e">
        <f t="shared" ref="G8:G78" si="0">ROUND(E8*F8,0)</f>
        <v>#REF!</v>
      </c>
    </row>
    <row r="9" spans="1:7">
      <c r="A9" s="231">
        <v>3</v>
      </c>
      <c r="B9" s="181" t="e">
        <f>#REF!</f>
        <v>#REF!</v>
      </c>
      <c r="C9" s="183" t="e">
        <f>#REF!</f>
        <v>#REF!</v>
      </c>
      <c r="D9" s="188" t="e">
        <f>#REF!</f>
        <v>#REF!</v>
      </c>
      <c r="E9" s="292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217" t="e">
        <f>#REF!</f>
        <v>#REF!</v>
      </c>
      <c r="G9" s="184" t="e">
        <f t="shared" si="0"/>
        <v>#REF!</v>
      </c>
    </row>
    <row r="10" spans="1:7">
      <c r="A10" s="231">
        <v>4</v>
      </c>
      <c r="B10" s="181" t="e">
        <f>#REF!</f>
        <v>#REF!</v>
      </c>
      <c r="C10" s="183" t="e">
        <f>#REF!</f>
        <v>#REF!</v>
      </c>
      <c r="D10" s="188" t="e">
        <f>#REF!</f>
        <v>#REF!</v>
      </c>
      <c r="E10" s="292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217" t="e">
        <f>#REF!</f>
        <v>#REF!</v>
      </c>
      <c r="G10" s="184" t="e">
        <f t="shared" si="0"/>
        <v>#REF!</v>
      </c>
    </row>
    <row r="11" spans="1:7">
      <c r="A11" s="231">
        <v>5</v>
      </c>
      <c r="B11" s="181" t="e">
        <f>#REF!</f>
        <v>#REF!</v>
      </c>
      <c r="C11" s="183" t="e">
        <f>#REF!</f>
        <v>#REF!</v>
      </c>
      <c r="D11" s="188" t="e">
        <f>#REF!</f>
        <v>#REF!</v>
      </c>
      <c r="E11" s="292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217" t="e">
        <f>#REF!</f>
        <v>#REF!</v>
      </c>
      <c r="G11" s="184" t="e">
        <f t="shared" si="0"/>
        <v>#REF!</v>
      </c>
    </row>
    <row r="12" spans="1:7">
      <c r="A12" s="231">
        <v>6</v>
      </c>
      <c r="B12" s="181" t="e">
        <f>#REF!</f>
        <v>#REF!</v>
      </c>
      <c r="C12" s="183" t="e">
        <f>#REF!</f>
        <v>#REF!</v>
      </c>
      <c r="D12" s="188" t="e">
        <f>#REF!</f>
        <v>#REF!</v>
      </c>
      <c r="E12" s="292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217" t="e">
        <f>'201.3P'!N50</f>
        <v>#REF!</v>
      </c>
      <c r="G12" s="184" t="e">
        <f t="shared" si="0"/>
        <v>#REF!</v>
      </c>
    </row>
    <row r="13" spans="1:7">
      <c r="A13" s="231">
        <v>7</v>
      </c>
      <c r="B13" s="181" t="e">
        <f>#REF!</f>
        <v>#REF!</v>
      </c>
      <c r="C13" s="183" t="e">
        <f>#REF!</f>
        <v>#REF!</v>
      </c>
      <c r="D13" s="188" t="e">
        <f>#REF!</f>
        <v>#REF!</v>
      </c>
      <c r="E13" s="292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217" t="e">
        <f>'201.3'!N50</f>
        <v>#REF!</v>
      </c>
      <c r="G13" s="184" t="e">
        <f t="shared" si="0"/>
        <v>#REF!</v>
      </c>
    </row>
    <row r="14" spans="1:7">
      <c r="A14" s="240">
        <v>8</v>
      </c>
      <c r="B14" s="181" t="e">
        <f>#REF!</f>
        <v>#REF!</v>
      </c>
      <c r="C14" s="183" t="e">
        <f>#REF!</f>
        <v>#REF!</v>
      </c>
      <c r="D14" s="188" t="e">
        <f>#REF!</f>
        <v>#REF!</v>
      </c>
      <c r="E14" s="292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236" t="e">
        <f>'201.9'!N50</f>
        <v>#REF!</v>
      </c>
      <c r="G14" s="184" t="e">
        <f t="shared" si="0"/>
        <v>#REF!</v>
      </c>
    </row>
    <row r="15" spans="1:7">
      <c r="A15" s="242"/>
      <c r="B15" s="181" t="e">
        <f>#REF!</f>
        <v>#REF!</v>
      </c>
      <c r="C15" s="243" t="s">
        <v>271</v>
      </c>
      <c r="D15" s="188" t="e">
        <f>#REF!</f>
        <v>#REF!</v>
      </c>
      <c r="E15" s="292" t="e">
        <f>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</f>
        <v>#REF!</v>
      </c>
      <c r="F15" s="244"/>
      <c r="G15" s="250" t="e">
        <f>SUM(G7:G14)</f>
        <v>#REF!</v>
      </c>
    </row>
    <row r="16" spans="1:7">
      <c r="A16" s="241"/>
      <c r="B16" s="181" t="e">
        <f>#REF!</f>
        <v>#REF!</v>
      </c>
      <c r="C16" s="237" t="s">
        <v>151</v>
      </c>
      <c r="D16" s="188" t="e">
        <f>#REF!</f>
        <v>#REF!</v>
      </c>
      <c r="E16" s="292" t="e">
        <f>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</f>
        <v>#REF!</v>
      </c>
      <c r="F16" s="238"/>
      <c r="G16" s="226"/>
    </row>
    <row r="17" spans="1:7">
      <c r="A17" s="231">
        <v>9</v>
      </c>
      <c r="B17" s="181" t="e">
        <f>#REF!</f>
        <v>#REF!</v>
      </c>
      <c r="C17" s="183" t="e">
        <f>#REF!</f>
        <v>#REF!</v>
      </c>
      <c r="D17" s="188" t="e">
        <f>#REF!</f>
        <v>#REF!</v>
      </c>
      <c r="E17" s="292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217" t="e">
        <f>+#REF!</f>
        <v>#REF!</v>
      </c>
      <c r="G17" s="184" t="e">
        <f t="shared" si="0"/>
        <v>#REF!</v>
      </c>
    </row>
    <row r="18" spans="1:7">
      <c r="A18" s="231">
        <v>10</v>
      </c>
      <c r="B18" s="181" t="e">
        <f>#REF!</f>
        <v>#REF!</v>
      </c>
      <c r="C18" s="183" t="e">
        <f>#REF!</f>
        <v>#REF!</v>
      </c>
      <c r="D18" s="188" t="e">
        <f>#REF!</f>
        <v>#REF!</v>
      </c>
      <c r="E18" s="292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217" t="e">
        <f>#REF!</f>
        <v>#REF!</v>
      </c>
      <c r="G18" s="184" t="e">
        <f t="shared" si="0"/>
        <v>#REF!</v>
      </c>
    </row>
    <row r="19" spans="1:7">
      <c r="A19" s="231">
        <v>11</v>
      </c>
      <c r="B19" s="181" t="e">
        <f>#REF!</f>
        <v>#REF!</v>
      </c>
      <c r="C19" s="183" t="e">
        <f>#REF!</f>
        <v>#REF!</v>
      </c>
      <c r="D19" s="188" t="e">
        <f>#REF!</f>
        <v>#REF!</v>
      </c>
      <c r="E19" s="292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217" t="e">
        <f>#REF!</f>
        <v>#REF!</v>
      </c>
      <c r="G19" s="184" t="e">
        <f t="shared" si="0"/>
        <v>#REF!</v>
      </c>
    </row>
    <row r="20" spans="1:7">
      <c r="A20" s="231"/>
      <c r="B20" s="181" t="e">
        <f>#REF!</f>
        <v>#REF!</v>
      </c>
      <c r="C20" s="181" t="e">
        <f>#REF!</f>
        <v>#REF!</v>
      </c>
      <c r="D20" s="181" t="e">
        <f>#REF!</f>
        <v>#REF!</v>
      </c>
      <c r="E20" s="292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217" t="e">
        <f>#REF!</f>
        <v>#REF!</v>
      </c>
      <c r="G20" s="184" t="e">
        <f t="shared" si="0"/>
        <v>#REF!</v>
      </c>
    </row>
    <row r="21" spans="1:7">
      <c r="A21" s="231">
        <v>12</v>
      </c>
      <c r="B21" s="181" t="e">
        <f>#REF!</f>
        <v>#REF!</v>
      </c>
      <c r="C21" s="183" t="e">
        <f>#REF!</f>
        <v>#REF!</v>
      </c>
      <c r="D21" s="188" t="e">
        <f>#REF!</f>
        <v>#REF!</v>
      </c>
      <c r="E21" s="292" t="e">
        <f>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</f>
        <v>#REF!</v>
      </c>
      <c r="F21" s="217" t="e">
        <f>+#REF!</f>
        <v>#REF!</v>
      </c>
      <c r="G21" s="184" t="e">
        <f t="shared" si="0"/>
        <v>#REF!</v>
      </c>
    </row>
    <row r="22" spans="1:7">
      <c r="A22" s="242"/>
      <c r="B22" s="181" t="e">
        <f>#REF!</f>
        <v>#REF!</v>
      </c>
      <c r="C22" s="243" t="s">
        <v>270</v>
      </c>
      <c r="D22" s="188" t="e">
        <f>#REF!</f>
        <v>#REF!</v>
      </c>
      <c r="E22" s="292" t="e">
        <f>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</f>
        <v>#REF!</v>
      </c>
      <c r="F22" s="244"/>
      <c r="G22" s="190" t="e">
        <f>SUM(G17:G21)</f>
        <v>#REF!</v>
      </c>
    </row>
    <row r="23" spans="1:7">
      <c r="A23" s="232"/>
      <c r="B23" s="181" t="e">
        <f>#REF!</f>
        <v>#REF!</v>
      </c>
      <c r="C23" s="221" t="e">
        <f>#REF!</f>
        <v>#REF!</v>
      </c>
      <c r="D23" s="188" t="e">
        <f>#REF!</f>
        <v>#REF!</v>
      </c>
      <c r="E23" s="292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223"/>
      <c r="G23" s="226"/>
    </row>
    <row r="24" spans="1:7">
      <c r="A24" s="231">
        <v>13</v>
      </c>
      <c r="B24" s="181" t="e">
        <f>#REF!</f>
        <v>#REF!</v>
      </c>
      <c r="C24" s="183" t="e">
        <f>#REF!</f>
        <v>#REF!</v>
      </c>
      <c r="D24" s="188" t="e">
        <f>#REF!</f>
        <v>#REF!</v>
      </c>
      <c r="E24" s="292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217" t="e">
        <f>+#REF!</f>
        <v>#REF!</v>
      </c>
      <c r="G24" s="184" t="e">
        <f t="shared" si="0"/>
        <v>#REF!</v>
      </c>
    </row>
    <row r="25" spans="1:7">
      <c r="A25" s="231">
        <v>14</v>
      </c>
      <c r="B25" s="181" t="e">
        <f>#REF!</f>
        <v>#REF!</v>
      </c>
      <c r="C25" s="183" t="e">
        <f>#REF!</f>
        <v>#REF!</v>
      </c>
      <c r="D25" s="188" t="e">
        <f>#REF!</f>
        <v>#REF!</v>
      </c>
      <c r="E25" s="292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217" t="e">
        <f>+'320.1'!N51</f>
        <v>#REF!</v>
      </c>
      <c r="G25" s="184" t="e">
        <f t="shared" si="0"/>
        <v>#REF!</v>
      </c>
    </row>
    <row r="26" spans="1:7">
      <c r="A26" s="231">
        <v>15</v>
      </c>
      <c r="B26" s="181" t="e">
        <f>#REF!</f>
        <v>#REF!</v>
      </c>
      <c r="C26" s="183" t="e">
        <f>#REF!</f>
        <v>#REF!</v>
      </c>
      <c r="D26" s="188" t="e">
        <f>#REF!</f>
        <v>#REF!</v>
      </c>
      <c r="E26" s="292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217" t="e">
        <f>+#REF!</f>
        <v>#REF!</v>
      </c>
      <c r="G26" s="184" t="e">
        <f t="shared" si="0"/>
        <v>#REF!</v>
      </c>
    </row>
    <row r="27" spans="1:7">
      <c r="A27" s="242"/>
      <c r="B27" s="181" t="e">
        <f>#REF!</f>
        <v>#REF!</v>
      </c>
      <c r="C27" s="243" t="s">
        <v>269</v>
      </c>
      <c r="D27" s="188" t="e">
        <f>#REF!</f>
        <v>#REF!</v>
      </c>
      <c r="E27" s="292" t="e">
        <f>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</f>
        <v>#REF!</v>
      </c>
      <c r="F27" s="244"/>
      <c r="G27" s="190" t="e">
        <f>SUM(G24:G26)</f>
        <v>#REF!</v>
      </c>
    </row>
    <row r="28" spans="1:7">
      <c r="A28" s="232"/>
      <c r="B28" s="181" t="e">
        <f>#REF!</f>
        <v>#REF!</v>
      </c>
      <c r="C28" s="221" t="s">
        <v>141</v>
      </c>
      <c r="D28" s="188" t="e">
        <f>#REF!</f>
        <v>#REF!</v>
      </c>
      <c r="E28" s="292" t="e">
        <f>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</f>
        <v>#REF!</v>
      </c>
      <c r="F28" s="223"/>
      <c r="G28" s="226"/>
    </row>
    <row r="29" spans="1:7">
      <c r="A29" s="233">
        <v>16</v>
      </c>
      <c r="B29" s="181" t="e">
        <f>#REF!</f>
        <v>#REF!</v>
      </c>
      <c r="C29" s="183" t="e">
        <f>#REF!</f>
        <v>#REF!</v>
      </c>
      <c r="D29" s="188" t="e">
        <f>#REF!</f>
        <v>#REF!</v>
      </c>
      <c r="E29" s="292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218" t="e">
        <f>'500.1.1P'!N56</f>
        <v>#REF!</v>
      </c>
      <c r="G29" s="184" t="e">
        <f t="shared" si="0"/>
        <v>#REF!</v>
      </c>
    </row>
    <row r="30" spans="1:7">
      <c r="A30" s="233">
        <v>17</v>
      </c>
      <c r="B30" s="181" t="e">
        <f>#REF!</f>
        <v>#REF!</v>
      </c>
      <c r="C30" s="183" t="e">
        <f>#REF!</f>
        <v>#REF!</v>
      </c>
      <c r="D30" s="188" t="e">
        <f>#REF!</f>
        <v>#REF!</v>
      </c>
      <c r="E30" s="292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218" t="e">
        <f>#REF!</f>
        <v>#REF!</v>
      </c>
      <c r="G30" s="184" t="e">
        <f t="shared" si="0"/>
        <v>#REF!</v>
      </c>
    </row>
    <row r="31" spans="1:7">
      <c r="A31" s="233">
        <v>19</v>
      </c>
      <c r="B31" s="181" t="e">
        <f>#REF!</f>
        <v>#REF!</v>
      </c>
      <c r="C31" s="183" t="e">
        <f>#REF!</f>
        <v>#REF!</v>
      </c>
      <c r="D31" s="188" t="e">
        <f>#REF!</f>
        <v>#REF!</v>
      </c>
      <c r="E31" s="292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218" t="e">
        <f>#REF!</f>
        <v>#REF!</v>
      </c>
      <c r="G31" s="184" t="e">
        <f t="shared" si="0"/>
        <v>#REF!</v>
      </c>
    </row>
    <row r="32" spans="1:7">
      <c r="A32" s="233">
        <v>20</v>
      </c>
      <c r="B32" s="181" t="e">
        <f>#REF!</f>
        <v>#REF!</v>
      </c>
      <c r="C32" s="183" t="e">
        <f>#REF!</f>
        <v>#REF!</v>
      </c>
      <c r="D32" s="188" t="e">
        <f>#REF!</f>
        <v>#REF!</v>
      </c>
      <c r="E32" s="292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218" t="e">
        <f>#REF!</f>
        <v>#REF!</v>
      </c>
      <c r="G32" s="184" t="e">
        <f t="shared" si="0"/>
        <v>#REF!</v>
      </c>
    </row>
    <row r="33" spans="1:7">
      <c r="A33" s="242"/>
      <c r="B33" s="181" t="e">
        <f>#REF!</f>
        <v>#REF!</v>
      </c>
      <c r="C33" s="243" t="s">
        <v>268</v>
      </c>
      <c r="D33" s="188" t="e">
        <f>#REF!</f>
        <v>#REF!</v>
      </c>
      <c r="E33" s="292" t="e">
        <f>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</f>
        <v>#REF!</v>
      </c>
      <c r="F33" s="244"/>
      <c r="G33" s="190" t="e">
        <f>SUM(G29:G32)</f>
        <v>#REF!</v>
      </c>
    </row>
    <row r="34" spans="1:7">
      <c r="A34" s="233"/>
      <c r="B34" s="181" t="e">
        <f>#REF!</f>
        <v>#REF!</v>
      </c>
      <c r="C34" s="221" t="s">
        <v>152</v>
      </c>
      <c r="D34" s="188" t="e">
        <f>#REF!</f>
        <v>#REF!</v>
      </c>
      <c r="E34" s="292" t="e">
        <f>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</f>
        <v>#REF!</v>
      </c>
      <c r="F34" s="228"/>
      <c r="G34" s="226"/>
    </row>
    <row r="35" spans="1:7">
      <c r="A35" s="233">
        <v>21</v>
      </c>
      <c r="B35" s="181" t="e">
        <f>#REF!</f>
        <v>#REF!</v>
      </c>
      <c r="C35" s="183" t="e">
        <f>#REF!</f>
        <v>#REF!</v>
      </c>
      <c r="D35" s="188" t="e">
        <f>#REF!</f>
        <v>#REF!</v>
      </c>
      <c r="E35" s="292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218" t="e">
        <f>#REF!</f>
        <v>#REF!</v>
      </c>
      <c r="G35" s="184" t="e">
        <f t="shared" si="0"/>
        <v>#REF!</v>
      </c>
    </row>
    <row r="36" spans="1:7">
      <c r="A36" s="233">
        <v>22</v>
      </c>
      <c r="B36" s="181" t="e">
        <f>#REF!</f>
        <v>#REF!</v>
      </c>
      <c r="C36" s="183" t="e">
        <f>#REF!</f>
        <v>#REF!</v>
      </c>
      <c r="D36" s="188" t="e">
        <f>#REF!</f>
        <v>#REF!</v>
      </c>
      <c r="E36" s="292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218" t="e">
        <f>'12P'!N56</f>
        <v>#REF!</v>
      </c>
      <c r="G36" s="184" t="e">
        <f t="shared" si="0"/>
        <v>#REF!</v>
      </c>
    </row>
    <row r="37" spans="1:7">
      <c r="A37" s="233">
        <v>23</v>
      </c>
      <c r="B37" s="181" t="e">
        <f>#REF!</f>
        <v>#REF!</v>
      </c>
      <c r="C37" s="183" t="e">
        <f>#REF!</f>
        <v>#REF!</v>
      </c>
      <c r="D37" s="188" t="e">
        <f>#REF!</f>
        <v>#REF!</v>
      </c>
      <c r="E37" s="292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218" t="e">
        <f>#REF!</f>
        <v>#REF!</v>
      </c>
      <c r="G37" s="184" t="e">
        <f t="shared" si="0"/>
        <v>#REF!</v>
      </c>
    </row>
    <row r="38" spans="1:7">
      <c r="A38" s="242"/>
      <c r="B38" s="181" t="e">
        <f>#REF!</f>
        <v>#REF!</v>
      </c>
      <c r="C38" s="243" t="s">
        <v>267</v>
      </c>
      <c r="D38" s="188" t="e">
        <f>#REF!</f>
        <v>#REF!</v>
      </c>
      <c r="E38" s="292" t="e">
        <f>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</f>
        <v>#REF!</v>
      </c>
      <c r="F38" s="244"/>
      <c r="G38" s="190" t="e">
        <f>SUM(G35:G37)</f>
        <v>#REF!</v>
      </c>
    </row>
    <row r="39" spans="1:7">
      <c r="A39" s="247"/>
      <c r="B39" s="181" t="e">
        <f>#REF!</f>
        <v>#REF!</v>
      </c>
      <c r="C39" s="248" t="s">
        <v>7</v>
      </c>
      <c r="D39" s="188" t="e">
        <f>#REF!</f>
        <v>#REF!</v>
      </c>
      <c r="E39" s="292" t="e">
        <f>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</f>
        <v>#REF!</v>
      </c>
      <c r="F39" s="249"/>
      <c r="G39" s="226"/>
    </row>
    <row r="40" spans="1:7">
      <c r="A40" s="231">
        <v>26</v>
      </c>
      <c r="B40" s="181" t="e">
        <f>#REF!</f>
        <v>#REF!</v>
      </c>
      <c r="C40" s="183" t="e">
        <f>#REF!</f>
        <v>#REF!</v>
      </c>
      <c r="D40" s="188" t="e">
        <f>#REF!</f>
        <v>#REF!</v>
      </c>
      <c r="E40" s="292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217" t="e">
        <f>#REF!</f>
        <v>#REF!</v>
      </c>
      <c r="G40" s="184" t="e">
        <f t="shared" si="0"/>
        <v>#REF!</v>
      </c>
    </row>
    <row r="41" spans="1:7">
      <c r="A41" s="242"/>
      <c r="B41" s="181" t="e">
        <f>#REF!</f>
        <v>#REF!</v>
      </c>
      <c r="C41" s="243" t="s">
        <v>266</v>
      </c>
      <c r="D41" s="188" t="e">
        <f>#REF!</f>
        <v>#REF!</v>
      </c>
      <c r="E41" s="292" t="e">
        <f>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</f>
        <v>#REF!</v>
      </c>
      <c r="F41" s="244"/>
      <c r="G41" s="190" t="e">
        <f>SUM(G40:G40)</f>
        <v>#REF!</v>
      </c>
    </row>
    <row r="42" spans="1:7">
      <c r="A42" s="232"/>
      <c r="B42" s="181" t="e">
        <f>#REF!</f>
        <v>#REF!</v>
      </c>
      <c r="C42" s="221" t="s">
        <v>153</v>
      </c>
      <c r="D42" s="188" t="e">
        <f>#REF!</f>
        <v>#REF!</v>
      </c>
      <c r="E42" s="292" t="e">
        <f>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</f>
        <v>#REF!</v>
      </c>
      <c r="F42" s="225"/>
      <c r="G42" s="226"/>
    </row>
    <row r="43" spans="1:7">
      <c r="A43" s="231">
        <v>27</v>
      </c>
      <c r="B43" s="181" t="e">
        <f>#REF!</f>
        <v>#REF!</v>
      </c>
      <c r="C43" s="183" t="e">
        <f>#REF!</f>
        <v>#REF!</v>
      </c>
      <c r="D43" s="188" t="e">
        <f>#REF!</f>
        <v>#REF!</v>
      </c>
      <c r="E43" s="292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217" t="e">
        <f>#REF!</f>
        <v>#REF!</v>
      </c>
      <c r="G43" s="184" t="e">
        <f t="shared" si="0"/>
        <v>#REF!</v>
      </c>
    </row>
    <row r="44" spans="1:7">
      <c r="A44" s="245"/>
      <c r="B44" s="181" t="e">
        <f>#REF!</f>
        <v>#REF!</v>
      </c>
      <c r="C44" s="246" t="s">
        <v>265</v>
      </c>
      <c r="D44" s="188" t="e">
        <f>#REF!</f>
        <v>#REF!</v>
      </c>
      <c r="E44" s="292" t="e">
        <f>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</f>
        <v>#REF!</v>
      </c>
      <c r="F44" s="244"/>
      <c r="G44" s="190" t="e">
        <f>SUM(G43)</f>
        <v>#REF!</v>
      </c>
    </row>
    <row r="45" spans="1:7">
      <c r="A45" s="232"/>
      <c r="B45" s="181" t="e">
        <f>#REF!</f>
        <v>#REF!</v>
      </c>
      <c r="C45" s="221" t="s">
        <v>154</v>
      </c>
      <c r="D45" s="188" t="e">
        <f>#REF!</f>
        <v>#REF!</v>
      </c>
      <c r="E45" s="292" t="e">
        <f>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</f>
        <v>#REF!</v>
      </c>
      <c r="F45" s="225"/>
      <c r="G45" s="226"/>
    </row>
    <row r="46" spans="1:7">
      <c r="A46" s="231">
        <v>28</v>
      </c>
      <c r="B46" s="181" t="e">
        <f>#REF!</f>
        <v>#REF!</v>
      </c>
      <c r="C46" s="183" t="e">
        <f>#REF!</f>
        <v>#REF!</v>
      </c>
      <c r="D46" s="188" t="e">
        <f>#REF!</f>
        <v>#REF!</v>
      </c>
      <c r="E46" s="292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217" t="e">
        <f>#REF!</f>
        <v>#REF!</v>
      </c>
      <c r="G46" s="184" t="e">
        <f t="shared" si="0"/>
        <v>#REF!</v>
      </c>
    </row>
    <row r="47" spans="1:7">
      <c r="A47" s="231">
        <v>29</v>
      </c>
      <c r="B47" s="181" t="e">
        <f>#REF!</f>
        <v>#REF!</v>
      </c>
      <c r="C47" s="183" t="e">
        <f>#REF!</f>
        <v>#REF!</v>
      </c>
      <c r="D47" s="188" t="e">
        <f>#REF!</f>
        <v>#REF!</v>
      </c>
      <c r="E47" s="292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217" t="e">
        <f>'673.1.2'!N44</f>
        <v>#REF!</v>
      </c>
      <c r="G47" s="184" t="e">
        <f t="shared" si="0"/>
        <v>#REF!</v>
      </c>
    </row>
    <row r="48" spans="1:7">
      <c r="A48" s="231">
        <v>30</v>
      </c>
      <c r="B48" s="181" t="e">
        <f>#REF!</f>
        <v>#REF!</v>
      </c>
      <c r="C48" s="183" t="e">
        <f>#REF!</f>
        <v>#REF!</v>
      </c>
      <c r="D48" s="188" t="e">
        <f>#REF!</f>
        <v>#REF!</v>
      </c>
      <c r="E48" s="292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217" t="e">
        <f>#REF!</f>
        <v>#REF!</v>
      </c>
      <c r="G48" s="184" t="e">
        <f t="shared" si="0"/>
        <v>#REF!</v>
      </c>
    </row>
    <row r="49" spans="1:7">
      <c r="A49" s="245"/>
      <c r="B49" s="181" t="e">
        <f>#REF!</f>
        <v>#REF!</v>
      </c>
      <c r="C49" s="246" t="s">
        <v>264</v>
      </c>
      <c r="D49" s="188" t="e">
        <f>#REF!</f>
        <v>#REF!</v>
      </c>
      <c r="E49" s="292" t="e">
        <f>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</f>
        <v>#REF!</v>
      </c>
      <c r="F49" s="244"/>
      <c r="G49" s="190" t="e">
        <f>SUM(G46:G48)</f>
        <v>#REF!</v>
      </c>
    </row>
    <row r="50" spans="1:7">
      <c r="A50" s="232"/>
      <c r="B50" s="181" t="e">
        <f>#REF!</f>
        <v>#REF!</v>
      </c>
      <c r="C50" s="221" t="s">
        <v>157</v>
      </c>
      <c r="D50" s="188" t="e">
        <f>#REF!</f>
        <v>#REF!</v>
      </c>
      <c r="E50" s="292" t="e">
        <f>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</f>
        <v>#REF!</v>
      </c>
      <c r="F50" s="225"/>
      <c r="G50" s="226"/>
    </row>
    <row r="51" spans="1:7">
      <c r="A51" s="231">
        <v>31</v>
      </c>
      <c r="B51" s="181" t="e">
        <f>#REF!</f>
        <v>#REF!</v>
      </c>
      <c r="C51" s="183" t="e">
        <f>#REF!</f>
        <v>#REF!</v>
      </c>
      <c r="D51" s="188" t="e">
        <f>#REF!</f>
        <v>#REF!</v>
      </c>
      <c r="E51" s="292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217" t="e">
        <f>#REF!</f>
        <v>#REF!</v>
      </c>
      <c r="G51" s="184" t="e">
        <f t="shared" si="0"/>
        <v>#REF!</v>
      </c>
    </row>
    <row r="52" spans="1:7">
      <c r="A52" s="231">
        <v>32</v>
      </c>
      <c r="B52" s="181" t="e">
        <f>#REF!</f>
        <v>#REF!</v>
      </c>
      <c r="C52" s="183" t="e">
        <f>#REF!</f>
        <v>#REF!</v>
      </c>
      <c r="D52" s="188" t="e">
        <f>#REF!</f>
        <v>#REF!</v>
      </c>
      <c r="E52" s="292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217" t="e">
        <f>#REF!</f>
        <v>#REF!</v>
      </c>
      <c r="G52" s="184" t="e">
        <f t="shared" si="0"/>
        <v>#REF!</v>
      </c>
    </row>
    <row r="53" spans="1:7">
      <c r="A53" s="231">
        <v>33</v>
      </c>
      <c r="B53" s="181" t="e">
        <f>#REF!</f>
        <v>#REF!</v>
      </c>
      <c r="C53" s="183" t="e">
        <f>#REF!</f>
        <v>#REF!</v>
      </c>
      <c r="D53" s="188" t="e">
        <f>#REF!</f>
        <v>#REF!</v>
      </c>
      <c r="E53" s="292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217" t="e">
        <f>#REF!</f>
        <v>#REF!</v>
      </c>
      <c r="G53" s="184" t="e">
        <f t="shared" si="0"/>
        <v>#REF!</v>
      </c>
    </row>
    <row r="54" spans="1:7">
      <c r="A54" s="231">
        <v>34</v>
      </c>
      <c r="B54" s="181" t="e">
        <f>#REF!</f>
        <v>#REF!</v>
      </c>
      <c r="C54" s="183" t="e">
        <f>#REF!</f>
        <v>#REF!</v>
      </c>
      <c r="D54" s="188" t="e">
        <f>#REF!</f>
        <v>#REF!</v>
      </c>
      <c r="E54" s="292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217" t="e">
        <f>'16P'!N46</f>
        <v>#REF!</v>
      </c>
      <c r="G54" s="184" t="e">
        <f t="shared" si="0"/>
        <v>#REF!</v>
      </c>
    </row>
    <row r="55" spans="1:7">
      <c r="A55" s="231">
        <v>35</v>
      </c>
      <c r="B55" s="181" t="e">
        <f>#REF!</f>
        <v>#REF!</v>
      </c>
      <c r="C55" s="183" t="e">
        <f>#REF!</f>
        <v>#REF!</v>
      </c>
      <c r="D55" s="188" t="e">
        <f>#REF!</f>
        <v>#REF!</v>
      </c>
      <c r="E55" s="292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217" t="e">
        <f>#REF!</f>
        <v>#REF!</v>
      </c>
      <c r="G55" s="184" t="e">
        <f t="shared" si="0"/>
        <v>#REF!</v>
      </c>
    </row>
    <row r="56" spans="1:7">
      <c r="A56" s="231">
        <v>36</v>
      </c>
      <c r="B56" s="181" t="e">
        <f>#REF!</f>
        <v>#REF!</v>
      </c>
      <c r="C56" s="183" t="e">
        <f>#REF!</f>
        <v>#REF!</v>
      </c>
      <c r="D56" s="188" t="e">
        <f>#REF!</f>
        <v>#REF!</v>
      </c>
      <c r="E56" s="292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217" t="e">
        <f>#REF!</f>
        <v>#REF!</v>
      </c>
      <c r="G56" s="184" t="e">
        <f t="shared" si="0"/>
        <v>#REF!</v>
      </c>
    </row>
    <row r="57" spans="1:7">
      <c r="A57" s="231">
        <v>37</v>
      </c>
      <c r="B57" s="181" t="e">
        <f>#REF!</f>
        <v>#REF!</v>
      </c>
      <c r="C57" s="183" t="e">
        <f>#REF!</f>
        <v>#REF!</v>
      </c>
      <c r="D57" s="188" t="e">
        <f>#REF!</f>
        <v>#REF!</v>
      </c>
      <c r="E57" s="292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217" t="e">
        <f>#REF!</f>
        <v>#REF!</v>
      </c>
      <c r="G57" s="184" t="e">
        <f t="shared" si="0"/>
        <v>#REF!</v>
      </c>
    </row>
    <row r="58" spans="1:7">
      <c r="A58" s="231">
        <v>38</v>
      </c>
      <c r="B58" s="181" t="e">
        <f>#REF!</f>
        <v>#REF!</v>
      </c>
      <c r="C58" s="183" t="e">
        <f>#REF!</f>
        <v>#REF!</v>
      </c>
      <c r="D58" s="188" t="e">
        <f>#REF!</f>
        <v>#REF!</v>
      </c>
      <c r="E58" s="292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217" t="e">
        <f>#REF!</f>
        <v>#REF!</v>
      </c>
      <c r="G58" s="184" t="e">
        <f t="shared" si="0"/>
        <v>#REF!</v>
      </c>
    </row>
    <row r="59" spans="1:7">
      <c r="A59" s="231">
        <v>39</v>
      </c>
      <c r="B59" s="181" t="e">
        <f>#REF!</f>
        <v>#REF!</v>
      </c>
      <c r="C59" s="183" t="e">
        <f>#REF!</f>
        <v>#REF!</v>
      </c>
      <c r="D59" s="188" t="e">
        <f>#REF!</f>
        <v>#REF!</v>
      </c>
      <c r="E59" s="292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217" t="e">
        <f>'21P'!N46</f>
        <v>#REF!</v>
      </c>
      <c r="G59" s="184" t="e">
        <f t="shared" si="0"/>
        <v>#REF!</v>
      </c>
    </row>
    <row r="60" spans="1:7">
      <c r="A60" s="231">
        <v>40</v>
      </c>
      <c r="B60" s="181" t="e">
        <f>#REF!</f>
        <v>#REF!</v>
      </c>
      <c r="C60" s="183" t="e">
        <f>#REF!</f>
        <v>#REF!</v>
      </c>
      <c r="D60" s="188" t="e">
        <f>#REF!</f>
        <v>#REF!</v>
      </c>
      <c r="E60" s="292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217" t="e">
        <f>#REF!</f>
        <v>#REF!</v>
      </c>
      <c r="G60" s="184" t="e">
        <f t="shared" si="0"/>
        <v>#REF!</v>
      </c>
    </row>
    <row r="61" spans="1:7">
      <c r="A61" s="231">
        <v>41</v>
      </c>
      <c r="B61" s="181" t="e">
        <f>#REF!</f>
        <v>#REF!</v>
      </c>
      <c r="C61" s="183" t="e">
        <f>#REF!</f>
        <v>#REF!</v>
      </c>
      <c r="D61" s="188" t="e">
        <f>#REF!</f>
        <v>#REF!</v>
      </c>
      <c r="E61" s="292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217" t="e">
        <f>'23P'!N46</f>
        <v>#REF!</v>
      </c>
      <c r="G61" s="184" t="e">
        <f t="shared" si="0"/>
        <v>#REF!</v>
      </c>
    </row>
    <row r="62" spans="1:7">
      <c r="A62" s="263">
        <v>42</v>
      </c>
      <c r="B62" s="188" t="e">
        <f>#REF!</f>
        <v>#REF!</v>
      </c>
      <c r="C62" s="183" t="e">
        <f>#REF!</f>
        <v>#REF!</v>
      </c>
      <c r="D62" s="188" t="e">
        <f>#REF!</f>
        <v>#REF!</v>
      </c>
      <c r="E62" s="292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264" t="e">
        <f>'24P'!N47</f>
        <v>#REF!</v>
      </c>
      <c r="G62" s="265" t="e">
        <f t="shared" si="0"/>
        <v>#REF!</v>
      </c>
    </row>
    <row r="63" spans="1:7">
      <c r="A63" s="263">
        <v>43</v>
      </c>
      <c r="B63" s="188" t="e">
        <f>#REF!</f>
        <v>#REF!</v>
      </c>
      <c r="C63" s="183" t="e">
        <f>#REF!</f>
        <v>#REF!</v>
      </c>
      <c r="D63" s="188" t="e">
        <f>#REF!</f>
        <v>#REF!</v>
      </c>
      <c r="E63" s="292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264" t="e">
        <f>'25P'!N47</f>
        <v>#REF!</v>
      </c>
      <c r="G63" s="265" t="e">
        <f t="shared" si="0"/>
        <v>#REF!</v>
      </c>
    </row>
    <row r="64" spans="1:7">
      <c r="A64" s="263">
        <v>44</v>
      </c>
      <c r="B64" s="188" t="e">
        <f>#REF!</f>
        <v>#REF!</v>
      </c>
      <c r="C64" s="183" t="e">
        <f>#REF!</f>
        <v>#REF!</v>
      </c>
      <c r="D64" s="188" t="e">
        <f>#REF!</f>
        <v>#REF!</v>
      </c>
      <c r="E64" s="292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264" t="e">
        <f>#REF!</f>
        <v>#REF!</v>
      </c>
      <c r="G64" s="265" t="e">
        <f t="shared" si="0"/>
        <v>#REF!</v>
      </c>
    </row>
    <row r="65" spans="1:7">
      <c r="A65" s="263">
        <v>45</v>
      </c>
      <c r="B65" s="188" t="e">
        <f>#REF!</f>
        <v>#REF!</v>
      </c>
      <c r="C65" s="183" t="e">
        <f>#REF!</f>
        <v>#REF!</v>
      </c>
      <c r="D65" s="188" t="e">
        <f>#REF!</f>
        <v>#REF!</v>
      </c>
      <c r="E65" s="292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264" t="e">
        <f>#REF!</f>
        <v>#REF!</v>
      </c>
      <c r="G65" s="265" t="e">
        <f t="shared" si="0"/>
        <v>#REF!</v>
      </c>
    </row>
    <row r="66" spans="1:7">
      <c r="A66" s="263">
        <v>46</v>
      </c>
      <c r="B66" s="188" t="e">
        <f>#REF!</f>
        <v>#REF!</v>
      </c>
      <c r="C66" s="183" t="e">
        <f>#REF!</f>
        <v>#REF!</v>
      </c>
      <c r="D66" s="188" t="e">
        <f>#REF!</f>
        <v>#REF!</v>
      </c>
      <c r="E66" s="292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264" t="e">
        <f>'28P'!N47</f>
        <v>#REF!</v>
      </c>
      <c r="G66" s="265" t="e">
        <f t="shared" si="0"/>
        <v>#REF!</v>
      </c>
    </row>
    <row r="67" spans="1:7">
      <c r="A67" s="263">
        <v>47</v>
      </c>
      <c r="B67" s="188" t="e">
        <f>#REF!</f>
        <v>#REF!</v>
      </c>
      <c r="C67" s="183" t="e">
        <f>#REF!</f>
        <v>#REF!</v>
      </c>
      <c r="D67" s="188" t="e">
        <f>#REF!</f>
        <v>#REF!</v>
      </c>
      <c r="E67" s="292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264" t="e">
        <f>'29P'!N47</f>
        <v>#REF!</v>
      </c>
      <c r="G67" s="265" t="e">
        <f t="shared" si="0"/>
        <v>#REF!</v>
      </c>
    </row>
    <row r="68" spans="1:7">
      <c r="A68" s="263">
        <v>48</v>
      </c>
      <c r="B68" s="188" t="e">
        <f>#REF!</f>
        <v>#REF!</v>
      </c>
      <c r="C68" s="183" t="e">
        <f>#REF!</f>
        <v>#REF!</v>
      </c>
      <c r="D68" s="188" t="e">
        <f>#REF!</f>
        <v>#REF!</v>
      </c>
      <c r="E68" s="292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264" t="e">
        <f>'30P'!N47</f>
        <v>#REF!</v>
      </c>
      <c r="G68" s="265" t="e">
        <f t="shared" si="0"/>
        <v>#REF!</v>
      </c>
    </row>
    <row r="69" spans="1:7">
      <c r="A69" s="263">
        <v>49</v>
      </c>
      <c r="B69" s="188" t="e">
        <f>#REF!</f>
        <v>#REF!</v>
      </c>
      <c r="C69" s="183" t="e">
        <f>#REF!</f>
        <v>#REF!</v>
      </c>
      <c r="D69" s="188" t="e">
        <f>#REF!</f>
        <v>#REF!</v>
      </c>
      <c r="E69" s="292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264" t="e">
        <f>'31P'!N47</f>
        <v>#REF!</v>
      </c>
      <c r="G69" s="265" t="e">
        <f t="shared" si="0"/>
        <v>#REF!</v>
      </c>
    </row>
    <row r="70" spans="1:7">
      <c r="A70" s="245"/>
      <c r="B70" s="181" t="e">
        <f>#REF!</f>
        <v>#REF!</v>
      </c>
      <c r="C70" s="246" t="s">
        <v>263</v>
      </c>
      <c r="D70" s="188" t="e">
        <f>#REF!</f>
        <v>#REF!</v>
      </c>
      <c r="E70" s="292" t="e">
        <f>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</f>
        <v>#REF!</v>
      </c>
      <c r="F70" s="244"/>
      <c r="G70" s="190" t="e">
        <f>SUM(G51:G69)</f>
        <v>#REF!</v>
      </c>
    </row>
    <row r="71" spans="1:7">
      <c r="A71" s="232"/>
      <c r="B71" s="181" t="e">
        <f>#REF!</f>
        <v>#REF!</v>
      </c>
      <c r="C71" s="229" t="s">
        <v>214</v>
      </c>
      <c r="D71" s="188" t="e">
        <f>#REF!</f>
        <v>#REF!</v>
      </c>
      <c r="E71" s="292" t="e">
        <f>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</f>
        <v>#REF!</v>
      </c>
      <c r="F71" s="225"/>
      <c r="G71" s="226"/>
    </row>
    <row r="72" spans="1:7">
      <c r="A72" s="231">
        <v>50</v>
      </c>
      <c r="B72" s="181" t="e">
        <f>#REF!</f>
        <v>#REF!</v>
      </c>
      <c r="C72" s="183" t="e">
        <f>#REF!</f>
        <v>#REF!</v>
      </c>
      <c r="D72" s="188" t="e">
        <f>#REF!</f>
        <v>#REF!</v>
      </c>
      <c r="E72" s="292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217" t="e">
        <f>#REF!</f>
        <v>#REF!</v>
      </c>
      <c r="G72" s="184" t="e">
        <f t="shared" si="0"/>
        <v>#REF!</v>
      </c>
    </row>
    <row r="73" spans="1:7">
      <c r="A73" s="231">
        <v>51</v>
      </c>
      <c r="B73" s="181" t="e">
        <f>#REF!</f>
        <v>#REF!</v>
      </c>
      <c r="C73" s="183" t="e">
        <f>#REF!</f>
        <v>#REF!</v>
      </c>
      <c r="D73" s="188" t="e">
        <f>#REF!</f>
        <v>#REF!</v>
      </c>
      <c r="E73" s="292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217" t="e">
        <f>#REF!</f>
        <v>#REF!</v>
      </c>
      <c r="G73" s="184" t="e">
        <f t="shared" si="0"/>
        <v>#REF!</v>
      </c>
    </row>
    <row r="74" spans="1:7">
      <c r="A74" s="231">
        <v>52</v>
      </c>
      <c r="B74" s="181" t="e">
        <f>#REF!</f>
        <v>#REF!</v>
      </c>
      <c r="C74" s="183" t="e">
        <f>#REF!</f>
        <v>#REF!</v>
      </c>
      <c r="D74" s="188" t="e">
        <f>#REF!</f>
        <v>#REF!</v>
      </c>
      <c r="E74" s="292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217" t="e">
        <f>#REF!</f>
        <v>#REF!</v>
      </c>
      <c r="G74" s="184" t="e">
        <f t="shared" si="0"/>
        <v>#REF!</v>
      </c>
    </row>
    <row r="75" spans="1:7">
      <c r="A75" s="231">
        <v>53</v>
      </c>
      <c r="B75" s="181" t="e">
        <f>#REF!</f>
        <v>#REF!</v>
      </c>
      <c r="C75" s="183" t="e">
        <f>#REF!</f>
        <v>#REF!</v>
      </c>
      <c r="D75" s="188" t="e">
        <f>#REF!</f>
        <v>#REF!</v>
      </c>
      <c r="E75" s="292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217" t="e">
        <f>#REF!</f>
        <v>#REF!</v>
      </c>
      <c r="G75" s="184" t="e">
        <f t="shared" si="0"/>
        <v>#REF!</v>
      </c>
    </row>
    <row r="76" spans="1:7">
      <c r="A76" s="231">
        <v>54</v>
      </c>
      <c r="B76" s="181" t="e">
        <f>#REF!</f>
        <v>#REF!</v>
      </c>
      <c r="C76" s="183" t="e">
        <f>#REF!</f>
        <v>#REF!</v>
      </c>
      <c r="D76" s="188" t="e">
        <f>#REF!</f>
        <v>#REF!</v>
      </c>
      <c r="E76" s="292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217" t="e">
        <f>#REF!</f>
        <v>#REF!</v>
      </c>
      <c r="G76" s="184" t="e">
        <f t="shared" si="0"/>
        <v>#REF!</v>
      </c>
    </row>
    <row r="77" spans="1:7">
      <c r="A77" s="231">
        <v>55</v>
      </c>
      <c r="B77" s="181" t="e">
        <f>#REF!</f>
        <v>#REF!</v>
      </c>
      <c r="C77" s="183" t="e">
        <f>#REF!</f>
        <v>#REF!</v>
      </c>
      <c r="D77" s="188" t="e">
        <f>#REF!</f>
        <v>#REF!</v>
      </c>
      <c r="E77" s="292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217" t="e">
        <f>#REF!</f>
        <v>#REF!</v>
      </c>
      <c r="G77" s="184" t="e">
        <f t="shared" si="0"/>
        <v>#REF!</v>
      </c>
    </row>
    <row r="78" spans="1:7">
      <c r="A78" s="231">
        <v>56</v>
      </c>
      <c r="B78" s="181" t="e">
        <f>#REF!</f>
        <v>#REF!</v>
      </c>
      <c r="C78" s="183" t="e">
        <f>#REF!</f>
        <v>#REF!</v>
      </c>
      <c r="D78" s="188" t="e">
        <f>#REF!</f>
        <v>#REF!</v>
      </c>
      <c r="E78" s="292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217" t="e">
        <f>#REF!</f>
        <v>#REF!</v>
      </c>
      <c r="G78" s="184" t="e">
        <f t="shared" si="0"/>
        <v>#REF!</v>
      </c>
    </row>
    <row r="79" spans="1:7">
      <c r="A79" s="245"/>
      <c r="B79" s="181" t="e">
        <f>#REF!</f>
        <v>#REF!</v>
      </c>
      <c r="C79" s="246" t="s">
        <v>262</v>
      </c>
      <c r="D79" s="188" t="e">
        <f>#REF!</f>
        <v>#REF!</v>
      </c>
      <c r="E79" s="292" t="e">
        <f>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</f>
        <v>#REF!</v>
      </c>
      <c r="F79" s="244"/>
      <c r="G79" s="190" t="e">
        <f>SUM(G72:G78)</f>
        <v>#REF!</v>
      </c>
    </row>
    <row r="80" spans="1:7">
      <c r="A80" s="232"/>
      <c r="B80" s="181" t="e">
        <f>#REF!</f>
        <v>#REF!</v>
      </c>
      <c r="C80" s="229" t="s">
        <v>215</v>
      </c>
      <c r="D80" s="188" t="e">
        <f>#REF!</f>
        <v>#REF!</v>
      </c>
      <c r="E80" s="292" t="e">
        <f>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</f>
        <v>#REF!</v>
      </c>
      <c r="F80" s="225"/>
      <c r="G80" s="226"/>
    </row>
    <row r="81" spans="1:7">
      <c r="A81" s="232"/>
      <c r="B81" s="181" t="e">
        <f>#REF!</f>
        <v>#REF!</v>
      </c>
      <c r="C81" s="230" t="s">
        <v>216</v>
      </c>
      <c r="D81" s="188" t="e">
        <f>#REF!</f>
        <v>#REF!</v>
      </c>
      <c r="E81" s="292" t="e">
        <f>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</f>
        <v>#REF!</v>
      </c>
      <c r="F81" s="225"/>
      <c r="G81" s="226"/>
    </row>
    <row r="82" spans="1:7">
      <c r="A82" s="231">
        <v>57</v>
      </c>
      <c r="B82" s="181" t="e">
        <f>#REF!</f>
        <v>#REF!</v>
      </c>
      <c r="C82" s="183" t="e">
        <f>#REF!</f>
        <v>#REF!</v>
      </c>
      <c r="D82" s="188" t="e">
        <f>#REF!</f>
        <v>#REF!</v>
      </c>
      <c r="E82" s="292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217" t="e">
        <f>#REF!</f>
        <v>#REF!</v>
      </c>
      <c r="G82" s="184" t="e">
        <f t="shared" ref="G82:G100" si="1">ROUND(E82*F82,0)</f>
        <v>#REF!</v>
      </c>
    </row>
    <row r="83" spans="1:7">
      <c r="A83" s="231">
        <v>58</v>
      </c>
      <c r="B83" s="181" t="e">
        <f>#REF!</f>
        <v>#REF!</v>
      </c>
      <c r="C83" s="183" t="e">
        <f>#REF!</f>
        <v>#REF!</v>
      </c>
      <c r="D83" s="188" t="e">
        <f>#REF!</f>
        <v>#REF!</v>
      </c>
      <c r="E83" s="292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217" t="e">
        <f>#REF!</f>
        <v>#REF!</v>
      </c>
      <c r="G83" s="184" t="e">
        <f t="shared" si="1"/>
        <v>#REF!</v>
      </c>
    </row>
    <row r="84" spans="1:7">
      <c r="A84" s="231">
        <v>59</v>
      </c>
      <c r="B84" s="181" t="e">
        <f>#REF!</f>
        <v>#REF!</v>
      </c>
      <c r="C84" s="183" t="e">
        <f>#REF!</f>
        <v>#REF!</v>
      </c>
      <c r="D84" s="188" t="e">
        <f>#REF!</f>
        <v>#REF!</v>
      </c>
      <c r="E84" s="292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217" t="e">
        <f>#REF!</f>
        <v>#REF!</v>
      </c>
      <c r="G84" s="184" t="e">
        <f t="shared" si="1"/>
        <v>#REF!</v>
      </c>
    </row>
    <row r="85" spans="1:7">
      <c r="A85" s="231">
        <v>60</v>
      </c>
      <c r="B85" s="181" t="e">
        <f>#REF!</f>
        <v>#REF!</v>
      </c>
      <c r="C85" s="183" t="e">
        <f>#REF!</f>
        <v>#REF!</v>
      </c>
      <c r="D85" s="188" t="e">
        <f>#REF!</f>
        <v>#REF!</v>
      </c>
      <c r="E85" s="292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217" t="e">
        <f>#REF!</f>
        <v>#REF!</v>
      </c>
      <c r="G85" s="184" t="e">
        <f t="shared" si="1"/>
        <v>#REF!</v>
      </c>
    </row>
    <row r="86" spans="1:7">
      <c r="A86" s="231">
        <v>61</v>
      </c>
      <c r="B86" s="181" t="e">
        <f>#REF!</f>
        <v>#REF!</v>
      </c>
      <c r="C86" s="183" t="e">
        <f>#REF!</f>
        <v>#REF!</v>
      </c>
      <c r="D86" s="188" t="e">
        <f>#REF!</f>
        <v>#REF!</v>
      </c>
      <c r="E86" s="292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217" t="e">
        <f>#REF!</f>
        <v>#REF!</v>
      </c>
      <c r="G86" s="184" t="e">
        <f t="shared" si="1"/>
        <v>#REF!</v>
      </c>
    </row>
    <row r="87" spans="1:7">
      <c r="A87" s="231">
        <v>62</v>
      </c>
      <c r="B87" s="181" t="e">
        <f>#REF!</f>
        <v>#REF!</v>
      </c>
      <c r="C87" s="183" t="e">
        <f>#REF!</f>
        <v>#REF!</v>
      </c>
      <c r="D87" s="188" t="e">
        <f>#REF!</f>
        <v>#REF!</v>
      </c>
      <c r="E87" s="292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217" t="e">
        <f>#REF!</f>
        <v>#REF!</v>
      </c>
      <c r="G87" s="184" t="e">
        <f t="shared" si="1"/>
        <v>#REF!</v>
      </c>
    </row>
    <row r="88" spans="1:7">
      <c r="A88" s="231">
        <v>63</v>
      </c>
      <c r="B88" s="181" t="e">
        <f>#REF!</f>
        <v>#REF!</v>
      </c>
      <c r="C88" s="183" t="e">
        <f>#REF!</f>
        <v>#REF!</v>
      </c>
      <c r="D88" s="188" t="e">
        <f>#REF!</f>
        <v>#REF!</v>
      </c>
      <c r="E88" s="292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217" t="e">
        <f>#REF!</f>
        <v>#REF!</v>
      </c>
      <c r="G88" s="184" t="e">
        <f t="shared" si="1"/>
        <v>#REF!</v>
      </c>
    </row>
    <row r="89" spans="1:7">
      <c r="A89" s="231">
        <v>64</v>
      </c>
      <c r="B89" s="181" t="e">
        <f>#REF!</f>
        <v>#REF!</v>
      </c>
      <c r="C89" s="183" t="e">
        <f>#REF!</f>
        <v>#REF!</v>
      </c>
      <c r="D89" s="188" t="e">
        <f>#REF!</f>
        <v>#REF!</v>
      </c>
      <c r="E89" s="292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217" t="e">
        <f>'47P'!N48</f>
        <v>#REF!</v>
      </c>
      <c r="G89" s="184" t="e">
        <f t="shared" si="1"/>
        <v>#REF!</v>
      </c>
    </row>
    <row r="90" spans="1:7">
      <c r="A90" s="245"/>
      <c r="B90" s="181" t="e">
        <f>#REF!</f>
        <v>#REF!</v>
      </c>
      <c r="C90" s="246" t="s">
        <v>261</v>
      </c>
      <c r="D90" s="188" t="e">
        <f>#REF!</f>
        <v>#REF!</v>
      </c>
      <c r="E90" s="292" t="e">
        <f>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</f>
        <v>#REF!</v>
      </c>
      <c r="F90" s="244"/>
      <c r="G90" s="190" t="e">
        <f>SUM(G82:G89)</f>
        <v>#REF!</v>
      </c>
    </row>
    <row r="91" spans="1:7">
      <c r="A91" s="231"/>
      <c r="B91" s="181" t="e">
        <f>#REF!</f>
        <v>#REF!</v>
      </c>
      <c r="C91" s="230" t="s">
        <v>231</v>
      </c>
      <c r="D91" s="188" t="e">
        <f>#REF!</f>
        <v>#REF!</v>
      </c>
      <c r="E91" s="292" t="e">
        <f>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</f>
        <v>#REF!</v>
      </c>
      <c r="F91" s="225"/>
      <c r="G91" s="226"/>
    </row>
    <row r="92" spans="1:7">
      <c r="A92" s="231">
        <v>65</v>
      </c>
      <c r="B92" s="181" t="e">
        <f>#REF!</f>
        <v>#REF!</v>
      </c>
      <c r="C92" s="183" t="e">
        <f>#REF!</f>
        <v>#REF!</v>
      </c>
      <c r="D92" s="188" t="e">
        <f>#REF!</f>
        <v>#REF!</v>
      </c>
      <c r="E92" s="292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217" t="e">
        <f>#REF!</f>
        <v>#REF!</v>
      </c>
      <c r="G92" s="184" t="e">
        <f t="shared" si="1"/>
        <v>#REF!</v>
      </c>
    </row>
    <row r="93" spans="1:7">
      <c r="A93" s="231">
        <v>66</v>
      </c>
      <c r="B93" s="181" t="e">
        <f>#REF!</f>
        <v>#REF!</v>
      </c>
      <c r="C93" s="183" t="e">
        <f>#REF!</f>
        <v>#REF!</v>
      </c>
      <c r="D93" s="188" t="e">
        <f>#REF!</f>
        <v>#REF!</v>
      </c>
      <c r="E93" s="292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217" t="e">
        <f>#REF!</f>
        <v>#REF!</v>
      </c>
      <c r="G93" s="184" t="e">
        <f t="shared" si="1"/>
        <v>#REF!</v>
      </c>
    </row>
    <row r="94" spans="1:7">
      <c r="A94" s="231">
        <v>67</v>
      </c>
      <c r="B94" s="181" t="e">
        <f>#REF!</f>
        <v>#REF!</v>
      </c>
      <c r="C94" s="183" t="e">
        <f>#REF!</f>
        <v>#REF!</v>
      </c>
      <c r="D94" s="188" t="e">
        <f>#REF!</f>
        <v>#REF!</v>
      </c>
      <c r="E94" s="292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217" t="e">
        <f>#REF!</f>
        <v>#REF!</v>
      </c>
      <c r="G94" s="184" t="e">
        <f t="shared" si="1"/>
        <v>#REF!</v>
      </c>
    </row>
    <row r="95" spans="1:7">
      <c r="A95" s="231">
        <v>68</v>
      </c>
      <c r="B95" s="181" t="e">
        <f>#REF!</f>
        <v>#REF!</v>
      </c>
      <c r="C95" s="183" t="e">
        <f>#REF!</f>
        <v>#REF!</v>
      </c>
      <c r="D95" s="188" t="e">
        <f>#REF!</f>
        <v>#REF!</v>
      </c>
      <c r="E95" s="292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217" t="e">
        <f>#REF!</f>
        <v>#REF!</v>
      </c>
      <c r="G95" s="184" t="e">
        <f t="shared" si="1"/>
        <v>#REF!</v>
      </c>
    </row>
    <row r="96" spans="1:7">
      <c r="A96" s="231">
        <v>69</v>
      </c>
      <c r="B96" s="181" t="e">
        <f>#REF!</f>
        <v>#REF!</v>
      </c>
      <c r="C96" s="183" t="e">
        <f>#REF!</f>
        <v>#REF!</v>
      </c>
      <c r="D96" s="188" t="e">
        <f>#REF!</f>
        <v>#REF!</v>
      </c>
      <c r="E96" s="292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217" t="e">
        <f>'49P'!N43</f>
        <v>#REF!</v>
      </c>
      <c r="G96" s="184" t="e">
        <f t="shared" si="1"/>
        <v>#REF!</v>
      </c>
    </row>
    <row r="97" spans="1:7">
      <c r="A97" s="231">
        <v>70</v>
      </c>
      <c r="B97" s="181" t="e">
        <f>#REF!</f>
        <v>#REF!</v>
      </c>
      <c r="C97" s="183" t="e">
        <f>#REF!</f>
        <v>#REF!</v>
      </c>
      <c r="D97" s="188" t="e">
        <f>#REF!</f>
        <v>#REF!</v>
      </c>
      <c r="E97" s="292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217" t="e">
        <f>#REF!</f>
        <v>#REF!</v>
      </c>
      <c r="G97" s="184" t="e">
        <f t="shared" si="1"/>
        <v>#REF!</v>
      </c>
    </row>
    <row r="98" spans="1:7">
      <c r="A98" s="231">
        <v>71</v>
      </c>
      <c r="B98" s="181" t="e">
        <f>#REF!</f>
        <v>#REF!</v>
      </c>
      <c r="C98" s="183" t="e">
        <f>#REF!</f>
        <v>#REF!</v>
      </c>
      <c r="D98" s="188" t="e">
        <f>#REF!</f>
        <v>#REF!</v>
      </c>
      <c r="E98" s="292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217" t="e">
        <f>#REF!</f>
        <v>#REF!</v>
      </c>
      <c r="G98" s="184" t="e">
        <f t="shared" si="1"/>
        <v>#REF!</v>
      </c>
    </row>
    <row r="99" spans="1:7">
      <c r="A99" s="252"/>
      <c r="B99" s="253"/>
      <c r="C99" s="254" t="s">
        <v>260</v>
      </c>
      <c r="D99" s="255"/>
      <c r="E99" s="292" t="e">
        <f>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</f>
        <v>#REF!</v>
      </c>
      <c r="F99" s="217"/>
      <c r="G99" s="256" t="e">
        <f>SUM(G92:G98)</f>
        <v>#REF!</v>
      </c>
    </row>
    <row r="100" spans="1:7">
      <c r="A100" s="257">
        <v>71</v>
      </c>
      <c r="B100" s="272" t="e">
        <f>#REF!</f>
        <v>#REF!</v>
      </c>
      <c r="C100" s="273" t="e">
        <f>#REF!</f>
        <v>#REF!</v>
      </c>
      <c r="D100" s="220" t="e">
        <f>#REF!</f>
        <v>#REF!</v>
      </c>
      <c r="E100" s="292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225" t="e">
        <f>#REF!</f>
        <v>#REF!</v>
      </c>
      <c r="G100" s="251" t="e">
        <f t="shared" si="1"/>
        <v>#REF!</v>
      </c>
    </row>
    <row r="101" spans="1:7">
      <c r="A101" s="271">
        <v>72</v>
      </c>
      <c r="B101" s="272" t="e">
        <f>#REF!</f>
        <v>#REF!</v>
      </c>
      <c r="C101" s="273" t="e">
        <f>#REF!</f>
        <v>#REF!</v>
      </c>
      <c r="D101" s="220" t="e">
        <f>#REF!</f>
        <v>#REF!</v>
      </c>
      <c r="E101" s="292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225" t="e">
        <f>#REF!</f>
        <v>#REF!</v>
      </c>
      <c r="G101" s="251"/>
    </row>
    <row r="102" spans="1:7">
      <c r="A102" s="591" t="s">
        <v>8</v>
      </c>
      <c r="B102" s="592"/>
      <c r="C102" s="592"/>
      <c r="D102" s="592"/>
      <c r="E102" s="592"/>
      <c r="F102" s="593"/>
      <c r="G102" s="189" t="e">
        <f>G101+G100+G99+G90+G79+G70+G49+G44+G41+G38+G33+G27+G22+G15</f>
        <v>#REF!</v>
      </c>
    </row>
    <row r="103" spans="1:7">
      <c r="A103" s="580" t="s">
        <v>9</v>
      </c>
      <c r="B103" s="581"/>
      <c r="C103" s="582"/>
      <c r="D103" s="181"/>
      <c r="E103" s="186"/>
      <c r="F103" s="261">
        <v>0.24</v>
      </c>
      <c r="G103" s="184" t="e">
        <f>ROUND(F103*G102,0)</f>
        <v>#REF!</v>
      </c>
    </row>
    <row r="104" spans="1:7">
      <c r="A104" s="580" t="s">
        <v>10</v>
      </c>
      <c r="B104" s="581"/>
      <c r="C104" s="582"/>
      <c r="D104" s="181"/>
      <c r="E104" s="186"/>
      <c r="F104" s="261">
        <v>0.01</v>
      </c>
      <c r="G104" s="184" t="e">
        <f>ROUND(F104*G102,0)</f>
        <v>#REF!</v>
      </c>
    </row>
    <row r="105" spans="1:7">
      <c r="A105" s="580" t="s">
        <v>11</v>
      </c>
      <c r="B105" s="581"/>
      <c r="C105" s="582"/>
      <c r="D105" s="181"/>
      <c r="E105" s="186"/>
      <c r="F105" s="261">
        <v>0.05</v>
      </c>
      <c r="G105" s="184" t="e">
        <f>ROUND(F105*G102,0)</f>
        <v>#REF!</v>
      </c>
    </row>
    <row r="106" spans="1:7">
      <c r="A106" s="580" t="s">
        <v>12</v>
      </c>
      <c r="B106" s="581"/>
      <c r="C106" s="582"/>
      <c r="D106" s="181"/>
      <c r="E106" s="186"/>
      <c r="F106" s="216"/>
      <c r="G106" s="190" t="e">
        <f>+G102+G103+G104+G105</f>
        <v>#REF!</v>
      </c>
    </row>
    <row r="107" spans="1:7">
      <c r="A107" s="600" t="s">
        <v>64</v>
      </c>
      <c r="B107" s="601"/>
      <c r="C107" s="602"/>
      <c r="D107" s="603" t="s">
        <v>58</v>
      </c>
      <c r="E107" s="604"/>
      <c r="F107" s="605"/>
      <c r="G107" s="184">
        <v>1</v>
      </c>
    </row>
    <row r="108" spans="1:7">
      <c r="A108" s="600" t="s">
        <v>128</v>
      </c>
      <c r="B108" s="601"/>
      <c r="C108" s="602"/>
      <c r="D108" s="603" t="s">
        <v>58</v>
      </c>
      <c r="E108" s="604"/>
      <c r="F108" s="605"/>
      <c r="G108" s="184">
        <v>1</v>
      </c>
    </row>
    <row r="109" spans="1:7">
      <c r="A109" s="600" t="s">
        <v>129</v>
      </c>
      <c r="B109" s="601"/>
      <c r="C109" s="602"/>
      <c r="D109" s="603"/>
      <c r="E109" s="604"/>
      <c r="F109" s="605"/>
      <c r="G109" s="184" t="e">
        <f>#REF!</f>
        <v>#REF!</v>
      </c>
    </row>
    <row r="110" spans="1:7" ht="15" thickBot="1">
      <c r="A110" s="594" t="s">
        <v>51</v>
      </c>
      <c r="B110" s="595"/>
      <c r="C110" s="596"/>
      <c r="D110" s="597"/>
      <c r="E110" s="598"/>
      <c r="F110" s="599"/>
      <c r="G110" s="191" t="e">
        <f>+G106+G107+G108+G109</f>
        <v>#REF!</v>
      </c>
    </row>
    <row r="112" spans="1:7">
      <c r="G112" s="291">
        <v>26245181331</v>
      </c>
    </row>
  </sheetData>
  <mergeCells count="14">
    <mergeCell ref="A110:C110"/>
    <mergeCell ref="D110:F110"/>
    <mergeCell ref="A107:C107"/>
    <mergeCell ref="D107:F107"/>
    <mergeCell ref="A108:C108"/>
    <mergeCell ref="D108:F108"/>
    <mergeCell ref="A109:C109"/>
    <mergeCell ref="D109:F109"/>
    <mergeCell ref="A106:C106"/>
    <mergeCell ref="A1:G4"/>
    <mergeCell ref="A102:F102"/>
    <mergeCell ref="A103:C103"/>
    <mergeCell ref="A104:C104"/>
    <mergeCell ref="A105:C105"/>
  </mergeCells>
  <conditionalFormatting sqref="A17:A22 C22">
    <cfRule type="cellIs" dxfId="445" priority="48" operator="equal">
      <formula>#REF!</formula>
    </cfRule>
  </conditionalFormatting>
  <conditionalFormatting sqref="A17:A26 C21:C26">
    <cfRule type="cellIs" dxfId="444" priority="47" operator="equal">
      <formula>0</formula>
    </cfRule>
  </conditionalFormatting>
  <conditionalFormatting sqref="A22 C22">
    <cfRule type="cellIs" dxfId="443" priority="46" operator="equal">
      <formula>#REF!</formula>
    </cfRule>
    <cfRule type="cellIs" dxfId="442" priority="45" operator="equal">
      <formula>0</formula>
    </cfRule>
  </conditionalFormatting>
  <conditionalFormatting sqref="A27 C27">
    <cfRule type="cellIs" dxfId="441" priority="42" operator="equal">
      <formula>#REF!</formula>
    </cfRule>
    <cfRule type="cellIs" dxfId="440" priority="41" operator="equal">
      <formula>0</formula>
    </cfRule>
  </conditionalFormatting>
  <conditionalFormatting sqref="A33 C33">
    <cfRule type="cellIs" dxfId="439" priority="37" operator="equal">
      <formula>0</formula>
    </cfRule>
    <cfRule type="cellIs" dxfId="438" priority="38" operator="equal">
      <formula>#REF!</formula>
    </cfRule>
  </conditionalFormatting>
  <conditionalFormatting sqref="A38 C38">
    <cfRule type="cellIs" dxfId="437" priority="1" operator="equal">
      <formula>0</formula>
    </cfRule>
    <cfRule type="cellIs" dxfId="436" priority="2" operator="equal">
      <formula>#REF!</formula>
    </cfRule>
  </conditionalFormatting>
  <conditionalFormatting sqref="A38:A39 C38:C39">
    <cfRule type="cellIs" dxfId="435" priority="3" operator="equal">
      <formula>0</formula>
    </cfRule>
    <cfRule type="cellIs" dxfId="434" priority="4" operator="equal">
      <formula>#REF!</formula>
    </cfRule>
  </conditionalFormatting>
  <conditionalFormatting sqref="A39:A43 C39:C43">
    <cfRule type="cellIs" dxfId="433" priority="31" operator="equal">
      <formula>0</formula>
    </cfRule>
    <cfRule type="cellIs" dxfId="432" priority="32" operator="equal">
      <formula>#REF!</formula>
    </cfRule>
  </conditionalFormatting>
  <conditionalFormatting sqref="A41 C41">
    <cfRule type="cellIs" dxfId="431" priority="30" operator="equal">
      <formula>#REF!</formula>
    </cfRule>
    <cfRule type="cellIs" dxfId="430" priority="29" operator="equal">
      <formula>0</formula>
    </cfRule>
  </conditionalFormatting>
  <conditionalFormatting sqref="A44 C44">
    <cfRule type="cellIs" dxfId="429" priority="25" operator="equal">
      <formula>0</formula>
    </cfRule>
    <cfRule type="cellIs" dxfId="428" priority="26" operator="equal">
      <formula>#REF!</formula>
    </cfRule>
  </conditionalFormatting>
  <conditionalFormatting sqref="A49 C49">
    <cfRule type="cellIs" dxfId="427" priority="22" operator="equal">
      <formula>#REF!</formula>
    </cfRule>
    <cfRule type="cellIs" dxfId="426" priority="21" operator="equal">
      <formula>0</formula>
    </cfRule>
  </conditionalFormatting>
  <conditionalFormatting sqref="A70 C70">
    <cfRule type="cellIs" dxfId="425" priority="17" operator="equal">
      <formula>0</formula>
    </cfRule>
    <cfRule type="cellIs" dxfId="424" priority="18" operator="equal">
      <formula>#REF!</formula>
    </cfRule>
  </conditionalFormatting>
  <conditionalFormatting sqref="A79 C79">
    <cfRule type="cellIs" dxfId="423" priority="14" operator="equal">
      <formula>#REF!</formula>
    </cfRule>
    <cfRule type="cellIs" dxfId="422" priority="13" operator="equal">
      <formula>0</formula>
    </cfRule>
  </conditionalFormatting>
  <conditionalFormatting sqref="A90 C90">
    <cfRule type="cellIs" dxfId="421" priority="9" operator="equal">
      <formula>0</formula>
    </cfRule>
    <cfRule type="cellIs" dxfId="420" priority="10" operator="equal">
      <formula>#REF!</formula>
    </cfRule>
  </conditionalFormatting>
  <conditionalFormatting sqref="A15:C16 C92:C98 A23:A26">
    <cfRule type="cellIs" dxfId="419" priority="56" operator="equal">
      <formula>#REF!</formula>
    </cfRule>
  </conditionalFormatting>
  <conditionalFormatting sqref="A15:C16 C92:C98">
    <cfRule type="cellIs" dxfId="418" priority="55" operator="equal">
      <formula>0</formula>
    </cfRule>
  </conditionalFormatting>
  <conditionalFormatting sqref="A6:D14">
    <cfRule type="cellIs" dxfId="417" priority="51" operator="equal">
      <formula>0</formula>
    </cfRule>
    <cfRule type="cellIs" dxfId="416" priority="52" operator="equal">
      <formula>#REF!</formula>
    </cfRule>
  </conditionalFormatting>
  <conditionalFormatting sqref="A99:D101">
    <cfRule type="cellIs" dxfId="415" priority="5" operator="equal">
      <formula>0</formula>
    </cfRule>
    <cfRule type="cellIs" dxfId="414" priority="6" operator="equal">
      <formula>#REF!</formula>
    </cfRule>
    <cfRule type="cellIs" dxfId="413" priority="8" operator="equal">
      <formula>#REF!</formula>
    </cfRule>
    <cfRule type="cellIs" dxfId="412" priority="7" operator="equal">
      <formula>0</formula>
    </cfRule>
  </conditionalFormatting>
  <conditionalFormatting sqref="A5:G5">
    <cfRule type="cellIs" dxfId="411" priority="57" operator="equal">
      <formula>0</formula>
    </cfRule>
    <cfRule type="cellIs" dxfId="410" priority="58" operator="equal">
      <formula>#REF!</formula>
    </cfRule>
  </conditionalFormatting>
  <conditionalFormatting sqref="C27:C28 A27:A32">
    <cfRule type="cellIs" dxfId="409" priority="43" operator="equal">
      <formula>0</formula>
    </cfRule>
    <cfRule type="cellIs" dxfId="408" priority="44" operator="equal">
      <formula>#REF!</formula>
    </cfRule>
  </conditionalFormatting>
  <conditionalFormatting sqref="C33 A33:A37">
    <cfRule type="cellIs" dxfId="407" priority="39" operator="equal">
      <formula>0</formula>
    </cfRule>
    <cfRule type="cellIs" dxfId="406" priority="40" operator="equal">
      <formula>#REF!</formula>
    </cfRule>
  </conditionalFormatting>
  <conditionalFormatting sqref="C43:C48 A44:A48">
    <cfRule type="cellIs" dxfId="405" priority="27" operator="equal">
      <formula>0</formula>
    </cfRule>
    <cfRule type="cellIs" dxfId="404" priority="28" operator="equal">
      <formula>#REF!</formula>
    </cfRule>
  </conditionalFormatting>
  <conditionalFormatting sqref="C46:C69 A49:A69">
    <cfRule type="cellIs" dxfId="403" priority="24" operator="equal">
      <formula>#REF!</formula>
    </cfRule>
    <cfRule type="cellIs" dxfId="402" priority="23" operator="equal">
      <formula>0</formula>
    </cfRule>
  </conditionalFormatting>
  <conditionalFormatting sqref="C51:C78 A70:A78">
    <cfRule type="cellIs" dxfId="401" priority="20" operator="equal">
      <formula>#REF!</formula>
    </cfRule>
    <cfRule type="cellIs" dxfId="400" priority="19" operator="equal">
      <formula>0</formula>
    </cfRule>
  </conditionalFormatting>
  <conditionalFormatting sqref="C72:C79 A79:A89">
    <cfRule type="cellIs" dxfId="399" priority="16" operator="equal">
      <formula>#REF!</formula>
    </cfRule>
  </conditionalFormatting>
  <conditionalFormatting sqref="C72:C89 A79:A89">
    <cfRule type="cellIs" dxfId="398" priority="15" operator="equal">
      <formula>0</formula>
    </cfRule>
  </conditionalFormatting>
  <conditionalFormatting sqref="C82:C90 A90:A98">
    <cfRule type="cellIs" dxfId="397" priority="12" operator="equal">
      <formula>#REF!</formula>
    </cfRule>
    <cfRule type="cellIs" dxfId="396" priority="11" operator="equal">
      <formula>0</formula>
    </cfRule>
  </conditionalFormatting>
  <conditionalFormatting sqref="C7:D20 A7:A21 B7:B98 D21:D98 C40 C91:C98 A102 C21 C23:C26 C80:C89">
    <cfRule type="cellIs" dxfId="395" priority="62" operator="equal">
      <formula>#REF!</formula>
    </cfRule>
  </conditionalFormatting>
  <conditionalFormatting sqref="C7:D20 B7:B98 D21:D98 A7:A21 C91:C98 C40 A102">
    <cfRule type="cellIs" dxfId="394" priority="61" operator="equal">
      <formula>0</formula>
    </cfRule>
  </conditionalFormatting>
  <conditionalFormatting sqref="D15:D19 B17:B98 C20:D20 D21:D98 A103:B110 D103:D110">
    <cfRule type="cellIs" dxfId="393" priority="59" operator="equal">
      <formula>0</formula>
    </cfRule>
    <cfRule type="cellIs" dxfId="392" priority="60" operator="equal">
      <formula>#REF!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130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e">
        <f>#REF!</f>
        <v>#REF!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 t="e">
        <f>_xlfn.IFNA(VLOOKUP(B7,'C.1'!$B$7:$E$206,4,0),0)+_xlfn.IFNA(VLOOKUP(B7,'C.2'!$B$7:$E$206,4,0),0)+_xlfn.IFNA(VLOOKUP(B7,'C.3'!$B$7:$E$206,4,0),0)+_xlfn.IFNA(VLOOKUP(B7,'C.4'!$B$7:$E$206,4,0),0)+_xlfn.IFNA(VLOOKUP(B7,#REF!,4,0),0)+_xlfn.IFNA(VLOOKUP(B7,'C.6'!$B$7:$E$206,4,0),0)+_xlfn.IFNA(VLOOKUP(B7,'C.7'!$B$7:$E$207,4,0),0)+_xlfn.IFNA(VLOOKUP(B7,'C.8'!$B$7:$E$207,4,0),0)+_xlfn.IFNA(VLOOKUP(B7,'C.9'!$B$7:$E$205,4,0),0)+_xlfn.IFNA(VLOOKUP(B7,'C.10'!$B$7:$E$205,4,0),0)+_xlfn.IFNA(VLOOKUP(B7,'C.11'!$B$7:$E$205,4,0),0)+_xlfn.IFNA(VLOOKUP(B7,'C.12'!$B$7:$E$206,4,0),0)+_xlfn.IFNA(VLOOKUP(B7,'C.13'!$B$7:$E$207,4,0),0)+_xlfn.IFNA(VLOOKUP(B7,'C.14'!$B$7:$E$205,4,0),0)+_xlfn.IFNA(VLOOKUP(B7,'C.15'!$B$7:$E$206,4,0),0)+_xlfn.IFNA(VLOOKUP(B7,'C.16'!$B$7:$E$206,4,0),0)</f>
        <v>#REF!</v>
      </c>
      <c r="F7" s="217" t="e">
        <f>+#REF!</f>
        <v>#REF!</v>
      </c>
      <c r="G7" s="285" t="e">
        <f>ROUND(F7*E7,0)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 t="e">
        <f>_xlfn.IFNA(VLOOKUP(B8,'C.1'!$B$7:$E$206,4,0),0)+_xlfn.IFNA(VLOOKUP(B8,'C.2'!$B$7:$E$206,4,0),0)+_xlfn.IFNA(VLOOKUP(B8,'C.3'!$B$7:$E$206,4,0),0)+_xlfn.IFNA(VLOOKUP(B8,'C.4'!$B$7:$E$206,4,0),0)+_xlfn.IFNA(VLOOKUP(B8,#REF!,4,0),0)+_xlfn.IFNA(VLOOKUP(B8,'C.6'!$B$7:$E$206,4,0),0)+_xlfn.IFNA(VLOOKUP(B8,'C.7'!$B$7:$E$207,4,0),0)+_xlfn.IFNA(VLOOKUP(B8,'C.8'!$B$7:$E$207,4,0),0)+_xlfn.IFNA(VLOOKUP(B8,'C.9'!$B$7:$E$205,4,0),0)+_xlfn.IFNA(VLOOKUP(B8,'C.10'!$B$7:$E$205,4,0),0)+_xlfn.IFNA(VLOOKUP(B8,'C.11'!$B$7:$E$205,4,0),0)+_xlfn.IFNA(VLOOKUP(B8,'C.12'!$B$7:$E$206,4,0),0)+_xlfn.IFNA(VLOOKUP(B8,'C.13'!$B$7:$E$207,4,0),0)+_xlfn.IFNA(VLOOKUP(B8,'C.14'!$B$7:$E$205,4,0),0)+_xlfn.IFNA(VLOOKUP(B8,'C.15'!$B$7:$E$206,4,0),0)+_xlfn.IFNA(VLOOKUP(B8,'C.16'!$B$7:$E$206,4,0),0)</f>
        <v>#REF!</v>
      </c>
      <c r="F8" s="217" t="e">
        <f>#REF!</f>
        <v>#REF!</v>
      </c>
      <c r="G8" s="285" t="e">
        <f t="shared" ref="G8:G14" si="0">ROUND(F8*E8,0)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 t="e">
        <f>_xlfn.IFNA(VLOOKUP(B9,'C.1'!$B$7:$E$206,4,0),0)+_xlfn.IFNA(VLOOKUP(B9,'C.2'!$B$7:$E$206,4,0),0)+_xlfn.IFNA(VLOOKUP(B9,'C.3'!$B$7:$E$206,4,0),0)+_xlfn.IFNA(VLOOKUP(B9,'C.4'!$B$7:$E$206,4,0),0)+_xlfn.IFNA(VLOOKUP(B9,#REF!,4,0),0)+_xlfn.IFNA(VLOOKUP(B9,'C.6'!$B$7:$E$206,4,0),0)+_xlfn.IFNA(VLOOKUP(B9,'C.7'!$B$7:$E$207,4,0),0)+_xlfn.IFNA(VLOOKUP(B9,'C.8'!$B$7:$E$207,4,0),0)+_xlfn.IFNA(VLOOKUP(B9,'C.9'!$B$7:$E$205,4,0),0)+_xlfn.IFNA(VLOOKUP(B9,'C.10'!$B$7:$E$205,4,0),0)+_xlfn.IFNA(VLOOKUP(B9,'C.11'!$B$7:$E$205,4,0),0)+_xlfn.IFNA(VLOOKUP(B9,'C.12'!$B$7:$E$206,4,0),0)+_xlfn.IFNA(VLOOKUP(B9,'C.13'!$B$7:$E$207,4,0),0)+_xlfn.IFNA(VLOOKUP(B9,'C.14'!$B$7:$E$205,4,0),0)+_xlfn.IFNA(VLOOKUP(B9,'C.15'!$B$7:$E$206,4,0),0)+_xlfn.IFNA(VLOOKUP(B9,'C.16'!$B$7:$E$206,4,0),0)</f>
        <v>#REF!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 t="e">
        <f>_xlfn.IFNA(VLOOKUP(B10,'C.1'!$B$7:$E$206,4,0),0)+_xlfn.IFNA(VLOOKUP(B10,'C.2'!$B$7:$E$206,4,0),0)+_xlfn.IFNA(VLOOKUP(B10,'C.3'!$B$7:$E$206,4,0),0)+_xlfn.IFNA(VLOOKUP(B10,'C.4'!$B$7:$E$206,4,0),0)+_xlfn.IFNA(VLOOKUP(B10,#REF!,4,0),0)+_xlfn.IFNA(VLOOKUP(B10,'C.6'!$B$7:$E$206,4,0),0)+_xlfn.IFNA(VLOOKUP(B10,'C.7'!$B$7:$E$207,4,0),0)+_xlfn.IFNA(VLOOKUP(B10,'C.8'!$B$7:$E$207,4,0),0)+_xlfn.IFNA(VLOOKUP(B10,'C.9'!$B$7:$E$205,4,0),0)+_xlfn.IFNA(VLOOKUP(B10,'C.10'!$B$7:$E$205,4,0),0)+_xlfn.IFNA(VLOOKUP(B10,'C.11'!$B$7:$E$205,4,0),0)+_xlfn.IFNA(VLOOKUP(B10,'C.12'!$B$7:$E$206,4,0),0)+_xlfn.IFNA(VLOOKUP(B10,'C.13'!$B$7:$E$207,4,0),0)+_xlfn.IFNA(VLOOKUP(B10,'C.14'!$B$7:$E$205,4,0),0)+_xlfn.IFNA(VLOOKUP(B10,'C.15'!$B$7:$E$206,4,0),0)+_xlfn.IFNA(VLOOKUP(B10,'C.16'!$B$7:$E$206,4,0),0)</f>
        <v>#REF!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 t="e">
        <f>_xlfn.IFNA(VLOOKUP(B11,'C.1'!$B$7:$E$206,4,0),0)+_xlfn.IFNA(VLOOKUP(B11,'C.2'!$B$7:$E$206,4,0),0)+_xlfn.IFNA(VLOOKUP(B11,'C.3'!$B$7:$E$206,4,0),0)+_xlfn.IFNA(VLOOKUP(B11,'C.4'!$B$7:$E$206,4,0),0)+_xlfn.IFNA(VLOOKUP(B11,#REF!,4,0),0)+_xlfn.IFNA(VLOOKUP(B11,'C.6'!$B$7:$E$206,4,0),0)+_xlfn.IFNA(VLOOKUP(B11,'C.7'!$B$7:$E$207,4,0),0)+_xlfn.IFNA(VLOOKUP(B11,'C.8'!$B$7:$E$207,4,0),0)+_xlfn.IFNA(VLOOKUP(B11,'C.9'!$B$7:$E$205,4,0),0)+_xlfn.IFNA(VLOOKUP(B11,'C.10'!$B$7:$E$205,4,0),0)+_xlfn.IFNA(VLOOKUP(B11,'C.11'!$B$7:$E$205,4,0),0)+_xlfn.IFNA(VLOOKUP(B11,'C.12'!$B$7:$E$206,4,0),0)+_xlfn.IFNA(VLOOKUP(B11,'C.13'!$B$7:$E$207,4,0),0)+_xlfn.IFNA(VLOOKUP(B11,'C.14'!$B$7:$E$205,4,0),0)+_xlfn.IFNA(VLOOKUP(B11,'C.15'!$B$7:$E$206,4,0),0)+_xlfn.IFNA(VLOOKUP(B11,'C.16'!$B$7:$E$206,4,0),0)</f>
        <v>#REF!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 t="e">
        <f>_xlfn.IFNA(VLOOKUP(B12,'C.1'!$B$7:$E$206,4,0),0)+_xlfn.IFNA(VLOOKUP(B12,'C.2'!$B$7:$E$206,4,0),0)+_xlfn.IFNA(VLOOKUP(B12,'C.3'!$B$7:$E$206,4,0),0)+_xlfn.IFNA(VLOOKUP(B12,'C.4'!$B$7:$E$206,4,0),0)+_xlfn.IFNA(VLOOKUP(B12,#REF!,4,0),0)+_xlfn.IFNA(VLOOKUP(B12,'C.6'!$B$7:$E$206,4,0),0)+_xlfn.IFNA(VLOOKUP(B12,'C.7'!$B$7:$E$207,4,0),0)+_xlfn.IFNA(VLOOKUP(B12,'C.8'!$B$7:$E$207,4,0),0)+_xlfn.IFNA(VLOOKUP(B12,'C.9'!$B$7:$E$205,4,0),0)+_xlfn.IFNA(VLOOKUP(B12,'C.10'!$B$7:$E$205,4,0),0)+_xlfn.IFNA(VLOOKUP(B12,'C.11'!$B$7:$E$205,4,0),0)+_xlfn.IFNA(VLOOKUP(B12,'C.12'!$B$7:$E$206,4,0),0)+_xlfn.IFNA(VLOOKUP(B12,'C.13'!$B$7:$E$207,4,0),0)+_xlfn.IFNA(VLOOKUP(B12,'C.14'!$B$7:$E$205,4,0),0)+_xlfn.IFNA(VLOOKUP(B12,'C.15'!$B$7:$E$206,4,0),0)+_xlfn.IFNA(VLOOKUP(B12,'C.16'!$B$7:$E$206,4,0),0)</f>
        <v>#REF!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 t="e">
        <f>_xlfn.IFNA(VLOOKUP(B13,'C.1'!$B$7:$E$206,4,0),0)+_xlfn.IFNA(VLOOKUP(B13,'C.2'!$B$7:$E$206,4,0),0)+_xlfn.IFNA(VLOOKUP(B13,'C.3'!$B$7:$E$206,4,0),0)+_xlfn.IFNA(VLOOKUP(B13,'C.4'!$B$7:$E$206,4,0),0)+_xlfn.IFNA(VLOOKUP(B13,#REF!,4,0),0)+_xlfn.IFNA(VLOOKUP(B13,'C.6'!$B$7:$E$206,4,0),0)+_xlfn.IFNA(VLOOKUP(B13,'C.7'!$B$7:$E$207,4,0),0)+_xlfn.IFNA(VLOOKUP(B13,'C.8'!$B$7:$E$207,4,0),0)+_xlfn.IFNA(VLOOKUP(B13,'C.9'!$B$7:$E$205,4,0),0)+_xlfn.IFNA(VLOOKUP(B13,'C.10'!$B$7:$E$205,4,0),0)+_xlfn.IFNA(VLOOKUP(B13,'C.11'!$B$7:$E$205,4,0),0)+_xlfn.IFNA(VLOOKUP(B13,'C.12'!$B$7:$E$206,4,0),0)+_xlfn.IFNA(VLOOKUP(B13,'C.13'!$B$7:$E$207,4,0),0)+_xlfn.IFNA(VLOOKUP(B13,'C.14'!$B$7:$E$205,4,0),0)+_xlfn.IFNA(VLOOKUP(B13,'C.15'!$B$7:$E$206,4,0),0)+_xlfn.IFNA(VLOOKUP(B13,'C.16'!$B$7:$E$206,4,0),0)</f>
        <v>#REF!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 t="e">
        <f>_xlfn.IFNA(VLOOKUP(B14,'C.1'!$B$7:$E$206,4,0),0)+_xlfn.IFNA(VLOOKUP(B14,'C.2'!$B$7:$E$206,4,0),0)+_xlfn.IFNA(VLOOKUP(B14,'C.3'!$B$7:$E$206,4,0),0)+_xlfn.IFNA(VLOOKUP(B14,'C.4'!$B$7:$E$206,4,0),0)+_xlfn.IFNA(VLOOKUP(B14,#REF!,4,0),0)+_xlfn.IFNA(VLOOKUP(B14,'C.6'!$B$7:$E$206,4,0),0)+_xlfn.IFNA(VLOOKUP(B14,'C.7'!$B$7:$E$207,4,0),0)+_xlfn.IFNA(VLOOKUP(B14,'C.8'!$B$7:$E$207,4,0),0)+_xlfn.IFNA(VLOOKUP(B14,'C.9'!$B$7:$E$205,4,0),0)+_xlfn.IFNA(VLOOKUP(B14,'C.10'!$B$7:$E$205,4,0),0)+_xlfn.IFNA(VLOOKUP(B14,'C.11'!$B$7:$E$205,4,0),0)+_xlfn.IFNA(VLOOKUP(B14,'C.12'!$B$7:$E$206,4,0),0)+_xlfn.IFNA(VLOOKUP(B14,'C.13'!$B$7:$E$207,4,0),0)+_xlfn.IFNA(VLOOKUP(B14,'C.14'!$B$7:$E$205,4,0),0)+_xlfn.IFNA(VLOOKUP(B14,'C.15'!$B$7:$E$206,4,0),0)+_xlfn.IFNA(VLOOKUP(B14,'C.16'!$B$7:$E$206,4,0),0)</f>
        <v>#REF!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 t="e">
        <f>_xlfn.IFNA(VLOOKUP(B15,'C.1'!$B$7:$E$206,4,0),0)+_xlfn.IFNA(VLOOKUP(B15,'C.2'!$B$7:$E$206,4,0),0)+_xlfn.IFNA(VLOOKUP(B15,'C.3'!$B$7:$E$206,4,0),0)+_xlfn.IFNA(VLOOKUP(B15,'C.4'!$B$7:$E$206,4,0),0)+_xlfn.IFNA(VLOOKUP(B15,#REF!,4,0),0)+_xlfn.IFNA(VLOOKUP(B15,'C.6'!$B$7:$E$206,4,0),0)+_xlfn.IFNA(VLOOKUP(B15,'C.7'!$B$7:$E$207,4,0),0)+_xlfn.IFNA(VLOOKUP(B15,'C.8'!$B$7:$E$207,4,0),0)+_xlfn.IFNA(VLOOKUP(B15,'C.9'!$B$7:$E$205,4,0),0)+_xlfn.IFNA(VLOOKUP(B15,'C.10'!$B$7:$E$205,4,0),0)+_xlfn.IFNA(VLOOKUP(B15,'C.11'!$B$7:$E$205,4,0),0)+_xlfn.IFNA(VLOOKUP(B15,'C.12'!$B$7:$E$206,4,0),0)+_xlfn.IFNA(VLOOKUP(B15,'C.13'!$B$7:$E$207,4,0),0)+_xlfn.IFNA(VLOOKUP(B15,'C.14'!$B$7:$E$205,4,0),0)+_xlfn.IFNA(VLOOKUP(B15,'C.15'!$B$7:$E$206,4,0),0)+_xlfn.IFNA(VLOOKUP(B15,'C.16'!$B$7:$E$206,4,0),0)</f>
        <v>#REF!</v>
      </c>
      <c r="F15" s="217"/>
      <c r="G15" s="307" t="e">
        <f>ROUND(SUM(G7:G14),0)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 t="e">
        <f>_xlfn.IFNA(VLOOKUP(B16,'C.1'!$B$7:$E$206,4,0),0)+_xlfn.IFNA(VLOOKUP(B16,'C.2'!$B$7:$E$206,4,0),0)+_xlfn.IFNA(VLOOKUP(B16,'C.3'!$B$7:$E$206,4,0),0)+_xlfn.IFNA(VLOOKUP(B16,'C.4'!$B$7:$E$206,4,0),0)+_xlfn.IFNA(VLOOKUP(B16,#REF!,4,0),0)+_xlfn.IFNA(VLOOKUP(B16,'C.6'!$B$7:$E$206,4,0),0)+_xlfn.IFNA(VLOOKUP(B16,'C.7'!$B$7:$E$207,4,0),0)+_xlfn.IFNA(VLOOKUP(B16,'C.8'!$B$7:$E$207,4,0),0)+_xlfn.IFNA(VLOOKUP(B16,'C.9'!$B$7:$E$205,4,0),0)+_xlfn.IFNA(VLOOKUP(B16,'C.10'!$B$7:$E$205,4,0),0)+_xlfn.IFNA(VLOOKUP(B16,'C.11'!$B$7:$E$205,4,0),0)+_xlfn.IFNA(VLOOKUP(B16,'C.12'!$B$7:$E$206,4,0),0)+_xlfn.IFNA(VLOOKUP(B16,'C.13'!$B$7:$E$207,4,0),0)+_xlfn.IFNA(VLOOKUP(B16,'C.14'!$B$7:$E$205,4,0),0)+_xlfn.IFNA(VLOOKUP(B16,'C.15'!$B$7:$E$206,4,0),0)+_xlfn.IFNA(VLOOKUP(B16,'C.16'!$B$7:$E$206,4,0),0)</f>
        <v>#REF!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 t="e">
        <f>_xlfn.IFNA(VLOOKUP(B17,'C.1'!$B$7:$E$206,4,0),0)+_xlfn.IFNA(VLOOKUP(B17,'C.2'!$B$7:$E$206,4,0),0)+_xlfn.IFNA(VLOOKUP(B17,'C.3'!$B$7:$E$206,4,0),0)+_xlfn.IFNA(VLOOKUP(B17,'C.4'!$B$7:$E$206,4,0),0)+_xlfn.IFNA(VLOOKUP(B17,#REF!,4,0),0)+_xlfn.IFNA(VLOOKUP(B17,'C.6'!$B$7:$E$206,4,0),0)+_xlfn.IFNA(VLOOKUP(B17,'C.7'!$B$7:$E$207,4,0),0)+_xlfn.IFNA(VLOOKUP(B17,'C.8'!$B$7:$E$207,4,0),0)+_xlfn.IFNA(VLOOKUP(B17,'C.9'!$B$7:$E$205,4,0),0)+_xlfn.IFNA(VLOOKUP(B17,'C.10'!$B$7:$E$205,4,0),0)+_xlfn.IFNA(VLOOKUP(B17,'C.11'!$B$7:$E$205,4,0),0)+_xlfn.IFNA(VLOOKUP(B17,'C.12'!$B$7:$E$206,4,0),0)+_xlfn.IFNA(VLOOKUP(B17,'C.13'!$B$7:$E$207,4,0),0)+_xlfn.IFNA(VLOOKUP(B17,'C.14'!$B$7:$E$205,4,0),0)+_xlfn.IFNA(VLOOKUP(B17,'C.15'!$B$7:$E$206,4,0),0)+_xlfn.IFNA(VLOOKUP(B17,'C.16'!$B$7:$E$206,4,0),0)</f>
        <v>#REF!</v>
      </c>
      <c r="F17" s="217" t="e">
        <f>+#REF!</f>
        <v>#REF!</v>
      </c>
      <c r="G17" s="306" t="e">
        <f>ROUND(F17*E17,0)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 t="e">
        <f>_xlfn.IFNA(VLOOKUP(B18,'C.1'!$B$7:$E$206,4,0),0)+_xlfn.IFNA(VLOOKUP(B18,'C.2'!$B$7:$E$206,4,0),0)+_xlfn.IFNA(VLOOKUP(B18,'C.3'!$B$7:$E$206,4,0),0)+_xlfn.IFNA(VLOOKUP(B18,'C.4'!$B$7:$E$206,4,0),0)+_xlfn.IFNA(VLOOKUP(B18,#REF!,4,0),0)+_xlfn.IFNA(VLOOKUP(B18,'C.6'!$B$7:$E$206,4,0),0)+_xlfn.IFNA(VLOOKUP(B18,'C.7'!$B$7:$E$207,4,0),0)+_xlfn.IFNA(VLOOKUP(B18,'C.8'!$B$7:$E$207,4,0),0)+_xlfn.IFNA(VLOOKUP(B18,'C.9'!$B$7:$E$205,4,0),0)+_xlfn.IFNA(VLOOKUP(B18,'C.10'!$B$7:$E$205,4,0),0)+_xlfn.IFNA(VLOOKUP(B18,'C.11'!$B$7:$E$205,4,0),0)+_xlfn.IFNA(VLOOKUP(B18,'C.12'!$B$7:$E$206,4,0),0)+_xlfn.IFNA(VLOOKUP(B18,'C.13'!$B$7:$E$207,4,0),0)+_xlfn.IFNA(VLOOKUP(B18,'C.14'!$B$7:$E$205,4,0),0)+_xlfn.IFNA(VLOOKUP(B18,'C.15'!$B$7:$E$206,4,0),0)+_xlfn.IFNA(VLOOKUP(B18,'C.16'!$B$7:$E$206,4,0),0)</f>
        <v>#REF!</v>
      </c>
      <c r="F18" s="217" t="e">
        <f>#REF!</f>
        <v>#REF!</v>
      </c>
      <c r="G18" s="306" t="e">
        <f>ROUND(F18*E18,0)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 t="e">
        <f>_xlfn.IFNA(VLOOKUP(B19,'C.1'!$B$7:$E$206,4,0),0)+_xlfn.IFNA(VLOOKUP(B19,'C.2'!$B$7:$E$206,4,0),0)+_xlfn.IFNA(VLOOKUP(B19,'C.3'!$B$7:$E$206,4,0),0)+_xlfn.IFNA(VLOOKUP(B19,'C.4'!$B$7:$E$206,4,0),0)+_xlfn.IFNA(VLOOKUP(B19,#REF!,4,0),0)+_xlfn.IFNA(VLOOKUP(B19,'C.6'!$B$7:$E$206,4,0),0)+_xlfn.IFNA(VLOOKUP(B19,'C.7'!$B$7:$E$207,4,0),0)+_xlfn.IFNA(VLOOKUP(B19,'C.8'!$B$7:$E$207,4,0),0)+_xlfn.IFNA(VLOOKUP(B19,'C.9'!$B$7:$E$205,4,0),0)+_xlfn.IFNA(VLOOKUP(B19,'C.10'!$B$7:$E$205,4,0),0)+_xlfn.IFNA(VLOOKUP(B19,'C.11'!$B$7:$E$205,4,0),0)+_xlfn.IFNA(VLOOKUP(B19,'C.12'!$B$7:$E$206,4,0),0)+_xlfn.IFNA(VLOOKUP(B19,'C.13'!$B$7:$E$207,4,0),0)+_xlfn.IFNA(VLOOKUP(B19,'C.14'!$B$7:$E$205,4,0),0)+_xlfn.IFNA(VLOOKUP(B19,'C.15'!$B$7:$E$206,4,0),0)+_xlfn.IFNA(VLOOKUP(B19,'C.16'!$B$7:$E$206,4,0),0)</f>
        <v>#REF!</v>
      </c>
      <c r="F19" s="217" t="e">
        <f>#REF!</f>
        <v>#REF!</v>
      </c>
      <c r="G19" s="306" t="e">
        <f>ROUND(F19*E19,0)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 t="e">
        <f>_xlfn.IFNA(VLOOKUP(B20,'C.1'!$B$7:$E$206,4,0),0)+_xlfn.IFNA(VLOOKUP(B20,'C.2'!$B$7:$E$206,4,0),0)+_xlfn.IFNA(VLOOKUP(B20,'C.3'!$B$7:$E$206,4,0),0)+_xlfn.IFNA(VLOOKUP(B20,'C.4'!$B$7:$E$206,4,0),0)+_xlfn.IFNA(VLOOKUP(B20,#REF!,4,0),0)+_xlfn.IFNA(VLOOKUP(B20,'C.6'!$B$7:$E$206,4,0),0)+_xlfn.IFNA(VLOOKUP(B20,'C.7'!$B$7:$E$207,4,0),0)+_xlfn.IFNA(VLOOKUP(B20,'C.8'!$B$7:$E$207,4,0),0)+_xlfn.IFNA(VLOOKUP(B20,'C.9'!$B$7:$E$205,4,0),0)+_xlfn.IFNA(VLOOKUP(B20,'C.10'!$B$7:$E$205,4,0),0)+_xlfn.IFNA(VLOOKUP(B20,'C.11'!$B$7:$E$205,4,0),0)+_xlfn.IFNA(VLOOKUP(B20,'C.12'!$B$7:$E$206,4,0),0)+_xlfn.IFNA(VLOOKUP(B20,'C.13'!$B$7:$E$207,4,0),0)+_xlfn.IFNA(VLOOKUP(B20,'C.14'!$B$7:$E$205,4,0),0)+_xlfn.IFNA(VLOOKUP(B20,'C.15'!$B$7:$E$206,4,0),0)+_xlfn.IFNA(VLOOKUP(B20,'C.16'!$B$7:$E$206,4,0),0)</f>
        <v>#REF!</v>
      </c>
      <c r="F20" s="217" t="e">
        <f>#REF!</f>
        <v>#REF!</v>
      </c>
      <c r="G20" s="306" t="e">
        <f>ROUND(F20*E20,0)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 t="e">
        <f>_xlfn.IFNA(VLOOKUP(B21,'C.1'!$B$7:$E$206,4,0),0)+_xlfn.IFNA(VLOOKUP(B21,'C.2'!$B$7:$E$206,4,0),0)+_xlfn.IFNA(VLOOKUP(B21,'C.3'!$B$7:$E$206,4,0),0)+_xlfn.IFNA(VLOOKUP(B21,'C.4'!$B$7:$E$206,4,0),0)+_xlfn.IFNA(VLOOKUP(B21,#REF!,4,0),0)+_xlfn.IFNA(VLOOKUP(B21,'C.6'!$B$7:$E$206,4,0),0)+_xlfn.IFNA(VLOOKUP(B21,'C.7'!$B$7:$E$207,4,0),0)+_xlfn.IFNA(VLOOKUP(B21,'C.8'!$B$7:$E$207,4,0),0)+_xlfn.IFNA(VLOOKUP(B21,'C.9'!$B$7:$E$205,4,0),0)+_xlfn.IFNA(VLOOKUP(B21,'C.10'!$B$7:$E$205,4,0),0)+_xlfn.IFNA(VLOOKUP(B21,'C.11'!$B$7:$E$205,4,0),0)+_xlfn.IFNA(VLOOKUP(B21,'C.12'!$B$7:$E$206,4,0),0)+_xlfn.IFNA(VLOOKUP(B21,'C.13'!$B$7:$E$207,4,0),0)+_xlfn.IFNA(VLOOKUP(B21,'C.14'!$B$7:$E$205,4,0),0)+_xlfn.IFNA(VLOOKUP(B21,'C.15'!$B$7:$E$206,4,0),0)+_xlfn.IFNA(VLOOKUP(B21,'C.16'!$B$7:$E$206,4,0),0)</f>
        <v>#REF!</v>
      </c>
      <c r="F21" s="217" t="e">
        <f>#REF!</f>
        <v>#REF!</v>
      </c>
      <c r="G21" s="306" t="e">
        <f>ROUND(F21*E21,0)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 t="e">
        <f>_xlfn.IFNA(VLOOKUP(B22,'C.1'!$B$7:$E$206,4,0),0)+_xlfn.IFNA(VLOOKUP(B22,'C.2'!$B$7:$E$206,4,0),0)+_xlfn.IFNA(VLOOKUP(B22,'C.3'!$B$7:$E$206,4,0),0)+_xlfn.IFNA(VLOOKUP(B22,'C.4'!$B$7:$E$206,4,0),0)+_xlfn.IFNA(VLOOKUP(B22,#REF!,4,0),0)+_xlfn.IFNA(VLOOKUP(B22,'C.6'!$B$7:$E$206,4,0),0)+_xlfn.IFNA(VLOOKUP(B22,'C.7'!$B$7:$E$207,4,0),0)+_xlfn.IFNA(VLOOKUP(B22,'C.8'!$B$7:$E$207,4,0),0)+_xlfn.IFNA(VLOOKUP(B22,'C.9'!$B$7:$E$205,4,0),0)+_xlfn.IFNA(VLOOKUP(B22,'C.10'!$B$7:$E$205,4,0),0)+_xlfn.IFNA(VLOOKUP(B22,'C.11'!$B$7:$E$205,4,0),0)+_xlfn.IFNA(VLOOKUP(B22,'C.12'!$B$7:$E$206,4,0),0)+_xlfn.IFNA(VLOOKUP(B22,'C.13'!$B$7:$E$207,4,0),0)+_xlfn.IFNA(VLOOKUP(B22,'C.14'!$B$7:$E$205,4,0),0)+_xlfn.IFNA(VLOOKUP(B22,'C.15'!$B$7:$E$206,4,0),0)+_xlfn.IFNA(VLOOKUP(B22,'C.16'!$B$7:$E$206,4,0),0)</f>
        <v>#REF!</v>
      </c>
      <c r="F22" s="216"/>
      <c r="G22" s="307" t="e">
        <f>ROUND(SUM(G17:G21),0)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 t="e">
        <f>_xlfn.IFNA(VLOOKUP(B23,'C.1'!$B$7:$E$206,4,0),0)+_xlfn.IFNA(VLOOKUP(B23,'C.2'!$B$7:$E$206,4,0),0)+_xlfn.IFNA(VLOOKUP(B23,'C.3'!$B$7:$E$206,4,0),0)+_xlfn.IFNA(VLOOKUP(B23,'C.4'!$B$7:$E$206,4,0),0)+_xlfn.IFNA(VLOOKUP(B23,#REF!,4,0),0)+_xlfn.IFNA(VLOOKUP(B23,'C.6'!$B$7:$E$206,4,0),0)+_xlfn.IFNA(VLOOKUP(B23,'C.7'!$B$7:$E$207,4,0),0)+_xlfn.IFNA(VLOOKUP(B23,'C.8'!$B$7:$E$207,4,0),0)+_xlfn.IFNA(VLOOKUP(B23,'C.9'!$B$7:$E$205,4,0),0)+_xlfn.IFNA(VLOOKUP(B23,'C.10'!$B$7:$E$205,4,0),0)+_xlfn.IFNA(VLOOKUP(B23,'C.11'!$B$7:$E$205,4,0),0)+_xlfn.IFNA(VLOOKUP(B23,'C.12'!$B$7:$E$206,4,0),0)+_xlfn.IFNA(VLOOKUP(B23,'C.13'!$B$7:$E$207,4,0),0)+_xlfn.IFNA(VLOOKUP(B23,'C.14'!$B$7:$E$205,4,0),0)+_xlfn.IFNA(VLOOKUP(B23,'C.15'!$B$7:$E$206,4,0),0)+_xlfn.IFNA(VLOOKUP(B23,'C.16'!$B$7:$E$206,4,0),0)</f>
        <v>#REF!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 t="e">
        <f>_xlfn.IFNA(VLOOKUP(B24,'C.1'!$B$7:$E$206,4,0),0)+_xlfn.IFNA(VLOOKUP(B24,'C.2'!$B$7:$E$206,4,0),0)+_xlfn.IFNA(VLOOKUP(B24,'C.3'!$B$7:$E$206,4,0),0)+_xlfn.IFNA(VLOOKUP(B24,'C.4'!$B$7:$E$206,4,0),0)+_xlfn.IFNA(VLOOKUP(B24,#REF!,4,0),0)+_xlfn.IFNA(VLOOKUP(B24,'C.6'!$B$7:$E$206,4,0),0)+_xlfn.IFNA(VLOOKUP(B24,'C.7'!$B$7:$E$207,4,0),0)+_xlfn.IFNA(VLOOKUP(B24,'C.8'!$B$7:$E$207,4,0),0)+_xlfn.IFNA(VLOOKUP(B24,'C.9'!$B$7:$E$205,4,0),0)+_xlfn.IFNA(VLOOKUP(B24,'C.10'!$B$7:$E$205,4,0),0)+_xlfn.IFNA(VLOOKUP(B24,'C.11'!$B$7:$E$205,4,0),0)+_xlfn.IFNA(VLOOKUP(B24,'C.12'!$B$7:$E$206,4,0),0)+_xlfn.IFNA(VLOOKUP(B24,'C.13'!$B$7:$E$207,4,0),0)+_xlfn.IFNA(VLOOKUP(B24,'C.14'!$B$7:$E$205,4,0),0)+_xlfn.IFNA(VLOOKUP(B24,'C.15'!$B$7:$E$206,4,0),0)+_xlfn.IFNA(VLOOKUP(B24,'C.16'!$B$7:$E$206,4,0),0)</f>
        <v>#REF!</v>
      </c>
      <c r="F24" s="217" t="e">
        <f>+#REF!</f>
        <v>#REF!</v>
      </c>
      <c r="G24" s="306" t="e">
        <f>ROUND(F24*E24,0)</f>
        <v>#REF!</v>
      </c>
      <c r="H24" s="179"/>
      <c r="I24" s="1"/>
    </row>
    <row r="25" spans="1:9" ht="14.4">
      <c r="A25" s="231"/>
      <c r="B25" s="321"/>
      <c r="C25" s="183"/>
      <c r="D25" s="188"/>
      <c r="E25" s="181"/>
      <c r="F25" s="217"/>
      <c r="G25" s="306"/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 t="e">
        <f>_xlfn.IFNA(VLOOKUP(B26,'C.1'!$B$7:$E$206,4,0),0)+_xlfn.IFNA(VLOOKUP(B26,'C.2'!$B$7:$E$206,4,0),0)+_xlfn.IFNA(VLOOKUP(B26,'C.3'!$B$7:$E$206,4,0),0)+_xlfn.IFNA(VLOOKUP(B26,'C.4'!$B$7:$E$206,4,0),0)+_xlfn.IFNA(VLOOKUP(B26,#REF!,4,0),0)+_xlfn.IFNA(VLOOKUP(B26,'C.6'!$B$7:$E$206,4,0),0)+_xlfn.IFNA(VLOOKUP(B26,'C.7'!$B$7:$E$207,4,0),0)+_xlfn.IFNA(VLOOKUP(B26,'C.8'!$B$7:$E$207,4,0),0)+_xlfn.IFNA(VLOOKUP(B26,'C.9'!$B$7:$E$205,4,0),0)+_xlfn.IFNA(VLOOKUP(B26,'C.10'!$B$7:$E$205,4,0),0)+_xlfn.IFNA(VLOOKUP(B26,'C.11'!$B$7:$E$205,4,0),0)+_xlfn.IFNA(VLOOKUP(B26,'C.12'!$B$7:$E$206,4,0),0)+_xlfn.IFNA(VLOOKUP(B26,'C.13'!$B$7:$E$207,4,0),0)+_xlfn.IFNA(VLOOKUP(B26,'C.14'!$B$7:$E$205,4,0),0)+_xlfn.IFNA(VLOOKUP(B26,'C.15'!$B$7:$E$206,4,0),0)+_xlfn.IFNA(VLOOKUP(B26,'C.16'!$B$7:$E$206,4,0),0)</f>
        <v>#REF!</v>
      </c>
      <c r="F26" s="217" t="e">
        <f>+'320.1'!N51</f>
        <v>#REF!</v>
      </c>
      <c r="G26" s="306" t="e">
        <f>ROUND(F26*E26,0)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 t="e">
        <f>_xlfn.IFNA(VLOOKUP(B27,'C.1'!$B$7:$E$206,4,0),0)+_xlfn.IFNA(VLOOKUP(B27,'C.2'!$B$7:$E$206,4,0),0)+_xlfn.IFNA(VLOOKUP(B27,'C.3'!$B$7:$E$206,4,0),0)+_xlfn.IFNA(VLOOKUP(B27,'C.4'!$B$7:$E$206,4,0),0)+_xlfn.IFNA(VLOOKUP(B27,#REF!,4,0),0)+_xlfn.IFNA(VLOOKUP(B27,'C.6'!$B$7:$E$206,4,0),0)+_xlfn.IFNA(VLOOKUP(B27,'C.7'!$B$7:$E$207,4,0),0)+_xlfn.IFNA(VLOOKUP(B27,'C.8'!$B$7:$E$207,4,0),0)+_xlfn.IFNA(VLOOKUP(B27,'C.9'!$B$7:$E$205,4,0),0)+_xlfn.IFNA(VLOOKUP(B27,'C.10'!$B$7:$E$205,4,0),0)+_xlfn.IFNA(VLOOKUP(B27,'C.11'!$B$7:$E$205,4,0),0)+_xlfn.IFNA(VLOOKUP(B27,'C.12'!$B$7:$E$206,4,0),0)+_xlfn.IFNA(VLOOKUP(B27,'C.13'!$B$7:$E$207,4,0),0)+_xlfn.IFNA(VLOOKUP(B27,'C.14'!$B$7:$E$205,4,0),0)+_xlfn.IFNA(VLOOKUP(B27,'C.15'!$B$7:$E$206,4,0),0)+_xlfn.IFNA(VLOOKUP(B27,'C.16'!$B$7:$E$206,4,0),0)</f>
        <v>#REF!</v>
      </c>
      <c r="F27" s="217" t="e">
        <f>+#REF!</f>
        <v>#REF!</v>
      </c>
      <c r="G27" s="306" t="e">
        <f>ROUND(F27*E27,0)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 t="e">
        <f>_xlfn.IFNA(VLOOKUP(B28,'C.1'!$B$7:$E$206,4,0),0)+_xlfn.IFNA(VLOOKUP(B28,'C.2'!$B$7:$E$206,4,0),0)+_xlfn.IFNA(VLOOKUP(B28,'C.3'!$B$7:$E$206,4,0),0)+_xlfn.IFNA(VLOOKUP(B28,'C.4'!$B$7:$E$206,4,0),0)+_xlfn.IFNA(VLOOKUP(B28,#REF!,4,0),0)+_xlfn.IFNA(VLOOKUP(B28,'C.6'!$B$7:$E$206,4,0),0)+_xlfn.IFNA(VLOOKUP(B28,'C.7'!$B$7:$E$207,4,0),0)+_xlfn.IFNA(VLOOKUP(B28,'C.8'!$B$7:$E$207,4,0),0)+_xlfn.IFNA(VLOOKUP(B28,'C.9'!$B$7:$E$205,4,0),0)+_xlfn.IFNA(VLOOKUP(B28,'C.10'!$B$7:$E$205,4,0),0)+_xlfn.IFNA(VLOOKUP(B28,'C.11'!$B$7:$E$205,4,0),0)+_xlfn.IFNA(VLOOKUP(B28,'C.12'!$B$7:$E$206,4,0),0)+_xlfn.IFNA(VLOOKUP(B28,'C.13'!$B$7:$E$207,4,0),0)+_xlfn.IFNA(VLOOKUP(B28,'C.14'!$B$7:$E$205,4,0),0)+_xlfn.IFNA(VLOOKUP(B28,'C.15'!$B$7:$E$206,4,0),0)+_xlfn.IFNA(VLOOKUP(B28,'C.16'!$B$7:$E$206,4,0),0)</f>
        <v>#REF!</v>
      </c>
      <c r="F28" s="217"/>
      <c r="G28" s="307" t="e">
        <f>ROUND(SUM(G24:G27),0)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 t="e">
        <f>_xlfn.IFNA(VLOOKUP(B29,'C.1'!$B$7:$E$206,4,0),0)+_xlfn.IFNA(VLOOKUP(B29,'C.2'!$B$7:$E$206,4,0),0)+_xlfn.IFNA(VLOOKUP(B29,'C.3'!$B$7:$E$206,4,0),0)+_xlfn.IFNA(VLOOKUP(B29,'C.4'!$B$7:$E$206,4,0),0)+_xlfn.IFNA(VLOOKUP(B29,#REF!,4,0),0)+_xlfn.IFNA(VLOOKUP(B29,'C.6'!$B$7:$E$206,4,0),0)+_xlfn.IFNA(VLOOKUP(B29,'C.7'!$B$7:$E$207,4,0),0)+_xlfn.IFNA(VLOOKUP(B29,'C.8'!$B$7:$E$207,4,0),0)+_xlfn.IFNA(VLOOKUP(B29,'C.9'!$B$7:$E$205,4,0),0)+_xlfn.IFNA(VLOOKUP(B29,'C.10'!$B$7:$E$205,4,0),0)+_xlfn.IFNA(VLOOKUP(B29,'C.11'!$B$7:$E$205,4,0),0)+_xlfn.IFNA(VLOOKUP(B29,'C.12'!$B$7:$E$206,4,0),0)+_xlfn.IFNA(VLOOKUP(B29,'C.13'!$B$7:$E$207,4,0),0)+_xlfn.IFNA(VLOOKUP(B29,'C.14'!$B$7:$E$205,4,0),0)+_xlfn.IFNA(VLOOKUP(B29,'C.15'!$B$7:$E$206,4,0),0)+_xlfn.IFNA(VLOOKUP(B29,'C.16'!$B$7:$E$206,4,0),0)</f>
        <v>#REF!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 t="e">
        <f>_xlfn.IFNA(VLOOKUP(B30,'C.1'!$B$7:$E$206,4,0),0)+_xlfn.IFNA(VLOOKUP(B30,'C.2'!$B$7:$E$206,4,0),0)+_xlfn.IFNA(VLOOKUP(B30,'C.3'!$B$7:$E$206,4,0),0)+_xlfn.IFNA(VLOOKUP(B30,'C.4'!$B$7:$E$206,4,0),0)+_xlfn.IFNA(VLOOKUP(B30,#REF!,4,0),0)+_xlfn.IFNA(VLOOKUP(B30,'C.6'!$B$7:$E$206,4,0),0)+_xlfn.IFNA(VLOOKUP(B30,'C.7'!$B$7:$E$207,4,0),0)+_xlfn.IFNA(VLOOKUP(B30,'C.8'!$B$7:$E$207,4,0),0)+_xlfn.IFNA(VLOOKUP(B30,'C.9'!$B$7:$E$205,4,0),0)+_xlfn.IFNA(VLOOKUP(B30,'C.10'!$B$7:$E$205,4,0),0)+_xlfn.IFNA(VLOOKUP(B30,'C.11'!$B$7:$E$205,4,0),0)+_xlfn.IFNA(VLOOKUP(B30,'C.12'!$B$7:$E$206,4,0),0)+_xlfn.IFNA(VLOOKUP(B30,'C.13'!$B$7:$E$207,4,0),0)+_xlfn.IFNA(VLOOKUP(B30,'C.14'!$B$7:$E$205,4,0),0)+_xlfn.IFNA(VLOOKUP(B30,'C.15'!$B$7:$E$206,4,0),0)+_xlfn.IFNA(VLOOKUP(B30,'C.16'!$B$7:$E$206,4,0),0)</f>
        <v>#REF!</v>
      </c>
      <c r="F30" s="218" t="e">
        <f>'500.1.1P'!N56</f>
        <v>#REF!</v>
      </c>
      <c r="G30" s="306" t="e">
        <f>ROUND(F30*E30,0)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 t="e">
        <f>_xlfn.IFNA(VLOOKUP(B31,'C.1'!$B$7:$E$206,4,0),0)+_xlfn.IFNA(VLOOKUP(B31,'C.2'!$B$7:$E$206,4,0),0)+_xlfn.IFNA(VLOOKUP(B31,'C.3'!$B$7:$E$206,4,0),0)+_xlfn.IFNA(VLOOKUP(B31,'C.4'!$B$7:$E$206,4,0),0)+_xlfn.IFNA(VLOOKUP(B31,#REF!,4,0),0)+_xlfn.IFNA(VLOOKUP(B31,'C.6'!$B$7:$E$206,4,0),0)+_xlfn.IFNA(VLOOKUP(B31,'C.7'!$B$7:$E$207,4,0),0)+_xlfn.IFNA(VLOOKUP(B31,'C.8'!$B$7:$E$207,4,0),0)+_xlfn.IFNA(VLOOKUP(B31,'C.9'!$B$7:$E$205,4,0),0)+_xlfn.IFNA(VLOOKUP(B31,'C.10'!$B$7:$E$205,4,0),0)+_xlfn.IFNA(VLOOKUP(B31,'C.11'!$B$7:$E$205,4,0),0)+_xlfn.IFNA(VLOOKUP(B31,'C.12'!$B$7:$E$206,4,0),0)+_xlfn.IFNA(VLOOKUP(B31,'C.13'!$B$7:$E$207,4,0),0)+_xlfn.IFNA(VLOOKUP(B31,'C.14'!$B$7:$E$205,4,0),0)+_xlfn.IFNA(VLOOKUP(B31,'C.15'!$B$7:$E$206,4,0),0)+_xlfn.IFNA(VLOOKUP(B31,'C.16'!$B$7:$E$206,4,0),0)</f>
        <v>#REF!</v>
      </c>
      <c r="F31" s="218" t="e">
        <f>#REF!</f>
        <v>#REF!</v>
      </c>
      <c r="G31" s="306" t="e">
        <f>ROUND(F31*E31,0)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 t="e">
        <f>_xlfn.IFNA(VLOOKUP(B32,'C.1'!$B$7:$E$206,4,0),0)+_xlfn.IFNA(VLOOKUP(B32,'C.2'!$B$7:$E$206,4,0),0)+_xlfn.IFNA(VLOOKUP(B32,'C.3'!$B$7:$E$206,4,0),0)+_xlfn.IFNA(VLOOKUP(B32,'C.4'!$B$7:$E$206,4,0),0)+_xlfn.IFNA(VLOOKUP(B32,#REF!,4,0),0)+_xlfn.IFNA(VLOOKUP(B32,'C.6'!$B$7:$E$206,4,0),0)+_xlfn.IFNA(VLOOKUP(B32,'C.7'!$B$7:$E$207,4,0),0)+_xlfn.IFNA(VLOOKUP(B32,'C.8'!$B$7:$E$207,4,0),0)+_xlfn.IFNA(VLOOKUP(B32,'C.9'!$B$7:$E$205,4,0),0)+_xlfn.IFNA(VLOOKUP(B32,'C.10'!$B$7:$E$205,4,0),0)+_xlfn.IFNA(VLOOKUP(B32,'C.11'!$B$7:$E$205,4,0),0)+_xlfn.IFNA(VLOOKUP(B32,'C.12'!$B$7:$E$206,4,0),0)+_xlfn.IFNA(VLOOKUP(B32,'C.13'!$B$7:$E$207,4,0),0)+_xlfn.IFNA(VLOOKUP(B32,'C.14'!$B$7:$E$205,4,0),0)+_xlfn.IFNA(VLOOKUP(B32,'C.15'!$B$7:$E$206,4,0),0)+_xlfn.IFNA(VLOOKUP(B32,'C.16'!$B$7:$E$206,4,0),0)</f>
        <v>#REF!</v>
      </c>
      <c r="F32" s="218" t="e">
        <f>'500.1.3P'!N56</f>
        <v>#REF!</v>
      </c>
      <c r="G32" s="306" t="e">
        <f>ROUND(F32*E32,0)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 t="e">
        <f>_xlfn.IFNA(VLOOKUP(B33,'C.1'!$B$7:$E$206,4,0),0)+_xlfn.IFNA(VLOOKUP(B33,'C.2'!$B$7:$E$206,4,0),0)+_xlfn.IFNA(VLOOKUP(B33,'C.3'!$B$7:$E$206,4,0),0)+_xlfn.IFNA(VLOOKUP(B33,'C.4'!$B$7:$E$206,4,0),0)+_xlfn.IFNA(VLOOKUP(B33,#REF!,4,0),0)+_xlfn.IFNA(VLOOKUP(B33,'C.6'!$B$7:$E$206,4,0),0)+_xlfn.IFNA(VLOOKUP(B33,'C.7'!$B$7:$E$207,4,0),0)+_xlfn.IFNA(VLOOKUP(B33,'C.8'!$B$7:$E$207,4,0),0)+_xlfn.IFNA(VLOOKUP(B33,'C.9'!$B$7:$E$205,4,0),0)+_xlfn.IFNA(VLOOKUP(B33,'C.10'!$B$7:$E$205,4,0),0)+_xlfn.IFNA(VLOOKUP(B33,'C.11'!$B$7:$E$205,4,0),0)+_xlfn.IFNA(VLOOKUP(B33,'C.12'!$B$7:$E$206,4,0),0)+_xlfn.IFNA(VLOOKUP(B33,'C.13'!$B$7:$E$207,4,0),0)+_xlfn.IFNA(VLOOKUP(B33,'C.14'!$B$7:$E$205,4,0),0)+_xlfn.IFNA(VLOOKUP(B33,'C.15'!$B$7:$E$206,4,0),0)+_xlfn.IFNA(VLOOKUP(B33,'C.16'!$B$7:$E$206,4,0),0)</f>
        <v>#REF!</v>
      </c>
      <c r="F33" s="218" t="e">
        <f>#REF!</f>
        <v>#REF!</v>
      </c>
      <c r="G33" s="306" t="e">
        <f>ROUND(F33*E33,0)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 t="e">
        <f>_xlfn.IFNA(VLOOKUP(B34,'C.1'!$B$7:$E$206,4,0),0)+_xlfn.IFNA(VLOOKUP(B34,'C.2'!$B$7:$E$206,4,0),0)+_xlfn.IFNA(VLOOKUP(B34,'C.3'!$B$7:$E$206,4,0),0)+_xlfn.IFNA(VLOOKUP(B34,'C.4'!$B$7:$E$206,4,0),0)+_xlfn.IFNA(VLOOKUP(B34,#REF!,4,0),0)+_xlfn.IFNA(VLOOKUP(B34,'C.6'!$B$7:$E$206,4,0),0)+_xlfn.IFNA(VLOOKUP(B34,'C.7'!$B$7:$E$207,4,0),0)+_xlfn.IFNA(VLOOKUP(B34,'C.8'!$B$7:$E$207,4,0),0)+_xlfn.IFNA(VLOOKUP(B34,'C.9'!$B$7:$E$205,4,0),0)+_xlfn.IFNA(VLOOKUP(B34,'C.10'!$B$7:$E$205,4,0),0)+_xlfn.IFNA(VLOOKUP(B34,'C.11'!$B$7:$E$205,4,0),0)+_xlfn.IFNA(VLOOKUP(B34,'C.12'!$B$7:$E$206,4,0),0)+_xlfn.IFNA(VLOOKUP(B34,'C.13'!$B$7:$E$207,4,0),0)+_xlfn.IFNA(VLOOKUP(B34,'C.14'!$B$7:$E$205,4,0),0)+_xlfn.IFNA(VLOOKUP(B34,'C.15'!$B$7:$E$206,4,0),0)+_xlfn.IFNA(VLOOKUP(B34,'C.16'!$B$7:$E$206,4,0),0)</f>
        <v>#REF!</v>
      </c>
      <c r="F34" s="218" t="e">
        <f>#REF!</f>
        <v>#REF!</v>
      </c>
      <c r="G34" s="306" t="e">
        <f>ROUND(F34*E34,0)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 t="e">
        <f>_xlfn.IFNA(VLOOKUP(B35,'C.1'!$B$7:$E$206,4,0),0)+_xlfn.IFNA(VLOOKUP(B35,'C.2'!$B$7:$E$206,4,0),0)+_xlfn.IFNA(VLOOKUP(B35,'C.3'!$B$7:$E$206,4,0),0)+_xlfn.IFNA(VLOOKUP(B35,'C.4'!$B$7:$E$206,4,0),0)+_xlfn.IFNA(VLOOKUP(B35,#REF!,4,0),0)+_xlfn.IFNA(VLOOKUP(B35,'C.6'!$B$7:$E$206,4,0),0)+_xlfn.IFNA(VLOOKUP(B35,'C.7'!$B$7:$E$207,4,0),0)+_xlfn.IFNA(VLOOKUP(B35,'C.8'!$B$7:$E$207,4,0),0)+_xlfn.IFNA(VLOOKUP(B35,'C.9'!$B$7:$E$205,4,0),0)+_xlfn.IFNA(VLOOKUP(B35,'C.10'!$B$7:$E$205,4,0),0)+_xlfn.IFNA(VLOOKUP(B35,'C.11'!$B$7:$E$205,4,0),0)+_xlfn.IFNA(VLOOKUP(B35,'C.12'!$B$7:$E$206,4,0),0)+_xlfn.IFNA(VLOOKUP(B35,'C.13'!$B$7:$E$207,4,0),0)+_xlfn.IFNA(VLOOKUP(B35,'C.14'!$B$7:$E$205,4,0),0)+_xlfn.IFNA(VLOOKUP(B35,'C.15'!$B$7:$E$206,4,0),0)+_xlfn.IFNA(VLOOKUP(B35,'C.16'!$B$7:$E$206,4,0),0)</f>
        <v>#REF!</v>
      </c>
      <c r="F35" s="218"/>
      <c r="G35" s="307" t="e">
        <f>ROUND(SUM(G30:G34),0)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 t="e">
        <f>_xlfn.IFNA(VLOOKUP(B36,'C.1'!$B$7:$E$206,4,0),0)+_xlfn.IFNA(VLOOKUP(B36,'C.2'!$B$7:$E$206,4,0),0)+_xlfn.IFNA(VLOOKUP(B36,'C.3'!$B$7:$E$206,4,0),0)+_xlfn.IFNA(VLOOKUP(B36,'C.4'!$B$7:$E$206,4,0),0)+_xlfn.IFNA(VLOOKUP(B36,#REF!,4,0),0)+_xlfn.IFNA(VLOOKUP(B36,'C.6'!$B$7:$E$206,4,0),0)+_xlfn.IFNA(VLOOKUP(B36,'C.7'!$B$7:$E$207,4,0),0)+_xlfn.IFNA(VLOOKUP(B36,'C.8'!$B$7:$E$207,4,0),0)+_xlfn.IFNA(VLOOKUP(B36,'C.9'!$B$7:$E$205,4,0),0)+_xlfn.IFNA(VLOOKUP(B36,'C.10'!$B$7:$E$205,4,0),0)+_xlfn.IFNA(VLOOKUP(B36,'C.11'!$B$7:$E$205,4,0),0)+_xlfn.IFNA(VLOOKUP(B36,'C.12'!$B$7:$E$206,4,0),0)+_xlfn.IFNA(VLOOKUP(B36,'C.13'!$B$7:$E$207,4,0),0)+_xlfn.IFNA(VLOOKUP(B36,'C.14'!$B$7:$E$205,4,0),0)+_xlfn.IFNA(VLOOKUP(B36,'C.15'!$B$7:$E$206,4,0),0)+_xlfn.IFNA(VLOOKUP(B36,'C.16'!$B$7:$E$206,4,0),0)</f>
        <v>#REF!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 t="e">
        <f>_xlfn.IFNA(VLOOKUP(B37,'C.1'!$B$7:$E$206,4,0),0)+_xlfn.IFNA(VLOOKUP(B37,'C.2'!$B$7:$E$206,4,0),0)+_xlfn.IFNA(VLOOKUP(B37,'C.3'!$B$7:$E$206,4,0),0)+_xlfn.IFNA(VLOOKUP(B37,'C.4'!$B$7:$E$206,4,0),0)+_xlfn.IFNA(VLOOKUP(B37,#REF!,4,0),0)+_xlfn.IFNA(VLOOKUP(B37,'C.6'!$B$7:$E$206,4,0),0)+_xlfn.IFNA(VLOOKUP(B37,'C.7'!$B$7:$E$207,4,0),0)+_xlfn.IFNA(VLOOKUP(B37,'C.8'!$B$7:$E$207,4,0),0)+_xlfn.IFNA(VLOOKUP(B37,'C.9'!$B$7:$E$205,4,0),0)+_xlfn.IFNA(VLOOKUP(B37,'C.10'!$B$7:$E$205,4,0),0)+_xlfn.IFNA(VLOOKUP(B37,'C.11'!$B$7:$E$205,4,0),0)+_xlfn.IFNA(VLOOKUP(B37,'C.12'!$B$7:$E$206,4,0),0)+_xlfn.IFNA(VLOOKUP(B37,'C.13'!$B$7:$E$207,4,0),0)+_xlfn.IFNA(VLOOKUP(B37,'C.14'!$B$7:$E$205,4,0),0)+_xlfn.IFNA(VLOOKUP(B37,'C.15'!$B$7:$E$206,4,0),0)+_xlfn.IFNA(VLOOKUP(B37,'C.16'!$B$7:$E$206,4,0),0)</f>
        <v>#REF!</v>
      </c>
      <c r="F37" s="218" t="e">
        <f>#REF!</f>
        <v>#REF!</v>
      </c>
      <c r="G37" s="306" t="e">
        <f t="shared" ref="G37:G42" si="1">ROUND(F37*E37,0)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 t="e">
        <f>_xlfn.IFNA(VLOOKUP(B38,'C.1'!$B$7:$E$206,4,0),0)+_xlfn.IFNA(VLOOKUP(B38,'C.2'!$B$7:$E$206,4,0),0)+_xlfn.IFNA(VLOOKUP(B38,'C.3'!$B$7:$E$206,4,0),0)+_xlfn.IFNA(VLOOKUP(B38,'C.4'!$B$7:$E$206,4,0),0)+_xlfn.IFNA(VLOOKUP(B38,#REF!,4,0),0)+_xlfn.IFNA(VLOOKUP(B38,'C.6'!$B$7:$E$206,4,0),0)+_xlfn.IFNA(VLOOKUP(B38,'C.7'!$B$7:$E$207,4,0),0)+_xlfn.IFNA(VLOOKUP(B38,'C.8'!$B$7:$E$207,4,0),0)+_xlfn.IFNA(VLOOKUP(B38,'C.9'!$B$7:$E$205,4,0),0)+_xlfn.IFNA(VLOOKUP(B38,'C.10'!$B$7:$E$205,4,0),0)+_xlfn.IFNA(VLOOKUP(B38,'C.11'!$B$7:$E$205,4,0),0)+_xlfn.IFNA(VLOOKUP(B38,'C.12'!$B$7:$E$206,4,0),0)+_xlfn.IFNA(VLOOKUP(B38,'C.13'!$B$7:$E$207,4,0),0)+_xlfn.IFNA(VLOOKUP(B38,'C.14'!$B$7:$E$205,4,0),0)+_xlfn.IFNA(VLOOKUP(B38,'C.15'!$B$7:$E$206,4,0),0)+_xlfn.IFNA(VLOOKUP(B38,'C.16'!$B$7:$E$206,4,0),0)</f>
        <v>#REF!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 t="e">
        <f>_xlfn.IFNA(VLOOKUP(B39,'C.1'!$B$7:$E$206,4,0),0)+_xlfn.IFNA(VLOOKUP(B39,'C.2'!$B$7:$E$206,4,0),0)+_xlfn.IFNA(VLOOKUP(B39,'C.3'!$B$7:$E$206,4,0),0)+_xlfn.IFNA(VLOOKUP(B39,'C.4'!$B$7:$E$206,4,0),0)+_xlfn.IFNA(VLOOKUP(B39,#REF!,4,0),0)+_xlfn.IFNA(VLOOKUP(B39,'C.6'!$B$7:$E$206,4,0),0)+_xlfn.IFNA(VLOOKUP(B39,'C.7'!$B$7:$E$207,4,0),0)+_xlfn.IFNA(VLOOKUP(B39,'C.8'!$B$7:$E$207,4,0),0)+_xlfn.IFNA(VLOOKUP(B39,'C.9'!$B$7:$E$205,4,0),0)+_xlfn.IFNA(VLOOKUP(B39,'C.10'!$B$7:$E$205,4,0),0)+_xlfn.IFNA(VLOOKUP(B39,'C.11'!$B$7:$E$205,4,0),0)+_xlfn.IFNA(VLOOKUP(B39,'C.12'!$B$7:$E$206,4,0),0)+_xlfn.IFNA(VLOOKUP(B39,'C.13'!$B$7:$E$207,4,0),0)+_xlfn.IFNA(VLOOKUP(B39,'C.14'!$B$7:$E$205,4,0),0)+_xlfn.IFNA(VLOOKUP(B39,'C.15'!$B$7:$E$206,4,0),0)+_xlfn.IFNA(VLOOKUP(B39,'C.16'!$B$7:$E$206,4,0),0)</f>
        <v>#REF!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 t="e">
        <f>_xlfn.IFNA(VLOOKUP(B40,'C.1'!$B$7:$E$206,4,0),0)+_xlfn.IFNA(VLOOKUP(B40,'C.2'!$B$7:$E$206,4,0),0)+_xlfn.IFNA(VLOOKUP(B40,'C.3'!$B$7:$E$206,4,0),0)+_xlfn.IFNA(VLOOKUP(B40,'C.4'!$B$7:$E$206,4,0),0)+_xlfn.IFNA(VLOOKUP(B40,#REF!,4,0),0)+_xlfn.IFNA(VLOOKUP(B40,'C.6'!$B$7:$E$206,4,0),0)+_xlfn.IFNA(VLOOKUP(B40,'C.7'!$B$7:$E$207,4,0),0)+_xlfn.IFNA(VLOOKUP(B40,'C.8'!$B$7:$E$207,4,0),0)+_xlfn.IFNA(VLOOKUP(B40,'C.9'!$B$7:$E$205,4,0),0)+_xlfn.IFNA(VLOOKUP(B40,'C.10'!$B$7:$E$205,4,0),0)+_xlfn.IFNA(VLOOKUP(B40,'C.11'!$B$7:$E$205,4,0),0)+_xlfn.IFNA(VLOOKUP(B40,'C.12'!$B$7:$E$206,4,0),0)+_xlfn.IFNA(VLOOKUP(B40,'C.13'!$B$7:$E$207,4,0),0)+_xlfn.IFNA(VLOOKUP(B40,'C.14'!$B$7:$E$205,4,0),0)+_xlfn.IFNA(VLOOKUP(B40,'C.15'!$B$7:$E$206,4,0),0)+_xlfn.IFNA(VLOOKUP(B40,'C.16'!$B$7:$E$206,4,0),0)</f>
        <v>#REF!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 t="e">
        <f>_xlfn.IFNA(VLOOKUP(B41,'C.1'!$B$7:$E$206,4,0),0)+_xlfn.IFNA(VLOOKUP(B41,'C.2'!$B$7:$E$206,4,0),0)+_xlfn.IFNA(VLOOKUP(B41,'C.3'!$B$7:$E$206,4,0),0)+_xlfn.IFNA(VLOOKUP(B41,'C.4'!$B$7:$E$206,4,0),0)+_xlfn.IFNA(VLOOKUP(B41,#REF!,4,0),0)+_xlfn.IFNA(VLOOKUP(B41,'C.6'!$B$7:$E$206,4,0),0)+_xlfn.IFNA(VLOOKUP(B41,'C.7'!$B$7:$E$207,4,0),0)+_xlfn.IFNA(VLOOKUP(B41,'C.8'!$B$7:$E$207,4,0),0)+_xlfn.IFNA(VLOOKUP(B41,'C.9'!$B$7:$E$205,4,0),0)+_xlfn.IFNA(VLOOKUP(B41,'C.10'!$B$7:$E$205,4,0),0)+_xlfn.IFNA(VLOOKUP(B41,'C.11'!$B$7:$E$205,4,0),0)+_xlfn.IFNA(VLOOKUP(B41,'C.12'!$B$7:$E$206,4,0),0)+_xlfn.IFNA(VLOOKUP(B41,'C.13'!$B$7:$E$207,4,0),0)+_xlfn.IFNA(VLOOKUP(B41,'C.14'!$B$7:$E$205,4,0),0)+_xlfn.IFNA(VLOOKUP(B41,'C.15'!$B$7:$E$206,4,0),0)+_xlfn.IFNA(VLOOKUP(B41,'C.16'!$B$7:$E$206,4,0),0)</f>
        <v>#REF!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 t="e">
        <f>_xlfn.IFNA(VLOOKUP(B42,'C.1'!$B$7:$E$206,4,0),0)+_xlfn.IFNA(VLOOKUP(B42,'C.2'!$B$7:$E$206,4,0),0)+_xlfn.IFNA(VLOOKUP(B42,'C.3'!$B$7:$E$206,4,0),0)+_xlfn.IFNA(VLOOKUP(B42,'C.4'!$B$7:$E$206,4,0),0)+_xlfn.IFNA(VLOOKUP(B42,#REF!,4,0),0)+_xlfn.IFNA(VLOOKUP(B42,'C.6'!$B$7:$E$206,4,0),0)+_xlfn.IFNA(VLOOKUP(B42,'C.7'!$B$7:$E$207,4,0),0)+_xlfn.IFNA(VLOOKUP(B42,'C.8'!$B$7:$E$207,4,0),0)+_xlfn.IFNA(VLOOKUP(B42,'C.9'!$B$7:$E$205,4,0),0)+_xlfn.IFNA(VLOOKUP(B42,'C.10'!$B$7:$E$205,4,0),0)+_xlfn.IFNA(VLOOKUP(B42,'C.11'!$B$7:$E$205,4,0),0)+_xlfn.IFNA(VLOOKUP(B42,'C.12'!$B$7:$E$206,4,0),0)+_xlfn.IFNA(VLOOKUP(B42,'C.13'!$B$7:$E$207,4,0),0)+_xlfn.IFNA(VLOOKUP(B42,'C.14'!$B$7:$E$205,4,0),0)+_xlfn.IFNA(VLOOKUP(B42,'C.15'!$B$7:$E$206,4,0),0)+_xlfn.IFNA(VLOOKUP(B42,'C.16'!$B$7:$E$206,4,0),0)</f>
        <v>#REF!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 t="e">
        <f>_xlfn.IFNA(VLOOKUP(B43,'C.1'!$B$7:$E$206,4,0),0)+_xlfn.IFNA(VLOOKUP(B43,'C.2'!$B$7:$E$206,4,0),0)+_xlfn.IFNA(VLOOKUP(B43,'C.3'!$B$7:$E$206,4,0),0)+_xlfn.IFNA(VLOOKUP(B43,'C.4'!$B$7:$E$206,4,0),0)+_xlfn.IFNA(VLOOKUP(B43,#REF!,4,0),0)+_xlfn.IFNA(VLOOKUP(B43,'C.6'!$B$7:$E$206,4,0),0)+_xlfn.IFNA(VLOOKUP(B43,'C.7'!$B$7:$E$207,4,0),0)+_xlfn.IFNA(VLOOKUP(B43,'C.8'!$B$7:$E$207,4,0),0)+_xlfn.IFNA(VLOOKUP(B43,'C.9'!$B$7:$E$205,4,0),0)+_xlfn.IFNA(VLOOKUP(B43,'C.10'!$B$7:$E$205,4,0),0)+_xlfn.IFNA(VLOOKUP(B43,'C.11'!$B$7:$E$205,4,0),0)+_xlfn.IFNA(VLOOKUP(B43,'C.12'!$B$7:$E$206,4,0),0)+_xlfn.IFNA(VLOOKUP(B43,'C.13'!$B$7:$E$207,4,0),0)+_xlfn.IFNA(VLOOKUP(B43,'C.14'!$B$7:$E$205,4,0),0)+_xlfn.IFNA(VLOOKUP(B43,'C.15'!$B$7:$E$206,4,0),0)+_xlfn.IFNA(VLOOKUP(B43,'C.16'!$B$7:$E$206,4,0),0)</f>
        <v>#REF!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 t="e">
        <f>_xlfn.IFNA(VLOOKUP(B44,'C.1'!$B$7:$E$206,4,0),0)+_xlfn.IFNA(VLOOKUP(B44,'C.2'!$B$7:$E$206,4,0),0)+_xlfn.IFNA(VLOOKUP(B44,'C.3'!$B$7:$E$206,4,0),0)+_xlfn.IFNA(VLOOKUP(B44,'C.4'!$B$7:$E$206,4,0),0)+_xlfn.IFNA(VLOOKUP(B44,#REF!,4,0),0)+_xlfn.IFNA(VLOOKUP(B44,'C.6'!$B$7:$E$206,4,0),0)+_xlfn.IFNA(VLOOKUP(B44,'C.7'!$B$7:$E$207,4,0),0)+_xlfn.IFNA(VLOOKUP(B44,'C.8'!$B$7:$E$207,4,0),0)+_xlfn.IFNA(VLOOKUP(B44,'C.9'!$B$7:$E$205,4,0),0)+_xlfn.IFNA(VLOOKUP(B44,'C.10'!$B$7:$E$205,4,0),0)+_xlfn.IFNA(VLOOKUP(B44,'C.11'!$B$7:$E$205,4,0),0)+_xlfn.IFNA(VLOOKUP(B44,'C.12'!$B$7:$E$206,4,0),0)+_xlfn.IFNA(VLOOKUP(B44,'C.13'!$B$7:$E$207,4,0),0)+_xlfn.IFNA(VLOOKUP(B44,'C.14'!$B$7:$E$205,4,0),0)+_xlfn.IFNA(VLOOKUP(B44,'C.15'!$B$7:$E$206,4,0),0)+_xlfn.IFNA(VLOOKUP(B44,'C.16'!$B$7:$E$206,4,0),0)</f>
        <v>#REF!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 t="e">
        <f>_xlfn.IFNA(VLOOKUP(B45,'C.1'!$B$7:$E$206,4,0),0)+_xlfn.IFNA(VLOOKUP(B45,'C.2'!$B$7:$E$206,4,0),0)+_xlfn.IFNA(VLOOKUP(B45,'C.3'!$B$7:$E$206,4,0),0)+_xlfn.IFNA(VLOOKUP(B45,'C.4'!$B$7:$E$206,4,0),0)+_xlfn.IFNA(VLOOKUP(B45,#REF!,4,0),0)+_xlfn.IFNA(VLOOKUP(B45,'C.6'!$B$7:$E$206,4,0),0)+_xlfn.IFNA(VLOOKUP(B45,'C.7'!$B$7:$E$207,4,0),0)+_xlfn.IFNA(VLOOKUP(B45,'C.8'!$B$7:$E$207,4,0),0)+_xlfn.IFNA(VLOOKUP(B45,'C.9'!$B$7:$E$205,4,0),0)+_xlfn.IFNA(VLOOKUP(B45,'C.10'!$B$7:$E$205,4,0),0)+_xlfn.IFNA(VLOOKUP(B45,'C.11'!$B$7:$E$205,4,0),0)+_xlfn.IFNA(VLOOKUP(B45,'C.12'!$B$7:$E$206,4,0),0)+_xlfn.IFNA(VLOOKUP(B45,'C.13'!$B$7:$E$207,4,0),0)+_xlfn.IFNA(VLOOKUP(B45,'C.14'!$B$7:$E$205,4,0),0)+_xlfn.IFNA(VLOOKUP(B45,'C.15'!$B$7:$E$206,4,0),0)+_xlfn.IFNA(VLOOKUP(B45,'C.16'!$B$7:$E$206,4,0),0)</f>
        <v>#REF!</v>
      </c>
      <c r="F45" s="216" t="e">
        <f>#REF!</f>
        <v>#REF!</v>
      </c>
      <c r="G45" s="306" t="e">
        <f>ROUND(F45*E45,0)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 t="e">
        <f>_xlfn.IFNA(VLOOKUP(B46,'C.1'!$B$7:$E$206,4,0),0)+_xlfn.IFNA(VLOOKUP(B46,'C.2'!$B$7:$E$206,4,0),0)+_xlfn.IFNA(VLOOKUP(B46,'C.3'!$B$7:$E$206,4,0),0)+_xlfn.IFNA(VLOOKUP(B46,'C.4'!$B$7:$E$206,4,0),0)+_xlfn.IFNA(VLOOKUP(B46,#REF!,4,0),0)+_xlfn.IFNA(VLOOKUP(B46,'C.6'!$B$7:$E$206,4,0),0)+_xlfn.IFNA(VLOOKUP(B46,'C.7'!$B$7:$E$207,4,0),0)+_xlfn.IFNA(VLOOKUP(B46,'C.8'!$B$7:$E$207,4,0),0)+_xlfn.IFNA(VLOOKUP(B46,'C.9'!$B$7:$E$205,4,0),0)+_xlfn.IFNA(VLOOKUP(B46,'C.10'!$B$7:$E$205,4,0),0)+_xlfn.IFNA(VLOOKUP(B46,'C.11'!$B$7:$E$205,4,0),0)+_xlfn.IFNA(VLOOKUP(B46,'C.12'!$B$7:$E$206,4,0),0)+_xlfn.IFNA(VLOOKUP(B46,'C.13'!$B$7:$E$207,4,0),0)+_xlfn.IFNA(VLOOKUP(B46,'C.14'!$B$7:$E$205,4,0),0)+_xlfn.IFNA(VLOOKUP(B46,'C.15'!$B$7:$E$206,4,0),0)+_xlfn.IFNA(VLOOKUP(B46,'C.16'!$B$7:$E$206,4,0),0)</f>
        <v>#REF!</v>
      </c>
      <c r="F46" s="216" t="e">
        <f>#REF!</f>
        <v>#REF!</v>
      </c>
      <c r="G46" s="306" t="e">
        <f>ROUND(F46*E46,0)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 t="e">
        <f>_xlfn.IFNA(VLOOKUP(B47,'C.1'!$B$7:$E$206,4,0),0)+_xlfn.IFNA(VLOOKUP(B47,'C.2'!$B$7:$E$206,4,0),0)+_xlfn.IFNA(VLOOKUP(B47,'C.3'!$B$7:$E$206,4,0),0)+_xlfn.IFNA(VLOOKUP(B47,'C.4'!$B$7:$E$206,4,0),0)+_xlfn.IFNA(VLOOKUP(B47,#REF!,4,0),0)+_xlfn.IFNA(VLOOKUP(B47,'C.6'!$B$7:$E$206,4,0),0)+_xlfn.IFNA(VLOOKUP(B47,'C.7'!$B$7:$E$207,4,0),0)+_xlfn.IFNA(VLOOKUP(B47,'C.8'!$B$7:$E$207,4,0),0)+_xlfn.IFNA(VLOOKUP(B47,'C.9'!$B$7:$E$205,4,0),0)+_xlfn.IFNA(VLOOKUP(B47,'C.10'!$B$7:$E$205,4,0),0)+_xlfn.IFNA(VLOOKUP(B47,'C.11'!$B$7:$E$205,4,0),0)+_xlfn.IFNA(VLOOKUP(B47,'C.12'!$B$7:$E$206,4,0),0)+_xlfn.IFNA(VLOOKUP(B47,'C.13'!$B$7:$E$207,4,0),0)+_xlfn.IFNA(VLOOKUP(B47,'C.14'!$B$7:$E$205,4,0),0)+_xlfn.IFNA(VLOOKUP(B47,'C.15'!$B$7:$E$206,4,0),0)+_xlfn.IFNA(VLOOKUP(B47,'C.16'!$B$7:$E$206,4,0),0)</f>
        <v>#REF!</v>
      </c>
      <c r="F47" s="216" t="e">
        <f>#REF!</f>
        <v>#REF!</v>
      </c>
      <c r="G47" s="306" t="e">
        <f>ROUND(F47*E47,0)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 t="e">
        <f>_xlfn.IFNA(VLOOKUP(B48,'C.1'!$B$7:$E$206,4,0),0)+_xlfn.IFNA(VLOOKUP(B48,'C.2'!$B$7:$E$206,4,0),0)+_xlfn.IFNA(VLOOKUP(B48,'C.3'!$B$7:$E$206,4,0),0)+_xlfn.IFNA(VLOOKUP(B48,'C.4'!$B$7:$E$206,4,0),0)+_xlfn.IFNA(VLOOKUP(B48,#REF!,4,0),0)+_xlfn.IFNA(VLOOKUP(B48,'C.6'!$B$7:$E$206,4,0),0)+_xlfn.IFNA(VLOOKUP(B48,'C.7'!$B$7:$E$207,4,0),0)+_xlfn.IFNA(VLOOKUP(B48,'C.8'!$B$7:$E$207,4,0),0)+_xlfn.IFNA(VLOOKUP(B48,'C.9'!$B$7:$E$205,4,0),0)+_xlfn.IFNA(VLOOKUP(B48,'C.10'!$B$7:$E$205,4,0),0)+_xlfn.IFNA(VLOOKUP(B48,'C.11'!$B$7:$E$205,4,0),0)+_xlfn.IFNA(VLOOKUP(B48,'C.12'!$B$7:$E$206,4,0),0)+_xlfn.IFNA(VLOOKUP(B48,'C.13'!$B$7:$E$207,4,0),0)+_xlfn.IFNA(VLOOKUP(B48,'C.14'!$B$7:$E$205,4,0),0)+_xlfn.IFNA(VLOOKUP(B48,'C.15'!$B$7:$E$206,4,0),0)+_xlfn.IFNA(VLOOKUP(B48,'C.16'!$B$7:$E$206,4,0),0)</f>
        <v>#REF!</v>
      </c>
      <c r="F48" s="218"/>
      <c r="G48" s="307" t="e">
        <f>ROUND(SUM(G45:G47),0)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 t="e">
        <f>_xlfn.IFNA(VLOOKUP(B49,'C.1'!$B$7:$E$206,4,0),0)+_xlfn.IFNA(VLOOKUP(B49,'C.2'!$B$7:$E$206,4,0),0)+_xlfn.IFNA(VLOOKUP(B49,'C.3'!$B$7:$E$206,4,0),0)+_xlfn.IFNA(VLOOKUP(B49,'C.4'!$B$7:$E$206,4,0),0)+_xlfn.IFNA(VLOOKUP(B49,#REF!,4,0),0)+_xlfn.IFNA(VLOOKUP(B49,'C.6'!$B$7:$E$206,4,0),0)+_xlfn.IFNA(VLOOKUP(B49,'C.7'!$B$7:$E$207,4,0),0)+_xlfn.IFNA(VLOOKUP(B49,'C.8'!$B$7:$E$207,4,0),0)+_xlfn.IFNA(VLOOKUP(B49,'C.9'!$B$7:$E$205,4,0),0)+_xlfn.IFNA(VLOOKUP(B49,'C.10'!$B$7:$E$205,4,0),0)+_xlfn.IFNA(VLOOKUP(B49,'C.11'!$B$7:$E$205,4,0),0)+_xlfn.IFNA(VLOOKUP(B49,'C.12'!$B$7:$E$206,4,0),0)+_xlfn.IFNA(VLOOKUP(B49,'C.13'!$B$7:$E$207,4,0),0)+_xlfn.IFNA(VLOOKUP(B49,'C.14'!$B$7:$E$205,4,0),0)+_xlfn.IFNA(VLOOKUP(B49,'C.15'!$B$7:$E$206,4,0),0)+_xlfn.IFNA(VLOOKUP(B49,'C.16'!$B$7:$E$206,4,0),0)</f>
        <v>#REF!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 t="e">
        <f>_xlfn.IFNA(VLOOKUP(B50,'C.1'!$B$7:$E$206,4,0),0)+_xlfn.IFNA(VLOOKUP(B50,'C.2'!$B$7:$E$206,4,0),0)+_xlfn.IFNA(VLOOKUP(B50,'C.3'!$B$7:$E$206,4,0),0)+_xlfn.IFNA(VLOOKUP(B50,'C.4'!$B$7:$E$206,4,0),0)+_xlfn.IFNA(VLOOKUP(B50,#REF!,4,0),0)+_xlfn.IFNA(VLOOKUP(B50,'C.6'!$B$7:$E$206,4,0),0)+_xlfn.IFNA(VLOOKUP(B50,'C.7'!$B$7:$E$207,4,0),0)+_xlfn.IFNA(VLOOKUP(B50,'C.8'!$B$7:$E$207,4,0),0)+_xlfn.IFNA(VLOOKUP(B50,'C.9'!$B$7:$E$205,4,0),0)+_xlfn.IFNA(VLOOKUP(B50,'C.10'!$B$7:$E$205,4,0),0)+_xlfn.IFNA(VLOOKUP(B50,'C.11'!$B$7:$E$205,4,0),0)+_xlfn.IFNA(VLOOKUP(B50,'C.12'!$B$7:$E$206,4,0),0)+_xlfn.IFNA(VLOOKUP(B50,'C.13'!$B$7:$E$207,4,0),0)+_xlfn.IFNA(VLOOKUP(B50,'C.14'!$B$7:$E$205,4,0),0)+_xlfn.IFNA(VLOOKUP(B50,'C.15'!$B$7:$E$206,4,0),0)+_xlfn.IFNA(VLOOKUP(B50,'C.16'!$B$7:$E$206,4,0),0)</f>
        <v>#REF!</v>
      </c>
      <c r="F50" s="481" t="e">
        <f>#REF!</f>
        <v>#REF!</v>
      </c>
      <c r="G50" s="306" t="e">
        <f>ROUND(F50*E50,0)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 t="e">
        <f>_xlfn.IFNA(VLOOKUP(B51,'C.1'!$B$7:$E$206,4,0),0)+_xlfn.IFNA(VLOOKUP(B51,'C.2'!$B$7:$E$206,4,0),0)+_xlfn.IFNA(VLOOKUP(B51,'C.3'!$B$7:$E$206,4,0),0)+_xlfn.IFNA(VLOOKUP(B51,'C.4'!$B$7:$E$206,4,0),0)+_xlfn.IFNA(VLOOKUP(B51,#REF!,4,0),0)+_xlfn.IFNA(VLOOKUP(B51,'C.6'!$B$7:$E$206,4,0),0)+_xlfn.IFNA(VLOOKUP(B51,'C.7'!$B$7:$E$207,4,0),0)+_xlfn.IFNA(VLOOKUP(B51,'C.8'!$B$7:$E$207,4,0),0)+_xlfn.IFNA(VLOOKUP(B51,'C.9'!$B$7:$E$205,4,0),0)+_xlfn.IFNA(VLOOKUP(B51,'C.10'!$B$7:$E$205,4,0),0)+_xlfn.IFNA(VLOOKUP(B51,'C.11'!$B$7:$E$205,4,0),0)+_xlfn.IFNA(VLOOKUP(B51,'C.12'!$B$7:$E$206,4,0),0)+_xlfn.IFNA(VLOOKUP(B51,'C.13'!$B$7:$E$207,4,0),0)+_xlfn.IFNA(VLOOKUP(B51,'C.14'!$B$7:$E$205,4,0),0)+_xlfn.IFNA(VLOOKUP(B51,'C.15'!$B$7:$E$206,4,0),0)+_xlfn.IFNA(VLOOKUP(B51,'C.16'!$B$7:$E$206,4,0),0)</f>
        <v>#REF!</v>
      </c>
      <c r="F51" s="481" t="e">
        <f>#REF!</f>
        <v>#REF!</v>
      </c>
      <c r="G51" s="306" t="e">
        <f>ROUND(F51*E51,0)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 t="e">
        <f>_xlfn.IFNA(VLOOKUP(B52,'C.1'!$B$7:$E$206,4,0),0)+_xlfn.IFNA(VLOOKUP(B52,'C.2'!$B$7:$E$206,4,0),0)+_xlfn.IFNA(VLOOKUP(B52,'C.3'!$B$7:$E$206,4,0),0)+_xlfn.IFNA(VLOOKUP(B52,'C.4'!$B$7:$E$206,4,0),0)+_xlfn.IFNA(VLOOKUP(B52,#REF!,4,0),0)+_xlfn.IFNA(VLOOKUP(B52,'C.6'!$B$7:$E$206,4,0),0)+_xlfn.IFNA(VLOOKUP(B52,'C.7'!$B$7:$E$207,4,0),0)+_xlfn.IFNA(VLOOKUP(B52,'C.8'!$B$7:$E$207,4,0),0)+_xlfn.IFNA(VLOOKUP(B52,'C.9'!$B$7:$E$205,4,0),0)+_xlfn.IFNA(VLOOKUP(B52,'C.10'!$B$7:$E$205,4,0),0)+_xlfn.IFNA(VLOOKUP(B52,'C.11'!$B$7:$E$205,4,0),0)+_xlfn.IFNA(VLOOKUP(B52,'C.12'!$B$7:$E$206,4,0),0)+_xlfn.IFNA(VLOOKUP(B52,'C.13'!$B$7:$E$207,4,0),0)+_xlfn.IFNA(VLOOKUP(B52,'C.14'!$B$7:$E$205,4,0),0)+_xlfn.IFNA(VLOOKUP(B52,'C.15'!$B$7:$E$206,4,0),0)+_xlfn.IFNA(VLOOKUP(B52,'C.16'!$B$7:$E$206,4,0),0)</f>
        <v>#REF!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 t="e">
        <f>_xlfn.IFNA(VLOOKUP(B53,'C.1'!$B$7:$E$206,4,0),0)+_xlfn.IFNA(VLOOKUP(B53,'C.2'!$B$7:$E$206,4,0),0)+_xlfn.IFNA(VLOOKUP(B53,'C.3'!$B$7:$E$206,4,0),0)+_xlfn.IFNA(VLOOKUP(B53,'C.4'!$B$7:$E$206,4,0),0)+_xlfn.IFNA(VLOOKUP(B53,#REF!,4,0),0)+_xlfn.IFNA(VLOOKUP(B53,'C.6'!$B$7:$E$206,4,0),0)+_xlfn.IFNA(VLOOKUP(B53,'C.7'!$B$7:$E$207,4,0),0)+_xlfn.IFNA(VLOOKUP(B53,'C.8'!$B$7:$E$207,4,0),0)+_xlfn.IFNA(VLOOKUP(B53,'C.9'!$B$7:$E$205,4,0),0)+_xlfn.IFNA(VLOOKUP(B53,'C.10'!$B$7:$E$205,4,0),0)+_xlfn.IFNA(VLOOKUP(B53,'C.11'!$B$7:$E$205,4,0),0)+_xlfn.IFNA(VLOOKUP(B53,'C.12'!$B$7:$E$206,4,0),0)+_xlfn.IFNA(VLOOKUP(B53,'C.13'!$B$7:$E$207,4,0),0)+_xlfn.IFNA(VLOOKUP(B53,'C.14'!$B$7:$E$205,4,0),0)+_xlfn.IFNA(VLOOKUP(B53,'C.15'!$B$7:$E$206,4,0),0)+_xlfn.IFNA(VLOOKUP(B53,'C.16'!$B$7:$E$206,4,0),0)</f>
        <v>#REF!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 t="e">
        <f>_xlfn.IFNA(VLOOKUP(B54,'C.1'!$B$7:$E$206,4,0),0)+_xlfn.IFNA(VLOOKUP(B54,'C.2'!$B$7:$E$206,4,0),0)+_xlfn.IFNA(VLOOKUP(B54,'C.3'!$B$7:$E$206,4,0),0)+_xlfn.IFNA(VLOOKUP(B54,'C.4'!$B$7:$E$206,4,0),0)+_xlfn.IFNA(VLOOKUP(B54,#REF!,4,0),0)+_xlfn.IFNA(VLOOKUP(B54,'C.6'!$B$7:$E$206,4,0),0)+_xlfn.IFNA(VLOOKUP(B54,'C.7'!$B$7:$E$207,4,0),0)+_xlfn.IFNA(VLOOKUP(B54,'C.8'!$B$7:$E$207,4,0),0)+_xlfn.IFNA(VLOOKUP(B54,'C.9'!$B$7:$E$205,4,0),0)+_xlfn.IFNA(VLOOKUP(B54,'C.10'!$B$7:$E$205,4,0),0)+_xlfn.IFNA(VLOOKUP(B54,'C.11'!$B$7:$E$205,4,0),0)+_xlfn.IFNA(VLOOKUP(B54,'C.12'!$B$7:$E$206,4,0),0)+_xlfn.IFNA(VLOOKUP(B54,'C.13'!$B$7:$E$207,4,0),0)+_xlfn.IFNA(VLOOKUP(B54,'C.14'!$B$7:$E$205,4,0),0)+_xlfn.IFNA(VLOOKUP(B54,'C.15'!$B$7:$E$206,4,0),0)+_xlfn.IFNA(VLOOKUP(B54,'C.16'!$B$7:$E$206,4,0),0)</f>
        <v>#REF!</v>
      </c>
      <c r="F54" s="217" t="e">
        <f>#REF!</f>
        <v>#REF!</v>
      </c>
      <c r="G54" s="306" t="e">
        <f>ROUND(F54*E54,0)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 t="e">
        <f>_xlfn.IFNA(VLOOKUP(B55,'C.1'!$B$7:$E$206,4,0),0)+_xlfn.IFNA(VLOOKUP(B55,'C.2'!$B$7:$E$206,4,0),0)+_xlfn.IFNA(VLOOKUP(B55,'C.3'!$B$7:$E$206,4,0),0)+_xlfn.IFNA(VLOOKUP(B55,'C.4'!$B$7:$E$206,4,0),0)+_xlfn.IFNA(VLOOKUP(B55,#REF!,4,0),0)+_xlfn.IFNA(VLOOKUP(B55,'C.6'!$B$7:$E$206,4,0),0)+_xlfn.IFNA(VLOOKUP(B55,'C.7'!$B$7:$E$207,4,0),0)+_xlfn.IFNA(VLOOKUP(B55,'C.8'!$B$7:$E$207,4,0),0)+_xlfn.IFNA(VLOOKUP(B55,'C.9'!$B$7:$E$205,4,0),0)+_xlfn.IFNA(VLOOKUP(B55,'C.10'!$B$7:$E$205,4,0),0)+_xlfn.IFNA(VLOOKUP(B55,'C.11'!$B$7:$E$205,4,0),0)+_xlfn.IFNA(VLOOKUP(B55,'C.12'!$B$7:$E$206,4,0),0)+_xlfn.IFNA(VLOOKUP(B55,'C.13'!$B$7:$E$207,4,0),0)+_xlfn.IFNA(VLOOKUP(B55,'C.14'!$B$7:$E$205,4,0),0)+_xlfn.IFNA(VLOOKUP(B55,'C.15'!$B$7:$E$206,4,0),0)+_xlfn.IFNA(VLOOKUP(B55,'C.16'!$B$7:$E$206,4,0),0)</f>
        <v>#REF!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 t="e">
        <f>_xlfn.IFNA(VLOOKUP(B56,'C.1'!$B$7:$E$206,4,0),0)+_xlfn.IFNA(VLOOKUP(B56,'C.2'!$B$7:$E$206,4,0),0)+_xlfn.IFNA(VLOOKUP(B56,'C.3'!$B$7:$E$206,4,0),0)+_xlfn.IFNA(VLOOKUP(B56,'C.4'!$B$7:$E$206,4,0),0)+_xlfn.IFNA(VLOOKUP(B56,#REF!,4,0),0)+_xlfn.IFNA(VLOOKUP(B56,'C.6'!$B$7:$E$206,4,0),0)+_xlfn.IFNA(VLOOKUP(B56,'C.7'!$B$7:$E$207,4,0),0)+_xlfn.IFNA(VLOOKUP(B56,'C.8'!$B$7:$E$207,4,0),0)+_xlfn.IFNA(VLOOKUP(B56,'C.9'!$B$7:$E$205,4,0),0)+_xlfn.IFNA(VLOOKUP(B56,'C.10'!$B$7:$E$205,4,0),0)+_xlfn.IFNA(VLOOKUP(B56,'C.11'!$B$7:$E$205,4,0),0)+_xlfn.IFNA(VLOOKUP(B56,'C.12'!$B$7:$E$206,4,0),0)+_xlfn.IFNA(VLOOKUP(B56,'C.13'!$B$7:$E$207,4,0),0)+_xlfn.IFNA(VLOOKUP(B56,'C.14'!$B$7:$E$205,4,0),0)+_xlfn.IFNA(VLOOKUP(B56,'C.15'!$B$7:$E$206,4,0),0)+_xlfn.IFNA(VLOOKUP(B56,'C.16'!$B$7:$E$206,4,0),0)</f>
        <v>#REF!</v>
      </c>
      <c r="F56" s="217" t="e">
        <f>#REF!</f>
        <v>#REF!</v>
      </c>
      <c r="G56" s="306" t="e">
        <f>ROUND(F56*E56,0)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 t="e">
        <f>_xlfn.IFNA(VLOOKUP(B57,'C.1'!$B$7:$E$206,4,0),0)+_xlfn.IFNA(VLOOKUP(B57,'C.2'!$B$7:$E$206,4,0),0)+_xlfn.IFNA(VLOOKUP(B57,'C.3'!$B$7:$E$206,4,0),0)+_xlfn.IFNA(VLOOKUP(B57,'C.4'!$B$7:$E$206,4,0),0)+_xlfn.IFNA(VLOOKUP(B57,#REF!,4,0),0)+_xlfn.IFNA(VLOOKUP(B57,'C.6'!$B$7:$E$206,4,0),0)+_xlfn.IFNA(VLOOKUP(B57,'C.7'!$B$7:$E$207,4,0),0)+_xlfn.IFNA(VLOOKUP(B57,'C.8'!$B$7:$E$207,4,0),0)+_xlfn.IFNA(VLOOKUP(B57,'C.9'!$B$7:$E$205,4,0),0)+_xlfn.IFNA(VLOOKUP(B57,'C.10'!$B$7:$E$205,4,0),0)+_xlfn.IFNA(VLOOKUP(B57,'C.11'!$B$7:$E$205,4,0),0)+_xlfn.IFNA(VLOOKUP(B57,'C.12'!$B$7:$E$206,4,0),0)+_xlfn.IFNA(VLOOKUP(B57,'C.13'!$B$7:$E$207,4,0),0)+_xlfn.IFNA(VLOOKUP(B57,'C.14'!$B$7:$E$205,4,0),0)+_xlfn.IFNA(VLOOKUP(B57,'C.15'!$B$7:$E$206,4,0),0)+_xlfn.IFNA(VLOOKUP(B57,'C.16'!$B$7:$E$206,4,0),0)</f>
        <v>#REF!</v>
      </c>
      <c r="F57" s="217"/>
      <c r="G57" s="307" t="e">
        <f>ROUND(SUM(G54:G56),0)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 t="e">
        <f>_xlfn.IFNA(VLOOKUP(B58,'C.1'!$B$7:$E$206,4,0),0)+_xlfn.IFNA(VLOOKUP(B58,'C.2'!$B$7:$E$206,4,0),0)+_xlfn.IFNA(VLOOKUP(B58,'C.3'!$B$7:$E$206,4,0),0)+_xlfn.IFNA(VLOOKUP(B58,'C.4'!$B$7:$E$206,4,0),0)+_xlfn.IFNA(VLOOKUP(B58,#REF!,4,0),0)+_xlfn.IFNA(VLOOKUP(B58,'C.6'!$B$7:$E$206,4,0),0)+_xlfn.IFNA(VLOOKUP(B58,'C.7'!$B$7:$E$207,4,0),0)+_xlfn.IFNA(VLOOKUP(B58,'C.8'!$B$7:$E$207,4,0),0)+_xlfn.IFNA(VLOOKUP(B58,'C.9'!$B$7:$E$205,4,0),0)+_xlfn.IFNA(VLOOKUP(B58,'C.10'!$B$7:$E$205,4,0),0)+_xlfn.IFNA(VLOOKUP(B58,'C.11'!$B$7:$E$205,4,0),0)+_xlfn.IFNA(VLOOKUP(B58,'C.12'!$B$7:$E$206,4,0),0)+_xlfn.IFNA(VLOOKUP(B58,'C.13'!$B$7:$E$207,4,0),0)+_xlfn.IFNA(VLOOKUP(B58,'C.14'!$B$7:$E$205,4,0),0)+_xlfn.IFNA(VLOOKUP(B58,'C.15'!$B$7:$E$206,4,0),0)+_xlfn.IFNA(VLOOKUP(B58,'C.16'!$B$7:$E$206,4,0),0)</f>
        <v>#REF!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 t="e">
        <f>_xlfn.IFNA(VLOOKUP(B59,'C.1'!$B$7:$E$206,4,0),0)+_xlfn.IFNA(VLOOKUP(B59,'C.2'!$B$7:$E$206,4,0),0)+_xlfn.IFNA(VLOOKUP(B59,'C.3'!$B$7:$E$206,4,0),0)+_xlfn.IFNA(VLOOKUP(B59,'C.4'!$B$7:$E$206,4,0),0)+_xlfn.IFNA(VLOOKUP(B59,#REF!,4,0),0)+_xlfn.IFNA(VLOOKUP(B59,'C.6'!$B$7:$E$206,4,0),0)+_xlfn.IFNA(VLOOKUP(B59,'C.7'!$B$7:$E$207,4,0),0)+_xlfn.IFNA(VLOOKUP(B59,'C.8'!$B$7:$E$207,4,0),0)+_xlfn.IFNA(VLOOKUP(B59,'C.9'!$B$7:$E$205,4,0),0)+_xlfn.IFNA(VLOOKUP(B59,'C.10'!$B$7:$E$205,4,0),0)+_xlfn.IFNA(VLOOKUP(B59,'C.11'!$B$7:$E$205,4,0),0)+_xlfn.IFNA(VLOOKUP(B59,'C.12'!$B$7:$E$206,4,0),0)+_xlfn.IFNA(VLOOKUP(B59,'C.13'!$B$7:$E$207,4,0),0)+_xlfn.IFNA(VLOOKUP(B59,'C.14'!$B$7:$E$205,4,0),0)+_xlfn.IFNA(VLOOKUP(B59,'C.15'!$B$7:$E$206,4,0),0)+_xlfn.IFNA(VLOOKUP(B59,'C.16'!$B$7:$E$206,4,0),0)</f>
        <v>#REF!</v>
      </c>
      <c r="F59" s="217" t="e">
        <f>#REF!</f>
        <v>#REF!</v>
      </c>
      <c r="G59" s="306" t="e">
        <f>ROUND(F59*E59,0)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 t="e">
        <f>_xlfn.IFNA(VLOOKUP(B60,'C.1'!$B$7:$E$206,4,0),0)+_xlfn.IFNA(VLOOKUP(B60,'C.2'!$B$7:$E$206,4,0),0)+_xlfn.IFNA(VLOOKUP(B60,'C.3'!$B$7:$E$206,4,0),0)+_xlfn.IFNA(VLOOKUP(B60,'C.4'!$B$7:$E$206,4,0),0)+_xlfn.IFNA(VLOOKUP(B60,#REF!,4,0),0)+_xlfn.IFNA(VLOOKUP(B60,'C.6'!$B$7:$E$206,4,0),0)+_xlfn.IFNA(VLOOKUP(B60,'C.7'!$B$7:$E$207,4,0),0)+_xlfn.IFNA(VLOOKUP(B60,'C.8'!$B$7:$E$207,4,0),0)+_xlfn.IFNA(VLOOKUP(B60,'C.9'!$B$7:$E$205,4,0),0)+_xlfn.IFNA(VLOOKUP(B60,'C.10'!$B$7:$E$205,4,0),0)+_xlfn.IFNA(VLOOKUP(B60,'C.11'!$B$7:$E$205,4,0),0)+_xlfn.IFNA(VLOOKUP(B60,'C.12'!$B$7:$E$206,4,0),0)+_xlfn.IFNA(VLOOKUP(B60,'C.13'!$B$7:$E$207,4,0),0)+_xlfn.IFNA(VLOOKUP(B60,'C.14'!$B$7:$E$205,4,0),0)+_xlfn.IFNA(VLOOKUP(B60,'C.15'!$B$7:$E$206,4,0),0)+_xlfn.IFNA(VLOOKUP(B60,'C.16'!$B$7:$E$206,4,0),0)</f>
        <v>#REF!</v>
      </c>
      <c r="F60" s="217" t="e">
        <f>#REF!</f>
        <v>#REF!</v>
      </c>
      <c r="G60" s="306" t="e">
        <f t="shared" ref="G60:G98" si="2">ROUND(F60*E60,0)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 t="e">
        <f>_xlfn.IFNA(VLOOKUP(B61,'C.1'!$B$7:$E$206,4,0),0)+_xlfn.IFNA(VLOOKUP(B61,'C.2'!$B$7:$E$206,4,0),0)+_xlfn.IFNA(VLOOKUP(B61,'C.3'!$B$7:$E$206,4,0),0)+_xlfn.IFNA(VLOOKUP(B61,'C.4'!$B$7:$E$206,4,0),0)+_xlfn.IFNA(VLOOKUP(B61,#REF!,4,0),0)+_xlfn.IFNA(VLOOKUP(B61,'C.6'!$B$7:$E$206,4,0),0)+_xlfn.IFNA(VLOOKUP(B61,'C.7'!$B$7:$E$207,4,0),0)+_xlfn.IFNA(VLOOKUP(B61,'C.8'!$B$7:$E$207,4,0),0)+_xlfn.IFNA(VLOOKUP(B61,'C.9'!$B$7:$E$205,4,0),0)+_xlfn.IFNA(VLOOKUP(B61,'C.10'!$B$7:$E$205,4,0),0)+_xlfn.IFNA(VLOOKUP(B61,'C.11'!$B$7:$E$205,4,0),0)+_xlfn.IFNA(VLOOKUP(B61,'C.12'!$B$7:$E$206,4,0),0)+_xlfn.IFNA(VLOOKUP(B61,'C.13'!$B$7:$E$207,4,0),0)+_xlfn.IFNA(VLOOKUP(B61,'C.14'!$B$7:$E$205,4,0),0)+_xlfn.IFNA(VLOOKUP(B61,'C.15'!$B$7:$E$206,4,0),0)+_xlfn.IFNA(VLOOKUP(B61,'C.16'!$B$7:$E$206,4,0),0)</f>
        <v>#REF!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 t="e">
        <f>_xlfn.IFNA(VLOOKUP(B62,'C.1'!$B$7:$E$206,4,0),0)+_xlfn.IFNA(VLOOKUP(B62,'C.2'!$B$7:$E$206,4,0),0)+_xlfn.IFNA(VLOOKUP(B62,'C.3'!$B$7:$E$206,4,0),0)+_xlfn.IFNA(VLOOKUP(B62,'C.4'!$B$7:$E$206,4,0),0)+_xlfn.IFNA(VLOOKUP(B62,#REF!,4,0),0)+_xlfn.IFNA(VLOOKUP(B62,'C.6'!$B$7:$E$206,4,0),0)+_xlfn.IFNA(VLOOKUP(B62,'C.7'!$B$7:$E$207,4,0),0)+_xlfn.IFNA(VLOOKUP(B62,'C.8'!$B$7:$E$207,4,0),0)+_xlfn.IFNA(VLOOKUP(B62,'C.9'!$B$7:$E$205,4,0),0)+_xlfn.IFNA(VLOOKUP(B62,'C.10'!$B$7:$E$205,4,0),0)+_xlfn.IFNA(VLOOKUP(B62,'C.11'!$B$7:$E$205,4,0),0)+_xlfn.IFNA(VLOOKUP(B62,'C.12'!$B$7:$E$206,4,0),0)+_xlfn.IFNA(VLOOKUP(B62,'C.13'!$B$7:$E$207,4,0),0)+_xlfn.IFNA(VLOOKUP(B62,'C.14'!$B$7:$E$205,4,0),0)+_xlfn.IFNA(VLOOKUP(B62,'C.15'!$B$7:$E$206,4,0),0)+_xlfn.IFNA(VLOOKUP(B62,'C.16'!$B$7:$E$206,4,0),0)</f>
        <v>#REF!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 t="e">
        <f>_xlfn.IFNA(VLOOKUP(B63,'C.1'!$B$7:$E$206,4,0),0)+_xlfn.IFNA(VLOOKUP(B63,'C.2'!$B$7:$E$206,4,0),0)+_xlfn.IFNA(VLOOKUP(B63,'C.3'!$B$7:$E$206,4,0),0)+_xlfn.IFNA(VLOOKUP(B63,'C.4'!$B$7:$E$206,4,0),0)+_xlfn.IFNA(VLOOKUP(B63,#REF!,4,0),0)+_xlfn.IFNA(VLOOKUP(B63,'C.6'!$B$7:$E$206,4,0),0)+_xlfn.IFNA(VLOOKUP(B63,'C.7'!$B$7:$E$207,4,0),0)+_xlfn.IFNA(VLOOKUP(B63,'C.8'!$B$7:$E$207,4,0),0)+_xlfn.IFNA(VLOOKUP(B63,'C.9'!$B$7:$E$205,4,0),0)+_xlfn.IFNA(VLOOKUP(B63,'C.10'!$B$7:$E$205,4,0),0)+_xlfn.IFNA(VLOOKUP(B63,'C.11'!$B$7:$E$205,4,0),0)+_xlfn.IFNA(VLOOKUP(B63,'C.12'!$B$7:$E$206,4,0),0)+_xlfn.IFNA(VLOOKUP(B63,'C.13'!$B$7:$E$207,4,0),0)+_xlfn.IFNA(VLOOKUP(B63,'C.14'!$B$7:$E$205,4,0),0)+_xlfn.IFNA(VLOOKUP(B63,'C.15'!$B$7:$E$206,4,0),0)+_xlfn.IFNA(VLOOKUP(B63,'C.16'!$B$7:$E$206,4,0),0)</f>
        <v>#REF!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 t="e">
        <f>_xlfn.IFNA(VLOOKUP(B64,'C.1'!$B$7:$E$206,4,0),0)+_xlfn.IFNA(VLOOKUP(B64,'C.2'!$B$7:$E$206,4,0),0)+_xlfn.IFNA(VLOOKUP(B64,'C.3'!$B$7:$E$206,4,0),0)+_xlfn.IFNA(VLOOKUP(B64,'C.4'!$B$7:$E$206,4,0),0)+_xlfn.IFNA(VLOOKUP(B64,#REF!,4,0),0)+_xlfn.IFNA(VLOOKUP(B64,'C.6'!$B$7:$E$206,4,0),0)+_xlfn.IFNA(VLOOKUP(B64,'C.7'!$B$7:$E$207,4,0),0)+_xlfn.IFNA(VLOOKUP(B64,'C.8'!$B$7:$E$207,4,0),0)+_xlfn.IFNA(VLOOKUP(B64,'C.9'!$B$7:$E$205,4,0),0)+_xlfn.IFNA(VLOOKUP(B64,'C.10'!$B$7:$E$205,4,0),0)+_xlfn.IFNA(VLOOKUP(B64,'C.11'!$B$7:$E$205,4,0),0)+_xlfn.IFNA(VLOOKUP(B64,'C.12'!$B$7:$E$206,4,0),0)+_xlfn.IFNA(VLOOKUP(B64,'C.13'!$B$7:$E$207,4,0),0)+_xlfn.IFNA(VLOOKUP(B64,'C.14'!$B$7:$E$205,4,0),0)+_xlfn.IFNA(VLOOKUP(B64,'C.15'!$B$7:$E$206,4,0),0)+_xlfn.IFNA(VLOOKUP(B64,'C.16'!$B$7:$E$206,4,0),0)</f>
        <v>#REF!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 t="e">
        <f>_xlfn.IFNA(VLOOKUP(B65,'C.1'!$B$7:$E$206,4,0),0)+_xlfn.IFNA(VLOOKUP(B65,'C.2'!$B$7:$E$206,4,0),0)+_xlfn.IFNA(VLOOKUP(B65,'C.3'!$B$7:$E$206,4,0),0)+_xlfn.IFNA(VLOOKUP(B65,'C.4'!$B$7:$E$206,4,0),0)+_xlfn.IFNA(VLOOKUP(B65,#REF!,4,0),0)+_xlfn.IFNA(VLOOKUP(B65,'C.6'!$B$7:$E$206,4,0),0)+_xlfn.IFNA(VLOOKUP(B65,'C.7'!$B$7:$E$207,4,0),0)+_xlfn.IFNA(VLOOKUP(B65,'C.8'!$B$7:$E$207,4,0),0)+_xlfn.IFNA(VLOOKUP(B65,'C.9'!$B$7:$E$205,4,0),0)+_xlfn.IFNA(VLOOKUP(B65,'C.10'!$B$7:$E$205,4,0),0)+_xlfn.IFNA(VLOOKUP(B65,'C.11'!$B$7:$E$205,4,0),0)+_xlfn.IFNA(VLOOKUP(B65,'C.12'!$B$7:$E$206,4,0),0)+_xlfn.IFNA(VLOOKUP(B65,'C.13'!$B$7:$E$207,4,0),0)+_xlfn.IFNA(VLOOKUP(B65,'C.14'!$B$7:$E$205,4,0),0)+_xlfn.IFNA(VLOOKUP(B65,'C.15'!$B$7:$E$206,4,0),0)+_xlfn.IFNA(VLOOKUP(B65,'C.16'!$B$7:$E$206,4,0),0)</f>
        <v>#REF!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 t="e">
        <f>_xlfn.IFNA(VLOOKUP(B66,'C.1'!$B$7:$E$206,4,0),0)+_xlfn.IFNA(VLOOKUP(B66,'C.2'!$B$7:$E$206,4,0),0)+_xlfn.IFNA(VLOOKUP(B66,'C.3'!$B$7:$E$206,4,0),0)+_xlfn.IFNA(VLOOKUP(B66,'C.4'!$B$7:$E$206,4,0),0)+_xlfn.IFNA(VLOOKUP(B66,#REF!,4,0),0)+_xlfn.IFNA(VLOOKUP(B66,'C.6'!$B$7:$E$206,4,0),0)+_xlfn.IFNA(VLOOKUP(B66,'C.7'!$B$7:$E$207,4,0),0)+_xlfn.IFNA(VLOOKUP(B66,'C.8'!$B$7:$E$207,4,0),0)+_xlfn.IFNA(VLOOKUP(B66,'C.9'!$B$7:$E$205,4,0),0)+_xlfn.IFNA(VLOOKUP(B66,'C.10'!$B$7:$E$205,4,0),0)+_xlfn.IFNA(VLOOKUP(B66,'C.11'!$B$7:$E$205,4,0),0)+_xlfn.IFNA(VLOOKUP(B66,'C.12'!$B$7:$E$206,4,0),0)+_xlfn.IFNA(VLOOKUP(B66,'C.13'!$B$7:$E$207,4,0),0)+_xlfn.IFNA(VLOOKUP(B66,'C.14'!$B$7:$E$205,4,0),0)+_xlfn.IFNA(VLOOKUP(B66,'C.15'!$B$7:$E$206,4,0),0)+_xlfn.IFNA(VLOOKUP(B66,'C.16'!$B$7:$E$206,4,0),0)</f>
        <v>#REF!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 t="e">
        <f>_xlfn.IFNA(VLOOKUP(B67,'C.1'!$B$7:$E$206,4,0),0)+_xlfn.IFNA(VLOOKUP(B67,'C.2'!$B$7:$E$206,4,0),0)+_xlfn.IFNA(VLOOKUP(B67,'C.3'!$B$7:$E$206,4,0),0)+_xlfn.IFNA(VLOOKUP(B67,'C.4'!$B$7:$E$206,4,0),0)+_xlfn.IFNA(VLOOKUP(B67,#REF!,4,0),0)+_xlfn.IFNA(VLOOKUP(B67,'C.6'!$B$7:$E$206,4,0),0)+_xlfn.IFNA(VLOOKUP(B67,'C.7'!$B$7:$E$207,4,0),0)+_xlfn.IFNA(VLOOKUP(B67,'C.8'!$B$7:$E$207,4,0),0)+_xlfn.IFNA(VLOOKUP(B67,'C.9'!$B$7:$E$205,4,0),0)+_xlfn.IFNA(VLOOKUP(B67,'C.10'!$B$7:$E$205,4,0),0)+_xlfn.IFNA(VLOOKUP(B67,'C.11'!$B$7:$E$205,4,0),0)+_xlfn.IFNA(VLOOKUP(B67,'C.12'!$B$7:$E$206,4,0),0)+_xlfn.IFNA(VLOOKUP(B67,'C.13'!$B$7:$E$207,4,0),0)+_xlfn.IFNA(VLOOKUP(B67,'C.14'!$B$7:$E$205,4,0),0)+_xlfn.IFNA(VLOOKUP(B67,'C.15'!$B$7:$E$206,4,0),0)+_xlfn.IFNA(VLOOKUP(B67,'C.16'!$B$7:$E$206,4,0),0)</f>
        <v>#REF!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 t="e">
        <f>_xlfn.IFNA(VLOOKUP(B68,'C.1'!$B$7:$E$206,4,0),0)+_xlfn.IFNA(VLOOKUP(B68,'C.2'!$B$7:$E$206,4,0),0)+_xlfn.IFNA(VLOOKUP(B68,'C.3'!$B$7:$E$206,4,0),0)+_xlfn.IFNA(VLOOKUP(B68,'C.4'!$B$7:$E$206,4,0),0)+_xlfn.IFNA(VLOOKUP(B68,#REF!,4,0),0)+_xlfn.IFNA(VLOOKUP(B68,'C.6'!$B$7:$E$206,4,0),0)+_xlfn.IFNA(VLOOKUP(B68,'C.7'!$B$7:$E$207,4,0),0)+_xlfn.IFNA(VLOOKUP(B68,'C.8'!$B$7:$E$207,4,0),0)+_xlfn.IFNA(VLOOKUP(B68,'C.9'!$B$7:$E$205,4,0),0)+_xlfn.IFNA(VLOOKUP(B68,'C.10'!$B$7:$E$205,4,0),0)+_xlfn.IFNA(VLOOKUP(B68,'C.11'!$B$7:$E$205,4,0),0)+_xlfn.IFNA(VLOOKUP(B68,'C.12'!$B$7:$E$206,4,0),0)+_xlfn.IFNA(VLOOKUP(B68,'C.13'!$B$7:$E$207,4,0),0)+_xlfn.IFNA(VLOOKUP(B68,'C.14'!$B$7:$E$205,4,0),0)+_xlfn.IFNA(VLOOKUP(B68,'C.15'!$B$7:$E$206,4,0),0)+_xlfn.IFNA(VLOOKUP(B68,'C.16'!$B$7:$E$206,4,0),0)</f>
        <v>#REF!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 t="e">
        <f>_xlfn.IFNA(VLOOKUP(B69,'C.1'!$B$7:$E$206,4,0),0)+_xlfn.IFNA(VLOOKUP(B69,'C.2'!$B$7:$E$206,4,0),0)+_xlfn.IFNA(VLOOKUP(B69,'C.3'!$B$7:$E$206,4,0),0)+_xlfn.IFNA(VLOOKUP(B69,'C.4'!$B$7:$E$206,4,0),0)+_xlfn.IFNA(VLOOKUP(B69,#REF!,4,0),0)+_xlfn.IFNA(VLOOKUP(B69,'C.6'!$B$7:$E$206,4,0),0)+_xlfn.IFNA(VLOOKUP(B69,'C.7'!$B$7:$E$207,4,0),0)+_xlfn.IFNA(VLOOKUP(B69,'C.8'!$B$7:$E$207,4,0),0)+_xlfn.IFNA(VLOOKUP(B69,'C.9'!$B$7:$E$205,4,0),0)+_xlfn.IFNA(VLOOKUP(B69,'C.10'!$B$7:$E$205,4,0),0)+_xlfn.IFNA(VLOOKUP(B69,'C.11'!$B$7:$E$205,4,0),0)+_xlfn.IFNA(VLOOKUP(B69,'C.12'!$B$7:$E$206,4,0),0)+_xlfn.IFNA(VLOOKUP(B69,'C.13'!$B$7:$E$207,4,0),0)+_xlfn.IFNA(VLOOKUP(B69,'C.14'!$B$7:$E$205,4,0),0)+_xlfn.IFNA(VLOOKUP(B69,'C.15'!$B$7:$E$206,4,0),0)+_xlfn.IFNA(VLOOKUP(B69,'C.16'!$B$7:$E$206,4,0),0)</f>
        <v>#REF!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 t="e">
        <f>_xlfn.IFNA(VLOOKUP(B70,'C.1'!$B$7:$E$206,4,0),0)+_xlfn.IFNA(VLOOKUP(B70,'C.2'!$B$7:$E$206,4,0),0)+_xlfn.IFNA(VLOOKUP(B70,'C.3'!$B$7:$E$206,4,0),0)+_xlfn.IFNA(VLOOKUP(B70,'C.4'!$B$7:$E$206,4,0),0)+_xlfn.IFNA(VLOOKUP(B70,#REF!,4,0),0)+_xlfn.IFNA(VLOOKUP(B70,'C.6'!$B$7:$E$206,4,0),0)+_xlfn.IFNA(VLOOKUP(B70,'C.7'!$B$7:$E$207,4,0),0)+_xlfn.IFNA(VLOOKUP(B70,'C.8'!$B$7:$E$207,4,0),0)+_xlfn.IFNA(VLOOKUP(B70,'C.9'!$B$7:$E$205,4,0),0)+_xlfn.IFNA(VLOOKUP(B70,'C.10'!$B$7:$E$205,4,0),0)+_xlfn.IFNA(VLOOKUP(B70,'C.11'!$B$7:$E$205,4,0),0)+_xlfn.IFNA(VLOOKUP(B70,'C.12'!$B$7:$E$206,4,0),0)+_xlfn.IFNA(VLOOKUP(B70,'C.13'!$B$7:$E$207,4,0),0)+_xlfn.IFNA(VLOOKUP(B70,'C.14'!$B$7:$E$205,4,0),0)+_xlfn.IFNA(VLOOKUP(B70,'C.15'!$B$7:$E$206,4,0),0)+_xlfn.IFNA(VLOOKUP(B70,'C.16'!$B$7:$E$206,4,0),0)</f>
        <v>#REF!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 t="e">
        <f>_xlfn.IFNA(VLOOKUP(B71,'C.1'!$B$7:$E$206,4,0),0)+_xlfn.IFNA(VLOOKUP(B71,'C.2'!$B$7:$E$206,4,0),0)+_xlfn.IFNA(VLOOKUP(B71,'C.3'!$B$7:$E$206,4,0),0)+_xlfn.IFNA(VLOOKUP(B71,'C.4'!$B$7:$E$206,4,0),0)+_xlfn.IFNA(VLOOKUP(B71,#REF!,4,0),0)+_xlfn.IFNA(VLOOKUP(B71,'C.6'!$B$7:$E$206,4,0),0)+_xlfn.IFNA(VLOOKUP(B71,'C.7'!$B$7:$E$207,4,0),0)+_xlfn.IFNA(VLOOKUP(B71,'C.8'!$B$7:$E$207,4,0),0)+_xlfn.IFNA(VLOOKUP(B71,'C.9'!$B$7:$E$205,4,0),0)+_xlfn.IFNA(VLOOKUP(B71,'C.10'!$B$7:$E$205,4,0),0)+_xlfn.IFNA(VLOOKUP(B71,'C.11'!$B$7:$E$205,4,0),0)+_xlfn.IFNA(VLOOKUP(B71,'C.12'!$B$7:$E$206,4,0),0)+_xlfn.IFNA(VLOOKUP(B71,'C.13'!$B$7:$E$207,4,0),0)+_xlfn.IFNA(VLOOKUP(B71,'C.14'!$B$7:$E$205,4,0),0)+_xlfn.IFNA(VLOOKUP(B71,'C.15'!$B$7:$E$206,4,0),0)+_xlfn.IFNA(VLOOKUP(B71,'C.16'!$B$7:$E$206,4,0),0)</f>
        <v>#REF!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 t="e">
        <f>_xlfn.IFNA(VLOOKUP(B72,'C.1'!$B$7:$E$206,4,0),0)+_xlfn.IFNA(VLOOKUP(B72,'C.2'!$B$7:$E$206,4,0),0)+_xlfn.IFNA(VLOOKUP(B72,'C.3'!$B$7:$E$206,4,0),0)+_xlfn.IFNA(VLOOKUP(B72,'C.4'!$B$7:$E$206,4,0),0)+_xlfn.IFNA(VLOOKUP(B72,#REF!,4,0),0)+_xlfn.IFNA(VLOOKUP(B72,'C.6'!$B$7:$E$206,4,0),0)+_xlfn.IFNA(VLOOKUP(B72,'C.7'!$B$7:$E$207,4,0),0)+_xlfn.IFNA(VLOOKUP(B72,'C.8'!$B$7:$E$207,4,0),0)+_xlfn.IFNA(VLOOKUP(B72,'C.9'!$B$7:$E$205,4,0),0)+_xlfn.IFNA(VLOOKUP(B72,'C.10'!$B$7:$E$205,4,0),0)+_xlfn.IFNA(VLOOKUP(B72,'C.11'!$B$7:$E$205,4,0),0)+_xlfn.IFNA(VLOOKUP(B72,'C.12'!$B$7:$E$206,4,0),0)+_xlfn.IFNA(VLOOKUP(B72,'C.13'!$B$7:$E$207,4,0),0)+_xlfn.IFNA(VLOOKUP(B72,'C.14'!$B$7:$E$205,4,0),0)+_xlfn.IFNA(VLOOKUP(B72,'C.15'!$B$7:$E$206,4,0),0)+_xlfn.IFNA(VLOOKUP(B72,'C.16'!$B$7:$E$206,4,0),0)</f>
        <v>#REF!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 t="e">
        <f>_xlfn.IFNA(VLOOKUP(B73,'C.1'!$B$7:$E$206,4,0),0)+_xlfn.IFNA(VLOOKUP(B73,'C.2'!$B$7:$E$206,4,0),0)+_xlfn.IFNA(VLOOKUP(B73,'C.3'!$B$7:$E$206,4,0),0)+_xlfn.IFNA(VLOOKUP(B73,'C.4'!$B$7:$E$206,4,0),0)+_xlfn.IFNA(VLOOKUP(B73,#REF!,4,0),0)+_xlfn.IFNA(VLOOKUP(B73,'C.6'!$B$7:$E$206,4,0),0)+_xlfn.IFNA(VLOOKUP(B73,'C.7'!$B$7:$E$207,4,0),0)+_xlfn.IFNA(VLOOKUP(B73,'C.8'!$B$7:$E$207,4,0),0)+_xlfn.IFNA(VLOOKUP(B73,'C.9'!$B$7:$E$205,4,0),0)+_xlfn.IFNA(VLOOKUP(B73,'C.10'!$B$7:$E$205,4,0),0)+_xlfn.IFNA(VLOOKUP(B73,'C.11'!$B$7:$E$205,4,0),0)+_xlfn.IFNA(VLOOKUP(B73,'C.12'!$B$7:$E$206,4,0),0)+_xlfn.IFNA(VLOOKUP(B73,'C.13'!$B$7:$E$207,4,0),0)+_xlfn.IFNA(VLOOKUP(B73,'C.14'!$B$7:$E$205,4,0),0)+_xlfn.IFNA(VLOOKUP(B73,'C.15'!$B$7:$E$206,4,0),0)+_xlfn.IFNA(VLOOKUP(B73,'C.16'!$B$7:$E$206,4,0),0)</f>
        <v>#REF!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 t="e">
        <f>_xlfn.IFNA(VLOOKUP(B74,'C.1'!$B$7:$E$206,4,0),0)+_xlfn.IFNA(VLOOKUP(B74,'C.2'!$B$7:$E$206,4,0),0)+_xlfn.IFNA(VLOOKUP(B74,'C.3'!$B$7:$E$206,4,0),0)+_xlfn.IFNA(VLOOKUP(B74,'C.4'!$B$7:$E$206,4,0),0)+_xlfn.IFNA(VLOOKUP(B74,#REF!,4,0),0)+_xlfn.IFNA(VLOOKUP(B74,'C.6'!$B$7:$E$206,4,0),0)+_xlfn.IFNA(VLOOKUP(B74,'C.7'!$B$7:$E$207,4,0),0)+_xlfn.IFNA(VLOOKUP(B74,'C.8'!$B$7:$E$207,4,0),0)+_xlfn.IFNA(VLOOKUP(B74,'C.9'!$B$7:$E$205,4,0),0)+_xlfn.IFNA(VLOOKUP(B74,'C.10'!$B$7:$E$205,4,0),0)+_xlfn.IFNA(VLOOKUP(B74,'C.11'!$B$7:$E$205,4,0),0)+_xlfn.IFNA(VLOOKUP(B74,'C.12'!$B$7:$E$206,4,0),0)+_xlfn.IFNA(VLOOKUP(B74,'C.13'!$B$7:$E$207,4,0),0)+_xlfn.IFNA(VLOOKUP(B74,'C.14'!$B$7:$E$205,4,0),0)+_xlfn.IFNA(VLOOKUP(B74,'C.15'!$B$7:$E$206,4,0),0)+_xlfn.IFNA(VLOOKUP(B74,'C.16'!$B$7:$E$206,4,0),0)</f>
        <v>#REF!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 t="e">
        <f>_xlfn.IFNA(VLOOKUP(B75,'C.1'!$B$7:$E$206,4,0),0)+_xlfn.IFNA(VLOOKUP(B75,'C.2'!$B$7:$E$206,4,0),0)+_xlfn.IFNA(VLOOKUP(B75,'C.3'!$B$7:$E$206,4,0),0)+_xlfn.IFNA(VLOOKUP(B75,'C.4'!$B$7:$E$206,4,0),0)+_xlfn.IFNA(VLOOKUP(B75,#REF!,4,0),0)+_xlfn.IFNA(VLOOKUP(B75,'C.6'!$B$7:$E$206,4,0),0)+_xlfn.IFNA(VLOOKUP(B75,'C.7'!$B$7:$E$207,4,0),0)+_xlfn.IFNA(VLOOKUP(B75,'C.8'!$B$7:$E$207,4,0),0)+_xlfn.IFNA(VLOOKUP(B75,'C.9'!$B$7:$E$205,4,0),0)+_xlfn.IFNA(VLOOKUP(B75,'C.10'!$B$7:$E$205,4,0),0)+_xlfn.IFNA(VLOOKUP(B75,'C.11'!$B$7:$E$205,4,0),0)+_xlfn.IFNA(VLOOKUP(B75,'C.12'!$B$7:$E$206,4,0),0)+_xlfn.IFNA(VLOOKUP(B75,'C.13'!$B$7:$E$207,4,0),0)+_xlfn.IFNA(VLOOKUP(B75,'C.14'!$B$7:$E$205,4,0),0)+_xlfn.IFNA(VLOOKUP(B75,'C.15'!$B$7:$E$206,4,0),0)+_xlfn.IFNA(VLOOKUP(B75,'C.16'!$B$7:$E$206,4,0),0)</f>
        <v>#REF!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 t="e">
        <f>_xlfn.IFNA(VLOOKUP(B76,'C.1'!$B$7:$E$206,4,0),0)+_xlfn.IFNA(VLOOKUP(B76,'C.2'!$B$7:$E$206,4,0),0)+_xlfn.IFNA(VLOOKUP(B76,'C.3'!$B$7:$E$206,4,0),0)+_xlfn.IFNA(VLOOKUP(B76,'C.4'!$B$7:$E$206,4,0),0)+_xlfn.IFNA(VLOOKUP(B76,#REF!,4,0),0)+_xlfn.IFNA(VLOOKUP(B76,'C.6'!$B$7:$E$206,4,0),0)+_xlfn.IFNA(VLOOKUP(B76,'C.7'!$B$7:$E$207,4,0),0)+_xlfn.IFNA(VLOOKUP(B76,'C.8'!$B$7:$E$207,4,0),0)+_xlfn.IFNA(VLOOKUP(B76,'C.9'!$B$7:$E$205,4,0),0)+_xlfn.IFNA(VLOOKUP(B76,'C.10'!$B$7:$E$205,4,0),0)+_xlfn.IFNA(VLOOKUP(B76,'C.11'!$B$7:$E$205,4,0),0)+_xlfn.IFNA(VLOOKUP(B76,'C.12'!$B$7:$E$206,4,0),0)+_xlfn.IFNA(VLOOKUP(B76,'C.13'!$B$7:$E$207,4,0),0)+_xlfn.IFNA(VLOOKUP(B76,'C.14'!$B$7:$E$205,4,0),0)+_xlfn.IFNA(VLOOKUP(B76,'C.15'!$B$7:$E$206,4,0),0)+_xlfn.IFNA(VLOOKUP(B76,'C.16'!$B$7:$E$206,4,0),0)</f>
        <v>#REF!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 t="e">
        <f>_xlfn.IFNA(VLOOKUP(B77,'C.1'!$B$7:$E$206,4,0),0)+_xlfn.IFNA(VLOOKUP(B77,'C.2'!$B$7:$E$206,4,0),0)+_xlfn.IFNA(VLOOKUP(B77,'C.3'!$B$7:$E$206,4,0),0)+_xlfn.IFNA(VLOOKUP(B77,'C.4'!$B$7:$E$206,4,0),0)+_xlfn.IFNA(VLOOKUP(B77,#REF!,4,0),0)+_xlfn.IFNA(VLOOKUP(B77,'C.6'!$B$7:$E$206,4,0),0)+_xlfn.IFNA(VLOOKUP(B77,'C.7'!$B$7:$E$207,4,0),0)+_xlfn.IFNA(VLOOKUP(B77,'C.8'!$B$7:$E$207,4,0),0)+_xlfn.IFNA(VLOOKUP(B77,'C.9'!$B$7:$E$205,4,0),0)+_xlfn.IFNA(VLOOKUP(B77,'C.10'!$B$7:$E$205,4,0),0)+_xlfn.IFNA(VLOOKUP(B77,'C.11'!$B$7:$E$205,4,0),0)+_xlfn.IFNA(VLOOKUP(B77,'C.12'!$B$7:$E$206,4,0),0)+_xlfn.IFNA(VLOOKUP(B77,'C.13'!$B$7:$E$207,4,0),0)+_xlfn.IFNA(VLOOKUP(B77,'C.14'!$B$7:$E$205,4,0),0)+_xlfn.IFNA(VLOOKUP(B77,'C.15'!$B$7:$E$206,4,0),0)+_xlfn.IFNA(VLOOKUP(B77,'C.16'!$B$7:$E$206,4,0),0)</f>
        <v>#REF!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 t="e">
        <f>_xlfn.IFNA(VLOOKUP(B78,'C.1'!$B$7:$E$206,4,0),0)+_xlfn.IFNA(VLOOKUP(B78,'C.2'!$B$7:$E$206,4,0),0)+_xlfn.IFNA(VLOOKUP(B78,'C.3'!$B$7:$E$206,4,0),0)+_xlfn.IFNA(VLOOKUP(B78,'C.4'!$B$7:$E$206,4,0),0)+_xlfn.IFNA(VLOOKUP(B78,#REF!,4,0),0)+_xlfn.IFNA(VLOOKUP(B78,'C.6'!$B$7:$E$206,4,0),0)+_xlfn.IFNA(VLOOKUP(B78,'C.7'!$B$7:$E$207,4,0),0)+_xlfn.IFNA(VLOOKUP(B78,'C.8'!$B$7:$E$207,4,0),0)+_xlfn.IFNA(VLOOKUP(B78,'C.9'!$B$7:$E$205,4,0),0)+_xlfn.IFNA(VLOOKUP(B78,'C.10'!$B$7:$E$205,4,0),0)+_xlfn.IFNA(VLOOKUP(B78,'C.11'!$B$7:$E$205,4,0),0)+_xlfn.IFNA(VLOOKUP(B78,'C.12'!$B$7:$E$206,4,0),0)+_xlfn.IFNA(VLOOKUP(B78,'C.13'!$B$7:$E$207,4,0),0)+_xlfn.IFNA(VLOOKUP(B78,'C.14'!$B$7:$E$205,4,0),0)+_xlfn.IFNA(VLOOKUP(B78,'C.15'!$B$7:$E$206,4,0),0)+_xlfn.IFNA(VLOOKUP(B78,'C.16'!$B$7:$E$206,4,0),0)</f>
        <v>#REF!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 t="e">
        <f>_xlfn.IFNA(VLOOKUP(B79,'C.1'!$B$7:$E$206,4,0),0)+_xlfn.IFNA(VLOOKUP(B79,'C.2'!$B$7:$E$206,4,0),0)+_xlfn.IFNA(VLOOKUP(B79,'C.3'!$B$7:$E$206,4,0),0)+_xlfn.IFNA(VLOOKUP(B79,'C.4'!$B$7:$E$206,4,0),0)+_xlfn.IFNA(VLOOKUP(B79,#REF!,4,0),0)+_xlfn.IFNA(VLOOKUP(B79,'C.6'!$B$7:$E$206,4,0),0)+_xlfn.IFNA(VLOOKUP(B79,'C.7'!$B$7:$E$207,4,0),0)+_xlfn.IFNA(VLOOKUP(B79,'C.8'!$B$7:$E$207,4,0),0)+_xlfn.IFNA(VLOOKUP(B79,'C.9'!$B$7:$E$205,4,0),0)+_xlfn.IFNA(VLOOKUP(B79,'C.10'!$B$7:$E$205,4,0),0)+_xlfn.IFNA(VLOOKUP(B79,'C.11'!$B$7:$E$205,4,0),0)+_xlfn.IFNA(VLOOKUP(B79,'C.12'!$B$7:$E$206,4,0),0)+_xlfn.IFNA(VLOOKUP(B79,'C.13'!$B$7:$E$207,4,0),0)+_xlfn.IFNA(VLOOKUP(B79,'C.14'!$B$7:$E$205,4,0),0)+_xlfn.IFNA(VLOOKUP(B79,'C.15'!$B$7:$E$206,4,0),0)+_xlfn.IFNA(VLOOKUP(B79,'C.16'!$B$7:$E$206,4,0),0)</f>
        <v>#REF!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 t="e">
        <f>_xlfn.IFNA(VLOOKUP(B80,'C.1'!$B$7:$E$206,4,0),0)+_xlfn.IFNA(VLOOKUP(B80,'C.2'!$B$7:$E$206,4,0),0)+_xlfn.IFNA(VLOOKUP(B80,'C.3'!$B$7:$E$206,4,0),0)+_xlfn.IFNA(VLOOKUP(B80,'C.4'!$B$7:$E$206,4,0),0)+_xlfn.IFNA(VLOOKUP(B80,#REF!,4,0),0)+_xlfn.IFNA(VLOOKUP(B80,'C.6'!$B$7:$E$206,4,0),0)+_xlfn.IFNA(VLOOKUP(B80,'C.7'!$B$7:$E$207,4,0),0)+_xlfn.IFNA(VLOOKUP(B80,'C.8'!$B$7:$E$207,4,0),0)+_xlfn.IFNA(VLOOKUP(B80,'C.9'!$B$7:$E$205,4,0),0)+_xlfn.IFNA(VLOOKUP(B80,'C.10'!$B$7:$E$205,4,0),0)+_xlfn.IFNA(VLOOKUP(B80,'C.11'!$B$7:$E$205,4,0),0)+_xlfn.IFNA(VLOOKUP(B80,'C.12'!$B$7:$E$206,4,0),0)+_xlfn.IFNA(VLOOKUP(B80,'C.13'!$B$7:$E$207,4,0),0)+_xlfn.IFNA(VLOOKUP(B80,'C.14'!$B$7:$E$205,4,0),0)+_xlfn.IFNA(VLOOKUP(B80,'C.15'!$B$7:$E$206,4,0),0)+_xlfn.IFNA(VLOOKUP(B80,'C.16'!$B$7:$E$206,4,0),0)</f>
        <v>#REF!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 t="e">
        <f>_xlfn.IFNA(VLOOKUP(B81,'C.1'!$B$7:$E$206,4,0),0)+_xlfn.IFNA(VLOOKUP(B81,'C.2'!$B$7:$E$206,4,0),0)+_xlfn.IFNA(VLOOKUP(B81,'C.3'!$B$7:$E$206,4,0),0)+_xlfn.IFNA(VLOOKUP(B81,'C.4'!$B$7:$E$206,4,0),0)+_xlfn.IFNA(VLOOKUP(B81,#REF!,4,0),0)+_xlfn.IFNA(VLOOKUP(B81,'C.6'!$B$7:$E$206,4,0),0)+_xlfn.IFNA(VLOOKUP(B81,'C.7'!$B$7:$E$207,4,0),0)+_xlfn.IFNA(VLOOKUP(B81,'C.8'!$B$7:$E$207,4,0),0)+_xlfn.IFNA(VLOOKUP(B81,'C.9'!$B$7:$E$205,4,0),0)+_xlfn.IFNA(VLOOKUP(B81,'C.10'!$B$7:$E$205,4,0),0)+_xlfn.IFNA(VLOOKUP(B81,'C.11'!$B$7:$E$205,4,0),0)+_xlfn.IFNA(VLOOKUP(B81,'C.12'!$B$7:$E$206,4,0),0)+_xlfn.IFNA(VLOOKUP(B81,'C.13'!$B$7:$E$207,4,0),0)+_xlfn.IFNA(VLOOKUP(B81,'C.14'!$B$7:$E$205,4,0),0)+_xlfn.IFNA(VLOOKUP(B81,'C.15'!$B$7:$E$206,4,0),0)+_xlfn.IFNA(VLOOKUP(B81,'C.16'!$B$7:$E$206,4,0),0)</f>
        <v>#REF!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 t="e">
        <f>_xlfn.IFNA(VLOOKUP(B82,'C.1'!$B$7:$E$206,4,0),0)+_xlfn.IFNA(VLOOKUP(B82,'C.2'!$B$7:$E$206,4,0),0)+_xlfn.IFNA(VLOOKUP(B82,'C.3'!$B$7:$E$206,4,0),0)+_xlfn.IFNA(VLOOKUP(B82,'C.4'!$B$7:$E$206,4,0),0)+_xlfn.IFNA(VLOOKUP(B82,#REF!,4,0),0)+_xlfn.IFNA(VLOOKUP(B82,'C.6'!$B$7:$E$206,4,0),0)+_xlfn.IFNA(VLOOKUP(B82,'C.7'!$B$7:$E$207,4,0),0)+_xlfn.IFNA(VLOOKUP(B82,'C.8'!$B$7:$E$207,4,0),0)+_xlfn.IFNA(VLOOKUP(B82,'C.9'!$B$7:$E$205,4,0),0)+_xlfn.IFNA(VLOOKUP(B82,'C.10'!$B$7:$E$205,4,0),0)+_xlfn.IFNA(VLOOKUP(B82,'C.11'!$B$7:$E$205,4,0),0)+_xlfn.IFNA(VLOOKUP(B82,'C.12'!$B$7:$E$206,4,0),0)+_xlfn.IFNA(VLOOKUP(B82,'C.13'!$B$7:$E$207,4,0),0)+_xlfn.IFNA(VLOOKUP(B82,'C.14'!$B$7:$E$205,4,0),0)+_xlfn.IFNA(VLOOKUP(B82,'C.15'!$B$7:$E$206,4,0),0)+_xlfn.IFNA(VLOOKUP(B82,'C.16'!$B$7:$E$206,4,0),0)</f>
        <v>#REF!</v>
      </c>
      <c r="F82" s="217"/>
      <c r="G82" s="306" t="e">
        <f t="shared" si="2"/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 t="e">
        <f>_xlfn.IFNA(VLOOKUP(B83,'C.1'!$B$7:$E$206,4,0),0)+_xlfn.IFNA(VLOOKUP(B83,'C.2'!$B$7:$E$206,4,0),0)+_xlfn.IFNA(VLOOKUP(B83,'C.3'!$B$7:$E$206,4,0),0)+_xlfn.IFNA(VLOOKUP(B83,'C.4'!$B$7:$E$206,4,0),0)+_xlfn.IFNA(VLOOKUP(B83,#REF!,4,0),0)+_xlfn.IFNA(VLOOKUP(B83,'C.6'!$B$7:$E$206,4,0),0)+_xlfn.IFNA(VLOOKUP(B83,'C.7'!$B$7:$E$207,4,0),0)+_xlfn.IFNA(VLOOKUP(B83,'C.8'!$B$7:$E$207,4,0),0)+_xlfn.IFNA(VLOOKUP(B83,'C.9'!$B$7:$E$205,4,0),0)+_xlfn.IFNA(VLOOKUP(B83,'C.10'!$B$7:$E$205,4,0),0)+_xlfn.IFNA(VLOOKUP(B83,'C.11'!$B$7:$E$205,4,0),0)+_xlfn.IFNA(VLOOKUP(B83,'C.12'!$B$7:$E$206,4,0),0)+_xlfn.IFNA(VLOOKUP(B83,'C.13'!$B$7:$E$207,4,0),0)+_xlfn.IFNA(VLOOKUP(B83,'C.14'!$B$7:$E$205,4,0),0)+_xlfn.IFNA(VLOOKUP(B83,'C.15'!$B$7:$E$206,4,0),0)+_xlfn.IFNA(VLOOKUP(B83,'C.16'!$B$7:$E$206,4,0),0)</f>
        <v>#REF!</v>
      </c>
      <c r="F83" s="225"/>
      <c r="G83" s="306" t="e">
        <f t="shared" si="2"/>
        <v>#REF!</v>
      </c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 t="e">
        <f>_xlfn.IFNA(VLOOKUP(B84,'C.1'!$B$7:$E$206,4,0),0)+_xlfn.IFNA(VLOOKUP(B84,'C.2'!$B$7:$E$206,4,0),0)+_xlfn.IFNA(VLOOKUP(B84,'C.3'!$B$7:$E$206,4,0),0)+_xlfn.IFNA(VLOOKUP(B84,'C.4'!$B$7:$E$206,4,0),0)+_xlfn.IFNA(VLOOKUP(B84,#REF!,4,0),0)+_xlfn.IFNA(VLOOKUP(B84,'C.6'!$B$7:$E$206,4,0),0)+_xlfn.IFNA(VLOOKUP(B84,'C.7'!$B$7:$E$207,4,0),0)+_xlfn.IFNA(VLOOKUP(B84,'C.8'!$B$7:$E$207,4,0),0)+_xlfn.IFNA(VLOOKUP(B84,'C.9'!$B$7:$E$205,4,0),0)+_xlfn.IFNA(VLOOKUP(B84,'C.10'!$B$7:$E$205,4,0),0)+_xlfn.IFNA(VLOOKUP(B84,'C.11'!$B$7:$E$205,4,0),0)+_xlfn.IFNA(VLOOKUP(B84,'C.12'!$B$7:$E$206,4,0),0)+_xlfn.IFNA(VLOOKUP(B84,'C.13'!$B$7:$E$207,4,0),0)+_xlfn.IFNA(VLOOKUP(B84,'C.14'!$B$7:$E$205,4,0),0)+_xlfn.IFNA(VLOOKUP(B84,'C.15'!$B$7:$E$206,4,0),0)+_xlfn.IFNA(VLOOKUP(B84,'C.16'!$B$7:$E$206,4,0),0)</f>
        <v>#REF!</v>
      </c>
      <c r="F84" s="217" t="e">
        <f>#REF!</f>
        <v>#REF!</v>
      </c>
      <c r="G84" s="306" t="e">
        <f t="shared" si="2"/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 t="e">
        <f>_xlfn.IFNA(VLOOKUP(B85,'C.1'!$B$7:$E$206,4,0),0)+_xlfn.IFNA(VLOOKUP(B85,'C.2'!$B$7:$E$206,4,0),0)+_xlfn.IFNA(VLOOKUP(B85,'C.3'!$B$7:$E$206,4,0),0)+_xlfn.IFNA(VLOOKUP(B85,'C.4'!$B$7:$E$206,4,0),0)+_xlfn.IFNA(VLOOKUP(B85,#REF!,4,0),0)+_xlfn.IFNA(VLOOKUP(B85,'C.6'!$B$7:$E$206,4,0),0)+_xlfn.IFNA(VLOOKUP(B85,'C.7'!$B$7:$E$207,4,0),0)+_xlfn.IFNA(VLOOKUP(B85,'C.8'!$B$7:$E$207,4,0),0)+_xlfn.IFNA(VLOOKUP(B85,'C.9'!$B$7:$E$205,4,0),0)+_xlfn.IFNA(VLOOKUP(B85,'C.10'!$B$7:$E$205,4,0),0)+_xlfn.IFNA(VLOOKUP(B85,'C.11'!$B$7:$E$205,4,0),0)+_xlfn.IFNA(VLOOKUP(B85,'C.12'!$B$7:$E$206,4,0),0)+_xlfn.IFNA(VLOOKUP(B85,'C.13'!$B$7:$E$207,4,0),0)+_xlfn.IFNA(VLOOKUP(B85,'C.14'!$B$7:$E$205,4,0),0)+_xlfn.IFNA(VLOOKUP(B85,'C.15'!$B$7:$E$206,4,0),0)+_xlfn.IFNA(VLOOKUP(B85,'C.16'!$B$7:$E$206,4,0),0)</f>
        <v>#REF!</v>
      </c>
      <c r="F85" s="217" t="e">
        <f>#REF!</f>
        <v>#REF!</v>
      </c>
      <c r="G85" s="306" t="e">
        <f t="shared" si="2"/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 t="e">
        <f>_xlfn.IFNA(VLOOKUP(B86,'C.1'!$B$7:$E$206,4,0),0)+_xlfn.IFNA(VLOOKUP(B86,'C.2'!$B$7:$E$206,4,0),0)+_xlfn.IFNA(VLOOKUP(B86,'C.3'!$B$7:$E$206,4,0),0)+_xlfn.IFNA(VLOOKUP(B86,'C.4'!$B$7:$E$206,4,0),0)+_xlfn.IFNA(VLOOKUP(B86,#REF!,4,0),0)+_xlfn.IFNA(VLOOKUP(B86,'C.6'!$B$7:$E$206,4,0),0)+_xlfn.IFNA(VLOOKUP(B86,'C.7'!$B$7:$E$207,4,0),0)+_xlfn.IFNA(VLOOKUP(B86,'C.8'!$B$7:$E$207,4,0),0)+_xlfn.IFNA(VLOOKUP(B86,'C.9'!$B$7:$E$205,4,0),0)+_xlfn.IFNA(VLOOKUP(B86,'C.10'!$B$7:$E$205,4,0),0)+_xlfn.IFNA(VLOOKUP(B86,'C.11'!$B$7:$E$205,4,0),0)+_xlfn.IFNA(VLOOKUP(B86,'C.12'!$B$7:$E$206,4,0),0)+_xlfn.IFNA(VLOOKUP(B86,'C.13'!$B$7:$E$207,4,0),0)+_xlfn.IFNA(VLOOKUP(B86,'C.14'!$B$7:$E$205,4,0),0)+_xlfn.IFNA(VLOOKUP(B86,'C.15'!$B$7:$E$206,4,0),0)+_xlfn.IFNA(VLOOKUP(B86,'C.16'!$B$7:$E$206,4,0),0)</f>
        <v>#REF!</v>
      </c>
      <c r="F86" s="217" t="e">
        <f>#REF!</f>
        <v>#REF!</v>
      </c>
      <c r="G86" s="306" t="e">
        <f t="shared" si="2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 t="e">
        <f>_xlfn.IFNA(VLOOKUP(B87,'C.1'!$B$7:$E$206,4,0),0)+_xlfn.IFNA(VLOOKUP(B87,'C.2'!$B$7:$E$206,4,0),0)+_xlfn.IFNA(VLOOKUP(B87,'C.3'!$B$7:$E$206,4,0),0)+_xlfn.IFNA(VLOOKUP(B87,'C.4'!$B$7:$E$206,4,0),0)+_xlfn.IFNA(VLOOKUP(B87,#REF!,4,0),0)+_xlfn.IFNA(VLOOKUP(B87,'C.6'!$B$7:$E$206,4,0),0)+_xlfn.IFNA(VLOOKUP(B87,'C.7'!$B$7:$E$207,4,0),0)+_xlfn.IFNA(VLOOKUP(B87,'C.8'!$B$7:$E$207,4,0),0)+_xlfn.IFNA(VLOOKUP(B87,'C.9'!$B$7:$E$205,4,0),0)+_xlfn.IFNA(VLOOKUP(B87,'C.10'!$B$7:$E$205,4,0),0)+_xlfn.IFNA(VLOOKUP(B87,'C.11'!$B$7:$E$205,4,0),0)+_xlfn.IFNA(VLOOKUP(B87,'C.12'!$B$7:$E$206,4,0),0)+_xlfn.IFNA(VLOOKUP(B87,'C.13'!$B$7:$E$207,4,0),0)+_xlfn.IFNA(VLOOKUP(B87,'C.14'!$B$7:$E$205,4,0),0)+_xlfn.IFNA(VLOOKUP(B87,'C.15'!$B$7:$E$206,4,0),0)+_xlfn.IFNA(VLOOKUP(B87,'C.16'!$B$7:$E$206,4,0),0)</f>
        <v>#REF!</v>
      </c>
      <c r="F87" s="217" t="e">
        <f>#REF!</f>
        <v>#REF!</v>
      </c>
      <c r="G87" s="306" t="e">
        <f t="shared" si="2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 t="e">
        <f>_xlfn.IFNA(VLOOKUP(B88,'C.1'!$B$7:$E$206,4,0),0)+_xlfn.IFNA(VLOOKUP(B88,'C.2'!$B$7:$E$206,4,0),0)+_xlfn.IFNA(VLOOKUP(B88,'C.3'!$B$7:$E$206,4,0),0)+_xlfn.IFNA(VLOOKUP(B88,'C.4'!$B$7:$E$206,4,0),0)+_xlfn.IFNA(VLOOKUP(B88,#REF!,4,0),0)+_xlfn.IFNA(VLOOKUP(B88,'C.6'!$B$7:$E$206,4,0),0)+_xlfn.IFNA(VLOOKUP(B88,'C.7'!$B$7:$E$207,4,0),0)+_xlfn.IFNA(VLOOKUP(B88,'C.8'!$B$7:$E$207,4,0),0)+_xlfn.IFNA(VLOOKUP(B88,'C.9'!$B$7:$E$205,4,0),0)+_xlfn.IFNA(VLOOKUP(B88,'C.10'!$B$7:$E$205,4,0),0)+_xlfn.IFNA(VLOOKUP(B88,'C.11'!$B$7:$E$205,4,0),0)+_xlfn.IFNA(VLOOKUP(B88,'C.12'!$B$7:$E$206,4,0),0)+_xlfn.IFNA(VLOOKUP(B88,'C.13'!$B$7:$E$207,4,0),0)+_xlfn.IFNA(VLOOKUP(B88,'C.14'!$B$7:$E$205,4,0),0)+_xlfn.IFNA(VLOOKUP(B88,'C.15'!$B$7:$E$206,4,0),0)+_xlfn.IFNA(VLOOKUP(B88,'C.16'!$B$7:$E$206,4,0),0)</f>
        <v>#REF!</v>
      </c>
      <c r="F88" s="217" t="e">
        <f>#REF!</f>
        <v>#REF!</v>
      </c>
      <c r="G88" s="306" t="e">
        <f t="shared" si="2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 t="e">
        <f>_xlfn.IFNA(VLOOKUP(B89,'C.1'!$B$7:$E$206,4,0),0)+_xlfn.IFNA(VLOOKUP(B89,'C.2'!$B$7:$E$206,4,0),0)+_xlfn.IFNA(VLOOKUP(B89,'C.3'!$B$7:$E$206,4,0),0)+_xlfn.IFNA(VLOOKUP(B89,'C.4'!$B$7:$E$206,4,0),0)+_xlfn.IFNA(VLOOKUP(B89,#REF!,4,0),0)+_xlfn.IFNA(VLOOKUP(B89,'C.6'!$B$7:$E$206,4,0),0)+_xlfn.IFNA(VLOOKUP(B89,'C.7'!$B$7:$E$207,4,0),0)+_xlfn.IFNA(VLOOKUP(B89,'C.8'!$B$7:$E$207,4,0),0)+_xlfn.IFNA(VLOOKUP(B89,'C.9'!$B$7:$E$205,4,0),0)+_xlfn.IFNA(VLOOKUP(B89,'C.10'!$B$7:$E$205,4,0),0)+_xlfn.IFNA(VLOOKUP(B89,'C.11'!$B$7:$E$205,4,0),0)+_xlfn.IFNA(VLOOKUP(B89,'C.12'!$B$7:$E$206,4,0),0)+_xlfn.IFNA(VLOOKUP(B89,'C.13'!$B$7:$E$207,4,0),0)+_xlfn.IFNA(VLOOKUP(B89,'C.14'!$B$7:$E$205,4,0),0)+_xlfn.IFNA(VLOOKUP(B89,'C.15'!$B$7:$E$206,4,0),0)+_xlfn.IFNA(VLOOKUP(B89,'C.16'!$B$7:$E$206,4,0),0)</f>
        <v>#REF!</v>
      </c>
      <c r="F89" s="217" t="e">
        <f>#REF!</f>
        <v>#REF!</v>
      </c>
      <c r="G89" s="306" t="e">
        <f t="shared" si="2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 t="e">
        <f>_xlfn.IFNA(VLOOKUP(B90,'C.1'!$B$7:$E$206,4,0),0)+_xlfn.IFNA(VLOOKUP(B90,'C.2'!$B$7:$E$206,4,0),0)+_xlfn.IFNA(VLOOKUP(B90,'C.3'!$B$7:$E$206,4,0),0)+_xlfn.IFNA(VLOOKUP(B90,'C.4'!$B$7:$E$206,4,0),0)+_xlfn.IFNA(VLOOKUP(B90,#REF!,4,0),0)+_xlfn.IFNA(VLOOKUP(B90,'C.6'!$B$7:$E$206,4,0),0)+_xlfn.IFNA(VLOOKUP(B90,'C.7'!$B$7:$E$207,4,0),0)+_xlfn.IFNA(VLOOKUP(B90,'C.8'!$B$7:$E$207,4,0),0)+_xlfn.IFNA(VLOOKUP(B90,'C.9'!$B$7:$E$205,4,0),0)+_xlfn.IFNA(VLOOKUP(B90,'C.10'!$B$7:$E$205,4,0),0)+_xlfn.IFNA(VLOOKUP(B90,'C.11'!$B$7:$E$205,4,0),0)+_xlfn.IFNA(VLOOKUP(B90,'C.12'!$B$7:$E$206,4,0),0)+_xlfn.IFNA(VLOOKUP(B90,'C.13'!$B$7:$E$207,4,0),0)+_xlfn.IFNA(VLOOKUP(B90,'C.14'!$B$7:$E$205,4,0),0)+_xlfn.IFNA(VLOOKUP(B90,'C.15'!$B$7:$E$206,4,0),0)+_xlfn.IFNA(VLOOKUP(B90,'C.16'!$B$7:$E$206,4,0),0)</f>
        <v>#REF!</v>
      </c>
      <c r="F90" s="217" t="e">
        <f>#REF!</f>
        <v>#REF!</v>
      </c>
      <c r="G90" s="306" t="e">
        <f t="shared" si="2"/>
        <v>#REF!</v>
      </c>
      <c r="H90" s="179"/>
      <c r="I90" s="1"/>
      <c r="J90" s="19"/>
      <c r="K90" s="19"/>
    </row>
    <row r="91" spans="1:11" ht="14.4">
      <c r="A91" s="231"/>
      <c r="B91" s="529" t="s">
        <v>242</v>
      </c>
      <c r="C91" s="183" t="e">
        <f>#REF!</f>
        <v>#REF!</v>
      </c>
      <c r="D91" s="188" t="e">
        <f>#REF!</f>
        <v>#REF!</v>
      </c>
      <c r="E91" s="302" t="e">
        <f>_xlfn.IFNA(VLOOKUP(B91,'C.1'!$B$7:$E$206,4,0),0)+_xlfn.IFNA(VLOOKUP(B91,'C.2'!$B$7:$E$206,4,0),0)+_xlfn.IFNA(VLOOKUP(B91,'C.3'!$B$7:$E$206,4,0),0)+_xlfn.IFNA(VLOOKUP(B91,'C.4'!$B$7:$E$206,4,0),0)+_xlfn.IFNA(VLOOKUP(B91,#REF!,4,0),0)+_xlfn.IFNA(VLOOKUP(B91,'C.6'!$B$7:$E$206,4,0),0)+_xlfn.IFNA(VLOOKUP(B91,'C.7'!$B$7:$E$207,4,0),0)+_xlfn.IFNA(VLOOKUP(B91,'C.8'!$B$7:$E$207,4,0),0)+_xlfn.IFNA(VLOOKUP(B91,'C.9'!$B$7:$E$205,4,0),0)+_xlfn.IFNA(VLOOKUP(B91,'C.10'!$B$7:$E$205,4,0),0)+_xlfn.IFNA(VLOOKUP(B91,'C.11'!$B$7:$E$205,4,0),0)+_xlfn.IFNA(VLOOKUP(B91,'C.12'!$B$7:$E$206,4,0),0)+_xlfn.IFNA(VLOOKUP(B91,'C.13'!$B$7:$E$207,4,0),0)+_xlfn.IFNA(VLOOKUP(B91,'C.14'!$B$7:$E$205,4,0),0)+_xlfn.IFNA(VLOOKUP(B91,'C.15'!$B$7:$E$206,4,0),0)+_xlfn.IFNA(VLOOKUP(B91,'C.16'!$B$7:$E$206,4,0),0)</f>
        <v>#REF!</v>
      </c>
      <c r="F91" s="217" t="e">
        <f>#REF!</f>
        <v>#REF!</v>
      </c>
      <c r="G91" s="306" t="e">
        <f t="shared" si="2"/>
        <v>#REF!</v>
      </c>
      <c r="H91" s="179"/>
      <c r="I91" s="1"/>
      <c r="J91" s="19"/>
      <c r="K91" s="19"/>
    </row>
    <row r="92" spans="1:11" ht="14.4">
      <c r="A92" s="231"/>
      <c r="B92" s="529" t="s">
        <v>242</v>
      </c>
      <c r="C92" s="183" t="e">
        <f>#REF!</f>
        <v>#REF!</v>
      </c>
      <c r="D92" s="188" t="e">
        <f>#REF!</f>
        <v>#REF!</v>
      </c>
      <c r="E92" s="302" t="e">
        <f>_xlfn.IFNA(VLOOKUP(B92,'C.1'!$B$7:$E$206,4,0),0)+_xlfn.IFNA(VLOOKUP(B92,'C.2'!$B$7:$E$206,4,0),0)+_xlfn.IFNA(VLOOKUP(B92,'C.3'!$B$7:$E$206,4,0),0)+_xlfn.IFNA(VLOOKUP(B92,'C.4'!$B$7:$E$206,4,0),0)+_xlfn.IFNA(VLOOKUP(B92,#REF!,4,0),0)+_xlfn.IFNA(VLOOKUP(B92,'C.6'!$B$7:$E$206,4,0),0)+_xlfn.IFNA(VLOOKUP(B92,'C.7'!$B$7:$E$207,4,0),0)+_xlfn.IFNA(VLOOKUP(B92,'C.8'!$B$7:$E$207,4,0),0)+_xlfn.IFNA(VLOOKUP(B92,'C.9'!$B$7:$E$205,4,0),0)+_xlfn.IFNA(VLOOKUP(B92,'C.10'!$B$7:$E$205,4,0),0)+_xlfn.IFNA(VLOOKUP(B92,'C.11'!$B$7:$E$205,4,0),0)+_xlfn.IFNA(VLOOKUP(B92,'C.12'!$B$7:$E$206,4,0),0)+_xlfn.IFNA(VLOOKUP(B92,'C.13'!$B$7:$E$207,4,0),0)+_xlfn.IFNA(VLOOKUP(B92,'C.14'!$B$7:$E$205,4,0),0)+_xlfn.IFNA(VLOOKUP(B92,'C.15'!$B$7:$E$206,4,0),0)+_xlfn.IFNA(VLOOKUP(B92,'C.16'!$B$7:$E$206,4,0),0)</f>
        <v>#REF!</v>
      </c>
      <c r="F92" s="217" t="e">
        <f>#REF!</f>
        <v>#REF!</v>
      </c>
      <c r="G92" s="306" t="e">
        <f t="shared" si="2"/>
        <v>#REF!</v>
      </c>
      <c r="H92" s="179"/>
      <c r="I92" s="1"/>
      <c r="J92" s="19"/>
      <c r="K92" s="19"/>
    </row>
    <row r="93" spans="1:11" ht="14.4">
      <c r="A93" s="231"/>
      <c r="B93" s="529" t="s">
        <v>242</v>
      </c>
      <c r="C93" s="183" t="e">
        <f>#REF!</f>
        <v>#REF!</v>
      </c>
      <c r="D93" s="188" t="e">
        <f>#REF!</f>
        <v>#REF!</v>
      </c>
      <c r="E93" s="302" t="e">
        <f>_xlfn.IFNA(VLOOKUP(B93,'C.1'!$B$7:$E$206,4,0),0)+_xlfn.IFNA(VLOOKUP(B93,'C.2'!$B$7:$E$206,4,0),0)+_xlfn.IFNA(VLOOKUP(B93,'C.3'!$B$7:$E$206,4,0),0)+_xlfn.IFNA(VLOOKUP(B93,'C.4'!$B$7:$E$206,4,0),0)+_xlfn.IFNA(VLOOKUP(B93,#REF!,4,0),0)+_xlfn.IFNA(VLOOKUP(B93,'C.6'!$B$7:$E$206,4,0),0)+_xlfn.IFNA(VLOOKUP(B93,'C.7'!$B$7:$E$207,4,0),0)+_xlfn.IFNA(VLOOKUP(B93,'C.8'!$B$7:$E$207,4,0),0)+_xlfn.IFNA(VLOOKUP(B93,'C.9'!$B$7:$E$205,4,0),0)+_xlfn.IFNA(VLOOKUP(B93,'C.10'!$B$7:$E$205,4,0),0)+_xlfn.IFNA(VLOOKUP(B93,'C.11'!$B$7:$E$205,4,0),0)+_xlfn.IFNA(VLOOKUP(B93,'C.12'!$B$7:$E$206,4,0),0)+_xlfn.IFNA(VLOOKUP(B93,'C.13'!$B$7:$E$207,4,0),0)+_xlfn.IFNA(VLOOKUP(B93,'C.14'!$B$7:$E$205,4,0),0)+_xlfn.IFNA(VLOOKUP(B93,'C.15'!$B$7:$E$206,4,0),0)+_xlfn.IFNA(VLOOKUP(B93,'C.16'!$B$7:$E$206,4,0),0)</f>
        <v>#REF!</v>
      </c>
      <c r="F93" s="217" t="e">
        <f>#REF!</f>
        <v>#REF!</v>
      </c>
      <c r="G93" s="306" t="e">
        <f t="shared" si="2"/>
        <v>#REF!</v>
      </c>
      <c r="H93" s="179"/>
      <c r="I93" s="1"/>
      <c r="J93" s="19"/>
      <c r="K93" s="19"/>
    </row>
    <row r="94" spans="1:11" ht="14.4">
      <c r="A94" s="231">
        <v>65</v>
      </c>
      <c r="B94" s="321" t="s">
        <v>346</v>
      </c>
      <c r="C94" s="183" t="e">
        <f>#REF!</f>
        <v>#REF!</v>
      </c>
      <c r="D94" s="188" t="e">
        <f>#REF!</f>
        <v>#REF!</v>
      </c>
      <c r="E94" s="181" t="e">
        <f>_xlfn.IFNA(VLOOKUP(B94,'C.1'!$B$7:$E$206,4,0),0)+_xlfn.IFNA(VLOOKUP(B94,'C.2'!$B$7:$E$206,4,0),0)+_xlfn.IFNA(VLOOKUP(B94,'C.3'!$B$7:$E$206,4,0),0)+_xlfn.IFNA(VLOOKUP(B94,'C.4'!$B$7:$E$206,4,0),0)+_xlfn.IFNA(VLOOKUP(B94,#REF!,4,0),0)+_xlfn.IFNA(VLOOKUP(B94,'C.6'!$B$7:$E$206,4,0),0)+_xlfn.IFNA(VLOOKUP(B94,'C.7'!$B$7:$E$207,4,0),0)+_xlfn.IFNA(VLOOKUP(B94,'C.8'!$B$7:$E$207,4,0),0)+_xlfn.IFNA(VLOOKUP(B94,'C.9'!$B$7:$E$205,4,0),0)+_xlfn.IFNA(VLOOKUP(B94,'C.10'!$B$7:$E$205,4,0),0)+_xlfn.IFNA(VLOOKUP(B94,'C.11'!$B$7:$E$205,4,0),0)+_xlfn.IFNA(VLOOKUP(B94,'C.12'!$B$7:$E$206,4,0),0)+_xlfn.IFNA(VLOOKUP(B94,'C.13'!$B$7:$E$207,4,0),0)+_xlfn.IFNA(VLOOKUP(B94,'C.14'!$B$7:$E$205,4,0),0)+_xlfn.IFNA(VLOOKUP(B94,'C.15'!$B$7:$E$206,4,0),0)+_xlfn.IFNA(VLOOKUP(B94,'C.16'!$B$7:$E$206,4,0),0)</f>
        <v>#REF!</v>
      </c>
      <c r="F94" s="217" t="e">
        <f>#REF!</f>
        <v>#REF!</v>
      </c>
      <c r="G94" s="306" t="e">
        <f t="shared" si="2"/>
        <v>#REF!</v>
      </c>
      <c r="H94" s="179"/>
      <c r="I94" s="1"/>
      <c r="J94" s="19"/>
      <c r="K94" s="19"/>
    </row>
    <row r="95" spans="1:11" ht="14.4">
      <c r="A95" s="231">
        <v>66</v>
      </c>
      <c r="B95" s="321" t="s">
        <v>354</v>
      </c>
      <c r="C95" s="183" t="e">
        <f>#REF!</f>
        <v>#REF!</v>
      </c>
      <c r="D95" s="188" t="e">
        <f>#REF!</f>
        <v>#REF!</v>
      </c>
      <c r="E95" s="181" t="e">
        <f>_xlfn.IFNA(VLOOKUP(B95,'C.1'!$B$7:$E$206,4,0),0)+_xlfn.IFNA(VLOOKUP(B95,'C.2'!$B$7:$E$206,4,0),0)+_xlfn.IFNA(VLOOKUP(B95,'C.3'!$B$7:$E$206,4,0),0)+_xlfn.IFNA(VLOOKUP(B95,'C.4'!$B$7:$E$206,4,0),0)+_xlfn.IFNA(VLOOKUP(B95,#REF!,4,0),0)+_xlfn.IFNA(VLOOKUP(B95,'C.6'!$B$7:$E$206,4,0),0)+_xlfn.IFNA(VLOOKUP(B95,'C.7'!$B$7:$E$207,4,0),0)+_xlfn.IFNA(VLOOKUP(B95,'C.8'!$B$7:$E$207,4,0),0)+_xlfn.IFNA(VLOOKUP(B95,'C.9'!$B$7:$E$205,4,0),0)+_xlfn.IFNA(VLOOKUP(B95,'C.10'!$B$7:$E$205,4,0),0)+_xlfn.IFNA(VLOOKUP(B95,'C.11'!$B$7:$E$205,4,0),0)+_xlfn.IFNA(VLOOKUP(B95,'C.12'!$B$7:$E$206,4,0),0)+_xlfn.IFNA(VLOOKUP(B95,'C.13'!$B$7:$E$207,4,0),0)+_xlfn.IFNA(VLOOKUP(B95,'C.14'!$B$7:$E$205,4,0),0)+_xlfn.IFNA(VLOOKUP(B95,'C.15'!$B$7:$E$206,4,0),0)+_xlfn.IFNA(VLOOKUP(B95,'C.16'!$B$7:$E$206,4,0),0)</f>
        <v>#REF!</v>
      </c>
      <c r="F95" s="217" t="e">
        <f>#REF!</f>
        <v>#REF!</v>
      </c>
      <c r="G95" s="306" t="e">
        <f t="shared" si="2"/>
        <v>#REF!</v>
      </c>
      <c r="H95" s="179"/>
      <c r="I95" s="1"/>
      <c r="J95" s="19"/>
      <c r="K95" s="19"/>
    </row>
    <row r="96" spans="1:11" ht="14.4">
      <c r="A96" s="231">
        <v>67</v>
      </c>
      <c r="B96" s="321" t="s">
        <v>347</v>
      </c>
      <c r="C96" s="183" t="e">
        <f>#REF!</f>
        <v>#REF!</v>
      </c>
      <c r="D96" s="188" t="e">
        <f>#REF!</f>
        <v>#REF!</v>
      </c>
      <c r="E96" s="181" t="e">
        <f>_xlfn.IFNA(VLOOKUP(B96,'C.1'!$B$7:$E$206,4,0),0)+_xlfn.IFNA(VLOOKUP(B96,'C.2'!$B$7:$E$206,4,0),0)+_xlfn.IFNA(VLOOKUP(B96,'C.3'!$B$7:$E$206,4,0),0)+_xlfn.IFNA(VLOOKUP(B96,'C.4'!$B$7:$E$206,4,0),0)+_xlfn.IFNA(VLOOKUP(B96,#REF!,4,0),0)+_xlfn.IFNA(VLOOKUP(B96,'C.6'!$B$7:$E$206,4,0),0)+_xlfn.IFNA(VLOOKUP(B96,'C.7'!$B$7:$E$207,4,0),0)+_xlfn.IFNA(VLOOKUP(B96,'C.8'!$B$7:$E$207,4,0),0)+_xlfn.IFNA(VLOOKUP(B96,'C.9'!$B$7:$E$205,4,0),0)+_xlfn.IFNA(VLOOKUP(B96,'C.10'!$B$7:$E$205,4,0),0)+_xlfn.IFNA(VLOOKUP(B96,'C.11'!$B$7:$E$205,4,0),0)+_xlfn.IFNA(VLOOKUP(B96,'C.12'!$B$7:$E$206,4,0),0)+_xlfn.IFNA(VLOOKUP(B96,'C.13'!$B$7:$E$207,4,0),0)+_xlfn.IFNA(VLOOKUP(B96,'C.14'!$B$7:$E$205,4,0),0)+_xlfn.IFNA(VLOOKUP(B96,'C.15'!$B$7:$E$206,4,0),0)+_xlfn.IFNA(VLOOKUP(B96,'C.16'!$B$7:$E$206,4,0),0)</f>
        <v>#REF!</v>
      </c>
      <c r="F96" s="217" t="e">
        <f>#REF!</f>
        <v>#REF!</v>
      </c>
      <c r="G96" s="306" t="e">
        <f t="shared" si="2"/>
        <v>#REF!</v>
      </c>
      <c r="H96" s="179"/>
      <c r="I96" s="1"/>
      <c r="J96" s="19"/>
      <c r="K96" s="19"/>
    </row>
    <row r="97" spans="1:11" ht="14.4">
      <c r="A97" s="231">
        <v>68</v>
      </c>
      <c r="B97" s="321" t="s">
        <v>348</v>
      </c>
      <c r="C97" s="183" t="e">
        <f>#REF!</f>
        <v>#REF!</v>
      </c>
      <c r="D97" s="188" t="e">
        <f>#REF!</f>
        <v>#REF!</v>
      </c>
      <c r="E97" s="181" t="e">
        <f>_xlfn.IFNA(VLOOKUP(B97,'C.1'!$B$7:$E$206,4,0),0)+_xlfn.IFNA(VLOOKUP(B97,'C.2'!$B$7:$E$206,4,0),0)+_xlfn.IFNA(VLOOKUP(B97,'C.3'!$B$7:$E$206,4,0),0)+_xlfn.IFNA(VLOOKUP(B97,'C.4'!$B$7:$E$206,4,0),0)+_xlfn.IFNA(VLOOKUP(B97,#REF!,4,0),0)+_xlfn.IFNA(VLOOKUP(B97,'C.6'!$B$7:$E$206,4,0),0)+_xlfn.IFNA(VLOOKUP(B97,'C.7'!$B$7:$E$207,4,0),0)+_xlfn.IFNA(VLOOKUP(B97,'C.8'!$B$7:$E$207,4,0),0)+_xlfn.IFNA(VLOOKUP(B97,'C.9'!$B$7:$E$205,4,0),0)+_xlfn.IFNA(VLOOKUP(B97,'C.10'!$B$7:$E$205,4,0),0)+_xlfn.IFNA(VLOOKUP(B97,'C.11'!$B$7:$E$205,4,0),0)+_xlfn.IFNA(VLOOKUP(B97,'C.12'!$B$7:$E$206,4,0),0)+_xlfn.IFNA(VLOOKUP(B97,'C.13'!$B$7:$E$207,4,0),0)+_xlfn.IFNA(VLOOKUP(B97,'C.14'!$B$7:$E$205,4,0),0)+_xlfn.IFNA(VLOOKUP(B97,'C.15'!$B$7:$E$206,4,0),0)+_xlfn.IFNA(VLOOKUP(B97,'C.16'!$B$7:$E$206,4,0),0)</f>
        <v>#REF!</v>
      </c>
      <c r="F97" s="217" t="e">
        <f>#REF!</f>
        <v>#REF!</v>
      </c>
      <c r="G97" s="306" t="e">
        <f t="shared" si="2"/>
        <v>#REF!</v>
      </c>
      <c r="H97" s="179"/>
      <c r="I97" s="1"/>
      <c r="J97" s="19"/>
      <c r="K97" s="19"/>
    </row>
    <row r="98" spans="1:11" ht="14.4">
      <c r="A98" s="231">
        <v>69</v>
      </c>
      <c r="B98" s="321" t="s">
        <v>349</v>
      </c>
      <c r="C98" s="183" t="e">
        <f>#REF!</f>
        <v>#REF!</v>
      </c>
      <c r="D98" s="188" t="e">
        <f>#REF!</f>
        <v>#REF!</v>
      </c>
      <c r="E98" s="181" t="e">
        <f>_xlfn.IFNA(VLOOKUP(B98,'C.1'!$B$7:$E$206,4,0),0)+_xlfn.IFNA(VLOOKUP(B98,'C.2'!$B$7:$E$206,4,0),0)+_xlfn.IFNA(VLOOKUP(B98,'C.3'!$B$7:$E$206,4,0),0)+_xlfn.IFNA(VLOOKUP(B98,'C.4'!$B$7:$E$206,4,0),0)+_xlfn.IFNA(VLOOKUP(B98,#REF!,4,0),0)+_xlfn.IFNA(VLOOKUP(B98,'C.6'!$B$7:$E$206,4,0),0)+_xlfn.IFNA(VLOOKUP(B98,'C.7'!$B$7:$E$207,4,0),0)+_xlfn.IFNA(VLOOKUP(B98,'C.8'!$B$7:$E$207,4,0),0)+_xlfn.IFNA(VLOOKUP(B98,'C.9'!$B$7:$E$205,4,0),0)+_xlfn.IFNA(VLOOKUP(B98,'C.10'!$B$7:$E$205,4,0),0)+_xlfn.IFNA(VLOOKUP(B98,'C.11'!$B$7:$E$205,4,0),0)+_xlfn.IFNA(VLOOKUP(B98,'C.12'!$B$7:$E$206,4,0),0)+_xlfn.IFNA(VLOOKUP(B98,'C.13'!$B$7:$E$207,4,0),0)+_xlfn.IFNA(VLOOKUP(B98,'C.14'!$B$7:$E$205,4,0),0)+_xlfn.IFNA(VLOOKUP(B98,'C.15'!$B$7:$E$206,4,0),0)+_xlfn.IFNA(VLOOKUP(B98,'C.16'!$B$7:$E$206,4,0),0)</f>
        <v>#REF!</v>
      </c>
      <c r="F98" s="217" t="e">
        <f>#REF!</f>
        <v>#REF!</v>
      </c>
      <c r="G98" s="306" t="e">
        <f t="shared" si="2"/>
        <v>#REF!</v>
      </c>
      <c r="H98" s="179"/>
      <c r="I98" s="1"/>
      <c r="J98" s="19"/>
      <c r="K98" s="19"/>
    </row>
    <row r="99" spans="1:11">
      <c r="A99" s="231"/>
      <c r="B99" s="182"/>
      <c r="C99" s="183" t="e">
        <f>#REF!</f>
        <v>#REF!</v>
      </c>
      <c r="D99" s="188" t="e">
        <f>#REF!</f>
        <v>#REF!</v>
      </c>
      <c r="E99" s="181" t="e">
        <f>_xlfn.IFNA(VLOOKUP(B99,'C.1'!$B$7:$E$206,4,0),0)+_xlfn.IFNA(VLOOKUP(B99,'C.2'!$B$7:$E$206,4,0),0)+_xlfn.IFNA(VLOOKUP(B99,'C.3'!$B$7:$E$206,4,0),0)+_xlfn.IFNA(VLOOKUP(B99,'C.4'!$B$7:$E$206,4,0),0)+_xlfn.IFNA(VLOOKUP(B99,#REF!,4,0),0)+_xlfn.IFNA(VLOOKUP(B99,'C.6'!$B$7:$E$206,4,0),0)+_xlfn.IFNA(VLOOKUP(B99,'C.7'!$B$7:$E$207,4,0),0)+_xlfn.IFNA(VLOOKUP(B99,'C.8'!$B$7:$E$207,4,0),0)+_xlfn.IFNA(VLOOKUP(B99,'C.9'!$B$7:$E$205,4,0),0)+_xlfn.IFNA(VLOOKUP(B99,'C.10'!$B$7:$E$205,4,0),0)+_xlfn.IFNA(VLOOKUP(B99,'C.11'!$B$7:$E$205,4,0),0)+_xlfn.IFNA(VLOOKUP(B99,'C.12'!$B$7:$E$206,4,0),0)+_xlfn.IFNA(VLOOKUP(B99,'C.13'!$B$7:$E$207,4,0),0)+_xlfn.IFNA(VLOOKUP(B99,'C.14'!$B$7:$E$205,4,0),0)+_xlfn.IFNA(VLOOKUP(B99,'C.15'!$B$7:$E$206,4,0),0)+_xlfn.IFNA(VLOOKUP(B99,'C.16'!$B$7:$E$206,4,0),0)</f>
        <v>#REF!</v>
      </c>
      <c r="F99" s="217"/>
      <c r="G99" s="307" t="e">
        <f>ROUND(SUM(G84:G98),0)</f>
        <v>#REF!</v>
      </c>
      <c r="H99" s="179"/>
      <c r="I99" s="1"/>
      <c r="J99" s="19"/>
      <c r="K99" s="19"/>
    </row>
    <row r="100" spans="1:11">
      <c r="A100" s="231"/>
      <c r="B100" s="220"/>
      <c r="C100" s="270" t="e">
        <f>#REF!</f>
        <v>#REF!</v>
      </c>
      <c r="D100" s="227" t="e">
        <f>#REF!</f>
        <v>#REF!</v>
      </c>
      <c r="E100" s="181" t="e">
        <f>_xlfn.IFNA(VLOOKUP(B100,'C.1'!$B$7:$E$206,4,0),0)+_xlfn.IFNA(VLOOKUP(B100,'C.2'!$B$7:$E$206,4,0),0)+_xlfn.IFNA(VLOOKUP(B100,'C.3'!$B$7:$E$206,4,0),0)+_xlfn.IFNA(VLOOKUP(B100,'C.4'!$B$7:$E$206,4,0),0)+_xlfn.IFNA(VLOOKUP(B100,#REF!,4,0),0)+_xlfn.IFNA(VLOOKUP(B100,'C.6'!$B$7:$E$206,4,0),0)+_xlfn.IFNA(VLOOKUP(B100,'C.7'!$B$7:$E$207,4,0),0)+_xlfn.IFNA(VLOOKUP(B100,'C.8'!$B$7:$E$207,4,0),0)+_xlfn.IFNA(VLOOKUP(B100,'C.9'!$B$7:$E$205,4,0),0)+_xlfn.IFNA(VLOOKUP(B100,'C.10'!$B$7:$E$205,4,0),0)+_xlfn.IFNA(VLOOKUP(B100,'C.11'!$B$7:$E$205,4,0),0)+_xlfn.IFNA(VLOOKUP(B100,'C.12'!$B$7:$E$206,4,0),0)+_xlfn.IFNA(VLOOKUP(B100,'C.13'!$B$7:$E$207,4,0),0)+_xlfn.IFNA(VLOOKUP(B100,'C.14'!$B$7:$E$205,4,0),0)+_xlfn.IFNA(VLOOKUP(B100,'C.15'!$B$7:$E$206,4,0),0)+_xlfn.IFNA(VLOOKUP(B100,'C.16'!$B$7:$E$206,4,0),0)</f>
        <v>#REF!</v>
      </c>
      <c r="F100" s="225"/>
      <c r="G100" s="284"/>
      <c r="H100" s="179"/>
      <c r="I100" s="1"/>
      <c r="J100" s="19"/>
      <c r="K100" s="19"/>
    </row>
    <row r="101" spans="1:11">
      <c r="A101" s="231"/>
      <c r="B101" s="220"/>
      <c r="C101" s="270" t="e">
        <f>#REF!</f>
        <v>#REF!</v>
      </c>
      <c r="D101" s="227" t="e">
        <f>#REF!</f>
        <v>#REF!</v>
      </c>
      <c r="E101" s="181" t="e">
        <f>_xlfn.IFNA(VLOOKUP(B101,'C.1'!$B$7:$E$206,4,0),0)+_xlfn.IFNA(VLOOKUP(B101,'C.2'!$B$7:$E$206,4,0),0)+_xlfn.IFNA(VLOOKUP(B101,'C.3'!$B$7:$E$206,4,0),0)+_xlfn.IFNA(VLOOKUP(B101,'C.4'!$B$7:$E$206,4,0),0)+_xlfn.IFNA(VLOOKUP(B101,#REF!,4,0),0)+_xlfn.IFNA(VLOOKUP(B101,'C.6'!$B$7:$E$206,4,0),0)+_xlfn.IFNA(VLOOKUP(B101,'C.7'!$B$7:$E$207,4,0),0)+_xlfn.IFNA(VLOOKUP(B101,'C.8'!$B$7:$E$207,4,0),0)+_xlfn.IFNA(VLOOKUP(B101,'C.9'!$B$7:$E$205,4,0),0)+_xlfn.IFNA(VLOOKUP(B101,'C.10'!$B$7:$E$205,4,0),0)+_xlfn.IFNA(VLOOKUP(B101,'C.11'!$B$7:$E$205,4,0),0)+_xlfn.IFNA(VLOOKUP(B101,'C.12'!$B$7:$E$206,4,0),0)+_xlfn.IFNA(VLOOKUP(B101,'C.13'!$B$7:$E$207,4,0),0)+_xlfn.IFNA(VLOOKUP(B101,'C.14'!$B$7:$E$205,4,0),0)+_xlfn.IFNA(VLOOKUP(B101,'C.15'!$B$7:$E$206,4,0),0)+_xlfn.IFNA(VLOOKUP(B101,'C.16'!$B$7:$E$206,4,0),0)</f>
        <v>#REF!</v>
      </c>
      <c r="F101" s="225"/>
      <c r="G101" s="284"/>
      <c r="H101" s="179"/>
      <c r="I101" s="1"/>
      <c r="J101" s="19"/>
      <c r="K101" s="19"/>
    </row>
    <row r="102" spans="1:11" ht="14.4">
      <c r="A102" s="231">
        <v>70</v>
      </c>
      <c r="B102" s="321" t="s">
        <v>245</v>
      </c>
      <c r="C102" s="183" t="e">
        <f>#REF!</f>
        <v>#REF!</v>
      </c>
      <c r="D102" s="188" t="e">
        <f>#REF!</f>
        <v>#REF!</v>
      </c>
      <c r="E102" s="181" t="e">
        <f>_xlfn.IFNA(VLOOKUP(B102,'C.1'!$B$7:$E$206,4,0),0)+_xlfn.IFNA(VLOOKUP(B102,'C.2'!$B$7:$E$206,4,0),0)+_xlfn.IFNA(VLOOKUP(B102,'C.3'!$B$7:$E$206,4,0),0)+_xlfn.IFNA(VLOOKUP(B102,'C.4'!$B$7:$E$206,4,0),0)+_xlfn.IFNA(VLOOKUP(B102,#REF!,4,0),0)+_xlfn.IFNA(VLOOKUP(B102,'C.6'!$B$7:$E$206,4,0),0)+_xlfn.IFNA(VLOOKUP(B102,'C.7'!$B$7:$E$207,4,0),0)+_xlfn.IFNA(VLOOKUP(B102,'C.8'!$B$7:$E$207,4,0),0)+_xlfn.IFNA(VLOOKUP(B102,'C.9'!$B$7:$E$205,4,0),0)+_xlfn.IFNA(VLOOKUP(B102,'C.10'!$B$7:$E$205,4,0),0)+_xlfn.IFNA(VLOOKUP(B102,'C.11'!$B$7:$E$205,4,0),0)+_xlfn.IFNA(VLOOKUP(B102,'C.12'!$B$7:$E$206,4,0),0)+_xlfn.IFNA(VLOOKUP(B102,'C.13'!$B$7:$E$207,4,0),0)+_xlfn.IFNA(VLOOKUP(B102,'C.14'!$B$7:$E$205,4,0),0)+_xlfn.IFNA(VLOOKUP(B102,'C.15'!$B$7:$E$206,4,0),0)+_xlfn.IFNA(VLOOKUP(B102,'C.16'!$B$7:$E$206,4,0),0)</f>
        <v>#REF!</v>
      </c>
      <c r="F102" s="217" t="e">
        <f>#REF!</f>
        <v>#REF!</v>
      </c>
      <c r="G102" s="306" t="e">
        <f t="shared" ref="G102:G118" si="3">ROUND(F102*E102,0)</f>
        <v>#REF!</v>
      </c>
      <c r="H102" s="179"/>
      <c r="I102" s="1"/>
      <c r="J102" s="19"/>
      <c r="K102" s="19"/>
    </row>
    <row r="103" spans="1:11" ht="14.4">
      <c r="A103" s="231">
        <v>71</v>
      </c>
      <c r="B103" s="321" t="s">
        <v>243</v>
      </c>
      <c r="C103" s="183" t="e">
        <f>#REF!</f>
        <v>#REF!</v>
      </c>
      <c r="D103" s="188" t="e">
        <f>#REF!</f>
        <v>#REF!</v>
      </c>
      <c r="E103" s="181" t="e">
        <f>_xlfn.IFNA(VLOOKUP(B103,'C.1'!$B$7:$E$206,4,0),0)+_xlfn.IFNA(VLOOKUP(B103,'C.2'!$B$7:$E$206,4,0),0)+_xlfn.IFNA(VLOOKUP(B103,'C.3'!$B$7:$E$206,4,0),0)+_xlfn.IFNA(VLOOKUP(B103,'C.4'!$B$7:$E$206,4,0),0)+_xlfn.IFNA(VLOOKUP(B103,#REF!,4,0),0)+_xlfn.IFNA(VLOOKUP(B103,'C.6'!$B$7:$E$206,4,0),0)+_xlfn.IFNA(VLOOKUP(B103,'C.7'!$B$7:$E$207,4,0),0)+_xlfn.IFNA(VLOOKUP(B103,'C.8'!$B$7:$E$207,4,0),0)+_xlfn.IFNA(VLOOKUP(B103,'C.9'!$B$7:$E$205,4,0),0)+_xlfn.IFNA(VLOOKUP(B103,'C.10'!$B$7:$E$205,4,0),0)+_xlfn.IFNA(VLOOKUP(B103,'C.11'!$B$7:$E$205,4,0),0)+_xlfn.IFNA(VLOOKUP(B103,'C.12'!$B$7:$E$206,4,0),0)+_xlfn.IFNA(VLOOKUP(B103,'C.13'!$B$7:$E$207,4,0),0)+_xlfn.IFNA(VLOOKUP(B103,'C.14'!$B$7:$E$205,4,0),0)+_xlfn.IFNA(VLOOKUP(B103,'C.15'!$B$7:$E$206,4,0),0)+_xlfn.IFNA(VLOOKUP(B103,'C.16'!$B$7:$E$206,4,0),0)</f>
        <v>#REF!</v>
      </c>
      <c r="F103" s="217" t="e">
        <f>#REF!</f>
        <v>#REF!</v>
      </c>
      <c r="G103" s="306" t="e">
        <f t="shared" si="3"/>
        <v>#REF!</v>
      </c>
      <c r="H103" s="179"/>
      <c r="I103" s="1"/>
      <c r="J103" s="19"/>
      <c r="K103" s="19"/>
    </row>
    <row r="104" spans="1:11" ht="14.4">
      <c r="A104" s="231">
        <v>72</v>
      </c>
      <c r="B104" s="321" t="s">
        <v>244</v>
      </c>
      <c r="C104" s="183" t="e">
        <f>#REF!</f>
        <v>#REF!</v>
      </c>
      <c r="D104" s="188" t="e">
        <f>#REF!</f>
        <v>#REF!</v>
      </c>
      <c r="E104" s="181" t="e">
        <f>_xlfn.IFNA(VLOOKUP(B104,'C.1'!$B$7:$E$206,4,0),0)+_xlfn.IFNA(VLOOKUP(B104,'C.2'!$B$7:$E$206,4,0),0)+_xlfn.IFNA(VLOOKUP(B104,'C.3'!$B$7:$E$206,4,0),0)+_xlfn.IFNA(VLOOKUP(B104,'C.4'!$B$7:$E$206,4,0),0)+_xlfn.IFNA(VLOOKUP(B104,#REF!,4,0),0)+_xlfn.IFNA(VLOOKUP(B104,'C.6'!$B$7:$E$206,4,0),0)+_xlfn.IFNA(VLOOKUP(B104,'C.7'!$B$7:$E$207,4,0),0)+_xlfn.IFNA(VLOOKUP(B104,'C.8'!$B$7:$E$207,4,0),0)+_xlfn.IFNA(VLOOKUP(B104,'C.9'!$B$7:$E$205,4,0),0)+_xlfn.IFNA(VLOOKUP(B104,'C.10'!$B$7:$E$205,4,0),0)+_xlfn.IFNA(VLOOKUP(B104,'C.11'!$B$7:$E$205,4,0),0)+_xlfn.IFNA(VLOOKUP(B104,'C.12'!$B$7:$E$206,4,0),0)+_xlfn.IFNA(VLOOKUP(B104,'C.13'!$B$7:$E$207,4,0),0)+_xlfn.IFNA(VLOOKUP(B104,'C.14'!$B$7:$E$205,4,0),0)+_xlfn.IFNA(VLOOKUP(B104,'C.15'!$B$7:$E$206,4,0),0)+_xlfn.IFNA(VLOOKUP(B104,'C.16'!$B$7:$E$206,4,0),0)</f>
        <v>#REF!</v>
      </c>
      <c r="F104" s="217" t="e">
        <f>#REF!</f>
        <v>#REF!</v>
      </c>
      <c r="G104" s="306" t="e">
        <f t="shared" si="3"/>
        <v>#REF!</v>
      </c>
      <c r="H104" s="179"/>
      <c r="I104" s="1"/>
      <c r="J104" s="19"/>
      <c r="K104" s="19"/>
    </row>
    <row r="105" spans="1:11" ht="14.4">
      <c r="A105" s="231">
        <v>73</v>
      </c>
      <c r="B105" s="321" t="s">
        <v>248</v>
      </c>
      <c r="C105" s="183" t="e">
        <f>#REF!</f>
        <v>#REF!</v>
      </c>
      <c r="D105" s="188" t="e">
        <f>#REF!</f>
        <v>#REF!</v>
      </c>
      <c r="E105" s="181" t="e">
        <f>_xlfn.IFNA(VLOOKUP(B105,'C.1'!$B$7:$E$206,4,0),0)+_xlfn.IFNA(VLOOKUP(B105,'C.2'!$B$7:$E$206,4,0),0)+_xlfn.IFNA(VLOOKUP(B105,'C.3'!$B$7:$E$206,4,0),0)+_xlfn.IFNA(VLOOKUP(B105,'C.4'!$B$7:$E$206,4,0),0)+_xlfn.IFNA(VLOOKUP(B105,#REF!,4,0),0)+_xlfn.IFNA(VLOOKUP(B105,'C.6'!$B$7:$E$206,4,0),0)+_xlfn.IFNA(VLOOKUP(B105,'C.7'!$B$7:$E$207,4,0),0)+_xlfn.IFNA(VLOOKUP(B105,'C.8'!$B$7:$E$207,4,0),0)+_xlfn.IFNA(VLOOKUP(B105,'C.9'!$B$7:$E$205,4,0),0)+_xlfn.IFNA(VLOOKUP(B105,'C.10'!$B$7:$E$205,4,0),0)+_xlfn.IFNA(VLOOKUP(B105,'C.11'!$B$7:$E$205,4,0),0)+_xlfn.IFNA(VLOOKUP(B105,'C.12'!$B$7:$E$206,4,0),0)+_xlfn.IFNA(VLOOKUP(B105,'C.13'!$B$7:$E$207,4,0),0)+_xlfn.IFNA(VLOOKUP(B105,'C.14'!$B$7:$E$205,4,0),0)+_xlfn.IFNA(VLOOKUP(B105,'C.15'!$B$7:$E$206,4,0),0)+_xlfn.IFNA(VLOOKUP(B105,'C.16'!$B$7:$E$206,4,0),0)</f>
        <v>#REF!</v>
      </c>
      <c r="F105" s="217" t="e">
        <f>#REF!</f>
        <v>#REF!</v>
      </c>
      <c r="G105" s="306" t="e">
        <f t="shared" si="3"/>
        <v>#REF!</v>
      </c>
      <c r="H105" s="179"/>
      <c r="I105" s="1"/>
      <c r="J105" s="19"/>
      <c r="K105" s="19"/>
    </row>
    <row r="106" spans="1:11" ht="14.4">
      <c r="A106" s="231">
        <v>74</v>
      </c>
      <c r="B106" s="321" t="s">
        <v>249</v>
      </c>
      <c r="C106" s="183" t="e">
        <f>#REF!</f>
        <v>#REF!</v>
      </c>
      <c r="D106" s="188" t="e">
        <f>#REF!</f>
        <v>#REF!</v>
      </c>
      <c r="E106" s="181" t="e">
        <f>_xlfn.IFNA(VLOOKUP(B106,'C.1'!$B$7:$E$206,4,0),0)+_xlfn.IFNA(VLOOKUP(B106,'C.2'!$B$7:$E$206,4,0),0)+_xlfn.IFNA(VLOOKUP(B106,'C.3'!$B$7:$E$206,4,0),0)+_xlfn.IFNA(VLOOKUP(B106,'C.4'!$B$7:$E$206,4,0),0)+_xlfn.IFNA(VLOOKUP(B106,#REF!,4,0),0)+_xlfn.IFNA(VLOOKUP(B106,'C.6'!$B$7:$E$206,4,0),0)+_xlfn.IFNA(VLOOKUP(B106,'C.7'!$B$7:$E$207,4,0),0)+_xlfn.IFNA(VLOOKUP(B106,'C.8'!$B$7:$E$207,4,0),0)+_xlfn.IFNA(VLOOKUP(B106,'C.9'!$B$7:$E$205,4,0),0)+_xlfn.IFNA(VLOOKUP(B106,'C.10'!$B$7:$E$205,4,0),0)+_xlfn.IFNA(VLOOKUP(B106,'C.11'!$B$7:$E$205,4,0),0)+_xlfn.IFNA(VLOOKUP(B106,'C.12'!$B$7:$E$206,4,0),0)+_xlfn.IFNA(VLOOKUP(B106,'C.13'!$B$7:$E$207,4,0),0)+_xlfn.IFNA(VLOOKUP(B106,'C.14'!$B$7:$E$205,4,0),0)+_xlfn.IFNA(VLOOKUP(B106,'C.15'!$B$7:$E$206,4,0),0)+_xlfn.IFNA(VLOOKUP(B106,'C.16'!$B$7:$E$206,4,0),0)</f>
        <v>#REF!</v>
      </c>
      <c r="F106" s="217" t="e">
        <f>#REF!</f>
        <v>#REF!</v>
      </c>
      <c r="G106" s="306" t="e">
        <f t="shared" si="3"/>
        <v>#REF!</v>
      </c>
      <c r="H106" s="179"/>
      <c r="I106" s="1"/>
      <c r="J106" s="19"/>
      <c r="K106" s="19"/>
    </row>
    <row r="107" spans="1:11" ht="14.4">
      <c r="A107" s="231">
        <v>75</v>
      </c>
      <c r="B107" s="321" t="s">
        <v>250</v>
      </c>
      <c r="C107" s="183" t="e">
        <f>#REF!</f>
        <v>#REF!</v>
      </c>
      <c r="D107" s="188" t="e">
        <f>#REF!</f>
        <v>#REF!</v>
      </c>
      <c r="E107" s="181" t="e">
        <f>_xlfn.IFNA(VLOOKUP(B107,'C.1'!$B$7:$E$206,4,0),0)+_xlfn.IFNA(VLOOKUP(B107,'C.2'!$B$7:$E$206,4,0),0)+_xlfn.IFNA(VLOOKUP(B107,'C.3'!$B$7:$E$206,4,0),0)+_xlfn.IFNA(VLOOKUP(B107,'C.4'!$B$7:$E$206,4,0),0)+_xlfn.IFNA(VLOOKUP(B107,#REF!,4,0),0)+_xlfn.IFNA(VLOOKUP(B107,'C.6'!$B$7:$E$206,4,0),0)+_xlfn.IFNA(VLOOKUP(B107,'C.7'!$B$7:$E$207,4,0),0)+_xlfn.IFNA(VLOOKUP(B107,'C.8'!$B$7:$E$207,4,0),0)+_xlfn.IFNA(VLOOKUP(B107,'C.9'!$B$7:$E$205,4,0),0)+_xlfn.IFNA(VLOOKUP(B107,'C.10'!$B$7:$E$205,4,0),0)+_xlfn.IFNA(VLOOKUP(B107,'C.11'!$B$7:$E$205,4,0),0)+_xlfn.IFNA(VLOOKUP(B107,'C.12'!$B$7:$E$206,4,0),0)+_xlfn.IFNA(VLOOKUP(B107,'C.13'!$B$7:$E$207,4,0),0)+_xlfn.IFNA(VLOOKUP(B107,'C.14'!$B$7:$E$205,4,0),0)+_xlfn.IFNA(VLOOKUP(B107,'C.15'!$B$7:$E$206,4,0),0)+_xlfn.IFNA(VLOOKUP(B107,'C.16'!$B$7:$E$206,4,0),0)</f>
        <v>#REF!</v>
      </c>
      <c r="F107" s="217" t="e">
        <f>#REF!</f>
        <v>#REF!</v>
      </c>
      <c r="G107" s="306" t="e">
        <f t="shared" si="3"/>
        <v>#REF!</v>
      </c>
      <c r="H107" s="179"/>
      <c r="I107" s="1"/>
      <c r="J107" s="19"/>
      <c r="K107" s="19"/>
    </row>
    <row r="108" spans="1:11" ht="14.4">
      <c r="A108" s="231">
        <v>76</v>
      </c>
      <c r="B108" s="321" t="s">
        <v>251</v>
      </c>
      <c r="C108" s="183" t="e">
        <f>#REF!</f>
        <v>#REF!</v>
      </c>
      <c r="D108" s="188" t="e">
        <f>#REF!</f>
        <v>#REF!</v>
      </c>
      <c r="E108" s="181" t="e">
        <f>_xlfn.IFNA(VLOOKUP(B108,'C.1'!$B$7:$E$206,4,0),0)+_xlfn.IFNA(VLOOKUP(B108,'C.2'!$B$7:$E$206,4,0),0)+_xlfn.IFNA(VLOOKUP(B108,'C.3'!$B$7:$E$206,4,0),0)+_xlfn.IFNA(VLOOKUP(B108,'C.4'!$B$7:$E$206,4,0),0)+_xlfn.IFNA(VLOOKUP(B108,#REF!,4,0),0)+_xlfn.IFNA(VLOOKUP(B108,'C.6'!$B$7:$E$206,4,0),0)+_xlfn.IFNA(VLOOKUP(B108,'C.7'!$B$7:$E$207,4,0),0)+_xlfn.IFNA(VLOOKUP(B108,'C.8'!$B$7:$E$207,4,0),0)+_xlfn.IFNA(VLOOKUP(B108,'C.9'!$B$7:$E$205,4,0),0)+_xlfn.IFNA(VLOOKUP(B108,'C.10'!$B$7:$E$205,4,0),0)+_xlfn.IFNA(VLOOKUP(B108,'C.11'!$B$7:$E$205,4,0),0)+_xlfn.IFNA(VLOOKUP(B108,'C.12'!$B$7:$E$206,4,0),0)+_xlfn.IFNA(VLOOKUP(B108,'C.13'!$B$7:$E$207,4,0),0)+_xlfn.IFNA(VLOOKUP(B108,'C.14'!$B$7:$E$205,4,0),0)+_xlfn.IFNA(VLOOKUP(B108,'C.15'!$B$7:$E$206,4,0),0)+_xlfn.IFNA(VLOOKUP(B108,'C.16'!$B$7:$E$206,4,0),0)</f>
        <v>#REF!</v>
      </c>
      <c r="F108" s="217" t="e">
        <f>#REF!</f>
        <v>#REF!</v>
      </c>
      <c r="G108" s="306" t="e">
        <f t="shared" si="3"/>
        <v>#REF!</v>
      </c>
      <c r="H108" s="179"/>
      <c r="I108" s="1"/>
      <c r="J108" s="19"/>
      <c r="K108" s="19"/>
    </row>
    <row r="109" spans="1:11" ht="14.4">
      <c r="A109" s="231">
        <v>77</v>
      </c>
      <c r="B109" s="321" t="s">
        <v>252</v>
      </c>
      <c r="C109" s="183" t="e">
        <f>#REF!</f>
        <v>#REF!</v>
      </c>
      <c r="D109" s="188" t="e">
        <f>#REF!</f>
        <v>#REF!</v>
      </c>
      <c r="E109" s="181" t="e">
        <f>_xlfn.IFNA(VLOOKUP(B109,'C.1'!$B$7:$E$206,4,0),0)+_xlfn.IFNA(VLOOKUP(B109,'C.2'!$B$7:$E$206,4,0),0)+_xlfn.IFNA(VLOOKUP(B109,'C.3'!$B$7:$E$206,4,0),0)+_xlfn.IFNA(VLOOKUP(B109,'C.4'!$B$7:$E$206,4,0),0)+_xlfn.IFNA(VLOOKUP(B109,#REF!,4,0),0)+_xlfn.IFNA(VLOOKUP(B109,'C.6'!$B$7:$E$206,4,0),0)+_xlfn.IFNA(VLOOKUP(B109,'C.7'!$B$7:$E$207,4,0),0)+_xlfn.IFNA(VLOOKUP(B109,'C.8'!$B$7:$E$207,4,0),0)+_xlfn.IFNA(VLOOKUP(B109,'C.9'!$B$7:$E$205,4,0),0)+_xlfn.IFNA(VLOOKUP(B109,'C.10'!$B$7:$E$205,4,0),0)+_xlfn.IFNA(VLOOKUP(B109,'C.11'!$B$7:$E$205,4,0),0)+_xlfn.IFNA(VLOOKUP(B109,'C.12'!$B$7:$E$206,4,0),0)+_xlfn.IFNA(VLOOKUP(B109,'C.13'!$B$7:$E$207,4,0),0)+_xlfn.IFNA(VLOOKUP(B109,'C.14'!$B$7:$E$205,4,0),0)+_xlfn.IFNA(VLOOKUP(B109,'C.15'!$B$7:$E$206,4,0),0)+_xlfn.IFNA(VLOOKUP(B109,'C.16'!$B$7:$E$206,4,0),0)</f>
        <v>#REF!</v>
      </c>
      <c r="F109" s="217" t="e">
        <f>#REF!</f>
        <v>#REF!</v>
      </c>
      <c r="G109" s="306" t="e">
        <f t="shared" si="3"/>
        <v>#REF!</v>
      </c>
      <c r="H109" s="179"/>
      <c r="I109" s="1"/>
      <c r="J109" s="19"/>
      <c r="K109" s="19"/>
    </row>
    <row r="110" spans="1:11">
      <c r="A110" s="231"/>
      <c r="B110" s="181"/>
      <c r="C110" s="183" t="e">
        <f>#REF!</f>
        <v>#REF!</v>
      </c>
      <c r="D110" s="188" t="e">
        <f>#REF!</f>
        <v>#REF!</v>
      </c>
      <c r="E110" s="181" t="e">
        <f>_xlfn.IFNA(VLOOKUP(B110,'C.1'!$B$7:$E$206,4,0),0)+_xlfn.IFNA(VLOOKUP(B110,'C.2'!$B$7:$E$206,4,0),0)+_xlfn.IFNA(VLOOKUP(B110,'C.3'!$B$7:$E$206,4,0),0)+_xlfn.IFNA(VLOOKUP(B110,'C.4'!$B$7:$E$206,4,0),0)+_xlfn.IFNA(VLOOKUP(B110,#REF!,4,0),0)+_xlfn.IFNA(VLOOKUP(B110,'C.6'!$B$7:$E$206,4,0),0)+_xlfn.IFNA(VLOOKUP(B110,'C.7'!$B$7:$E$207,4,0),0)+_xlfn.IFNA(VLOOKUP(B110,'C.8'!$B$7:$E$207,4,0),0)+_xlfn.IFNA(VLOOKUP(B110,'C.9'!$B$7:$E$205,4,0),0)+_xlfn.IFNA(VLOOKUP(B110,'C.10'!$B$7:$E$205,4,0),0)+_xlfn.IFNA(VLOOKUP(B110,'C.11'!$B$7:$E$205,4,0),0)+_xlfn.IFNA(VLOOKUP(B110,'C.12'!$B$7:$E$206,4,0),0)+_xlfn.IFNA(VLOOKUP(B110,'C.13'!$B$7:$E$207,4,0),0)+_xlfn.IFNA(VLOOKUP(B110,'C.14'!$B$7:$E$205,4,0),0)+_xlfn.IFNA(VLOOKUP(B110,'C.15'!$B$7:$E$206,4,0),0)+_xlfn.IFNA(VLOOKUP(B110,'C.16'!$B$7:$E$206,4,0),0)</f>
        <v>#REF!</v>
      </c>
      <c r="F110" s="217"/>
      <c r="G110" s="307" t="e">
        <f>ROUND(SUM(G102:G109),0)</f>
        <v>#REF!</v>
      </c>
      <c r="H110" s="179"/>
      <c r="I110" s="1"/>
      <c r="J110" s="19"/>
      <c r="K110" s="19"/>
    </row>
    <row r="111" spans="1:11">
      <c r="A111" s="231"/>
      <c r="B111" s="181"/>
      <c r="C111" s="270" t="e">
        <f>#REF!</f>
        <v>#REF!</v>
      </c>
      <c r="D111" s="227" t="e">
        <f>#REF!</f>
        <v>#REF!</v>
      </c>
      <c r="E111" s="181" t="e">
        <f>_xlfn.IFNA(VLOOKUP(B111,'C.1'!$B$7:$E$206,4,0),0)+_xlfn.IFNA(VLOOKUP(B111,'C.2'!$B$7:$E$206,4,0),0)+_xlfn.IFNA(VLOOKUP(B111,'C.3'!$B$7:$E$206,4,0),0)+_xlfn.IFNA(VLOOKUP(B111,'C.4'!$B$7:$E$206,4,0),0)+_xlfn.IFNA(VLOOKUP(B111,#REF!,4,0),0)+_xlfn.IFNA(VLOOKUP(B111,'C.6'!$B$7:$E$206,4,0),0)+_xlfn.IFNA(VLOOKUP(B111,'C.7'!$B$7:$E$207,4,0),0)+_xlfn.IFNA(VLOOKUP(B111,'C.8'!$B$7:$E$207,4,0),0)+_xlfn.IFNA(VLOOKUP(B111,'C.9'!$B$7:$E$205,4,0),0)+_xlfn.IFNA(VLOOKUP(B111,'C.10'!$B$7:$E$205,4,0),0)+_xlfn.IFNA(VLOOKUP(B111,'C.11'!$B$7:$E$205,4,0),0)+_xlfn.IFNA(VLOOKUP(B111,'C.12'!$B$7:$E$206,4,0),0)+_xlfn.IFNA(VLOOKUP(B111,'C.13'!$B$7:$E$207,4,0),0)+_xlfn.IFNA(VLOOKUP(B111,'C.14'!$B$7:$E$205,4,0),0)+_xlfn.IFNA(VLOOKUP(B111,'C.15'!$B$7:$E$206,4,0),0)+_xlfn.IFNA(VLOOKUP(B111,'C.16'!$B$7:$E$206,4,0),0)</f>
        <v>#REF!</v>
      </c>
      <c r="F111" s="225"/>
      <c r="G111" s="284"/>
      <c r="H111" s="179"/>
      <c r="I111" s="1"/>
      <c r="J111" s="19"/>
      <c r="K111" s="19"/>
    </row>
    <row r="112" spans="1:11" ht="14.4">
      <c r="A112" s="231">
        <v>78</v>
      </c>
      <c r="B112" s="321" t="s">
        <v>49</v>
      </c>
      <c r="C112" s="183" t="e">
        <f>#REF!</f>
        <v>#REF!</v>
      </c>
      <c r="D112" s="188" t="e">
        <f>#REF!</f>
        <v>#REF!</v>
      </c>
      <c r="E112" s="181" t="e">
        <f>_xlfn.IFNA(VLOOKUP(B112,'C.1'!$B$7:$E$206,4,0),0)+_xlfn.IFNA(VLOOKUP(B112,'C.2'!$B$7:$E$206,4,0),0)+_xlfn.IFNA(VLOOKUP(B112,'C.3'!$B$7:$E$206,4,0),0)+_xlfn.IFNA(VLOOKUP(B112,'C.4'!$B$7:$E$206,4,0),0)+_xlfn.IFNA(VLOOKUP(B112,#REF!,4,0),0)+_xlfn.IFNA(VLOOKUP(B112,'C.6'!$B$7:$E$206,4,0),0)+_xlfn.IFNA(VLOOKUP(B112,'C.7'!$B$7:$E$207,4,0),0)+_xlfn.IFNA(VLOOKUP(B112,'C.8'!$B$7:$E$207,4,0),0)+_xlfn.IFNA(VLOOKUP(B112,'C.9'!$B$7:$E$205,4,0),0)+_xlfn.IFNA(VLOOKUP(B112,'C.10'!$B$7:$E$205,4,0),0)+_xlfn.IFNA(VLOOKUP(B112,'C.11'!$B$7:$E$205,4,0),0)+_xlfn.IFNA(VLOOKUP(B112,'C.12'!$B$7:$E$206,4,0),0)+_xlfn.IFNA(VLOOKUP(B112,'C.13'!$B$7:$E$207,4,0),0)+_xlfn.IFNA(VLOOKUP(B112,'C.14'!$B$7:$E$205,4,0),0)+_xlfn.IFNA(VLOOKUP(B112,'C.15'!$B$7:$E$206,4,0),0)+_xlfn.IFNA(VLOOKUP(B112,'C.16'!$B$7:$E$206,4,0),0)</f>
        <v>#REF!</v>
      </c>
      <c r="F112" s="217" t="e">
        <f>#REF!</f>
        <v>#REF!</v>
      </c>
      <c r="G112" s="306" t="e">
        <f t="shared" si="3"/>
        <v>#REF!</v>
      </c>
      <c r="H112" s="179"/>
      <c r="I112" s="1"/>
      <c r="J112" s="19"/>
      <c r="K112" s="19"/>
    </row>
    <row r="113" spans="1:11" ht="14.4">
      <c r="A113" s="231">
        <v>79</v>
      </c>
      <c r="B113" s="321" t="s">
        <v>50</v>
      </c>
      <c r="C113" s="183" t="e">
        <f>#REF!</f>
        <v>#REF!</v>
      </c>
      <c r="D113" s="188" t="e">
        <f>#REF!</f>
        <v>#REF!</v>
      </c>
      <c r="E113" s="181" t="e">
        <f>_xlfn.IFNA(VLOOKUP(B113,'C.1'!$B$7:$E$206,4,0),0)+_xlfn.IFNA(VLOOKUP(B113,'C.2'!$B$7:$E$206,4,0),0)+_xlfn.IFNA(VLOOKUP(B113,'C.3'!$B$7:$E$206,4,0),0)+_xlfn.IFNA(VLOOKUP(B113,'C.4'!$B$7:$E$206,4,0),0)+_xlfn.IFNA(VLOOKUP(B113,#REF!,4,0),0)+_xlfn.IFNA(VLOOKUP(B113,'C.6'!$B$7:$E$206,4,0),0)+_xlfn.IFNA(VLOOKUP(B113,'C.7'!$B$7:$E$207,4,0),0)+_xlfn.IFNA(VLOOKUP(B113,'C.8'!$B$7:$E$207,4,0),0)+_xlfn.IFNA(VLOOKUP(B113,'C.9'!$B$7:$E$205,4,0),0)+_xlfn.IFNA(VLOOKUP(B113,'C.10'!$B$7:$E$205,4,0),0)+_xlfn.IFNA(VLOOKUP(B113,'C.11'!$B$7:$E$205,4,0),0)+_xlfn.IFNA(VLOOKUP(B113,'C.12'!$B$7:$E$206,4,0),0)+_xlfn.IFNA(VLOOKUP(B113,'C.13'!$B$7:$E$207,4,0),0)+_xlfn.IFNA(VLOOKUP(B113,'C.14'!$B$7:$E$205,4,0),0)+_xlfn.IFNA(VLOOKUP(B113,'C.15'!$B$7:$E$206,4,0),0)+_xlfn.IFNA(VLOOKUP(B113,'C.16'!$B$7:$E$206,4,0),0)</f>
        <v>#REF!</v>
      </c>
      <c r="F113" s="217" t="e">
        <f>#REF!</f>
        <v>#REF!</v>
      </c>
      <c r="G113" s="306" t="e">
        <f t="shared" si="3"/>
        <v>#REF!</v>
      </c>
      <c r="H113" s="179"/>
      <c r="I113" s="1"/>
      <c r="J113" s="19"/>
      <c r="K113" s="19"/>
    </row>
    <row r="114" spans="1:11" ht="14.4">
      <c r="A114" s="231">
        <v>80</v>
      </c>
      <c r="B114" s="321" t="s">
        <v>254</v>
      </c>
      <c r="C114" s="183" t="e">
        <f>#REF!</f>
        <v>#REF!</v>
      </c>
      <c r="D114" s="188" t="e">
        <f>#REF!</f>
        <v>#REF!</v>
      </c>
      <c r="E114" s="181" t="e">
        <f>_xlfn.IFNA(VLOOKUP(B114,'C.1'!$B$7:$E$206,4,0),0)+_xlfn.IFNA(VLOOKUP(B114,'C.2'!$B$7:$E$206,4,0),0)+_xlfn.IFNA(VLOOKUP(B114,'C.3'!$B$7:$E$206,4,0),0)+_xlfn.IFNA(VLOOKUP(B114,'C.4'!$B$7:$E$206,4,0),0)+_xlfn.IFNA(VLOOKUP(B114,#REF!,4,0),0)+_xlfn.IFNA(VLOOKUP(B114,'C.6'!$B$7:$E$206,4,0),0)+_xlfn.IFNA(VLOOKUP(B114,'C.7'!$B$7:$E$207,4,0),0)+_xlfn.IFNA(VLOOKUP(B114,'C.8'!$B$7:$E$207,4,0),0)+_xlfn.IFNA(VLOOKUP(B114,'C.9'!$B$7:$E$205,4,0),0)+_xlfn.IFNA(VLOOKUP(B114,'C.10'!$B$7:$E$205,4,0),0)+_xlfn.IFNA(VLOOKUP(B114,'C.11'!$B$7:$E$205,4,0),0)+_xlfn.IFNA(VLOOKUP(B114,'C.12'!$B$7:$E$206,4,0),0)+_xlfn.IFNA(VLOOKUP(B114,'C.13'!$B$7:$E$207,4,0),0)+_xlfn.IFNA(VLOOKUP(B114,'C.14'!$B$7:$E$205,4,0),0)+_xlfn.IFNA(VLOOKUP(B114,'C.15'!$B$7:$E$206,4,0),0)+_xlfn.IFNA(VLOOKUP(B114,'C.16'!$B$7:$E$206,4,0),0)</f>
        <v>#REF!</v>
      </c>
      <c r="F114" s="217" t="e">
        <f>#REF!</f>
        <v>#REF!</v>
      </c>
      <c r="G114" s="306" t="e">
        <f t="shared" si="3"/>
        <v>#REF!</v>
      </c>
      <c r="H114" s="179"/>
      <c r="I114" s="1"/>
      <c r="J114" s="19"/>
      <c r="K114" s="19"/>
    </row>
    <row r="115" spans="1:11" ht="14.4">
      <c r="A115" s="231">
        <v>81</v>
      </c>
      <c r="B115" s="321" t="s">
        <v>303</v>
      </c>
      <c r="C115" s="183" t="e">
        <f>#REF!</f>
        <v>#REF!</v>
      </c>
      <c r="D115" s="188" t="e">
        <f>#REF!</f>
        <v>#REF!</v>
      </c>
      <c r="E115" s="181" t="e">
        <f>_xlfn.IFNA(VLOOKUP(B115,'C.1'!$B$7:$E$206,4,0),0)+_xlfn.IFNA(VLOOKUP(B115,'C.2'!$B$7:$E$206,4,0),0)+_xlfn.IFNA(VLOOKUP(B115,'C.3'!$B$7:$E$206,4,0),0)+_xlfn.IFNA(VLOOKUP(B115,'C.4'!$B$7:$E$206,4,0),0)+_xlfn.IFNA(VLOOKUP(B115,#REF!,4,0),0)+_xlfn.IFNA(VLOOKUP(B115,'C.6'!$B$7:$E$206,4,0),0)+_xlfn.IFNA(VLOOKUP(B115,'C.7'!$B$7:$E$207,4,0),0)+_xlfn.IFNA(VLOOKUP(B115,'C.8'!$B$7:$E$207,4,0),0)+_xlfn.IFNA(VLOOKUP(B115,'C.9'!$B$7:$E$205,4,0),0)+_xlfn.IFNA(VLOOKUP(B115,'C.10'!$B$7:$E$205,4,0),0)+_xlfn.IFNA(VLOOKUP(B115,'C.11'!$B$7:$E$205,4,0),0)+_xlfn.IFNA(VLOOKUP(B115,'C.12'!$B$7:$E$206,4,0),0)+_xlfn.IFNA(VLOOKUP(B115,'C.13'!$B$7:$E$207,4,0),0)+_xlfn.IFNA(VLOOKUP(B115,'C.14'!$B$7:$E$205,4,0),0)+_xlfn.IFNA(VLOOKUP(B115,'C.15'!$B$7:$E$206,4,0),0)+_xlfn.IFNA(VLOOKUP(B115,'C.16'!$B$7:$E$206,4,0),0)</f>
        <v>#REF!</v>
      </c>
      <c r="F115" s="217" t="e">
        <f>#REF!</f>
        <v>#REF!</v>
      </c>
      <c r="G115" s="306" t="e">
        <f t="shared" si="3"/>
        <v>#REF!</v>
      </c>
      <c r="H115" s="179"/>
      <c r="I115" s="1"/>
      <c r="J115" s="19"/>
      <c r="K115" s="19"/>
    </row>
    <row r="116" spans="1:11" ht="14.4">
      <c r="A116" s="231">
        <v>82</v>
      </c>
      <c r="B116" s="321" t="s">
        <v>255</v>
      </c>
      <c r="C116" s="183" t="e">
        <f>#REF!</f>
        <v>#REF!</v>
      </c>
      <c r="D116" s="188" t="e">
        <f>#REF!</f>
        <v>#REF!</v>
      </c>
      <c r="E116" s="181" t="e">
        <f>_xlfn.IFNA(VLOOKUP(B116,'C.1'!$B$7:$E$206,4,0),0)+_xlfn.IFNA(VLOOKUP(B116,'C.2'!$B$7:$E$206,4,0),0)+_xlfn.IFNA(VLOOKUP(B116,'C.3'!$B$7:$E$206,4,0),0)+_xlfn.IFNA(VLOOKUP(B116,'C.4'!$B$7:$E$206,4,0),0)+_xlfn.IFNA(VLOOKUP(B116,#REF!,4,0),0)+_xlfn.IFNA(VLOOKUP(B116,'C.6'!$B$7:$E$206,4,0),0)+_xlfn.IFNA(VLOOKUP(B116,'C.7'!$B$7:$E$207,4,0),0)+_xlfn.IFNA(VLOOKUP(B116,'C.8'!$B$7:$E$207,4,0),0)+_xlfn.IFNA(VLOOKUP(B116,'C.9'!$B$7:$E$205,4,0),0)+_xlfn.IFNA(VLOOKUP(B116,'C.10'!$B$7:$E$205,4,0),0)+_xlfn.IFNA(VLOOKUP(B116,'C.11'!$B$7:$E$205,4,0),0)+_xlfn.IFNA(VLOOKUP(B116,'C.12'!$B$7:$E$206,4,0),0)+_xlfn.IFNA(VLOOKUP(B116,'C.13'!$B$7:$E$207,4,0),0)+_xlfn.IFNA(VLOOKUP(B116,'C.14'!$B$7:$E$205,4,0),0)+_xlfn.IFNA(VLOOKUP(B116,'C.15'!$B$7:$E$206,4,0),0)+_xlfn.IFNA(VLOOKUP(B116,'C.16'!$B$7:$E$206,4,0),0)</f>
        <v>#REF!</v>
      </c>
      <c r="F116" s="217" t="e">
        <f>#REF!</f>
        <v>#REF!</v>
      </c>
      <c r="G116" s="306" t="e">
        <f t="shared" si="3"/>
        <v>#REF!</v>
      </c>
      <c r="H116" s="179"/>
      <c r="I116" s="1"/>
      <c r="J116" s="19"/>
      <c r="K116" s="19"/>
    </row>
    <row r="117" spans="1:11" ht="14.4">
      <c r="A117" s="231">
        <v>83</v>
      </c>
      <c r="B117" s="321" t="s">
        <v>256</v>
      </c>
      <c r="C117" s="183" t="e">
        <f>#REF!</f>
        <v>#REF!</v>
      </c>
      <c r="D117" s="188" t="e">
        <f>#REF!</f>
        <v>#REF!</v>
      </c>
      <c r="E117" s="181" t="e">
        <f>_xlfn.IFNA(VLOOKUP(B117,'C.1'!$B$7:$E$206,4,0),0)+_xlfn.IFNA(VLOOKUP(B117,'C.2'!$B$7:$E$206,4,0),0)+_xlfn.IFNA(VLOOKUP(B117,'C.3'!$B$7:$E$206,4,0),0)+_xlfn.IFNA(VLOOKUP(B117,'C.4'!$B$7:$E$206,4,0),0)+_xlfn.IFNA(VLOOKUP(B117,#REF!,4,0),0)+_xlfn.IFNA(VLOOKUP(B117,'C.6'!$B$7:$E$206,4,0),0)+_xlfn.IFNA(VLOOKUP(B117,'C.7'!$B$7:$E$207,4,0),0)+_xlfn.IFNA(VLOOKUP(B117,'C.8'!$B$7:$E$207,4,0),0)+_xlfn.IFNA(VLOOKUP(B117,'C.9'!$B$7:$E$205,4,0),0)+_xlfn.IFNA(VLOOKUP(B117,'C.10'!$B$7:$E$205,4,0),0)+_xlfn.IFNA(VLOOKUP(B117,'C.11'!$B$7:$E$205,4,0),0)+_xlfn.IFNA(VLOOKUP(B117,'C.12'!$B$7:$E$206,4,0),0)+_xlfn.IFNA(VLOOKUP(B117,'C.13'!$B$7:$E$207,4,0),0)+_xlfn.IFNA(VLOOKUP(B117,'C.14'!$B$7:$E$205,4,0),0)+_xlfn.IFNA(VLOOKUP(B117,'C.15'!$B$7:$E$206,4,0),0)+_xlfn.IFNA(VLOOKUP(B117,'C.16'!$B$7:$E$206,4,0),0)</f>
        <v>#REF!</v>
      </c>
      <c r="F117" s="217" t="e">
        <f>#REF!</f>
        <v>#REF!</v>
      </c>
      <c r="G117" s="306" t="e">
        <f t="shared" si="3"/>
        <v>#REF!</v>
      </c>
      <c r="H117" s="179"/>
      <c r="I117" s="1"/>
      <c r="J117" s="19"/>
      <c r="K117" s="19"/>
    </row>
    <row r="118" spans="1:11" ht="14.4">
      <c r="A118" s="231">
        <v>84</v>
      </c>
      <c r="B118" s="321" t="s">
        <v>257</v>
      </c>
      <c r="C118" s="183" t="e">
        <f>#REF!</f>
        <v>#REF!</v>
      </c>
      <c r="D118" s="188" t="e">
        <f>#REF!</f>
        <v>#REF!</v>
      </c>
      <c r="E118" s="181" t="e">
        <f>_xlfn.IFNA(VLOOKUP(B118,'C.1'!$B$7:$E$206,4,0),0)+_xlfn.IFNA(VLOOKUP(B118,'C.2'!$B$7:$E$206,4,0),0)+_xlfn.IFNA(VLOOKUP(B118,'C.3'!$B$7:$E$206,4,0),0)+_xlfn.IFNA(VLOOKUP(B118,'C.4'!$B$7:$E$206,4,0),0)+_xlfn.IFNA(VLOOKUP(B118,#REF!,4,0),0)+_xlfn.IFNA(VLOOKUP(B118,'C.6'!$B$7:$E$206,4,0),0)+_xlfn.IFNA(VLOOKUP(B118,'C.7'!$B$7:$E$207,4,0),0)+_xlfn.IFNA(VLOOKUP(B118,'C.8'!$B$7:$E$207,4,0),0)+_xlfn.IFNA(VLOOKUP(B118,'C.9'!$B$7:$E$205,4,0),0)+_xlfn.IFNA(VLOOKUP(B118,'C.10'!$B$7:$E$205,4,0),0)+_xlfn.IFNA(VLOOKUP(B118,'C.11'!$B$7:$E$205,4,0),0)+_xlfn.IFNA(VLOOKUP(B118,'C.12'!$B$7:$E$206,4,0),0)+_xlfn.IFNA(VLOOKUP(B118,'C.13'!$B$7:$E$207,4,0),0)+_xlfn.IFNA(VLOOKUP(B118,'C.14'!$B$7:$E$205,4,0),0)+_xlfn.IFNA(VLOOKUP(B118,'C.15'!$B$7:$E$206,4,0),0)+_xlfn.IFNA(VLOOKUP(B118,'C.16'!$B$7:$E$206,4,0),0)</f>
        <v>#REF!</v>
      </c>
      <c r="F118" s="217" t="e">
        <f>#REF!</f>
        <v>#REF!</v>
      </c>
      <c r="G118" s="306" t="e">
        <f t="shared" si="3"/>
        <v>#REF!</v>
      </c>
      <c r="H118" s="179"/>
      <c r="I118" s="1"/>
      <c r="J118" s="19"/>
      <c r="K118" s="19"/>
    </row>
    <row r="119" spans="1:11">
      <c r="A119" s="231"/>
      <c r="B119" s="181"/>
      <c r="C119" s="183" t="e">
        <f>#REF!</f>
        <v>#REF!</v>
      </c>
      <c r="D119" s="188" t="e">
        <f>#REF!</f>
        <v>#REF!</v>
      </c>
      <c r="E119" s="181" t="e">
        <f>_xlfn.IFNA(VLOOKUP(B119,'C.1'!$B$7:$E$206,4,0),0)+_xlfn.IFNA(VLOOKUP(B119,'C.2'!$B$7:$E$206,4,0),0)+_xlfn.IFNA(VLOOKUP(B119,'C.3'!$B$7:$E$206,4,0),0)+_xlfn.IFNA(VLOOKUP(B119,'C.4'!$B$7:$E$206,4,0),0)+_xlfn.IFNA(VLOOKUP(B119,#REF!,4,0),0)+_xlfn.IFNA(VLOOKUP(B119,'C.6'!$B$7:$E$206,4,0),0)+_xlfn.IFNA(VLOOKUP(B119,'C.7'!$B$7:$E$207,4,0),0)+_xlfn.IFNA(VLOOKUP(B119,'C.8'!$B$7:$E$207,4,0),0)+_xlfn.IFNA(VLOOKUP(B119,'C.9'!$B$7:$E$205,4,0),0)+_xlfn.IFNA(VLOOKUP(B119,'C.10'!$B$7:$E$205,4,0),0)+_xlfn.IFNA(VLOOKUP(B119,'C.11'!$B$7:$E$205,4,0),0)+_xlfn.IFNA(VLOOKUP(B119,'C.12'!$B$7:$E$206,4,0),0)+_xlfn.IFNA(VLOOKUP(B119,'C.13'!$B$7:$E$207,4,0),0)+_xlfn.IFNA(VLOOKUP(B119,'C.14'!$B$7:$E$205,4,0),0)+_xlfn.IFNA(VLOOKUP(B119,'C.15'!$B$7:$E$206,4,0),0)+_xlfn.IFNA(VLOOKUP(B119,'C.16'!$B$7:$E$206,4,0),0)</f>
        <v>#REF!</v>
      </c>
      <c r="F119" s="217"/>
      <c r="G119" s="293" t="e">
        <f>ROUND(SUM(G112:G118),0)</f>
        <v>#REF!</v>
      </c>
      <c r="H119" s="179"/>
      <c r="I119" s="1"/>
      <c r="J119" s="19"/>
      <c r="K119" s="19"/>
    </row>
    <row r="120" spans="1:11" ht="14.4">
      <c r="A120" s="231">
        <v>85</v>
      </c>
      <c r="B120" s="323" t="s">
        <v>59</v>
      </c>
      <c r="C120" s="270" t="e">
        <f>#REF!</f>
        <v>#REF!</v>
      </c>
      <c r="D120" s="227" t="e">
        <f>#REF!</f>
        <v>#REF!</v>
      </c>
      <c r="E120" s="181" t="e">
        <f>_xlfn.IFNA(VLOOKUP(B120,'C.1'!$B$7:$E$206,4,0),0)+_xlfn.IFNA(VLOOKUP(B120,'C.2'!$B$7:$E$206,4,0),0)+_xlfn.IFNA(VLOOKUP(B120,'C.3'!$B$7:$E$206,4,0),0)+_xlfn.IFNA(VLOOKUP(B120,'C.4'!$B$7:$E$206,4,0),0)+_xlfn.IFNA(VLOOKUP(B120,#REF!,4,0),0)+_xlfn.IFNA(VLOOKUP(B120,'C.6'!$B$7:$E$206,4,0),0)+_xlfn.IFNA(VLOOKUP(B120,'C.7'!$B$7:$E$207,4,0),0)+_xlfn.IFNA(VLOOKUP(B120,'C.8'!$B$7:$E$207,4,0),0)+_xlfn.IFNA(VLOOKUP(B120,'C.9'!$B$7:$E$205,4,0),0)+_xlfn.IFNA(VLOOKUP(B120,'C.10'!$B$7:$E$205,4,0),0)+_xlfn.IFNA(VLOOKUP(B120,'C.11'!$B$7:$E$205,4,0),0)+_xlfn.IFNA(VLOOKUP(B120,'C.12'!$B$7:$E$206,4,0),0)+_xlfn.IFNA(VLOOKUP(B120,'C.13'!$B$7:$E$207,4,0),0)+_xlfn.IFNA(VLOOKUP(B120,'C.14'!$B$7:$E$205,4,0),0)+_xlfn.IFNA(VLOOKUP(B120,'C.15'!$B$7:$E$206,4,0),0)+_xlfn.IFNA(VLOOKUP(B120,'C.16'!$B$7:$E$206,4,0),0)</f>
        <v>#REF!</v>
      </c>
      <c r="F120" s="225" t="e">
        <f>#REF!</f>
        <v>#REF!</v>
      </c>
      <c r="G120" s="308" t="e">
        <f>ROUND(F120*E120,0)</f>
        <v>#REF!</v>
      </c>
      <c r="H120" s="179"/>
      <c r="I120" s="1"/>
      <c r="J120" s="19"/>
      <c r="K120" s="19"/>
    </row>
    <row r="121" spans="1:11" ht="15" thickBot="1">
      <c r="A121" s="316">
        <v>86</v>
      </c>
      <c r="B121" s="324" t="s">
        <v>60</v>
      </c>
      <c r="C121" s="317" t="e">
        <f>#REF!</f>
        <v>#REF!</v>
      </c>
      <c r="D121" s="318" t="e">
        <f>#REF!</f>
        <v>#REF!</v>
      </c>
      <c r="E121" s="528" t="e">
        <f>_xlfn.IFNA(VLOOKUP(B121,'C.1'!$B$7:$E$206,4,0),0)+_xlfn.IFNA(VLOOKUP(B120,'C.2'!$B$7:$E$206,4,0),0)+_xlfn.IFNA(VLOOKUP(B120,'C.3'!$B$7:$E$206,4,0),0)+_xlfn.IFNA(VLOOKUP(B120,'C.4'!$B$7:$E$206,4,0),0)+_xlfn.IFNA(VLOOKUP(B120,#REF!,4,0),0)+_xlfn.IFNA(VLOOKUP(B120,'C.6'!$B$7:$E$206,4,0),0)+_xlfn.IFNA(VLOOKUP(B120,'C.7'!$B$7:$E$207,4,0),0)+_xlfn.IFNA(VLOOKUP(B120,'C.8'!$B$7:$E$207,4,0),0)+_xlfn.IFNA(VLOOKUP(B120,'C.9'!$B$7:$E$205,4,0),0)+_xlfn.IFNA(VLOOKUP(B120,'C.10'!$B$7:$E$205,4,0),0)+_xlfn.IFNA(VLOOKUP(B120,'C.11'!$B$7:$E$205,4,0),0)+_xlfn.IFNA(VLOOKUP(B120,'C.12'!$B$7:$E$206,4,0),0)+_xlfn.IFNA(VLOOKUP(B120,'C.13'!$B$7:$E$207,4,0),0)+_xlfn.IFNA(VLOOKUP(B120,'C.14'!$B$7:$E$205,4,0),0)+_xlfn.IFNA(VLOOKUP(B120,'C.15'!$B$7:$E$206,4,0),0)+_xlfn.IFNA(VLOOKUP(B120,'C.16'!$B$7:$E$206,4,0),0)</f>
        <v>#REF!</v>
      </c>
      <c r="F121" s="319" t="e">
        <f>#REF!</f>
        <v>#REF!</v>
      </c>
      <c r="G121" s="320" t="e">
        <f>ROUND(F121*E121,0)</f>
        <v>#REF!</v>
      </c>
      <c r="H121" s="179"/>
      <c r="I121" s="1"/>
      <c r="J121" s="19"/>
      <c r="K121" s="19"/>
    </row>
    <row r="122" spans="1:11">
      <c r="A122" s="607" t="s">
        <v>8</v>
      </c>
      <c r="B122" s="608"/>
      <c r="C122" s="608"/>
      <c r="D122" s="608"/>
      <c r="E122" s="608"/>
      <c r="F122" s="609"/>
      <c r="G122" s="309" t="e">
        <f>G121+G120+G119+G110+G99+G82+G57+G52+G48+G43+G35+G28+G22+G15</f>
        <v>#REF!</v>
      </c>
      <c r="H122" s="179"/>
      <c r="I122" s="179"/>
      <c r="J122" s="18"/>
    </row>
    <row r="123" spans="1:11">
      <c r="A123" s="580" t="s">
        <v>9</v>
      </c>
      <c r="B123" s="581"/>
      <c r="C123" s="582"/>
      <c r="D123" s="181"/>
      <c r="E123" s="186"/>
      <c r="F123" s="261">
        <v>0.24</v>
      </c>
      <c r="G123" s="184" t="e">
        <f>ROUND(F123*G122,0)</f>
        <v>#REF!</v>
      </c>
      <c r="H123" s="179"/>
      <c r="I123" s="179"/>
      <c r="J123" s="18" t="s">
        <v>272</v>
      </c>
      <c r="K123" s="22"/>
    </row>
    <row r="124" spans="1:11">
      <c r="A124" s="580" t="s">
        <v>10</v>
      </c>
      <c r="B124" s="581"/>
      <c r="C124" s="582"/>
      <c r="D124" s="181"/>
      <c r="E124" s="186"/>
      <c r="F124" s="261">
        <v>0.01</v>
      </c>
      <c r="G124" s="184" t="e">
        <f>ROUND(F124*G122,0)</f>
        <v>#REF!</v>
      </c>
      <c r="H124" s="179"/>
      <c r="I124" s="179"/>
      <c r="J124" s="18"/>
    </row>
    <row r="125" spans="1:11">
      <c r="A125" s="580" t="s">
        <v>11</v>
      </c>
      <c r="B125" s="581"/>
      <c r="C125" s="582"/>
      <c r="D125" s="181"/>
      <c r="E125" s="186"/>
      <c r="F125" s="261">
        <v>0.05</v>
      </c>
      <c r="G125" s="184" t="e">
        <f>ROUND(F125*G122,0)</f>
        <v>#REF!</v>
      </c>
      <c r="H125" s="27"/>
      <c r="I125" s="179"/>
      <c r="J125" s="13"/>
    </row>
    <row r="126" spans="1:11" ht="32.700000000000003" customHeight="1">
      <c r="A126" s="580" t="s">
        <v>12</v>
      </c>
      <c r="B126" s="581"/>
      <c r="C126" s="582"/>
      <c r="D126" s="181"/>
      <c r="E126" s="186"/>
      <c r="F126" s="216"/>
      <c r="G126" s="190" t="e">
        <f>+G122+G123+G124+G125</f>
        <v>#REF!</v>
      </c>
      <c r="H126" s="179"/>
      <c r="I126" s="179"/>
      <c r="J126" s="18"/>
    </row>
    <row r="127" spans="1:11" ht="34.950000000000003" customHeight="1">
      <c r="A127" s="600" t="s">
        <v>64</v>
      </c>
      <c r="B127" s="601"/>
      <c r="C127" s="602"/>
      <c r="D127" s="603" t="s">
        <v>58</v>
      </c>
      <c r="E127" s="604"/>
      <c r="F127" s="605"/>
      <c r="G127" s="184" t="e">
        <f>#REF!</f>
        <v>#REF!</v>
      </c>
      <c r="H127" s="179"/>
      <c r="I127" s="179"/>
      <c r="J127" s="20"/>
      <c r="K127" s="22"/>
    </row>
    <row r="128" spans="1:11" ht="34.950000000000003" customHeight="1">
      <c r="A128" s="600" t="s">
        <v>128</v>
      </c>
      <c r="B128" s="601"/>
      <c r="C128" s="602"/>
      <c r="D128" s="603" t="s">
        <v>58</v>
      </c>
      <c r="E128" s="604"/>
      <c r="F128" s="605"/>
      <c r="G128" s="184" t="e">
        <f>#REF!</f>
        <v>#REF!</v>
      </c>
      <c r="H128" s="179"/>
      <c r="I128" s="179"/>
      <c r="J128" s="20"/>
      <c r="K128" s="22"/>
    </row>
    <row r="129" spans="1:11" ht="32.25" customHeight="1">
      <c r="A129" s="600" t="s">
        <v>129</v>
      </c>
      <c r="B129" s="601"/>
      <c r="C129" s="602"/>
      <c r="D129" s="603"/>
      <c r="E129" s="604"/>
      <c r="F129" s="605"/>
      <c r="G129" s="184" t="e">
        <f>G126*0.08</f>
        <v>#REF!</v>
      </c>
      <c r="I129" s="17"/>
      <c r="J129" s="13"/>
    </row>
    <row r="130" spans="1:11" ht="14.4" thickBot="1">
      <c r="A130" s="594" t="s">
        <v>51</v>
      </c>
      <c r="B130" s="595"/>
      <c r="C130" s="596"/>
      <c r="D130" s="597"/>
      <c r="E130" s="598"/>
      <c r="F130" s="599"/>
      <c r="G130" s="191" t="e">
        <f>+G126+G127+G128+G129</f>
        <v>#REF!</v>
      </c>
      <c r="H130" s="192"/>
      <c r="I130" s="192"/>
      <c r="J130" s="13"/>
      <c r="K130" s="3"/>
    </row>
  </sheetData>
  <mergeCells count="15">
    <mergeCell ref="I2:J3"/>
    <mergeCell ref="A1:G4"/>
    <mergeCell ref="A122:F122"/>
    <mergeCell ref="A123:C123"/>
    <mergeCell ref="A124:C124"/>
    <mergeCell ref="A129:C129"/>
    <mergeCell ref="D129:F129"/>
    <mergeCell ref="A130:C130"/>
    <mergeCell ref="D130:F130"/>
    <mergeCell ref="A125:C125"/>
    <mergeCell ref="A126:C126"/>
    <mergeCell ref="A127:C127"/>
    <mergeCell ref="D127:F127"/>
    <mergeCell ref="A128:C128"/>
    <mergeCell ref="D128:F128"/>
  </mergeCells>
  <conditionalFormatting sqref="A6:A121 C6:E121">
    <cfRule type="cellIs" dxfId="391" priority="85" operator="equal">
      <formula>0</formula>
    </cfRule>
    <cfRule type="cellIs" dxfId="390" priority="86" operator="equal">
      <formula>#REF!</formula>
    </cfRule>
  </conditionalFormatting>
  <conditionalFormatting sqref="A7:A21 C7:E121">
    <cfRule type="cellIs" dxfId="389" priority="59" operator="equal">
      <formula>0</formula>
    </cfRule>
    <cfRule type="cellIs" dxfId="388" priority="60" operator="equal">
      <formula>#REF!</formula>
    </cfRule>
  </conditionalFormatting>
  <conditionalFormatting sqref="A122">
    <cfRule type="cellIs" dxfId="387" priority="31" operator="equal">
      <formula>0</formula>
    </cfRule>
    <cfRule type="cellIs" dxfId="386" priority="32" operator="equal">
      <formula>#REF!</formula>
    </cfRule>
  </conditionalFormatting>
  <conditionalFormatting sqref="A123:B130 D123:D130">
    <cfRule type="cellIs" dxfId="385" priority="29" operator="equal">
      <formula>0</formula>
    </cfRule>
    <cfRule type="cellIs" dxfId="384" priority="30" operator="equal">
      <formula>#REF!</formula>
    </cfRule>
  </conditionalFormatting>
  <conditionalFormatting sqref="B6:B16">
    <cfRule type="cellIs" dxfId="383" priority="9" operator="equal">
      <formula>0</formula>
    </cfRule>
    <cfRule type="cellIs" dxfId="382" priority="10" operator="equal">
      <formula>#REF!</formula>
    </cfRule>
  </conditionalFormatting>
  <conditionalFormatting sqref="B7:B23">
    <cfRule type="cellIs" dxfId="381" priority="15" operator="equal">
      <formula>0</formula>
    </cfRule>
    <cfRule type="cellIs" dxfId="380" priority="16" operator="equal">
      <formula>#REF!</formula>
    </cfRule>
  </conditionalFormatting>
  <conditionalFormatting sqref="B24:B29">
    <cfRule type="cellIs" dxfId="379" priority="7" operator="equal">
      <formula>0</formula>
    </cfRule>
    <cfRule type="cellIs" dxfId="378" priority="8" operator="equal">
      <formula>#REF!</formula>
    </cfRule>
  </conditionalFormatting>
  <conditionalFormatting sqref="B44:B121">
    <cfRule type="cellIs" dxfId="377" priority="1" operator="equal">
      <formula>0</formula>
    </cfRule>
    <cfRule type="cellIs" dxfId="376" priority="2" operator="equal">
      <formula>#REF!</formula>
    </cfRule>
  </conditionalFormatting>
  <conditionalFormatting sqref="H3 A5:F5">
    <cfRule type="cellIs" dxfId="375" priority="179" operator="equal">
      <formula>0</formula>
    </cfRule>
    <cfRule type="cellIs" dxfId="374" priority="180" operator="equal">
      <formula>#REF!</formula>
    </cfRule>
  </conditionalFormatting>
  <hyperlinks>
    <hyperlink ref="B7" location="'1P'!A1" display="1P" xr:uid="{00000000-0004-0000-0000-000000000000}"/>
    <hyperlink ref="B8" location="'5P'!A1" display="5P" xr:uid="{00000000-0004-0000-0000-000001000000}"/>
    <hyperlink ref="B9" location="'6P'!A1" display="6P" xr:uid="{00000000-0004-0000-0000-000002000000}"/>
    <hyperlink ref="B10" location="'7P'!A1" display="7P" xr:uid="{00000000-0004-0000-0000-000003000000}"/>
    <hyperlink ref="B11" location="'8P'!A1" display="8P" xr:uid="{00000000-0004-0000-0000-000004000000}"/>
    <hyperlink ref="B12" location="'201.3P'!A1" display="201.3P" xr:uid="{00000000-0004-0000-0000-000005000000}"/>
    <hyperlink ref="B13" location="'201.3'!A1" display="201.3" xr:uid="{00000000-0004-0000-0000-000006000000}"/>
    <hyperlink ref="B14" location="'201.9'!A1" display="201.9" xr:uid="{00000000-0004-0000-0000-000007000000}"/>
    <hyperlink ref="B17" location="'210.2.1P'!A1" display="210.2.1P" xr:uid="{00000000-0004-0000-0000-000008000000}"/>
    <hyperlink ref="B18" location="'210.2.2P'!A1" display="210.2.2P" xr:uid="{00000000-0004-0000-0000-000009000000}"/>
    <hyperlink ref="B19" location="'600.2.3P'!A1" display="600.2.3P" xr:uid="{00000000-0004-0000-0000-00000A000000}"/>
    <hyperlink ref="B20" location="'600.2.4P'!A1" display="600.2.4P" xr:uid="{00000000-0004-0000-0000-00000B000000}"/>
    <hyperlink ref="B21" location="'3P'!A1" display="3P" xr:uid="{00000000-0004-0000-0000-00000C000000}"/>
    <hyperlink ref="B24" location="'310.1P'!A1" display="310.1P" xr:uid="{00000000-0004-0000-0000-00000D000000}"/>
    <hyperlink ref="B26" location="'320.1'!A1" display="320.1" xr:uid="{00000000-0004-0000-0000-00000E000000}"/>
    <hyperlink ref="B27" location="'330.1'!A1" display="330.1" xr:uid="{00000000-0004-0000-0000-00000F000000}"/>
    <hyperlink ref="B30" location="'500.1.1P'!A1" display="500.1.1P" xr:uid="{00000000-0004-0000-0000-000010000000}"/>
    <hyperlink ref="B31" location="'500.1.2P'!A1" display="500.1.2P" xr:uid="{00000000-0004-0000-0000-000011000000}"/>
    <hyperlink ref="B32" location="'500.1.3P'!A1" display="500.1.3P" xr:uid="{00000000-0004-0000-0000-000012000000}"/>
    <hyperlink ref="B33" location="'9P'!A1" display="9P" xr:uid="{00000000-0004-0000-0000-000013000000}"/>
    <hyperlink ref="B34" location="'10P'!A1" display="10P" xr:uid="{00000000-0004-0000-0000-000014000000}"/>
    <hyperlink ref="B37" location="'11P'!A1" display="11P" xr:uid="{00000000-0004-0000-0000-000015000000}"/>
    <hyperlink ref="B38" location="'12P'!A1" display="12P" xr:uid="{00000000-0004-0000-0000-000016000000}"/>
    <hyperlink ref="B39" location="'13P'!A1" display="13P" xr:uid="{00000000-0004-0000-0000-000017000000}"/>
    <hyperlink ref="B40" location="'630.3'!A1" display="630.3" xr:uid="{00000000-0004-0000-0000-000018000000}"/>
    <hyperlink ref="B41" location="'630.4'!A1" display="630.4" xr:uid="{00000000-0004-0000-0000-000019000000}"/>
    <hyperlink ref="B42" location="'630.5'!A1" display="630.5" xr:uid="{00000000-0004-0000-0000-00001A000000}"/>
    <hyperlink ref="B45" location="'420.1'!A1" display="420.1" xr:uid="{00000000-0004-0000-0000-00001B000000}"/>
    <hyperlink ref="B46" location="'450.2P'!A1" display="450.2P" xr:uid="{00000000-0004-0000-0000-00001C000000}"/>
    <hyperlink ref="B47" location="'10.1P'!A1" display="10.1P" xr:uid="{00000000-0004-0000-0000-00001D000000}"/>
    <hyperlink ref="B50" location="'640.1'!Área_de_impresión" display="640.1" xr:uid="{00000000-0004-0000-0000-00001E000000}"/>
    <hyperlink ref="B54" location="'673.1.1'!A1" display="673.1.1" xr:uid="{00000000-0004-0000-0000-00001F000000}"/>
    <hyperlink ref="B55" location="'673.1.2'!A1" display="673.1.2" xr:uid="{00000000-0004-0000-0000-000020000000}"/>
    <hyperlink ref="B56" location="'14P'!A1" display="14P" xr:uid="{00000000-0004-0000-0000-000021000000}"/>
    <hyperlink ref="B59" location="'1.1P'!A1" display="1.1P" xr:uid="{00000000-0004-0000-0000-000022000000}"/>
    <hyperlink ref="B60" location="'41P'!A1" display="41P" xr:uid="{00000000-0004-0000-0000-000023000000}"/>
    <hyperlink ref="B61" location="'15P'!A1" display="15P" xr:uid="{00000000-0004-0000-0000-000024000000}"/>
    <hyperlink ref="B62" location="'16P'!A1" display="16P" xr:uid="{00000000-0004-0000-0000-000025000000}"/>
    <hyperlink ref="B63" location="'17P'!A1" display="17P" xr:uid="{00000000-0004-0000-0000-000026000000}"/>
    <hyperlink ref="B64" location="'18P'!A1" display="18P" xr:uid="{00000000-0004-0000-0000-000027000000}"/>
    <hyperlink ref="B65" location="'19P'!A1" display="19P" xr:uid="{00000000-0004-0000-0000-000028000000}"/>
    <hyperlink ref="B66" location="'20P'!A1" display="20P" xr:uid="{00000000-0004-0000-0000-000029000000}"/>
    <hyperlink ref="B67" location="'20.1P'!A1" display="20.1P" xr:uid="{00000000-0004-0000-0000-00002A000000}"/>
    <hyperlink ref="B68" location="'21P'!A1" display="21P" xr:uid="{00000000-0004-0000-0000-00002B000000}"/>
    <hyperlink ref="B69" location="'22P'!A1" display="22P" xr:uid="{00000000-0004-0000-0000-00002C000000}"/>
    <hyperlink ref="B70" location="'23P'!A1" display="23P" xr:uid="{00000000-0004-0000-0000-00002D000000}"/>
    <hyperlink ref="B71" location="'23.1P'!A1" display="23.1P" xr:uid="{00000000-0004-0000-0000-00002E000000}"/>
    <hyperlink ref="B72" location="'24P'!A1" display="24P" xr:uid="{00000000-0004-0000-0000-00002F000000}"/>
    <hyperlink ref="B73" location="'25P'!A1" display="25P" xr:uid="{00000000-0004-0000-0000-000030000000}"/>
    <hyperlink ref="B74" location="'26P'!A1" display="26P" xr:uid="{00000000-0004-0000-0000-000031000000}"/>
    <hyperlink ref="B75" location="'27P'!A1" display="27P" xr:uid="{00000000-0004-0000-0000-000032000000}"/>
    <hyperlink ref="B76" location="'28P'!A1" display="28P" xr:uid="{00000000-0004-0000-0000-000033000000}"/>
    <hyperlink ref="B77" location="'28.1P'!A1" display="28.1P" xr:uid="{00000000-0004-0000-0000-000034000000}"/>
    <hyperlink ref="B78" location="'29P'!A1" display="29P" xr:uid="{00000000-0004-0000-0000-000035000000}"/>
    <hyperlink ref="B79" location="'30P'!A1" display="30P" xr:uid="{00000000-0004-0000-0000-000036000000}"/>
    <hyperlink ref="B80" location="'31P'!A1" display="31P" xr:uid="{00000000-0004-0000-0000-000037000000}"/>
    <hyperlink ref="B81" location="'31.1P'!A1" display="31.1P" xr:uid="{00000000-0004-0000-0000-000038000000}"/>
    <hyperlink ref="B84" location="'42P'!A1" display="42P" xr:uid="{00000000-0004-0000-0000-000039000000}"/>
    <hyperlink ref="B85" location="'32P'!A1" display="32P" xr:uid="{00000000-0004-0000-0000-00003A000000}"/>
    <hyperlink ref="B86" location="'33P'!A1" display="33P" xr:uid="{00000000-0004-0000-0000-00003B000000}"/>
    <hyperlink ref="B87" location="'34P'!A1" display="34P" xr:uid="{00000000-0004-0000-0000-00003C000000}"/>
    <hyperlink ref="B88" location="'35P'!A1" display="35P" xr:uid="{00000000-0004-0000-0000-00003D000000}"/>
    <hyperlink ref="B89" location="'36P'!A1" display="36P" xr:uid="{00000000-0004-0000-0000-00003E000000}"/>
    <hyperlink ref="B90" location="'37P'!A1" display="37P" xr:uid="{00000000-0004-0000-0000-00003F000000}"/>
    <hyperlink ref="B94" location="'60P'!A1" display="60P" xr:uid="{00000000-0004-0000-0000-000040000000}"/>
    <hyperlink ref="B95" location="'60.1P'!A1" display="60.1P" xr:uid="{00000000-0004-0000-0000-000041000000}"/>
    <hyperlink ref="B96" location="'61P'!A1" display="61P" xr:uid="{00000000-0004-0000-0000-000042000000}"/>
    <hyperlink ref="B97" location="'62P'!A1" display="62P" xr:uid="{00000000-0004-0000-0000-000043000000}"/>
    <hyperlink ref="B98" location="'63P'!A1" display="63P" xr:uid="{00000000-0004-0000-0000-000044000000}"/>
    <hyperlink ref="B102" location="'38P'!A1" display="38P" xr:uid="{00000000-0004-0000-0000-000045000000}"/>
    <hyperlink ref="B103" location="'39P'!A1" display="39P" xr:uid="{00000000-0004-0000-0000-000046000000}"/>
    <hyperlink ref="B104" location="'40P'!A1" display="40P" xr:uid="{00000000-0004-0000-0000-000047000000}"/>
    <hyperlink ref="B105" location="'43P'!A1" display="43P" xr:uid="{00000000-0004-0000-0000-000048000000}"/>
    <hyperlink ref="B106" location="'44P'!A1" display="44P" xr:uid="{00000000-0004-0000-0000-000049000000}"/>
    <hyperlink ref="B107" location="'45P'!A1" display="45P" xr:uid="{00000000-0004-0000-0000-00004A000000}"/>
    <hyperlink ref="B108" location="'46P'!A1" display="46P" xr:uid="{00000000-0004-0000-0000-00004B000000}"/>
    <hyperlink ref="B109" location="'47P'!A1" display="47P" xr:uid="{00000000-0004-0000-0000-00004C000000}"/>
    <hyperlink ref="B112" location="'700.1'!A1" display="700.1" xr:uid="{00000000-0004-0000-0000-00004D000000}"/>
    <hyperlink ref="B113" location="'700.3P'!Área_de_impresión" display="700.3" xr:uid="{00000000-0004-0000-0000-00004E000000}"/>
    <hyperlink ref="B114" location="'48P'!A1" display="48P" xr:uid="{00000000-0004-0000-0000-00004F000000}"/>
    <hyperlink ref="B115" location="'48.1P'!A1" display="48.1P" xr:uid="{00000000-0004-0000-0000-000050000000}"/>
    <hyperlink ref="B116" location="'49P'!A1" display="49P" xr:uid="{00000000-0004-0000-0000-000051000000}"/>
    <hyperlink ref="B117" location="'50P'!A1" display="50P" xr:uid="{00000000-0004-0000-0000-000052000000}"/>
    <hyperlink ref="B118" location="'51P'!A1" display="51P" xr:uid="{00000000-0004-0000-0000-000053000000}"/>
    <hyperlink ref="B120" location="'900.2P'!A1" display="900.2P" xr:uid="{00000000-0004-0000-0000-000054000000}"/>
    <hyperlink ref="B121" location="'900.2P1'!A1" display="900.2P1" xr:uid="{00000000-0004-0000-0000-000055000000}"/>
    <hyperlink ref="B91:B93" location="'37P'!A1" display="37P" xr:uid="{1F27549C-8FB1-4A68-8196-BB1E1BFE287F}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41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5.44140625" style="1" customWidth="1"/>
    <col min="6" max="6" width="14.109375" style="18" customWidth="1"/>
    <col min="7" max="7" width="21" style="1" customWidth="1"/>
    <col min="8" max="8" width="7.44140625" style="17" customWidth="1"/>
    <col min="9" max="9" width="13.6640625" style="17" bestFit="1" customWidth="1"/>
    <col min="10" max="10" width="13.44140625" style="17" bestFit="1" customWidth="1"/>
    <col min="11" max="11" width="17.33203125" style="13" bestFit="1" customWidth="1"/>
    <col min="12" max="12" width="16.6640625" style="1" customWidth="1"/>
    <col min="13" max="15" width="17.33203125" style="1" bestFit="1" customWidth="1"/>
    <col min="16" max="19" width="16.6640625" style="1" customWidth="1"/>
    <col min="20" max="22" width="17.33203125" style="1" bestFit="1" customWidth="1"/>
    <col min="23" max="23" width="16.6640625" style="1" customWidth="1"/>
    <col min="24" max="25" width="17.33203125" style="1" bestFit="1" customWidth="1"/>
    <col min="26" max="34" width="16.6640625" style="1" customWidth="1"/>
    <col min="35" max="35" width="17.33203125" style="1" bestFit="1" customWidth="1"/>
    <col min="36" max="36" width="18.109375" style="1" bestFit="1" customWidth="1"/>
    <col min="37" max="37" width="18.6640625" style="1" bestFit="1" customWidth="1"/>
    <col min="38" max="16384" width="11.44140625" style="1"/>
  </cols>
  <sheetData>
    <row r="1" spans="1:35" ht="16.5" customHeight="1">
      <c r="A1" s="583" t="s">
        <v>277</v>
      </c>
      <c r="B1" s="584"/>
      <c r="C1" s="584"/>
      <c r="D1" s="584"/>
      <c r="E1" s="584"/>
      <c r="F1" s="584"/>
      <c r="G1" s="585"/>
      <c r="H1" s="15"/>
      <c r="I1" s="258"/>
      <c r="J1" s="258"/>
      <c r="K1" s="1"/>
    </row>
    <row r="2" spans="1:35" ht="16.5" customHeight="1">
      <c r="A2" s="586"/>
      <c r="B2" s="571"/>
      <c r="C2" s="571"/>
      <c r="D2" s="571"/>
      <c r="E2" s="571"/>
      <c r="F2" s="571"/>
      <c r="G2" s="587"/>
      <c r="H2" s="15"/>
      <c r="I2" s="258"/>
      <c r="J2" s="258"/>
      <c r="K2" s="606"/>
      <c r="L2" s="606"/>
      <c r="M2" s="260"/>
      <c r="N2" s="202"/>
      <c r="O2" s="202"/>
      <c r="P2" s="202"/>
      <c r="Q2" s="202"/>
    </row>
    <row r="3" spans="1:35" ht="22.5" customHeight="1">
      <c r="A3" s="586"/>
      <c r="B3" s="571"/>
      <c r="C3" s="571"/>
      <c r="D3" s="571"/>
      <c r="E3" s="571"/>
      <c r="F3" s="571"/>
      <c r="G3" s="587"/>
      <c r="H3" s="174"/>
      <c r="I3" s="174"/>
      <c r="J3" s="174"/>
      <c r="K3" s="606"/>
      <c r="L3" s="606"/>
      <c r="M3" s="260"/>
      <c r="N3" s="202"/>
      <c r="O3" s="202"/>
      <c r="P3" s="202"/>
      <c r="Q3" s="202"/>
    </row>
    <row r="4" spans="1:35" ht="14.4" thickBot="1">
      <c r="A4" s="588"/>
      <c r="B4" s="589"/>
      <c r="C4" s="589"/>
      <c r="D4" s="589"/>
      <c r="E4" s="589"/>
      <c r="F4" s="589"/>
      <c r="G4" s="590"/>
      <c r="H4" s="21"/>
      <c r="I4" s="21"/>
      <c r="J4" s="21"/>
      <c r="K4" s="1">
        <v>6</v>
      </c>
      <c r="N4" s="202"/>
      <c r="O4" s="202"/>
      <c r="P4" s="202"/>
      <c r="Q4" s="202"/>
    </row>
    <row r="5" spans="1:35" ht="29.25" customHeight="1">
      <c r="A5" s="175" t="s">
        <v>0</v>
      </c>
      <c r="B5" s="176"/>
      <c r="C5" s="176" t="s">
        <v>1</v>
      </c>
      <c r="D5" s="177" t="s">
        <v>53</v>
      </c>
      <c r="E5" s="177" t="s">
        <v>2</v>
      </c>
      <c r="F5" s="215" t="s">
        <v>3</v>
      </c>
      <c r="G5" s="178" t="s">
        <v>4</v>
      </c>
      <c r="H5" s="179"/>
      <c r="I5" s="259"/>
      <c r="J5" s="259"/>
      <c r="K5" s="1" t="s">
        <v>319</v>
      </c>
      <c r="L5" s="1" t="s">
        <v>320</v>
      </c>
      <c r="M5" s="1" t="s">
        <v>321</v>
      </c>
      <c r="N5" s="1" t="s">
        <v>322</v>
      </c>
      <c r="O5" s="1" t="s">
        <v>323</v>
      </c>
      <c r="P5" s="1" t="s">
        <v>324</v>
      </c>
      <c r="Q5" s="1" t="s">
        <v>325</v>
      </c>
      <c r="R5" s="1" t="s">
        <v>326</v>
      </c>
      <c r="S5" s="1" t="s">
        <v>327</v>
      </c>
      <c r="T5" s="1" t="s">
        <v>328</v>
      </c>
      <c r="U5" s="1" t="s">
        <v>329</v>
      </c>
      <c r="V5" s="1" t="s">
        <v>330</v>
      </c>
      <c r="W5" s="1" t="s">
        <v>331</v>
      </c>
      <c r="X5" s="1" t="s">
        <v>332</v>
      </c>
      <c r="Y5" s="1" t="s">
        <v>333</v>
      </c>
      <c r="Z5" s="1" t="s">
        <v>334</v>
      </c>
      <c r="AA5" s="1" t="s">
        <v>335</v>
      </c>
      <c r="AB5" s="1" t="s">
        <v>336</v>
      </c>
      <c r="AC5" s="1" t="s">
        <v>337</v>
      </c>
      <c r="AD5" s="1" t="s">
        <v>338</v>
      </c>
      <c r="AE5" s="1" t="s">
        <v>339</v>
      </c>
      <c r="AF5" s="1" t="s">
        <v>340</v>
      </c>
      <c r="AG5" s="1" t="s">
        <v>341</v>
      </c>
      <c r="AH5" s="1" t="s">
        <v>342</v>
      </c>
      <c r="AI5" s="1" t="s">
        <v>343</v>
      </c>
    </row>
    <row r="6" spans="1:35" ht="15.75" customHeight="1">
      <c r="A6" s="219"/>
      <c r="B6" s="220"/>
      <c r="C6" s="221" t="s">
        <v>150</v>
      </c>
      <c r="D6" s="220"/>
      <c r="E6" s="222"/>
      <c r="F6" s="223"/>
      <c r="G6" s="224"/>
      <c r="H6" s="179"/>
      <c r="I6" s="259" t="e">
        <f>ROUND(SUM(K6:AI6),0)</f>
        <v>#REF!</v>
      </c>
      <c r="J6" s="259" t="e">
        <f>I6=G7</f>
        <v>#REF!</v>
      </c>
      <c r="K6" s="1" t="e">
        <f>_xlfn.IFNA(VLOOKUP(B7,#REF!,$K$4,0),0)</f>
        <v>#REF!</v>
      </c>
      <c r="L6" s="1" t="e">
        <f>_xlfn.IFNA(VLOOKUP(B7,#REF!,$K$4,0),0)</f>
        <v>#REF!</v>
      </c>
      <c r="M6" s="1" t="e">
        <f>_xlfn.IFNA(VLOOKUP(B7,#REF!,$K$4,0),0)</f>
        <v>#REF!</v>
      </c>
      <c r="N6" s="1" t="e">
        <f>_xlfn.IFNA(VLOOKUP(B7,#REF!,$K$4,0),0)</f>
        <v>#REF!</v>
      </c>
      <c r="O6" s="1" t="e">
        <f>_xlfn.IFNA(VLOOKUP(B7,#REF!,$K$4,0),0)</f>
        <v>#REF!</v>
      </c>
      <c r="P6" s="1" t="e">
        <f>_xlfn.IFNA(VLOOKUP(B7,#REF!,$K$4,0),0)</f>
        <v>#REF!</v>
      </c>
      <c r="Q6" s="1" t="e">
        <f>_xlfn.IFNA(VLOOKUP(B7,#REF!,$K$4,0),0)</f>
        <v>#REF!</v>
      </c>
      <c r="R6" s="1" t="e">
        <f>_xlfn.IFNA(VLOOKUP(B7,#REF!,$K$4,0),0)</f>
        <v>#REF!</v>
      </c>
      <c r="S6" s="1" t="e">
        <f>_xlfn.IFNA(VLOOKUP(B7,#REF!,$K$4,0),0)</f>
        <v>#REF!</v>
      </c>
      <c r="T6" s="1" t="e">
        <f>_xlfn.IFNA(VLOOKUP(B7,#REF!,$K$4,0),0)</f>
        <v>#REF!</v>
      </c>
      <c r="U6" s="1" t="e">
        <f>_xlfn.IFNA(VLOOKUP(B7,#REF!,$K$4,0),0)</f>
        <v>#REF!</v>
      </c>
      <c r="V6" s="1" t="e">
        <f>_xlfn.IFNA(VLOOKUP(B7,#REF!,$K$4,0),0)</f>
        <v>#REF!</v>
      </c>
      <c r="W6" s="1" t="e">
        <f>_xlfn.IFNA(VLOOKUP(B7,#REF!,$K$4,0),0)</f>
        <v>#REF!</v>
      </c>
      <c r="X6" s="1" t="e">
        <f>_xlfn.IFNA(VLOOKUP(B7,#REF!,$K$4,0),0)</f>
        <v>#REF!</v>
      </c>
      <c r="Y6" s="1" t="e">
        <f>_xlfn.IFNA(VLOOKUP(B7,#REF!,$K$4,0),0)</f>
        <v>#REF!</v>
      </c>
      <c r="Z6" s="1" t="e">
        <f>_xlfn.IFNA(VLOOKUP(B7,#REF!,$K$4,0),0)</f>
        <v>#REF!</v>
      </c>
      <c r="AA6" s="1" t="e">
        <f>_xlfn.IFNA(VLOOKUP(B7,#REF!,$K$4,0),0)</f>
        <v>#REF!</v>
      </c>
      <c r="AB6" s="1" t="e">
        <f>_xlfn.IFNA(VLOOKUP(B7,#REF!,$K$4,0),0)</f>
        <v>#REF!</v>
      </c>
      <c r="AC6" s="1" t="e">
        <f>_xlfn.IFNA(VLOOKUP(B7,#REF!,$K$4,0),0)</f>
        <v>#REF!</v>
      </c>
      <c r="AD6" s="1" t="e">
        <f>_xlfn.IFNA(VLOOKUP(B7,#REF!,$K$4,0),0)</f>
        <v>#REF!</v>
      </c>
      <c r="AE6" s="1" t="e">
        <f>_xlfn.IFNA(VLOOKUP(B7,#REF!,$K$4,0),0)</f>
        <v>#REF!</v>
      </c>
      <c r="AF6" s="1" t="e">
        <f>_xlfn.IFNA(VLOOKUP(B7,#REF!,$K$4,0),0)</f>
        <v>#REF!</v>
      </c>
      <c r="AG6" s="1" t="e">
        <f>_xlfn.IFNA(VLOOKUP(B7,#REF!,$K$4,0),0)</f>
        <v>#REF!</v>
      </c>
      <c r="AH6" s="1" t="e">
        <f>_xlfn.IFNA(VLOOKUP(B7,#REF!,$K$4,0),0)</f>
        <v>#REF!</v>
      </c>
      <c r="AI6" s="1" t="e">
        <f>_xlfn.IFNA(VLOOKUP(B7,#REF!,$K$4,0),0)</f>
        <v>#REF!</v>
      </c>
    </row>
    <row r="7" spans="1:35" ht="15.75" customHeight="1">
      <c r="A7" s="231">
        <v>1</v>
      </c>
      <c r="B7" s="181" t="e">
        <f>#REF!</f>
        <v>#REF!</v>
      </c>
      <c r="C7" s="183" t="e">
        <f>#REF!</f>
        <v>#REF!</v>
      </c>
      <c r="D7" s="188" t="e">
        <f>#REF!</f>
        <v>#REF!</v>
      </c>
      <c r="E7" s="292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217" t="e">
        <f>+#REF!</f>
        <v>#REF!</v>
      </c>
      <c r="G7" s="184" t="e">
        <f>ROUND(E7*F7,0)</f>
        <v>#REF!</v>
      </c>
      <c r="H7" s="179"/>
      <c r="I7" s="259" t="e">
        <f>ROUND(SUM(K7:AI7),0)</f>
        <v>#REF!</v>
      </c>
      <c r="J7" s="259" t="e">
        <f t="shared" ref="J7:J70" si="0">I7=G8</f>
        <v>#REF!</v>
      </c>
      <c r="K7" s="1" t="e">
        <f>_xlfn.IFNA(VLOOKUP(B8,#REF!,$K$4,0),0)</f>
        <v>#REF!</v>
      </c>
      <c r="L7" s="1" t="e">
        <f>_xlfn.IFNA(VLOOKUP(B8,#REF!,$K$4,0),0)</f>
        <v>#REF!</v>
      </c>
      <c r="M7" s="1" t="e">
        <f>_xlfn.IFNA(VLOOKUP(B8,#REF!,$K$4,0),0)</f>
        <v>#REF!</v>
      </c>
      <c r="N7" s="1" t="e">
        <f>_xlfn.IFNA(VLOOKUP(B8,#REF!,$K$4,0),0)</f>
        <v>#REF!</v>
      </c>
      <c r="O7" s="1" t="e">
        <f>_xlfn.IFNA(VLOOKUP(B8,#REF!,$K$4,0),0)</f>
        <v>#REF!</v>
      </c>
      <c r="P7" s="1" t="e">
        <f>_xlfn.IFNA(VLOOKUP(B8,#REF!,$K$4,0),0)</f>
        <v>#REF!</v>
      </c>
      <c r="Q7" s="1" t="e">
        <f>_xlfn.IFNA(VLOOKUP(B8,#REF!,$K$4,0),0)</f>
        <v>#REF!</v>
      </c>
      <c r="R7" s="1" t="e">
        <f>_xlfn.IFNA(VLOOKUP(B8,#REF!,$K$4,0),0)</f>
        <v>#REF!</v>
      </c>
      <c r="S7" s="1" t="e">
        <f>_xlfn.IFNA(VLOOKUP(B8,#REF!,$K$4,0),0)</f>
        <v>#REF!</v>
      </c>
      <c r="T7" s="1" t="e">
        <f>_xlfn.IFNA(VLOOKUP(B8,#REF!,$K$4,0),0)</f>
        <v>#REF!</v>
      </c>
      <c r="U7" s="1" t="e">
        <f>_xlfn.IFNA(VLOOKUP(B8,#REF!,$K$4,0),0)</f>
        <v>#REF!</v>
      </c>
      <c r="V7" s="1" t="e">
        <f>_xlfn.IFNA(VLOOKUP(B8,#REF!,$K$4,0),0)</f>
        <v>#REF!</v>
      </c>
      <c r="W7" s="1" t="e">
        <f>_xlfn.IFNA(VLOOKUP(B8,#REF!,$K$4,0),0)</f>
        <v>#REF!</v>
      </c>
      <c r="X7" s="1" t="e">
        <f>_xlfn.IFNA(VLOOKUP(B8,#REF!,$K$4,0),0)</f>
        <v>#REF!</v>
      </c>
      <c r="Y7" s="1" t="e">
        <f>_xlfn.IFNA(VLOOKUP(B8,#REF!,$K$4,0),0)</f>
        <v>#REF!</v>
      </c>
      <c r="Z7" s="1" t="e">
        <f>_xlfn.IFNA(VLOOKUP(B8,#REF!,$K$4,0),0)</f>
        <v>#REF!</v>
      </c>
      <c r="AA7" s="1" t="e">
        <f>_xlfn.IFNA(VLOOKUP(B8,#REF!,$K$4,0),0)</f>
        <v>#REF!</v>
      </c>
      <c r="AB7" s="1" t="e">
        <f>_xlfn.IFNA(VLOOKUP(B8,#REF!,$K$4,0),0)</f>
        <v>#REF!</v>
      </c>
      <c r="AC7" s="1" t="e">
        <f>_xlfn.IFNA(VLOOKUP(B8,#REF!,$K$4,0),0)</f>
        <v>#REF!</v>
      </c>
      <c r="AD7" s="1" t="e">
        <f>_xlfn.IFNA(VLOOKUP(B8,#REF!,$K$4,0),0)</f>
        <v>#REF!</v>
      </c>
      <c r="AE7" s="1" t="e">
        <f>_xlfn.IFNA(VLOOKUP(B8,#REF!,$K$4,0),0)</f>
        <v>#REF!</v>
      </c>
      <c r="AF7" s="1" t="e">
        <f>_xlfn.IFNA(VLOOKUP(B8,#REF!,$K$4,0),0)</f>
        <v>#REF!</v>
      </c>
      <c r="AG7" s="1" t="e">
        <f>_xlfn.IFNA(VLOOKUP(B8,#REF!,$K$4,0),0)</f>
        <v>#REF!</v>
      </c>
      <c r="AH7" s="1" t="e">
        <f>_xlfn.IFNA(VLOOKUP(B8,#REF!,$K$4,0),0)</f>
        <v>#REF!</v>
      </c>
      <c r="AI7" s="1" t="e">
        <f>_xlfn.IFNA(VLOOKUP(B8,#REF!,$K$4,0),0)</f>
        <v>#REF!</v>
      </c>
    </row>
    <row r="8" spans="1:35" ht="15.75" customHeight="1">
      <c r="A8" s="231">
        <v>2</v>
      </c>
      <c r="B8" s="181" t="e">
        <f>#REF!</f>
        <v>#REF!</v>
      </c>
      <c r="C8" s="183" t="e">
        <f>#REF!</f>
        <v>#REF!</v>
      </c>
      <c r="D8" s="188" t="e">
        <f>#REF!</f>
        <v>#REF!</v>
      </c>
      <c r="E8" s="292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217" t="e">
        <f>#REF!</f>
        <v>#REF!</v>
      </c>
      <c r="G8" s="184" t="e">
        <f t="shared" ref="G8:G78" si="1">ROUND(E8*F8,0)</f>
        <v>#REF!</v>
      </c>
      <c r="H8" s="179"/>
      <c r="I8" s="259" t="e">
        <f>ROUND(SUM(K8:AI8),0)</f>
        <v>#REF!</v>
      </c>
      <c r="J8" s="259" t="e">
        <f>I8=G9</f>
        <v>#REF!</v>
      </c>
      <c r="K8" s="1" t="e">
        <f>_xlfn.IFNA(VLOOKUP(B9,#REF!,$K$4,0),0)</f>
        <v>#REF!</v>
      </c>
      <c r="L8" s="1" t="e">
        <f>_xlfn.IFNA(VLOOKUP(B9,#REF!,$K$4,0),0)</f>
        <v>#REF!</v>
      </c>
      <c r="M8" s="1" t="e">
        <f>_xlfn.IFNA(VLOOKUP(B9,#REF!,$K$4,0),0)</f>
        <v>#REF!</v>
      </c>
      <c r="N8" s="1" t="e">
        <f>_xlfn.IFNA(VLOOKUP(B9,#REF!,$K$4,0),0)</f>
        <v>#REF!</v>
      </c>
      <c r="O8" s="1" t="e">
        <f>_xlfn.IFNA(VLOOKUP(B9,#REF!,$K$4,0),0)</f>
        <v>#REF!</v>
      </c>
      <c r="P8" s="1" t="e">
        <f>_xlfn.IFNA(VLOOKUP(B9,#REF!,$K$4,0),0)</f>
        <v>#REF!</v>
      </c>
      <c r="Q8" s="1" t="e">
        <f>_xlfn.IFNA(VLOOKUP(B9,#REF!,$K$4,0),0)</f>
        <v>#REF!</v>
      </c>
      <c r="R8" s="1" t="e">
        <f>_xlfn.IFNA(VLOOKUP(B9,#REF!,$K$4,0),0)</f>
        <v>#REF!</v>
      </c>
      <c r="S8" s="1" t="e">
        <f>_xlfn.IFNA(VLOOKUP(B9,#REF!,$K$4,0),0)</f>
        <v>#REF!</v>
      </c>
      <c r="T8" s="1" t="e">
        <f>_xlfn.IFNA(VLOOKUP(B9,#REF!,$K$4,0),0)</f>
        <v>#REF!</v>
      </c>
      <c r="U8" s="1" t="e">
        <f>_xlfn.IFNA(VLOOKUP(B9,#REF!,$K$4,0),0)</f>
        <v>#REF!</v>
      </c>
      <c r="V8" s="1" t="e">
        <f>_xlfn.IFNA(VLOOKUP(B9,#REF!,$K$4,0),0)</f>
        <v>#REF!</v>
      </c>
      <c r="W8" s="1" t="e">
        <f>_xlfn.IFNA(VLOOKUP(B9,#REF!,$K$4,0),0)</f>
        <v>#REF!</v>
      </c>
      <c r="X8" s="1" t="e">
        <f>_xlfn.IFNA(VLOOKUP(B9,#REF!,$K$4,0),0)</f>
        <v>#REF!</v>
      </c>
      <c r="Y8" s="1" t="e">
        <f>_xlfn.IFNA(VLOOKUP(B9,#REF!,$K$4,0),0)</f>
        <v>#REF!</v>
      </c>
      <c r="Z8" s="1" t="e">
        <f>_xlfn.IFNA(VLOOKUP(B9,#REF!,$K$4,0),0)</f>
        <v>#REF!</v>
      </c>
      <c r="AA8" s="1" t="e">
        <f>_xlfn.IFNA(VLOOKUP(B9,#REF!,$K$4,0),0)</f>
        <v>#REF!</v>
      </c>
      <c r="AB8" s="1" t="e">
        <f>_xlfn.IFNA(VLOOKUP(B9,#REF!,$K$4,0),0)</f>
        <v>#REF!</v>
      </c>
      <c r="AC8" s="1" t="e">
        <f>_xlfn.IFNA(VLOOKUP(B9,#REF!,$K$4,0),0)</f>
        <v>#REF!</v>
      </c>
      <c r="AD8" s="1" t="e">
        <f>_xlfn.IFNA(VLOOKUP(B9,#REF!,$K$4,0),0)</f>
        <v>#REF!</v>
      </c>
      <c r="AE8" s="1" t="e">
        <f>_xlfn.IFNA(VLOOKUP(B9,#REF!,$K$4,0),0)</f>
        <v>#REF!</v>
      </c>
      <c r="AF8" s="1" t="e">
        <f>_xlfn.IFNA(VLOOKUP(B9,#REF!,$K$4,0),0)</f>
        <v>#REF!</v>
      </c>
      <c r="AG8" s="1" t="e">
        <f>_xlfn.IFNA(VLOOKUP(B9,#REF!,$K$4,0),0)</f>
        <v>#REF!</v>
      </c>
      <c r="AH8" s="1" t="e">
        <f>_xlfn.IFNA(VLOOKUP(B9,#REF!,$K$4,0),0)</f>
        <v>#REF!</v>
      </c>
      <c r="AI8" s="1" t="e">
        <f>_xlfn.IFNA(VLOOKUP(B9,#REF!,$K$4,0),0)</f>
        <v>#REF!</v>
      </c>
    </row>
    <row r="9" spans="1:35">
      <c r="A9" s="231">
        <v>3</v>
      </c>
      <c r="B9" s="181" t="e">
        <f>#REF!</f>
        <v>#REF!</v>
      </c>
      <c r="C9" s="183" t="e">
        <f>#REF!</f>
        <v>#REF!</v>
      </c>
      <c r="D9" s="188" t="e">
        <f>#REF!</f>
        <v>#REF!</v>
      </c>
      <c r="E9" s="292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217" t="e">
        <f>#REF!</f>
        <v>#REF!</v>
      </c>
      <c r="G9" s="184" t="e">
        <f t="shared" si="1"/>
        <v>#REF!</v>
      </c>
      <c r="H9" s="179"/>
      <c r="I9" s="259" t="e">
        <f t="shared" ref="I9:I70" si="2">SUM(K9:AI9)</f>
        <v>#REF!</v>
      </c>
      <c r="J9" s="259" t="e">
        <f t="shared" si="0"/>
        <v>#REF!</v>
      </c>
      <c r="K9" s="1" t="e">
        <f>_xlfn.IFNA(VLOOKUP(B10,#REF!,$K$4,0),0)</f>
        <v>#REF!</v>
      </c>
      <c r="L9" s="1" t="e">
        <f>_xlfn.IFNA(VLOOKUP(B10,#REF!,$K$4,0),0)</f>
        <v>#REF!</v>
      </c>
      <c r="M9" s="1" t="e">
        <f>_xlfn.IFNA(VLOOKUP(B10,#REF!,$K$4,0),0)</f>
        <v>#REF!</v>
      </c>
      <c r="N9" s="1" t="e">
        <f>_xlfn.IFNA(VLOOKUP(B10,#REF!,$K$4,0),0)</f>
        <v>#REF!</v>
      </c>
      <c r="O9" s="1" t="e">
        <f>_xlfn.IFNA(VLOOKUP(B10,#REF!,$K$4,0),0)</f>
        <v>#REF!</v>
      </c>
      <c r="P9" s="1" t="e">
        <f>_xlfn.IFNA(VLOOKUP(B10,#REF!,$K$4,0),0)</f>
        <v>#REF!</v>
      </c>
      <c r="Q9" s="1" t="e">
        <f>_xlfn.IFNA(VLOOKUP(B10,#REF!,$K$4,0),0)</f>
        <v>#REF!</v>
      </c>
      <c r="R9" s="1" t="e">
        <f>_xlfn.IFNA(VLOOKUP(B10,#REF!,$K$4,0),0)</f>
        <v>#REF!</v>
      </c>
      <c r="S9" s="1" t="e">
        <f>_xlfn.IFNA(VLOOKUP(B10,#REF!,$K$4,0),0)</f>
        <v>#REF!</v>
      </c>
      <c r="T9" s="1" t="e">
        <f>_xlfn.IFNA(VLOOKUP(B10,#REF!,$K$4,0),0)</f>
        <v>#REF!</v>
      </c>
      <c r="U9" s="1" t="e">
        <f>_xlfn.IFNA(VLOOKUP(B10,#REF!,$K$4,0),0)</f>
        <v>#REF!</v>
      </c>
      <c r="V9" s="1" t="e">
        <f>_xlfn.IFNA(VLOOKUP(B10,#REF!,$K$4,0),0)</f>
        <v>#REF!</v>
      </c>
      <c r="W9" s="1" t="e">
        <f>_xlfn.IFNA(VLOOKUP(B10,#REF!,$K$4,0),0)</f>
        <v>#REF!</v>
      </c>
      <c r="X9" s="1" t="e">
        <f>_xlfn.IFNA(VLOOKUP(B10,#REF!,$K$4,0),0)</f>
        <v>#REF!</v>
      </c>
      <c r="Y9" s="1" t="e">
        <f>_xlfn.IFNA(VLOOKUP(B10,#REF!,$K$4,0),0)</f>
        <v>#REF!</v>
      </c>
      <c r="Z9" s="1" t="e">
        <f>_xlfn.IFNA(VLOOKUP(B10,#REF!,$K$4,0),0)</f>
        <v>#REF!</v>
      </c>
      <c r="AA9" s="1" t="e">
        <f>_xlfn.IFNA(VLOOKUP(B10,#REF!,$K$4,0),0)</f>
        <v>#REF!</v>
      </c>
      <c r="AB9" s="1" t="e">
        <f>_xlfn.IFNA(VLOOKUP(B10,#REF!,$K$4,0),0)</f>
        <v>#REF!</v>
      </c>
      <c r="AC9" s="1" t="e">
        <f>_xlfn.IFNA(VLOOKUP(B10,#REF!,$K$4,0),0)</f>
        <v>#REF!</v>
      </c>
      <c r="AD9" s="1" t="e">
        <f>_xlfn.IFNA(VLOOKUP(B10,#REF!,$K$4,0),0)</f>
        <v>#REF!</v>
      </c>
      <c r="AE9" s="1" t="e">
        <f>_xlfn.IFNA(VLOOKUP(B10,#REF!,$K$4,0),0)</f>
        <v>#REF!</v>
      </c>
      <c r="AF9" s="1" t="e">
        <f>_xlfn.IFNA(VLOOKUP(B10,#REF!,$K$4,0),0)</f>
        <v>#REF!</v>
      </c>
      <c r="AG9" s="1" t="e">
        <f>_xlfn.IFNA(VLOOKUP(B10,#REF!,$K$4,0),0)</f>
        <v>#REF!</v>
      </c>
      <c r="AH9" s="1" t="e">
        <f>_xlfn.IFNA(VLOOKUP(B10,#REF!,$K$4,0),0)</f>
        <v>#REF!</v>
      </c>
      <c r="AI9" s="1" t="e">
        <f>_xlfn.IFNA(VLOOKUP(B10,#REF!,$K$4,0),0)</f>
        <v>#REF!</v>
      </c>
    </row>
    <row r="10" spans="1:35">
      <c r="A10" s="231">
        <v>4</v>
      </c>
      <c r="B10" s="181" t="e">
        <f>#REF!</f>
        <v>#REF!</v>
      </c>
      <c r="C10" s="183" t="e">
        <f>#REF!</f>
        <v>#REF!</v>
      </c>
      <c r="D10" s="188" t="e">
        <f>#REF!</f>
        <v>#REF!</v>
      </c>
      <c r="E10" s="292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217" t="e">
        <f>#REF!</f>
        <v>#REF!</v>
      </c>
      <c r="G10" s="184" t="e">
        <f>ROUND(E10*F10,0)</f>
        <v>#REF!</v>
      </c>
      <c r="H10" s="179"/>
      <c r="I10" s="259" t="e">
        <f t="shared" si="2"/>
        <v>#REF!</v>
      </c>
      <c r="J10" s="259" t="e">
        <f t="shared" si="0"/>
        <v>#REF!</v>
      </c>
      <c r="K10" s="1" t="e">
        <f>_xlfn.IFNA(VLOOKUP(B11,#REF!,$K$4,0),0)</f>
        <v>#REF!</v>
      </c>
      <c r="L10" s="1" t="e">
        <f>_xlfn.IFNA(VLOOKUP(B11,#REF!,$K$4,0),0)</f>
        <v>#REF!</v>
      </c>
      <c r="M10" s="1" t="e">
        <f>_xlfn.IFNA(VLOOKUP(B11,#REF!,$K$4,0),0)</f>
        <v>#REF!</v>
      </c>
      <c r="N10" s="1" t="e">
        <f>_xlfn.IFNA(VLOOKUP(B11,#REF!,$K$4,0),0)</f>
        <v>#REF!</v>
      </c>
      <c r="O10" s="1" t="e">
        <f>_xlfn.IFNA(VLOOKUP(B11,#REF!,$K$4,0),0)</f>
        <v>#REF!</v>
      </c>
      <c r="P10" s="1" t="e">
        <f>_xlfn.IFNA(VLOOKUP(B11,#REF!,$K$4,0),0)</f>
        <v>#REF!</v>
      </c>
      <c r="Q10" s="1" t="e">
        <f>_xlfn.IFNA(VLOOKUP(B11,#REF!,$K$4,0),0)</f>
        <v>#REF!</v>
      </c>
      <c r="R10" s="1" t="e">
        <f>_xlfn.IFNA(VLOOKUP(B11,#REF!,$K$4,0),0)</f>
        <v>#REF!</v>
      </c>
      <c r="S10" s="1" t="e">
        <f>_xlfn.IFNA(VLOOKUP(B11,#REF!,$K$4,0),0)</f>
        <v>#REF!</v>
      </c>
      <c r="T10" s="1" t="e">
        <f>_xlfn.IFNA(VLOOKUP(B11,#REF!,$K$4,0),0)</f>
        <v>#REF!</v>
      </c>
      <c r="U10" s="1" t="e">
        <f>_xlfn.IFNA(VLOOKUP(B11,#REF!,$K$4,0),0)</f>
        <v>#REF!</v>
      </c>
      <c r="V10" s="1" t="e">
        <f>_xlfn.IFNA(VLOOKUP(B11,#REF!,$K$4,0),0)</f>
        <v>#REF!</v>
      </c>
      <c r="W10" s="1" t="e">
        <f>_xlfn.IFNA(VLOOKUP(B11,#REF!,$K$4,0),0)</f>
        <v>#REF!</v>
      </c>
      <c r="X10" s="1" t="e">
        <f>_xlfn.IFNA(VLOOKUP(B11,#REF!,$K$4,0),0)</f>
        <v>#REF!</v>
      </c>
      <c r="Y10" s="1" t="e">
        <f>_xlfn.IFNA(VLOOKUP(B11,#REF!,$K$4,0),0)</f>
        <v>#REF!</v>
      </c>
      <c r="Z10" s="1" t="e">
        <f>_xlfn.IFNA(VLOOKUP(B11,#REF!,$K$4,0),0)</f>
        <v>#REF!</v>
      </c>
      <c r="AA10" s="1" t="e">
        <f>_xlfn.IFNA(VLOOKUP(B11,#REF!,$K$4,0),0)</f>
        <v>#REF!</v>
      </c>
      <c r="AB10" s="1" t="e">
        <f>_xlfn.IFNA(VLOOKUP(B11,#REF!,$K$4,0),0)</f>
        <v>#REF!</v>
      </c>
      <c r="AC10" s="1" t="e">
        <f>_xlfn.IFNA(VLOOKUP(B11,#REF!,$K$4,0),0)</f>
        <v>#REF!</v>
      </c>
      <c r="AD10" s="1" t="e">
        <f>_xlfn.IFNA(VLOOKUP(B11,#REF!,$K$4,0),0)</f>
        <v>#REF!</v>
      </c>
      <c r="AE10" s="1" t="e">
        <f>_xlfn.IFNA(VLOOKUP(B11,#REF!,$K$4,0),0)</f>
        <v>#REF!</v>
      </c>
      <c r="AF10" s="1" t="e">
        <f>_xlfn.IFNA(VLOOKUP(B11,#REF!,$K$4,0),0)</f>
        <v>#REF!</v>
      </c>
      <c r="AG10" s="1" t="e">
        <f>_xlfn.IFNA(VLOOKUP(B11,#REF!,$K$4,0),0)</f>
        <v>#REF!</v>
      </c>
      <c r="AH10" s="1" t="e">
        <f>_xlfn.IFNA(VLOOKUP(B11,#REF!,$K$4,0),0)</f>
        <v>#REF!</v>
      </c>
      <c r="AI10" s="1" t="e">
        <f>_xlfn.IFNA(VLOOKUP(B11,#REF!,$K$4,0),0)</f>
        <v>#REF!</v>
      </c>
    </row>
    <row r="11" spans="1:35" ht="15.75" customHeight="1">
      <c r="A11" s="231">
        <v>5</v>
      </c>
      <c r="B11" s="181" t="e">
        <f>#REF!</f>
        <v>#REF!</v>
      </c>
      <c r="C11" s="183" t="e">
        <f>#REF!</f>
        <v>#REF!</v>
      </c>
      <c r="D11" s="188" t="e">
        <f>#REF!</f>
        <v>#REF!</v>
      </c>
      <c r="E11" s="292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217" t="e">
        <f>#REF!</f>
        <v>#REF!</v>
      </c>
      <c r="G11" s="184" t="e">
        <f t="shared" si="1"/>
        <v>#REF!</v>
      </c>
      <c r="H11" s="179"/>
      <c r="I11" s="259" t="e">
        <f t="shared" si="2"/>
        <v>#REF!</v>
      </c>
      <c r="J11" s="259" t="e">
        <f t="shared" si="0"/>
        <v>#REF!</v>
      </c>
      <c r="K11" s="1" t="e">
        <f>_xlfn.IFNA(VLOOKUP(B12,#REF!,$K$4,0),0)</f>
        <v>#REF!</v>
      </c>
      <c r="L11" s="1" t="e">
        <f>_xlfn.IFNA(VLOOKUP(B12,#REF!,$K$4,0),0)</f>
        <v>#REF!</v>
      </c>
      <c r="M11" s="1" t="e">
        <f>_xlfn.IFNA(VLOOKUP(B12,#REF!,$K$4,0),0)</f>
        <v>#REF!</v>
      </c>
      <c r="N11" s="1" t="e">
        <f>_xlfn.IFNA(VLOOKUP(B12,#REF!,$K$4,0),0)</f>
        <v>#REF!</v>
      </c>
      <c r="O11" s="1" t="e">
        <f>_xlfn.IFNA(VLOOKUP(B12,#REF!,$K$4,0),0)</f>
        <v>#REF!</v>
      </c>
      <c r="P11" s="1" t="e">
        <f>_xlfn.IFNA(VLOOKUP(B12,#REF!,$K$4,0),0)</f>
        <v>#REF!</v>
      </c>
      <c r="Q11" s="1" t="e">
        <f>_xlfn.IFNA(VLOOKUP(B12,#REF!,$K$4,0),0)</f>
        <v>#REF!</v>
      </c>
      <c r="R11" s="1" t="e">
        <f>_xlfn.IFNA(VLOOKUP(B12,#REF!,$K$4,0),0)</f>
        <v>#REF!</v>
      </c>
      <c r="S11" s="1" t="e">
        <f>_xlfn.IFNA(VLOOKUP(B12,#REF!,$K$4,0),0)</f>
        <v>#REF!</v>
      </c>
      <c r="T11" s="1" t="e">
        <f>_xlfn.IFNA(VLOOKUP(B12,#REF!,$K$4,0),0)</f>
        <v>#REF!</v>
      </c>
      <c r="U11" s="1" t="e">
        <f>_xlfn.IFNA(VLOOKUP(B12,#REF!,$K$4,0),0)</f>
        <v>#REF!</v>
      </c>
      <c r="V11" s="1" t="e">
        <f>_xlfn.IFNA(VLOOKUP(B12,#REF!,$K$4,0),0)</f>
        <v>#REF!</v>
      </c>
      <c r="W11" s="1" t="e">
        <f>_xlfn.IFNA(VLOOKUP(B12,#REF!,$K$4,0),0)</f>
        <v>#REF!</v>
      </c>
      <c r="X11" s="1" t="e">
        <f>_xlfn.IFNA(VLOOKUP(B12,#REF!,$K$4,0),0)</f>
        <v>#REF!</v>
      </c>
      <c r="Y11" s="1" t="e">
        <f>_xlfn.IFNA(VLOOKUP(B12,#REF!,$K$4,0),0)</f>
        <v>#REF!</v>
      </c>
      <c r="Z11" s="1" t="e">
        <f>_xlfn.IFNA(VLOOKUP(B12,#REF!,$K$4,0),0)</f>
        <v>#REF!</v>
      </c>
      <c r="AA11" s="1" t="e">
        <f>_xlfn.IFNA(VLOOKUP(B12,#REF!,$K$4,0),0)</f>
        <v>#REF!</v>
      </c>
      <c r="AB11" s="1" t="e">
        <f>_xlfn.IFNA(VLOOKUP(B12,#REF!,$K$4,0),0)</f>
        <v>#REF!</v>
      </c>
      <c r="AC11" s="1" t="e">
        <f>_xlfn.IFNA(VLOOKUP(B12,#REF!,$K$4,0),0)</f>
        <v>#REF!</v>
      </c>
      <c r="AD11" s="1" t="e">
        <f>_xlfn.IFNA(VLOOKUP(B12,#REF!,$K$4,0),0)</f>
        <v>#REF!</v>
      </c>
      <c r="AE11" s="1" t="e">
        <f>_xlfn.IFNA(VLOOKUP(B12,#REF!,$K$4,0),0)</f>
        <v>#REF!</v>
      </c>
      <c r="AF11" s="1" t="e">
        <f>_xlfn.IFNA(VLOOKUP(B12,#REF!,$K$4,0),0)</f>
        <v>#REF!</v>
      </c>
      <c r="AG11" s="1" t="e">
        <f>_xlfn.IFNA(VLOOKUP(B12,#REF!,$K$4,0),0)</f>
        <v>#REF!</v>
      </c>
      <c r="AH11" s="1" t="e">
        <f>_xlfn.IFNA(VLOOKUP(B12,#REF!,$K$4,0),0)</f>
        <v>#REF!</v>
      </c>
      <c r="AI11" s="1" t="e">
        <f>_xlfn.IFNA(VLOOKUP(B12,#REF!,$K$4,0),0)</f>
        <v>#REF!</v>
      </c>
    </row>
    <row r="12" spans="1:35" ht="15.75" customHeight="1">
      <c r="A12" s="231">
        <v>6</v>
      </c>
      <c r="B12" s="181" t="e">
        <f>#REF!</f>
        <v>#REF!</v>
      </c>
      <c r="C12" s="183" t="e">
        <f>#REF!</f>
        <v>#REF!</v>
      </c>
      <c r="D12" s="188" t="e">
        <f>#REF!</f>
        <v>#REF!</v>
      </c>
      <c r="E12" s="292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217" t="e">
        <f>'201.3P'!N50</f>
        <v>#REF!</v>
      </c>
      <c r="G12" s="184" t="e">
        <f t="shared" si="1"/>
        <v>#REF!</v>
      </c>
      <c r="H12" s="179"/>
      <c r="I12" s="259" t="e">
        <f t="shared" si="2"/>
        <v>#REF!</v>
      </c>
      <c r="J12" s="259" t="e">
        <f t="shared" si="0"/>
        <v>#REF!</v>
      </c>
      <c r="K12" s="1" t="e">
        <f>_xlfn.IFNA(VLOOKUP(B13,#REF!,$K$4,0),0)</f>
        <v>#REF!</v>
      </c>
      <c r="L12" s="1" t="e">
        <f>_xlfn.IFNA(VLOOKUP(B13,#REF!,$K$4,0),0)</f>
        <v>#REF!</v>
      </c>
      <c r="M12" s="1" t="e">
        <f>_xlfn.IFNA(VLOOKUP(B13,#REF!,$K$4,0),0)</f>
        <v>#REF!</v>
      </c>
      <c r="N12" s="1" t="e">
        <f>_xlfn.IFNA(VLOOKUP(B13,#REF!,$K$4,0),0)</f>
        <v>#REF!</v>
      </c>
      <c r="O12" s="1" t="e">
        <f>_xlfn.IFNA(VLOOKUP(B13,#REF!,$K$4,0),0)</f>
        <v>#REF!</v>
      </c>
      <c r="P12" s="1" t="e">
        <f>_xlfn.IFNA(VLOOKUP(B13,#REF!,$K$4,0),0)</f>
        <v>#REF!</v>
      </c>
      <c r="Q12" s="1" t="e">
        <f>_xlfn.IFNA(VLOOKUP(B13,#REF!,$K$4,0),0)</f>
        <v>#REF!</v>
      </c>
      <c r="R12" s="1" t="e">
        <f>_xlfn.IFNA(VLOOKUP(B13,#REF!,$K$4,0),0)</f>
        <v>#REF!</v>
      </c>
      <c r="S12" s="1" t="e">
        <f>_xlfn.IFNA(VLOOKUP(B13,#REF!,$K$4,0),0)</f>
        <v>#REF!</v>
      </c>
      <c r="T12" s="1" t="e">
        <f>_xlfn.IFNA(VLOOKUP(B13,#REF!,$K$4,0),0)</f>
        <v>#REF!</v>
      </c>
      <c r="U12" s="1" t="e">
        <f>_xlfn.IFNA(VLOOKUP(B13,#REF!,$K$4,0),0)</f>
        <v>#REF!</v>
      </c>
      <c r="V12" s="1" t="e">
        <f>_xlfn.IFNA(VLOOKUP(B13,#REF!,$K$4,0),0)</f>
        <v>#REF!</v>
      </c>
      <c r="W12" s="1" t="e">
        <f>_xlfn.IFNA(VLOOKUP(B13,#REF!,$K$4,0),0)</f>
        <v>#REF!</v>
      </c>
      <c r="X12" s="1" t="e">
        <f>_xlfn.IFNA(VLOOKUP(B13,#REF!,$K$4,0),0)</f>
        <v>#REF!</v>
      </c>
      <c r="Y12" s="1" t="e">
        <f>_xlfn.IFNA(VLOOKUP(B13,#REF!,$K$4,0),0)</f>
        <v>#REF!</v>
      </c>
      <c r="Z12" s="1" t="e">
        <f>_xlfn.IFNA(VLOOKUP(B13,#REF!,$K$4,0),0)</f>
        <v>#REF!</v>
      </c>
      <c r="AA12" s="1" t="e">
        <f>_xlfn.IFNA(VLOOKUP(B13,#REF!,$K$4,0),0)</f>
        <v>#REF!</v>
      </c>
      <c r="AB12" s="1" t="e">
        <f>_xlfn.IFNA(VLOOKUP(B13,#REF!,$K$4,0),0)</f>
        <v>#REF!</v>
      </c>
      <c r="AC12" s="1" t="e">
        <f>_xlfn.IFNA(VLOOKUP(B13,#REF!,$K$4,0),0)</f>
        <v>#REF!</v>
      </c>
      <c r="AD12" s="1" t="e">
        <f>_xlfn.IFNA(VLOOKUP(B13,#REF!,$K$4,0),0)</f>
        <v>#REF!</v>
      </c>
      <c r="AE12" s="1" t="e">
        <f>_xlfn.IFNA(VLOOKUP(B13,#REF!,$K$4,0),0)</f>
        <v>#REF!</v>
      </c>
      <c r="AF12" s="1" t="e">
        <f>_xlfn.IFNA(VLOOKUP(B13,#REF!,$K$4,0),0)</f>
        <v>#REF!</v>
      </c>
      <c r="AG12" s="1" t="e">
        <f>_xlfn.IFNA(VLOOKUP(B13,#REF!,$K$4,0),0)</f>
        <v>#REF!</v>
      </c>
      <c r="AH12" s="1" t="e">
        <f>_xlfn.IFNA(VLOOKUP(B13,#REF!,$K$4,0),0)</f>
        <v>#REF!</v>
      </c>
      <c r="AI12" s="1" t="e">
        <f>_xlfn.IFNA(VLOOKUP(B13,#REF!,$K$4,0),0)</f>
        <v>#REF!</v>
      </c>
    </row>
    <row r="13" spans="1:35" ht="15.75" customHeight="1">
      <c r="A13" s="231">
        <v>7</v>
      </c>
      <c r="B13" s="181" t="e">
        <f>#REF!</f>
        <v>#REF!</v>
      </c>
      <c r="C13" s="183" t="e">
        <f>#REF!</f>
        <v>#REF!</v>
      </c>
      <c r="D13" s="188" t="e">
        <f>#REF!</f>
        <v>#REF!</v>
      </c>
      <c r="E13" s="292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217" t="e">
        <f>'201.3'!N50</f>
        <v>#REF!</v>
      </c>
      <c r="G13" s="184" t="e">
        <f t="shared" si="1"/>
        <v>#REF!</v>
      </c>
      <c r="H13" s="179"/>
      <c r="I13" s="259" t="e">
        <f t="shared" si="2"/>
        <v>#REF!</v>
      </c>
      <c r="J13" s="259" t="e">
        <f t="shared" si="0"/>
        <v>#REF!</v>
      </c>
      <c r="K13" s="1" t="e">
        <f>_xlfn.IFNA(VLOOKUP(B14,#REF!,$K$4,0),0)</f>
        <v>#REF!</v>
      </c>
      <c r="L13" s="1" t="e">
        <f>_xlfn.IFNA(VLOOKUP(B14,#REF!,$K$4,0),0)</f>
        <v>#REF!</v>
      </c>
      <c r="M13" s="1" t="e">
        <f>_xlfn.IFNA(VLOOKUP(B14,#REF!,$K$4,0),0)</f>
        <v>#REF!</v>
      </c>
      <c r="N13" s="1" t="e">
        <f>_xlfn.IFNA(VLOOKUP(B14,#REF!,$K$4,0),0)</f>
        <v>#REF!</v>
      </c>
      <c r="O13" s="1" t="e">
        <f>_xlfn.IFNA(VLOOKUP(B14,#REF!,$K$4,0),0)</f>
        <v>#REF!</v>
      </c>
      <c r="P13" s="1" t="e">
        <f>_xlfn.IFNA(VLOOKUP(B14,#REF!,$K$4,0),0)</f>
        <v>#REF!</v>
      </c>
      <c r="Q13" s="1" t="e">
        <f>_xlfn.IFNA(VLOOKUP(B14,#REF!,$K$4,0),0)</f>
        <v>#REF!</v>
      </c>
      <c r="R13" s="1" t="e">
        <f>_xlfn.IFNA(VLOOKUP(B14,#REF!,$K$4,0),0)</f>
        <v>#REF!</v>
      </c>
      <c r="S13" s="1" t="e">
        <f>_xlfn.IFNA(VLOOKUP(B14,#REF!,$K$4,0),0)</f>
        <v>#REF!</v>
      </c>
      <c r="T13" s="1" t="e">
        <f>_xlfn.IFNA(VLOOKUP(B14,#REF!,$K$4,0),0)</f>
        <v>#REF!</v>
      </c>
      <c r="U13" s="1" t="e">
        <f>_xlfn.IFNA(VLOOKUP(B14,#REF!,$K$4,0),0)</f>
        <v>#REF!</v>
      </c>
      <c r="V13" s="1" t="e">
        <f>_xlfn.IFNA(VLOOKUP(B14,#REF!,$K$4,0),0)</f>
        <v>#REF!</v>
      </c>
      <c r="W13" s="1" t="e">
        <f>_xlfn.IFNA(VLOOKUP(B14,#REF!,$K$4,0),0)</f>
        <v>#REF!</v>
      </c>
      <c r="X13" s="1" t="e">
        <f>_xlfn.IFNA(VLOOKUP(B14,#REF!,$K$4,0),0)</f>
        <v>#REF!</v>
      </c>
      <c r="Y13" s="1" t="e">
        <f>_xlfn.IFNA(VLOOKUP(B14,#REF!,$K$4,0),0)</f>
        <v>#REF!</v>
      </c>
      <c r="Z13" s="1" t="e">
        <f>_xlfn.IFNA(VLOOKUP(B14,#REF!,$K$4,0),0)</f>
        <v>#REF!</v>
      </c>
      <c r="AA13" s="1" t="e">
        <f>_xlfn.IFNA(VLOOKUP(B14,#REF!,$K$4,0),0)</f>
        <v>#REF!</v>
      </c>
      <c r="AB13" s="1" t="e">
        <f>_xlfn.IFNA(VLOOKUP(B14,#REF!,$K$4,0),0)</f>
        <v>#REF!</v>
      </c>
      <c r="AC13" s="1" t="e">
        <f>_xlfn.IFNA(VLOOKUP(B14,#REF!,$K$4,0),0)</f>
        <v>#REF!</v>
      </c>
      <c r="AD13" s="1" t="e">
        <f>_xlfn.IFNA(VLOOKUP(B14,#REF!,$K$4,0),0)</f>
        <v>#REF!</v>
      </c>
      <c r="AE13" s="1" t="e">
        <f>_xlfn.IFNA(VLOOKUP(B14,#REF!,$K$4,0),0)</f>
        <v>#REF!</v>
      </c>
      <c r="AF13" s="1" t="e">
        <f>_xlfn.IFNA(VLOOKUP(B14,#REF!,$K$4,0),0)</f>
        <v>#REF!</v>
      </c>
      <c r="AG13" s="1" t="e">
        <f>_xlfn.IFNA(VLOOKUP(B14,#REF!,$K$4,0),0)</f>
        <v>#REF!</v>
      </c>
      <c r="AH13" s="1" t="e">
        <f>_xlfn.IFNA(VLOOKUP(B14,#REF!,$K$4,0),0)</f>
        <v>#REF!</v>
      </c>
      <c r="AI13" s="1" t="e">
        <f>_xlfn.IFNA(VLOOKUP(B14,#REF!,$K$4,0),0)</f>
        <v>#REF!</v>
      </c>
    </row>
    <row r="14" spans="1:35" ht="15.75" customHeight="1">
      <c r="A14" s="240">
        <v>8</v>
      </c>
      <c r="B14" s="181" t="e">
        <f>#REF!</f>
        <v>#REF!</v>
      </c>
      <c r="C14" s="183" t="e">
        <f>#REF!</f>
        <v>#REF!</v>
      </c>
      <c r="D14" s="188" t="e">
        <f>#REF!</f>
        <v>#REF!</v>
      </c>
      <c r="E14" s="292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236" t="e">
        <f>'201.9'!N50</f>
        <v>#REF!</v>
      </c>
      <c r="G14" s="184" t="e">
        <f t="shared" si="1"/>
        <v>#REF!</v>
      </c>
      <c r="H14" s="179"/>
      <c r="I14" s="259" t="e">
        <f t="shared" si="2"/>
        <v>#REF!</v>
      </c>
      <c r="J14" s="259" t="e">
        <f t="shared" si="0"/>
        <v>#REF!</v>
      </c>
      <c r="K14" s="1" t="e">
        <f>_xlfn.IFNA(VLOOKUP(B15,#REF!,$K$4,0),0)</f>
        <v>#REF!</v>
      </c>
      <c r="L14" s="1" t="e">
        <f>_xlfn.IFNA(VLOOKUP(B15,#REF!,$K$4,0),0)</f>
        <v>#REF!</v>
      </c>
      <c r="M14" s="1" t="e">
        <f>_xlfn.IFNA(VLOOKUP(B15,#REF!,$K$4,0),0)</f>
        <v>#REF!</v>
      </c>
      <c r="N14" s="1" t="e">
        <f>_xlfn.IFNA(VLOOKUP(B15,#REF!,$K$4,0),0)</f>
        <v>#REF!</v>
      </c>
      <c r="O14" s="1" t="e">
        <f>_xlfn.IFNA(VLOOKUP(B15,#REF!,$K$4,0),0)</f>
        <v>#REF!</v>
      </c>
      <c r="P14" s="1" t="e">
        <f>_xlfn.IFNA(VLOOKUP(B15,#REF!,$K$4,0),0)</f>
        <v>#REF!</v>
      </c>
      <c r="Q14" s="1" t="e">
        <f>_xlfn.IFNA(VLOOKUP(B15,#REF!,$K$4,0),0)</f>
        <v>#REF!</v>
      </c>
      <c r="R14" s="1" t="e">
        <f>_xlfn.IFNA(VLOOKUP(B15,#REF!,$K$4,0),0)</f>
        <v>#REF!</v>
      </c>
      <c r="S14" s="1" t="e">
        <f>_xlfn.IFNA(VLOOKUP(B15,#REF!,$K$4,0),0)</f>
        <v>#REF!</v>
      </c>
      <c r="T14" s="1" t="e">
        <f>_xlfn.IFNA(VLOOKUP(B15,#REF!,$K$4,0),0)</f>
        <v>#REF!</v>
      </c>
      <c r="U14" s="1" t="e">
        <f>_xlfn.IFNA(VLOOKUP(B15,#REF!,$K$4,0),0)</f>
        <v>#REF!</v>
      </c>
      <c r="V14" s="1" t="e">
        <f>_xlfn.IFNA(VLOOKUP(B15,#REF!,$K$4,0),0)</f>
        <v>#REF!</v>
      </c>
      <c r="W14" s="1" t="e">
        <f>_xlfn.IFNA(VLOOKUP(B15,#REF!,$K$4,0),0)</f>
        <v>#REF!</v>
      </c>
      <c r="X14" s="1" t="e">
        <f>_xlfn.IFNA(VLOOKUP(B15,#REF!,$K$4,0),0)</f>
        <v>#REF!</v>
      </c>
      <c r="Y14" s="1" t="e">
        <f>_xlfn.IFNA(VLOOKUP(B15,#REF!,$K$4,0),0)</f>
        <v>#REF!</v>
      </c>
      <c r="Z14" s="1" t="e">
        <f>_xlfn.IFNA(VLOOKUP(B15,#REF!,$K$4,0),0)</f>
        <v>#REF!</v>
      </c>
      <c r="AA14" s="1" t="e">
        <f>_xlfn.IFNA(VLOOKUP(B15,#REF!,$K$4,0),0)</f>
        <v>#REF!</v>
      </c>
      <c r="AB14" s="1" t="e">
        <f>_xlfn.IFNA(VLOOKUP(B15,#REF!,$K$4,0),0)</f>
        <v>#REF!</v>
      </c>
      <c r="AC14" s="1" t="e">
        <f>_xlfn.IFNA(VLOOKUP(B15,#REF!,$K$4,0),0)</f>
        <v>#REF!</v>
      </c>
      <c r="AD14" s="1" t="e">
        <f>_xlfn.IFNA(VLOOKUP(B15,#REF!,$K$4,0),0)</f>
        <v>#REF!</v>
      </c>
      <c r="AE14" s="1" t="e">
        <f>_xlfn.IFNA(VLOOKUP(B15,#REF!,$K$4,0),0)</f>
        <v>#REF!</v>
      </c>
      <c r="AF14" s="1" t="e">
        <f>_xlfn.IFNA(VLOOKUP(B15,#REF!,$K$4,0),0)</f>
        <v>#REF!</v>
      </c>
      <c r="AG14" s="1" t="e">
        <f>_xlfn.IFNA(VLOOKUP(B15,#REF!,$K$4,0),0)</f>
        <v>#REF!</v>
      </c>
      <c r="AH14" s="1" t="e">
        <f>_xlfn.IFNA(VLOOKUP(B15,#REF!,$K$4,0),0)</f>
        <v>#REF!</v>
      </c>
      <c r="AI14" s="1" t="e">
        <f>_xlfn.IFNA(VLOOKUP(B15,#REF!,$K$4,0),0)</f>
        <v>#REF!</v>
      </c>
    </row>
    <row r="15" spans="1:35" ht="15.75" customHeight="1">
      <c r="A15" s="242"/>
      <c r="B15" s="181" t="s">
        <v>344</v>
      </c>
      <c r="C15" s="243" t="s">
        <v>271</v>
      </c>
      <c r="D15" s="188" t="e">
        <f>#REF!</f>
        <v>#REF!</v>
      </c>
      <c r="E15" s="292"/>
      <c r="F15" s="244"/>
      <c r="G15" s="250" t="e">
        <f>SUM(G7:G14)</f>
        <v>#REF!</v>
      </c>
      <c r="H15" s="179"/>
      <c r="I15" s="259" t="e">
        <f t="shared" si="2"/>
        <v>#REF!</v>
      </c>
      <c r="J15" s="259" t="e">
        <f t="shared" si="0"/>
        <v>#REF!</v>
      </c>
      <c r="K15" s="1" t="e">
        <f>_xlfn.IFNA(VLOOKUP(B16,#REF!,$K$4,0),0)</f>
        <v>#REF!</v>
      </c>
      <c r="L15" s="1" t="e">
        <f>_xlfn.IFNA(VLOOKUP(B16,#REF!,$K$4,0),0)</f>
        <v>#REF!</v>
      </c>
      <c r="M15" s="1" t="e">
        <f>_xlfn.IFNA(VLOOKUP(B16,#REF!,$K$4,0),0)</f>
        <v>#REF!</v>
      </c>
      <c r="N15" s="1" t="e">
        <f>_xlfn.IFNA(VLOOKUP(B16,#REF!,$K$4,0),0)</f>
        <v>#REF!</v>
      </c>
      <c r="O15" s="1" t="e">
        <f>_xlfn.IFNA(VLOOKUP(B16,#REF!,$K$4,0),0)</f>
        <v>#REF!</v>
      </c>
      <c r="P15" s="1" t="e">
        <f>_xlfn.IFNA(VLOOKUP(B16,#REF!,$K$4,0),0)</f>
        <v>#REF!</v>
      </c>
      <c r="Q15" s="1" t="e">
        <f>_xlfn.IFNA(VLOOKUP(B16,#REF!,$K$4,0),0)</f>
        <v>#REF!</v>
      </c>
      <c r="R15" s="1" t="e">
        <f>_xlfn.IFNA(VLOOKUP(B16,#REF!,$K$4,0),0)</f>
        <v>#REF!</v>
      </c>
      <c r="S15" s="1" t="e">
        <f>_xlfn.IFNA(VLOOKUP(B16,#REF!,$K$4,0),0)</f>
        <v>#REF!</v>
      </c>
      <c r="T15" s="1" t="e">
        <f>_xlfn.IFNA(VLOOKUP(B16,#REF!,$K$4,0),0)</f>
        <v>#REF!</v>
      </c>
      <c r="U15" s="1" t="e">
        <f>_xlfn.IFNA(VLOOKUP(B16,#REF!,$K$4,0),0)</f>
        <v>#REF!</v>
      </c>
      <c r="V15" s="1" t="e">
        <f>_xlfn.IFNA(VLOOKUP(B16,#REF!,$K$4,0),0)</f>
        <v>#REF!</v>
      </c>
      <c r="W15" s="1" t="e">
        <f>_xlfn.IFNA(VLOOKUP(B16,#REF!,$K$4,0),0)</f>
        <v>#REF!</v>
      </c>
      <c r="X15" s="1" t="e">
        <f>_xlfn.IFNA(VLOOKUP(B16,#REF!,$K$4,0),0)</f>
        <v>#REF!</v>
      </c>
      <c r="Y15" s="1" t="e">
        <f>_xlfn.IFNA(VLOOKUP(B16,#REF!,$K$4,0),0)</f>
        <v>#REF!</v>
      </c>
      <c r="Z15" s="1" t="e">
        <f>_xlfn.IFNA(VLOOKUP(B16,#REF!,$K$4,0),0)</f>
        <v>#REF!</v>
      </c>
      <c r="AA15" s="1" t="e">
        <f>_xlfn.IFNA(VLOOKUP(B16,#REF!,$K$4,0),0)</f>
        <v>#REF!</v>
      </c>
      <c r="AB15" s="1" t="e">
        <f>_xlfn.IFNA(VLOOKUP(B16,#REF!,$K$4,0),0)</f>
        <v>#REF!</v>
      </c>
      <c r="AC15" s="1" t="e">
        <f>_xlfn.IFNA(VLOOKUP(B16,#REF!,$K$4,0),0)</f>
        <v>#REF!</v>
      </c>
      <c r="AD15" s="1" t="e">
        <f>_xlfn.IFNA(VLOOKUP(B16,#REF!,$K$4,0),0)</f>
        <v>#REF!</v>
      </c>
      <c r="AE15" s="1" t="e">
        <f>_xlfn.IFNA(VLOOKUP(B16,#REF!,$K$4,0),0)</f>
        <v>#REF!</v>
      </c>
      <c r="AF15" s="1" t="e">
        <f>_xlfn.IFNA(VLOOKUP(B16,#REF!,$K$4,0),0)</f>
        <v>#REF!</v>
      </c>
      <c r="AG15" s="1" t="e">
        <f>_xlfn.IFNA(VLOOKUP(B16,#REF!,$K$4,0),0)</f>
        <v>#REF!</v>
      </c>
      <c r="AH15" s="1" t="e">
        <f>_xlfn.IFNA(VLOOKUP(B16,#REF!,$K$4,0),0)</f>
        <v>#REF!</v>
      </c>
      <c r="AI15" s="1" t="e">
        <f>_xlfn.IFNA(VLOOKUP(B16,#REF!,$K$4,0),0)</f>
        <v>#REF!</v>
      </c>
    </row>
    <row r="16" spans="1:35" ht="15.75" customHeight="1">
      <c r="A16" s="241"/>
      <c r="B16" s="181" t="s">
        <v>344</v>
      </c>
      <c r="C16" s="237" t="s">
        <v>151</v>
      </c>
      <c r="D16" s="188" t="e">
        <f>#REF!</f>
        <v>#REF!</v>
      </c>
      <c r="E16" s="292"/>
      <c r="F16" s="238"/>
      <c r="G16" s="226"/>
      <c r="H16" s="179"/>
      <c r="I16" s="259" t="e">
        <f t="shared" si="2"/>
        <v>#REF!</v>
      </c>
      <c r="J16" s="259" t="e">
        <f t="shared" si="0"/>
        <v>#REF!</v>
      </c>
      <c r="K16" s="1" t="e">
        <f>_xlfn.IFNA(VLOOKUP(B17,#REF!,$K$4,0),0)</f>
        <v>#REF!</v>
      </c>
      <c r="L16" s="1" t="e">
        <f>_xlfn.IFNA(VLOOKUP(B17,#REF!,$K$4,0),0)</f>
        <v>#REF!</v>
      </c>
      <c r="M16" s="1" t="e">
        <f>_xlfn.IFNA(VLOOKUP(B17,#REF!,$K$4,0),0)</f>
        <v>#REF!</v>
      </c>
      <c r="N16" s="1" t="e">
        <f>_xlfn.IFNA(VLOOKUP(B17,#REF!,$K$4,0),0)</f>
        <v>#REF!</v>
      </c>
      <c r="O16" s="1" t="e">
        <f>_xlfn.IFNA(VLOOKUP(B17,#REF!,$K$4,0),0)</f>
        <v>#REF!</v>
      </c>
      <c r="P16" s="1" t="e">
        <f>_xlfn.IFNA(VLOOKUP(B17,#REF!,$K$4,0),0)</f>
        <v>#REF!</v>
      </c>
      <c r="Q16" s="1" t="e">
        <f>_xlfn.IFNA(VLOOKUP(B17,#REF!,$K$4,0),0)</f>
        <v>#REF!</v>
      </c>
      <c r="R16" s="1" t="e">
        <f>_xlfn.IFNA(VLOOKUP(B17,#REF!,$K$4,0),0)</f>
        <v>#REF!</v>
      </c>
      <c r="S16" s="1" t="e">
        <f>_xlfn.IFNA(VLOOKUP(B17,#REF!,$K$4,0),0)</f>
        <v>#REF!</v>
      </c>
      <c r="T16" s="1" t="e">
        <f>_xlfn.IFNA(VLOOKUP(B17,#REF!,$K$4,0),0)</f>
        <v>#REF!</v>
      </c>
      <c r="U16" s="1" t="e">
        <f>_xlfn.IFNA(VLOOKUP(B17,#REF!,$K$4,0),0)</f>
        <v>#REF!</v>
      </c>
      <c r="V16" s="1" t="e">
        <f>_xlfn.IFNA(VLOOKUP(B17,#REF!,$K$4,0),0)</f>
        <v>#REF!</v>
      </c>
      <c r="W16" s="1" t="e">
        <f>_xlfn.IFNA(VLOOKUP(B17,#REF!,$K$4,0),0)</f>
        <v>#REF!</v>
      </c>
      <c r="X16" s="1" t="e">
        <f>_xlfn.IFNA(VLOOKUP(B17,#REF!,$K$4,0),0)</f>
        <v>#REF!</v>
      </c>
      <c r="Y16" s="1" t="e">
        <f>_xlfn.IFNA(VLOOKUP(B17,#REF!,$K$4,0),0)</f>
        <v>#REF!</v>
      </c>
      <c r="Z16" s="1" t="e">
        <f>_xlfn.IFNA(VLOOKUP(B17,#REF!,$K$4,0),0)</f>
        <v>#REF!</v>
      </c>
      <c r="AA16" s="1" t="e">
        <f>_xlfn.IFNA(VLOOKUP(B17,#REF!,$K$4,0),0)</f>
        <v>#REF!</v>
      </c>
      <c r="AB16" s="1" t="e">
        <f>_xlfn.IFNA(VLOOKUP(B17,#REF!,$K$4,0),0)</f>
        <v>#REF!</v>
      </c>
      <c r="AC16" s="1" t="e">
        <f>_xlfn.IFNA(VLOOKUP(B17,#REF!,$K$4,0),0)</f>
        <v>#REF!</v>
      </c>
      <c r="AD16" s="1" t="e">
        <f>_xlfn.IFNA(VLOOKUP(B17,#REF!,$K$4,0),0)</f>
        <v>#REF!</v>
      </c>
      <c r="AE16" s="1" t="e">
        <f>_xlfn.IFNA(VLOOKUP(B17,#REF!,$K$4,0),0)</f>
        <v>#REF!</v>
      </c>
      <c r="AF16" s="1" t="e">
        <f>_xlfn.IFNA(VLOOKUP(B17,#REF!,$K$4,0),0)</f>
        <v>#REF!</v>
      </c>
      <c r="AG16" s="1" t="e">
        <f>_xlfn.IFNA(VLOOKUP(B17,#REF!,$K$4,0),0)</f>
        <v>#REF!</v>
      </c>
      <c r="AH16" s="1" t="e">
        <f>_xlfn.IFNA(VLOOKUP(B17,#REF!,$K$4,0),0)</f>
        <v>#REF!</v>
      </c>
      <c r="AI16" s="1" t="e">
        <f>_xlfn.IFNA(VLOOKUP(B17,#REF!,$K$4,0),0)</f>
        <v>#REF!</v>
      </c>
    </row>
    <row r="17" spans="1:35" ht="34.5" customHeight="1">
      <c r="A17" s="231">
        <v>9</v>
      </c>
      <c r="B17" s="181" t="e">
        <f>#REF!</f>
        <v>#REF!</v>
      </c>
      <c r="C17" s="183" t="e">
        <f>#REF!</f>
        <v>#REF!</v>
      </c>
      <c r="D17" s="188" t="e">
        <f>#REF!</f>
        <v>#REF!</v>
      </c>
      <c r="E17" s="292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217" t="e">
        <f>+#REF!</f>
        <v>#REF!</v>
      </c>
      <c r="G17" s="184" t="e">
        <f t="shared" si="1"/>
        <v>#REF!</v>
      </c>
      <c r="H17" s="179"/>
      <c r="I17" s="259" t="e">
        <f t="shared" si="2"/>
        <v>#REF!</v>
      </c>
      <c r="J17" s="259" t="e">
        <f t="shared" si="0"/>
        <v>#REF!</v>
      </c>
      <c r="K17" s="1" t="e">
        <f>_xlfn.IFNA(VLOOKUP(B18,#REF!,$K$4,0),0)</f>
        <v>#REF!</v>
      </c>
      <c r="L17" s="1" t="e">
        <f>_xlfn.IFNA(VLOOKUP(B18,#REF!,$K$4,0),0)</f>
        <v>#REF!</v>
      </c>
      <c r="M17" s="1" t="e">
        <f>_xlfn.IFNA(VLOOKUP(B18,#REF!,$K$4,0),0)</f>
        <v>#REF!</v>
      </c>
      <c r="N17" s="1" t="e">
        <f>_xlfn.IFNA(VLOOKUP(B18,#REF!,$K$4,0),0)</f>
        <v>#REF!</v>
      </c>
      <c r="O17" s="1" t="e">
        <f>_xlfn.IFNA(VLOOKUP(B18,#REF!,$K$4,0),0)</f>
        <v>#REF!</v>
      </c>
      <c r="P17" s="1" t="e">
        <f>_xlfn.IFNA(VLOOKUP(B18,#REF!,$K$4,0),0)</f>
        <v>#REF!</v>
      </c>
      <c r="Q17" s="1" t="e">
        <f>_xlfn.IFNA(VLOOKUP(B18,#REF!,$K$4,0),0)</f>
        <v>#REF!</v>
      </c>
      <c r="R17" s="1" t="e">
        <f>_xlfn.IFNA(VLOOKUP(B18,#REF!,$K$4,0),0)</f>
        <v>#REF!</v>
      </c>
      <c r="S17" s="1" t="e">
        <f>_xlfn.IFNA(VLOOKUP(B18,#REF!,$K$4,0),0)</f>
        <v>#REF!</v>
      </c>
      <c r="T17" s="1" t="e">
        <f>_xlfn.IFNA(VLOOKUP(B18,#REF!,$K$4,0),0)</f>
        <v>#REF!</v>
      </c>
      <c r="U17" s="1" t="e">
        <f>_xlfn.IFNA(VLOOKUP(B18,#REF!,$K$4,0),0)</f>
        <v>#REF!</v>
      </c>
      <c r="V17" s="1" t="e">
        <f>_xlfn.IFNA(VLOOKUP(B18,#REF!,$K$4,0),0)</f>
        <v>#REF!</v>
      </c>
      <c r="W17" s="1" t="e">
        <f>_xlfn.IFNA(VLOOKUP(B18,#REF!,$K$4,0),0)</f>
        <v>#REF!</v>
      </c>
      <c r="X17" s="1" t="e">
        <f>_xlfn.IFNA(VLOOKUP(B18,#REF!,$K$4,0),0)</f>
        <v>#REF!</v>
      </c>
      <c r="Y17" s="1" t="e">
        <f>_xlfn.IFNA(VLOOKUP(B18,#REF!,$K$4,0),0)</f>
        <v>#REF!</v>
      </c>
      <c r="Z17" s="1" t="e">
        <f>_xlfn.IFNA(VLOOKUP(B18,#REF!,$K$4,0),0)</f>
        <v>#REF!</v>
      </c>
      <c r="AA17" s="1" t="e">
        <f>_xlfn.IFNA(VLOOKUP(B18,#REF!,$K$4,0),0)</f>
        <v>#REF!</v>
      </c>
      <c r="AB17" s="1" t="e">
        <f>_xlfn.IFNA(VLOOKUP(B18,#REF!,$K$4,0),0)</f>
        <v>#REF!</v>
      </c>
      <c r="AC17" s="1" t="e">
        <f>_xlfn.IFNA(VLOOKUP(B18,#REF!,$K$4,0),0)</f>
        <v>#REF!</v>
      </c>
      <c r="AD17" s="1" t="e">
        <f>_xlfn.IFNA(VLOOKUP(B18,#REF!,$K$4,0),0)</f>
        <v>#REF!</v>
      </c>
      <c r="AE17" s="1" t="e">
        <f>_xlfn.IFNA(VLOOKUP(B18,#REF!,$K$4,0),0)</f>
        <v>#REF!</v>
      </c>
      <c r="AF17" s="1" t="e">
        <f>_xlfn.IFNA(VLOOKUP(B18,#REF!,$K$4,0),0)</f>
        <v>#REF!</v>
      </c>
      <c r="AG17" s="1" t="e">
        <f>_xlfn.IFNA(VLOOKUP(B18,#REF!,$K$4,0),0)</f>
        <v>#REF!</v>
      </c>
      <c r="AH17" s="1" t="e">
        <f>_xlfn.IFNA(VLOOKUP(B18,#REF!,$K$4,0),0)</f>
        <v>#REF!</v>
      </c>
      <c r="AI17" s="1" t="e">
        <f>_xlfn.IFNA(VLOOKUP(B18,#REF!,$K$4,0),0)</f>
        <v>#REF!</v>
      </c>
    </row>
    <row r="18" spans="1:35" ht="34.5" customHeight="1">
      <c r="A18" s="231">
        <v>10</v>
      </c>
      <c r="B18" s="181" t="e">
        <f>#REF!</f>
        <v>#REF!</v>
      </c>
      <c r="C18" s="183" t="e">
        <f>#REF!</f>
        <v>#REF!</v>
      </c>
      <c r="D18" s="188" t="e">
        <f>#REF!</f>
        <v>#REF!</v>
      </c>
      <c r="E18" s="292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217" t="e">
        <f>#REF!</f>
        <v>#REF!</v>
      </c>
      <c r="G18" s="184" t="e">
        <f t="shared" si="1"/>
        <v>#REF!</v>
      </c>
      <c r="H18" s="179"/>
      <c r="I18" s="298" t="e">
        <f t="shared" si="2"/>
        <v>#REF!</v>
      </c>
      <c r="J18" s="259" t="e">
        <f>I18=G19</f>
        <v>#REF!</v>
      </c>
      <c r="K18" s="1" t="e">
        <f>_xlfn.IFNA(VLOOKUP(B19,#REF!,$K$4,0),0)</f>
        <v>#REF!</v>
      </c>
      <c r="L18" s="1" t="e">
        <f>_xlfn.IFNA(VLOOKUP(B19,#REF!,$K$4,0),0)</f>
        <v>#REF!</v>
      </c>
      <c r="M18" s="1" t="e">
        <f>_xlfn.IFNA(VLOOKUP(B19,#REF!,$K$4,0),0)</f>
        <v>#REF!</v>
      </c>
      <c r="N18" s="1" t="e">
        <f>_xlfn.IFNA(VLOOKUP(B19,#REF!,$K$4,0),0)</f>
        <v>#REF!</v>
      </c>
      <c r="O18" s="1" t="e">
        <f>_xlfn.IFNA(VLOOKUP(B19,#REF!,$K$4,0),0)</f>
        <v>#REF!</v>
      </c>
      <c r="P18" s="1" t="e">
        <f>_xlfn.IFNA(VLOOKUP(B19,#REF!,$K$4,0),0)</f>
        <v>#REF!</v>
      </c>
      <c r="Q18" s="1" t="e">
        <f>_xlfn.IFNA(VLOOKUP(B19,#REF!,$K$4,0),0)</f>
        <v>#REF!</v>
      </c>
      <c r="R18" s="1" t="e">
        <f>_xlfn.IFNA(VLOOKUP(B19,#REF!,$K$4,0),0)</f>
        <v>#REF!</v>
      </c>
      <c r="S18" s="1" t="e">
        <f>_xlfn.IFNA(VLOOKUP(B19,#REF!,$K$4,0),0)</f>
        <v>#REF!</v>
      </c>
      <c r="T18" s="1" t="e">
        <f>_xlfn.IFNA(VLOOKUP(B19,#REF!,$K$4,0),0)</f>
        <v>#REF!</v>
      </c>
      <c r="U18" s="1" t="e">
        <f>_xlfn.IFNA(VLOOKUP(B19,#REF!,$K$4,0),0)</f>
        <v>#REF!</v>
      </c>
      <c r="V18" s="1" t="e">
        <f>_xlfn.IFNA(VLOOKUP(B19,#REF!,$K$4,0),0)</f>
        <v>#REF!</v>
      </c>
      <c r="W18" s="1" t="e">
        <f>_xlfn.IFNA(VLOOKUP(B19,#REF!,$K$4,0),0)</f>
        <v>#REF!</v>
      </c>
      <c r="X18" s="1" t="e">
        <f>_xlfn.IFNA(VLOOKUP(B19,#REF!,$K$4,0),0)</f>
        <v>#REF!</v>
      </c>
      <c r="Y18" s="1" t="e">
        <f>_xlfn.IFNA(VLOOKUP(B19,#REF!,$K$4,0),0)</f>
        <v>#REF!</v>
      </c>
      <c r="Z18" s="1" t="e">
        <f>_xlfn.IFNA(VLOOKUP(B19,#REF!,$K$4,0),0)</f>
        <v>#REF!</v>
      </c>
      <c r="AA18" s="1" t="e">
        <f>_xlfn.IFNA(VLOOKUP(B19,#REF!,$K$4,0),0)</f>
        <v>#REF!</v>
      </c>
      <c r="AB18" s="1" t="e">
        <f>_xlfn.IFNA(VLOOKUP(B19,#REF!,$K$4,0),0)</f>
        <v>#REF!</v>
      </c>
      <c r="AC18" s="1" t="e">
        <f>_xlfn.IFNA(VLOOKUP(B19,#REF!,$K$4,0),0)</f>
        <v>#REF!</v>
      </c>
      <c r="AD18" s="1" t="e">
        <f>_xlfn.IFNA(VLOOKUP(B19,#REF!,$K$4,0),0)</f>
        <v>#REF!</v>
      </c>
      <c r="AE18" s="297" t="e">
        <f>_xlfn.IFNA(VLOOKUP(B19,#REF!,$K$4,0),0)</f>
        <v>#REF!</v>
      </c>
      <c r="AF18" s="1" t="e">
        <f>_xlfn.IFNA(VLOOKUP(B19,#REF!,$K$4,0),0)</f>
        <v>#REF!</v>
      </c>
      <c r="AG18" s="1" t="e">
        <f>_xlfn.IFNA(VLOOKUP(B19,#REF!,$K$4,0),0)</f>
        <v>#REF!</v>
      </c>
      <c r="AH18" s="1" t="e">
        <f>_xlfn.IFNA(VLOOKUP(B19,#REF!,$K$4,0),0)</f>
        <v>#REF!</v>
      </c>
      <c r="AI18" s="1" t="e">
        <f>_xlfn.IFNA(VLOOKUP(B19,#REF!,$K$4,0),0)</f>
        <v>#REF!</v>
      </c>
    </row>
    <row r="19" spans="1:35" ht="34.5" customHeight="1">
      <c r="A19" s="231">
        <v>11</v>
      </c>
      <c r="B19" s="302" t="e">
        <f>#REF!</f>
        <v>#REF!</v>
      </c>
      <c r="C19" s="183" t="e">
        <f>#REF!</f>
        <v>#REF!</v>
      </c>
      <c r="D19" s="188" t="e">
        <f>#REF!</f>
        <v>#REF!</v>
      </c>
      <c r="E19" s="292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217" t="e">
        <f>#REF!</f>
        <v>#REF!</v>
      </c>
      <c r="G19" s="184" t="e">
        <f>ROUND(E19*F19,0)</f>
        <v>#REF!</v>
      </c>
      <c r="H19" s="179"/>
      <c r="I19" s="259" t="e">
        <f t="shared" si="2"/>
        <v>#REF!</v>
      </c>
      <c r="J19" s="259" t="e">
        <f t="shared" si="0"/>
        <v>#REF!</v>
      </c>
      <c r="K19" s="1" t="e">
        <f>_xlfn.IFNA(VLOOKUP(B20,#REF!,$K$4,0),0)</f>
        <v>#REF!</v>
      </c>
      <c r="L19" s="1" t="e">
        <f>_xlfn.IFNA(VLOOKUP(B20,#REF!,$K$4,0),0)</f>
        <v>#REF!</v>
      </c>
      <c r="M19" s="1" t="e">
        <f>_xlfn.IFNA(VLOOKUP(B20,#REF!,$K$4,0),0)</f>
        <v>#REF!</v>
      </c>
      <c r="N19" s="1" t="e">
        <f>_xlfn.IFNA(VLOOKUP(B20,#REF!,$K$4,0),0)</f>
        <v>#REF!</v>
      </c>
      <c r="O19" s="1" t="e">
        <f>_xlfn.IFNA(VLOOKUP(B20,#REF!,$K$4,0),0)</f>
        <v>#REF!</v>
      </c>
      <c r="P19" s="1" t="e">
        <f>_xlfn.IFNA(VLOOKUP(B20,#REF!,$K$4,0),0)</f>
        <v>#REF!</v>
      </c>
      <c r="Q19" s="1" t="e">
        <f>_xlfn.IFNA(VLOOKUP(B20,#REF!,$K$4,0),0)</f>
        <v>#REF!</v>
      </c>
      <c r="R19" s="1" t="e">
        <f>_xlfn.IFNA(VLOOKUP(B20,#REF!,$K$4,0),0)</f>
        <v>#REF!</v>
      </c>
      <c r="S19" s="1" t="e">
        <f>_xlfn.IFNA(VLOOKUP(B20,#REF!,$K$4,0),0)</f>
        <v>#REF!</v>
      </c>
      <c r="T19" s="1" t="e">
        <f>_xlfn.IFNA(VLOOKUP(B20,#REF!,$K$4,0),0)</f>
        <v>#REF!</v>
      </c>
      <c r="U19" s="1" t="e">
        <f>_xlfn.IFNA(VLOOKUP(B20,#REF!,$K$4,0),0)</f>
        <v>#REF!</v>
      </c>
      <c r="V19" s="1" t="e">
        <f>_xlfn.IFNA(VLOOKUP(B20,#REF!,$K$4,0),0)</f>
        <v>#REF!</v>
      </c>
      <c r="W19" s="1" t="e">
        <f>_xlfn.IFNA(VLOOKUP(B20,#REF!,$K$4,0),0)</f>
        <v>#REF!</v>
      </c>
      <c r="X19" s="1" t="e">
        <f>_xlfn.IFNA(VLOOKUP(B20,#REF!,$K$4,0),0)</f>
        <v>#REF!</v>
      </c>
      <c r="Y19" s="1" t="e">
        <f>_xlfn.IFNA(VLOOKUP(B20,#REF!,$K$4,0),0)</f>
        <v>#REF!</v>
      </c>
      <c r="Z19" s="1" t="e">
        <f>_xlfn.IFNA(VLOOKUP(B20,#REF!,$K$4,0),0)</f>
        <v>#REF!</v>
      </c>
      <c r="AA19" s="1" t="e">
        <f>_xlfn.IFNA(VLOOKUP(B20,#REF!,$K$4,0),0)</f>
        <v>#REF!</v>
      </c>
      <c r="AB19" s="1" t="e">
        <f>_xlfn.IFNA(VLOOKUP(B20,#REF!,$K$4,0),0)</f>
        <v>#REF!</v>
      </c>
      <c r="AC19" s="1" t="e">
        <f>_xlfn.IFNA(VLOOKUP(B20,#REF!,$K$4,0),0)</f>
        <v>#REF!</v>
      </c>
      <c r="AD19" s="1" t="e">
        <f>_xlfn.IFNA(VLOOKUP(B20,#REF!,$K$4,0),0)</f>
        <v>#REF!</v>
      </c>
      <c r="AE19" s="1" t="e">
        <f>_xlfn.IFNA(VLOOKUP(B20,#REF!,$K$4,0),0)</f>
        <v>#REF!</v>
      </c>
      <c r="AF19" s="1" t="e">
        <f>_xlfn.IFNA(VLOOKUP(B20,#REF!,$K$4,0),0)</f>
        <v>#REF!</v>
      </c>
      <c r="AG19" s="1" t="e">
        <f>_xlfn.IFNA(VLOOKUP(B20,#REF!,$K$4,0),0)</f>
        <v>#REF!</v>
      </c>
      <c r="AH19" s="1" t="e">
        <f>_xlfn.IFNA(VLOOKUP(B20,#REF!,$K$4,0),0)</f>
        <v>#REF!</v>
      </c>
      <c r="AI19" s="1" t="e">
        <f>_xlfn.IFNA(VLOOKUP(B20,#REF!,$K$4,0),0)</f>
        <v>#REF!</v>
      </c>
    </row>
    <row r="20" spans="1:35" ht="34.5" customHeight="1">
      <c r="A20" s="231"/>
      <c r="B20" s="181" t="e">
        <f>#REF!</f>
        <v>#REF!</v>
      </c>
      <c r="C20" s="181" t="e">
        <f>#REF!</f>
        <v>#REF!</v>
      </c>
      <c r="D20" s="181" t="e">
        <f>#REF!</f>
        <v>#REF!</v>
      </c>
      <c r="E20" s="292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217" t="e">
        <f>#REF!</f>
        <v>#REF!</v>
      </c>
      <c r="G20" s="184" t="e">
        <f t="shared" si="1"/>
        <v>#REF!</v>
      </c>
      <c r="H20" s="179"/>
      <c r="I20" s="259" t="e">
        <f t="shared" si="2"/>
        <v>#REF!</v>
      </c>
      <c r="J20" s="259" t="e">
        <f t="shared" si="0"/>
        <v>#REF!</v>
      </c>
      <c r="K20" s="1" t="e">
        <f>_xlfn.IFNA(VLOOKUP(B21,#REF!,$K$4,0),0)</f>
        <v>#REF!</v>
      </c>
      <c r="L20" s="1" t="e">
        <f>_xlfn.IFNA(VLOOKUP(B21,#REF!,$K$4,0),0)</f>
        <v>#REF!</v>
      </c>
      <c r="M20" s="1" t="e">
        <f>_xlfn.IFNA(VLOOKUP(B21,#REF!,$K$4,0),0)</f>
        <v>#REF!</v>
      </c>
      <c r="N20" s="1" t="e">
        <f>_xlfn.IFNA(VLOOKUP(B21,#REF!,$K$4,0),0)</f>
        <v>#REF!</v>
      </c>
      <c r="O20" s="1" t="e">
        <f>_xlfn.IFNA(VLOOKUP(B21,#REF!,$K$4,0),0)</f>
        <v>#REF!</v>
      </c>
      <c r="P20" s="1" t="e">
        <f>_xlfn.IFNA(VLOOKUP(B21,#REF!,$K$4,0),0)</f>
        <v>#REF!</v>
      </c>
      <c r="Q20" s="1" t="e">
        <f>_xlfn.IFNA(VLOOKUP(B21,#REF!,$K$4,0),0)</f>
        <v>#REF!</v>
      </c>
      <c r="R20" s="1" t="e">
        <f>_xlfn.IFNA(VLOOKUP(B21,#REF!,$K$4,0),0)</f>
        <v>#REF!</v>
      </c>
      <c r="S20" s="1" t="e">
        <f>_xlfn.IFNA(VLOOKUP(B21,#REF!,$K$4,0),0)</f>
        <v>#REF!</v>
      </c>
      <c r="T20" s="1" t="e">
        <f>_xlfn.IFNA(VLOOKUP(B21,#REF!,$K$4,0),0)</f>
        <v>#REF!</v>
      </c>
      <c r="U20" s="1" t="e">
        <f>_xlfn.IFNA(VLOOKUP(B21,#REF!,$K$4,0),0)</f>
        <v>#REF!</v>
      </c>
      <c r="V20" s="1" t="e">
        <f>_xlfn.IFNA(VLOOKUP(B21,#REF!,$K$4,0),0)</f>
        <v>#REF!</v>
      </c>
      <c r="W20" s="1" t="e">
        <f>_xlfn.IFNA(VLOOKUP(B21,#REF!,$K$4,0),0)</f>
        <v>#REF!</v>
      </c>
      <c r="X20" s="1" t="e">
        <f>_xlfn.IFNA(VLOOKUP(B21,#REF!,$K$4,0),0)</f>
        <v>#REF!</v>
      </c>
      <c r="Y20" s="1" t="e">
        <f>_xlfn.IFNA(VLOOKUP(B21,#REF!,$K$4,0),0)</f>
        <v>#REF!</v>
      </c>
      <c r="Z20" s="1" t="e">
        <f>_xlfn.IFNA(VLOOKUP(B21,#REF!,$K$4,0),0)</f>
        <v>#REF!</v>
      </c>
      <c r="AA20" s="1" t="e">
        <f>_xlfn.IFNA(VLOOKUP(B21,#REF!,$K$4,0),0)</f>
        <v>#REF!</v>
      </c>
      <c r="AB20" s="1" t="e">
        <f>_xlfn.IFNA(VLOOKUP(B21,#REF!,$K$4,0),0)</f>
        <v>#REF!</v>
      </c>
      <c r="AC20" s="1" t="e">
        <f>_xlfn.IFNA(VLOOKUP(B21,#REF!,$K$4,0),0)</f>
        <v>#REF!</v>
      </c>
      <c r="AD20" s="1" t="e">
        <f>_xlfn.IFNA(VLOOKUP(B21,#REF!,$K$4,0),0)</f>
        <v>#REF!</v>
      </c>
      <c r="AE20" s="1" t="e">
        <f>_xlfn.IFNA(VLOOKUP(B21,#REF!,$K$4,0),0)</f>
        <v>#REF!</v>
      </c>
      <c r="AF20" s="1" t="e">
        <f>_xlfn.IFNA(VLOOKUP(B21,#REF!,$K$4,0),0)</f>
        <v>#REF!</v>
      </c>
      <c r="AG20" s="1" t="e">
        <f>_xlfn.IFNA(VLOOKUP(B21,#REF!,$K$4,0),0)</f>
        <v>#REF!</v>
      </c>
      <c r="AH20" s="1" t="e">
        <f>_xlfn.IFNA(VLOOKUP(B21,#REF!,$K$4,0),0)</f>
        <v>#REF!</v>
      </c>
      <c r="AI20" s="1" t="e">
        <f>_xlfn.IFNA(VLOOKUP(B21,#REF!,$K$4,0),0)</f>
        <v>#REF!</v>
      </c>
    </row>
    <row r="21" spans="1:35">
      <c r="A21" s="242"/>
      <c r="B21" s="181" t="s">
        <v>344</v>
      </c>
      <c r="C21" s="243" t="s">
        <v>270</v>
      </c>
      <c r="D21" s="188" t="e">
        <f>#REF!</f>
        <v>#REF!</v>
      </c>
      <c r="E21" s="292"/>
      <c r="F21" s="244"/>
      <c r="G21" s="190" t="e">
        <f>SUM(G17:G20)</f>
        <v>#REF!</v>
      </c>
      <c r="H21" s="179"/>
      <c r="I21" s="259" t="e">
        <f t="shared" si="2"/>
        <v>#REF!</v>
      </c>
      <c r="J21" s="259" t="e">
        <f t="shared" si="0"/>
        <v>#REF!</v>
      </c>
      <c r="K21" s="1" t="e">
        <f>_xlfn.IFNA(VLOOKUP(B22,#REF!,$K$4,0),0)</f>
        <v>#REF!</v>
      </c>
      <c r="L21" s="1" t="e">
        <f>_xlfn.IFNA(VLOOKUP(B22,#REF!,$K$4,0),0)</f>
        <v>#REF!</v>
      </c>
      <c r="M21" s="1" t="e">
        <f>_xlfn.IFNA(VLOOKUP(B22,#REF!,$K$4,0),0)</f>
        <v>#REF!</v>
      </c>
      <c r="N21" s="1" t="e">
        <f>_xlfn.IFNA(VLOOKUP(B22,#REF!,$K$4,0),0)</f>
        <v>#REF!</v>
      </c>
      <c r="O21" s="1" t="e">
        <f>_xlfn.IFNA(VLOOKUP(B22,#REF!,$K$4,0),0)</f>
        <v>#REF!</v>
      </c>
      <c r="P21" s="1" t="e">
        <f>_xlfn.IFNA(VLOOKUP(B22,#REF!,$K$4,0),0)</f>
        <v>#REF!</v>
      </c>
      <c r="Q21" s="1" t="e">
        <f>_xlfn.IFNA(VLOOKUP(B22,#REF!,$K$4,0),0)</f>
        <v>#REF!</v>
      </c>
      <c r="R21" s="1" t="e">
        <f>_xlfn.IFNA(VLOOKUP(B22,#REF!,$K$4,0),0)</f>
        <v>#REF!</v>
      </c>
      <c r="S21" s="1" t="e">
        <f>_xlfn.IFNA(VLOOKUP(B22,#REF!,$K$4,0),0)</f>
        <v>#REF!</v>
      </c>
      <c r="T21" s="1" t="e">
        <f>_xlfn.IFNA(VLOOKUP(B22,#REF!,$K$4,0),0)</f>
        <v>#REF!</v>
      </c>
      <c r="U21" s="1" t="e">
        <f>_xlfn.IFNA(VLOOKUP(B22,#REF!,$K$4,0),0)</f>
        <v>#REF!</v>
      </c>
      <c r="V21" s="1" t="e">
        <f>_xlfn.IFNA(VLOOKUP(B22,#REF!,$K$4,0),0)</f>
        <v>#REF!</v>
      </c>
      <c r="W21" s="1" t="e">
        <f>_xlfn.IFNA(VLOOKUP(B22,#REF!,$K$4,0),0)</f>
        <v>#REF!</v>
      </c>
      <c r="X21" s="1" t="e">
        <f>_xlfn.IFNA(VLOOKUP(B22,#REF!,$K$4,0),0)</f>
        <v>#REF!</v>
      </c>
      <c r="Y21" s="1" t="e">
        <f>_xlfn.IFNA(VLOOKUP(B22,#REF!,$K$4,0),0)</f>
        <v>#REF!</v>
      </c>
      <c r="Z21" s="1" t="e">
        <f>_xlfn.IFNA(VLOOKUP(B22,#REF!,$K$4,0),0)</f>
        <v>#REF!</v>
      </c>
      <c r="AA21" s="1" t="e">
        <f>_xlfn.IFNA(VLOOKUP(B22,#REF!,$K$4,0),0)</f>
        <v>#REF!</v>
      </c>
      <c r="AB21" s="1" t="e">
        <f>_xlfn.IFNA(VLOOKUP(B22,#REF!,$K$4,0),0)</f>
        <v>#REF!</v>
      </c>
      <c r="AC21" s="1" t="e">
        <f>_xlfn.IFNA(VLOOKUP(B22,#REF!,$K$4,0),0)</f>
        <v>#REF!</v>
      </c>
      <c r="AD21" s="1" t="e">
        <f>_xlfn.IFNA(VLOOKUP(B22,#REF!,$K$4,0),0)</f>
        <v>#REF!</v>
      </c>
      <c r="AE21" s="1" t="e">
        <f>_xlfn.IFNA(VLOOKUP(B22,#REF!,$K$4,0),0)</f>
        <v>#REF!</v>
      </c>
      <c r="AF21" s="1" t="e">
        <f>_xlfn.IFNA(VLOOKUP(B22,#REF!,$K$4,0),0)</f>
        <v>#REF!</v>
      </c>
      <c r="AG21" s="1" t="e">
        <f>_xlfn.IFNA(VLOOKUP(B22,#REF!,$K$4,0),0)</f>
        <v>#REF!</v>
      </c>
      <c r="AH21" s="1" t="e">
        <f>_xlfn.IFNA(VLOOKUP(B22,#REF!,$K$4,0),0)</f>
        <v>#REF!</v>
      </c>
      <c r="AI21" s="1" t="e">
        <f>_xlfn.IFNA(VLOOKUP(B22,#REF!,$K$4,0),0)</f>
        <v>#REF!</v>
      </c>
    </row>
    <row r="22" spans="1:35">
      <c r="A22" s="232"/>
      <c r="B22" s="181" t="s">
        <v>344</v>
      </c>
      <c r="C22" s="221" t="e">
        <f>#REF!</f>
        <v>#REF!</v>
      </c>
      <c r="D22" s="188" t="e">
        <f>#REF!</f>
        <v>#REF!</v>
      </c>
      <c r="E22" s="292"/>
      <c r="F22" s="223"/>
      <c r="G22" s="226"/>
      <c r="H22" s="179"/>
      <c r="I22" s="259" t="e">
        <f t="shared" si="2"/>
        <v>#REF!</v>
      </c>
      <c r="J22" s="259" t="e">
        <f t="shared" si="0"/>
        <v>#REF!</v>
      </c>
      <c r="K22" s="1" t="e">
        <f>_xlfn.IFNA(VLOOKUP(B23,#REF!,$K$4,0),0)</f>
        <v>#REF!</v>
      </c>
      <c r="L22" s="1" t="e">
        <f>_xlfn.IFNA(VLOOKUP(B23,#REF!,$K$4,0),0)</f>
        <v>#REF!</v>
      </c>
      <c r="M22" s="1" t="e">
        <f>_xlfn.IFNA(VLOOKUP(B23,#REF!,$K$4,0),0)</f>
        <v>#REF!</v>
      </c>
      <c r="N22" s="1" t="e">
        <f>_xlfn.IFNA(VLOOKUP(B23,#REF!,$K$4,0),0)</f>
        <v>#REF!</v>
      </c>
      <c r="O22" s="1" t="e">
        <f>_xlfn.IFNA(VLOOKUP(B23,#REF!,$K$4,0),0)</f>
        <v>#REF!</v>
      </c>
      <c r="P22" s="1" t="e">
        <f>_xlfn.IFNA(VLOOKUP(B23,#REF!,$K$4,0),0)</f>
        <v>#REF!</v>
      </c>
      <c r="Q22" s="1" t="e">
        <f>_xlfn.IFNA(VLOOKUP(B23,#REF!,$K$4,0),0)</f>
        <v>#REF!</v>
      </c>
      <c r="R22" s="1" t="e">
        <f>_xlfn.IFNA(VLOOKUP(B23,#REF!,$K$4,0),0)</f>
        <v>#REF!</v>
      </c>
      <c r="S22" s="1" t="e">
        <f>_xlfn.IFNA(VLOOKUP(B23,#REF!,$K$4,0),0)</f>
        <v>#REF!</v>
      </c>
      <c r="T22" s="1" t="e">
        <f>_xlfn.IFNA(VLOOKUP(B23,#REF!,$K$4,0),0)</f>
        <v>#REF!</v>
      </c>
      <c r="U22" s="1" t="e">
        <f>_xlfn.IFNA(VLOOKUP(B23,#REF!,$K$4,0),0)</f>
        <v>#REF!</v>
      </c>
      <c r="V22" s="1" t="e">
        <f>_xlfn.IFNA(VLOOKUP(B23,#REF!,$K$4,0),0)</f>
        <v>#REF!</v>
      </c>
      <c r="W22" s="1" t="e">
        <f>_xlfn.IFNA(VLOOKUP(B23,#REF!,$K$4,0),0)</f>
        <v>#REF!</v>
      </c>
      <c r="X22" s="1" t="e">
        <f>_xlfn.IFNA(VLOOKUP(B23,#REF!,$K$4,0),0)</f>
        <v>#REF!</v>
      </c>
      <c r="Y22" s="1" t="e">
        <f>_xlfn.IFNA(VLOOKUP(B23,#REF!,$K$4,0),0)</f>
        <v>#REF!</v>
      </c>
      <c r="Z22" s="1" t="e">
        <f>_xlfn.IFNA(VLOOKUP(B23,#REF!,$K$4,0),0)</f>
        <v>#REF!</v>
      </c>
      <c r="AA22" s="1" t="e">
        <f>_xlfn.IFNA(VLOOKUP(B23,#REF!,$K$4,0),0)</f>
        <v>#REF!</v>
      </c>
      <c r="AB22" s="1" t="e">
        <f>_xlfn.IFNA(VLOOKUP(B23,#REF!,$K$4,0),0)</f>
        <v>#REF!</v>
      </c>
      <c r="AC22" s="1" t="e">
        <f>_xlfn.IFNA(VLOOKUP(B23,#REF!,$K$4,0),0)</f>
        <v>#REF!</v>
      </c>
      <c r="AD22" s="1" t="e">
        <f>_xlfn.IFNA(VLOOKUP(B23,#REF!,$K$4,0),0)</f>
        <v>#REF!</v>
      </c>
      <c r="AE22" s="1" t="e">
        <f>_xlfn.IFNA(VLOOKUP(B23,#REF!,$K$4,0),0)</f>
        <v>#REF!</v>
      </c>
      <c r="AF22" s="1" t="e">
        <f>_xlfn.IFNA(VLOOKUP(B23,#REF!,$K$4,0),0)</f>
        <v>#REF!</v>
      </c>
      <c r="AG22" s="1" t="e">
        <f>_xlfn.IFNA(VLOOKUP(B23,#REF!,$K$4,0),0)</f>
        <v>#REF!</v>
      </c>
      <c r="AH22" s="1" t="e">
        <f>_xlfn.IFNA(VLOOKUP(B23,#REF!,$K$4,0),0)</f>
        <v>#REF!</v>
      </c>
      <c r="AI22" s="1" t="e">
        <f>_xlfn.IFNA(VLOOKUP(B23,#REF!,$K$4,0),0)</f>
        <v>#REF!</v>
      </c>
    </row>
    <row r="23" spans="1:35">
      <c r="A23" s="231">
        <v>13</v>
      </c>
      <c r="B23" s="181" t="e">
        <f>#REF!</f>
        <v>#REF!</v>
      </c>
      <c r="C23" s="183" t="e">
        <f>#REF!</f>
        <v>#REF!</v>
      </c>
      <c r="D23" s="188" t="e">
        <f>#REF!</f>
        <v>#REF!</v>
      </c>
      <c r="E23" s="292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217" t="e">
        <f>+#REF!</f>
        <v>#REF!</v>
      </c>
      <c r="G23" s="184" t="e">
        <f t="shared" si="1"/>
        <v>#REF!</v>
      </c>
      <c r="H23" s="179"/>
      <c r="I23" s="259" t="e">
        <f t="shared" si="2"/>
        <v>#REF!</v>
      </c>
      <c r="J23" s="259" t="e">
        <f t="shared" si="0"/>
        <v>#REF!</v>
      </c>
      <c r="K23" s="1" t="e">
        <f>_xlfn.IFNA(VLOOKUP(B24,#REF!,$K$4,0),0)</f>
        <v>#REF!</v>
      </c>
      <c r="L23" s="1" t="e">
        <f>_xlfn.IFNA(VLOOKUP(B24,#REF!,$K$4,0),0)</f>
        <v>#REF!</v>
      </c>
      <c r="M23" s="1" t="e">
        <f>_xlfn.IFNA(VLOOKUP(B24,#REF!,$K$4,0),0)</f>
        <v>#REF!</v>
      </c>
      <c r="N23" s="1" t="e">
        <f>_xlfn.IFNA(VLOOKUP(B24,#REF!,$K$4,0),0)</f>
        <v>#REF!</v>
      </c>
      <c r="O23" s="1" t="e">
        <f>_xlfn.IFNA(VLOOKUP(B24,#REF!,$K$4,0),0)</f>
        <v>#REF!</v>
      </c>
      <c r="P23" s="1" t="e">
        <f>_xlfn.IFNA(VLOOKUP(B24,#REF!,$K$4,0),0)</f>
        <v>#REF!</v>
      </c>
      <c r="Q23" s="1" t="e">
        <f>_xlfn.IFNA(VLOOKUP(B24,#REF!,$K$4,0),0)</f>
        <v>#REF!</v>
      </c>
      <c r="R23" s="1" t="e">
        <f>_xlfn.IFNA(VLOOKUP(B24,#REF!,$K$4,0),0)</f>
        <v>#REF!</v>
      </c>
      <c r="S23" s="1" t="e">
        <f>_xlfn.IFNA(VLOOKUP(B24,#REF!,$K$4,0),0)</f>
        <v>#REF!</v>
      </c>
      <c r="T23" s="1" t="e">
        <f>_xlfn.IFNA(VLOOKUP(B24,#REF!,$K$4,0),0)</f>
        <v>#REF!</v>
      </c>
      <c r="U23" s="1" t="e">
        <f>_xlfn.IFNA(VLOOKUP(B24,#REF!,$K$4,0),0)</f>
        <v>#REF!</v>
      </c>
      <c r="V23" s="1" t="e">
        <f>_xlfn.IFNA(VLOOKUP(B24,#REF!,$K$4,0),0)</f>
        <v>#REF!</v>
      </c>
      <c r="W23" s="1" t="e">
        <f>_xlfn.IFNA(VLOOKUP(B24,#REF!,$K$4,0),0)</f>
        <v>#REF!</v>
      </c>
      <c r="X23" s="1" t="e">
        <f>_xlfn.IFNA(VLOOKUP(B24,#REF!,$K$4,0),0)</f>
        <v>#REF!</v>
      </c>
      <c r="Y23" s="1" t="e">
        <f>_xlfn.IFNA(VLOOKUP(B24,#REF!,$K$4,0),0)</f>
        <v>#REF!</v>
      </c>
      <c r="Z23" s="1" t="e">
        <f>_xlfn.IFNA(VLOOKUP(B24,#REF!,$K$4,0),0)</f>
        <v>#REF!</v>
      </c>
      <c r="AA23" s="1" t="e">
        <f>_xlfn.IFNA(VLOOKUP(B24,#REF!,$K$4,0),0)</f>
        <v>#REF!</v>
      </c>
      <c r="AB23" s="1" t="e">
        <f>_xlfn.IFNA(VLOOKUP(B24,#REF!,$K$4,0),0)</f>
        <v>#REF!</v>
      </c>
      <c r="AC23" s="1" t="e">
        <f>_xlfn.IFNA(VLOOKUP(B24,#REF!,$K$4,0),0)</f>
        <v>#REF!</v>
      </c>
      <c r="AD23" s="1" t="e">
        <f>_xlfn.IFNA(VLOOKUP(B24,#REF!,$K$4,0),0)</f>
        <v>#REF!</v>
      </c>
      <c r="AE23" s="1" t="e">
        <f>_xlfn.IFNA(VLOOKUP(B24,#REF!,$K$4,0),0)</f>
        <v>#REF!</v>
      </c>
      <c r="AF23" s="1" t="e">
        <f>_xlfn.IFNA(VLOOKUP(B24,#REF!,$K$4,0),0)</f>
        <v>#REF!</v>
      </c>
      <c r="AG23" s="1" t="e">
        <f>_xlfn.IFNA(VLOOKUP(B24,#REF!,$K$4,0),0)</f>
        <v>#REF!</v>
      </c>
      <c r="AH23" s="1" t="e">
        <f>_xlfn.IFNA(VLOOKUP(B24,#REF!,$K$4,0),0)</f>
        <v>#REF!</v>
      </c>
      <c r="AI23" s="1" t="e">
        <f>_xlfn.IFNA(VLOOKUP(B24,#REF!,$K$4,0),0)</f>
        <v>#REF!</v>
      </c>
    </row>
    <row r="24" spans="1:35">
      <c r="A24" s="231">
        <v>14</v>
      </c>
      <c r="B24" s="181" t="e">
        <f>#REF!</f>
        <v>#REF!</v>
      </c>
      <c r="C24" s="183" t="e">
        <f>#REF!</f>
        <v>#REF!</v>
      </c>
      <c r="D24" s="188" t="e">
        <f>#REF!</f>
        <v>#REF!</v>
      </c>
      <c r="E24" s="292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217" t="e">
        <f>+'320.1'!N51</f>
        <v>#REF!</v>
      </c>
      <c r="G24" s="184" t="e">
        <f t="shared" si="1"/>
        <v>#REF!</v>
      </c>
      <c r="H24" s="179"/>
      <c r="I24" s="259" t="e">
        <f t="shared" si="2"/>
        <v>#REF!</v>
      </c>
      <c r="J24" s="259" t="e">
        <f t="shared" si="0"/>
        <v>#REF!</v>
      </c>
      <c r="K24" s="1" t="e">
        <f>_xlfn.IFNA(VLOOKUP(B25,#REF!,$K$4,0),0)</f>
        <v>#REF!</v>
      </c>
      <c r="L24" s="1" t="e">
        <f>_xlfn.IFNA(VLOOKUP(B25,#REF!,$K$4,0),0)</f>
        <v>#REF!</v>
      </c>
      <c r="M24" s="1" t="e">
        <f>_xlfn.IFNA(VLOOKUP(B25,#REF!,$K$4,0),0)</f>
        <v>#REF!</v>
      </c>
      <c r="N24" s="1" t="e">
        <f>_xlfn.IFNA(VLOOKUP(B25,#REF!,$K$4,0),0)</f>
        <v>#REF!</v>
      </c>
      <c r="O24" s="1" t="e">
        <f>_xlfn.IFNA(VLOOKUP(B25,#REF!,$K$4,0),0)</f>
        <v>#REF!</v>
      </c>
      <c r="P24" s="1" t="e">
        <f>_xlfn.IFNA(VLOOKUP(B25,#REF!,$K$4,0),0)</f>
        <v>#REF!</v>
      </c>
      <c r="Q24" s="1" t="e">
        <f>_xlfn.IFNA(VLOOKUP(B25,#REF!,$K$4,0),0)</f>
        <v>#REF!</v>
      </c>
      <c r="R24" s="1" t="e">
        <f>_xlfn.IFNA(VLOOKUP(B25,#REF!,$K$4,0),0)</f>
        <v>#REF!</v>
      </c>
      <c r="S24" s="1" t="e">
        <f>_xlfn.IFNA(VLOOKUP(B25,#REF!,$K$4,0),0)</f>
        <v>#REF!</v>
      </c>
      <c r="T24" s="1" t="e">
        <f>_xlfn.IFNA(VLOOKUP(B25,#REF!,$K$4,0),0)</f>
        <v>#REF!</v>
      </c>
      <c r="U24" s="1" t="e">
        <f>_xlfn.IFNA(VLOOKUP(B25,#REF!,$K$4,0),0)</f>
        <v>#REF!</v>
      </c>
      <c r="V24" s="1" t="e">
        <f>_xlfn.IFNA(VLOOKUP(B25,#REF!,$K$4,0),0)</f>
        <v>#REF!</v>
      </c>
      <c r="W24" s="1" t="e">
        <f>_xlfn.IFNA(VLOOKUP(B25,#REF!,$K$4,0),0)</f>
        <v>#REF!</v>
      </c>
      <c r="X24" s="1" t="e">
        <f>_xlfn.IFNA(VLOOKUP(B25,#REF!,$K$4,0),0)</f>
        <v>#REF!</v>
      </c>
      <c r="Y24" s="1" t="e">
        <f>_xlfn.IFNA(VLOOKUP(B25,#REF!,$K$4,0),0)</f>
        <v>#REF!</v>
      </c>
      <c r="Z24" s="1" t="e">
        <f>_xlfn.IFNA(VLOOKUP(B25,#REF!,$K$4,0),0)</f>
        <v>#REF!</v>
      </c>
      <c r="AA24" s="1" t="e">
        <f>_xlfn.IFNA(VLOOKUP(B25,#REF!,$K$4,0),0)</f>
        <v>#REF!</v>
      </c>
      <c r="AB24" s="1" t="e">
        <f>_xlfn.IFNA(VLOOKUP(B25,#REF!,$K$4,0),0)</f>
        <v>#REF!</v>
      </c>
      <c r="AC24" s="1" t="e">
        <f>_xlfn.IFNA(VLOOKUP(B25,#REF!,$K$4,0),0)</f>
        <v>#REF!</v>
      </c>
      <c r="AD24" s="1" t="e">
        <f>_xlfn.IFNA(VLOOKUP(B25,#REF!,$K$4,0),0)</f>
        <v>#REF!</v>
      </c>
      <c r="AE24" s="1" t="e">
        <f>_xlfn.IFNA(VLOOKUP(B25,#REF!,$K$4,0),0)</f>
        <v>#REF!</v>
      </c>
      <c r="AF24" s="1" t="e">
        <f>_xlfn.IFNA(VLOOKUP(B25,#REF!,$K$4,0),0)</f>
        <v>#REF!</v>
      </c>
      <c r="AG24" s="1" t="e">
        <f>_xlfn.IFNA(VLOOKUP(B25,#REF!,$K$4,0),0)</f>
        <v>#REF!</v>
      </c>
      <c r="AH24" s="1" t="e">
        <f>_xlfn.IFNA(VLOOKUP(B25,#REF!,$K$4,0),0)</f>
        <v>#REF!</v>
      </c>
      <c r="AI24" s="1" t="e">
        <f>_xlfn.IFNA(VLOOKUP(B25,#REF!,$K$4,0),0)</f>
        <v>#REF!</v>
      </c>
    </row>
    <row r="25" spans="1:35">
      <c r="A25" s="231">
        <v>15</v>
      </c>
      <c r="B25" s="181" t="e">
        <f>#REF!</f>
        <v>#REF!</v>
      </c>
      <c r="C25" s="183" t="e">
        <f>#REF!</f>
        <v>#REF!</v>
      </c>
      <c r="D25" s="188" t="e">
        <f>#REF!</f>
        <v>#REF!</v>
      </c>
      <c r="E25" s="292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217" t="e">
        <f>+#REF!</f>
        <v>#REF!</v>
      </c>
      <c r="G25" s="184" t="e">
        <f t="shared" si="1"/>
        <v>#REF!</v>
      </c>
      <c r="H25" s="179"/>
      <c r="I25" s="259" t="e">
        <f t="shared" si="2"/>
        <v>#REF!</v>
      </c>
      <c r="J25" s="259" t="e">
        <f t="shared" si="0"/>
        <v>#REF!</v>
      </c>
      <c r="K25" s="1" t="e">
        <f>_xlfn.IFNA(VLOOKUP(B26,#REF!,$K$4,0),0)</f>
        <v>#REF!</v>
      </c>
      <c r="L25" s="1" t="e">
        <f>_xlfn.IFNA(VLOOKUP(B26,#REF!,$K$4,0),0)</f>
        <v>#REF!</v>
      </c>
      <c r="M25" s="1" t="e">
        <f>_xlfn.IFNA(VLOOKUP(B26,#REF!,$K$4,0),0)</f>
        <v>#REF!</v>
      </c>
      <c r="N25" s="1" t="e">
        <f>_xlfn.IFNA(VLOOKUP(B26,#REF!,$K$4,0),0)</f>
        <v>#REF!</v>
      </c>
      <c r="O25" s="1" t="e">
        <f>_xlfn.IFNA(VLOOKUP(B26,#REF!,$K$4,0),0)</f>
        <v>#REF!</v>
      </c>
      <c r="P25" s="1" t="e">
        <f>_xlfn.IFNA(VLOOKUP(B26,#REF!,$K$4,0),0)</f>
        <v>#REF!</v>
      </c>
      <c r="Q25" s="1" t="e">
        <f>_xlfn.IFNA(VLOOKUP(B26,#REF!,$K$4,0),0)</f>
        <v>#REF!</v>
      </c>
      <c r="R25" s="1" t="e">
        <f>_xlfn.IFNA(VLOOKUP(B26,#REF!,$K$4,0),0)</f>
        <v>#REF!</v>
      </c>
      <c r="S25" s="1" t="e">
        <f>_xlfn.IFNA(VLOOKUP(B26,#REF!,$K$4,0),0)</f>
        <v>#REF!</v>
      </c>
      <c r="T25" s="1" t="e">
        <f>_xlfn.IFNA(VLOOKUP(B26,#REF!,$K$4,0),0)</f>
        <v>#REF!</v>
      </c>
      <c r="U25" s="1" t="e">
        <f>_xlfn.IFNA(VLOOKUP(B26,#REF!,$K$4,0),0)</f>
        <v>#REF!</v>
      </c>
      <c r="V25" s="1" t="e">
        <f>_xlfn.IFNA(VLOOKUP(B26,#REF!,$K$4,0),0)</f>
        <v>#REF!</v>
      </c>
      <c r="W25" s="1" t="e">
        <f>_xlfn.IFNA(VLOOKUP(B26,#REF!,$K$4,0),0)</f>
        <v>#REF!</v>
      </c>
      <c r="X25" s="1" t="e">
        <f>_xlfn.IFNA(VLOOKUP(B26,#REF!,$K$4,0),0)</f>
        <v>#REF!</v>
      </c>
      <c r="Y25" s="1" t="e">
        <f>_xlfn.IFNA(VLOOKUP(B26,#REF!,$K$4,0),0)</f>
        <v>#REF!</v>
      </c>
      <c r="Z25" s="1" t="e">
        <f>_xlfn.IFNA(VLOOKUP(B26,#REF!,$K$4,0),0)</f>
        <v>#REF!</v>
      </c>
      <c r="AA25" s="1" t="e">
        <f>_xlfn.IFNA(VLOOKUP(B26,#REF!,$K$4,0),0)</f>
        <v>#REF!</v>
      </c>
      <c r="AB25" s="1" t="e">
        <f>_xlfn.IFNA(VLOOKUP(B26,#REF!,$K$4,0),0)</f>
        <v>#REF!</v>
      </c>
      <c r="AC25" s="1" t="e">
        <f>_xlfn.IFNA(VLOOKUP(B26,#REF!,$K$4,0),0)</f>
        <v>#REF!</v>
      </c>
      <c r="AD25" s="1" t="e">
        <f>_xlfn.IFNA(VLOOKUP(B26,#REF!,$K$4,0),0)</f>
        <v>#REF!</v>
      </c>
      <c r="AE25" s="1" t="e">
        <f>_xlfn.IFNA(VLOOKUP(B26,#REF!,$K$4,0),0)</f>
        <v>#REF!</v>
      </c>
      <c r="AF25" s="1" t="e">
        <f>_xlfn.IFNA(VLOOKUP(B26,#REF!,$K$4,0),0)</f>
        <v>#REF!</v>
      </c>
      <c r="AG25" s="1" t="e">
        <f>_xlfn.IFNA(VLOOKUP(B26,#REF!,$K$4,0),0)</f>
        <v>#REF!</v>
      </c>
      <c r="AH25" s="1" t="e">
        <f>_xlfn.IFNA(VLOOKUP(B26,#REF!,$K$4,0),0)</f>
        <v>#REF!</v>
      </c>
      <c r="AI25" s="1" t="e">
        <f>_xlfn.IFNA(VLOOKUP(B26,#REF!,$K$4,0),0)</f>
        <v>#REF!</v>
      </c>
    </row>
    <row r="26" spans="1:35">
      <c r="A26" s="303"/>
      <c r="B26" s="181" t="e">
        <f>#REF!</f>
        <v>#REF!</v>
      </c>
      <c r="C26" s="183" t="e">
        <f>#REF!</f>
        <v>#REF!</v>
      </c>
      <c r="D26" s="188" t="e">
        <f>#REF!</f>
        <v>#REF!</v>
      </c>
      <c r="E26" s="292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217" t="e">
        <f>+#REF!</f>
        <v>#REF!</v>
      </c>
      <c r="G26" s="184" t="e">
        <f>ROUND(E26*F26,0)</f>
        <v>#REF!</v>
      </c>
      <c r="H26" s="179"/>
      <c r="I26" s="259" t="e">
        <f t="shared" si="2"/>
        <v>#REF!</v>
      </c>
      <c r="J26" s="259" t="e">
        <f t="shared" si="0"/>
        <v>#REF!</v>
      </c>
      <c r="K26" s="1" t="e">
        <f>_xlfn.IFNA(VLOOKUP(B27,#REF!,$K$4,0),0)</f>
        <v>#REF!</v>
      </c>
      <c r="L26" s="1" t="e">
        <f>_xlfn.IFNA(VLOOKUP(B27,#REF!,$K$4,0),0)</f>
        <v>#REF!</v>
      </c>
      <c r="M26" s="1" t="e">
        <f>_xlfn.IFNA(VLOOKUP(B27,#REF!,$K$4,0),0)</f>
        <v>#REF!</v>
      </c>
      <c r="N26" s="1" t="e">
        <f>_xlfn.IFNA(VLOOKUP(B27,#REF!,$K$4,0),0)</f>
        <v>#REF!</v>
      </c>
      <c r="O26" s="1" t="e">
        <f>_xlfn.IFNA(VLOOKUP(B27,#REF!,$K$4,0),0)</f>
        <v>#REF!</v>
      </c>
      <c r="P26" s="1" t="e">
        <f>_xlfn.IFNA(VLOOKUP(B27,#REF!,$K$4,0),0)</f>
        <v>#REF!</v>
      </c>
      <c r="Q26" s="1" t="e">
        <f>_xlfn.IFNA(VLOOKUP(B27,#REF!,$K$4,0),0)</f>
        <v>#REF!</v>
      </c>
      <c r="R26" s="1" t="e">
        <f>_xlfn.IFNA(VLOOKUP(B27,#REF!,$K$4,0),0)</f>
        <v>#REF!</v>
      </c>
      <c r="S26" s="1" t="e">
        <f>_xlfn.IFNA(VLOOKUP(B27,#REF!,$K$4,0),0)</f>
        <v>#REF!</v>
      </c>
      <c r="T26" s="1" t="e">
        <f>_xlfn.IFNA(VLOOKUP(B27,#REF!,$K$4,0),0)</f>
        <v>#REF!</v>
      </c>
      <c r="U26" s="1" t="e">
        <f>_xlfn.IFNA(VLOOKUP(B27,#REF!,$K$4,0),0)</f>
        <v>#REF!</v>
      </c>
      <c r="V26" s="1" t="e">
        <f>_xlfn.IFNA(VLOOKUP(B27,#REF!,$K$4,0),0)</f>
        <v>#REF!</v>
      </c>
      <c r="W26" s="1" t="e">
        <f>_xlfn.IFNA(VLOOKUP(B27,#REF!,$K$4,0),0)</f>
        <v>#REF!</v>
      </c>
      <c r="X26" s="1" t="e">
        <f>_xlfn.IFNA(VLOOKUP(B27,#REF!,$K$4,0),0)</f>
        <v>#REF!</v>
      </c>
      <c r="Y26" s="1" t="e">
        <f>_xlfn.IFNA(VLOOKUP(B27,#REF!,$K$4,0),0)</f>
        <v>#REF!</v>
      </c>
      <c r="Z26" s="1" t="e">
        <f>_xlfn.IFNA(VLOOKUP(B27,#REF!,$K$4,0),0)</f>
        <v>#REF!</v>
      </c>
      <c r="AA26" s="1" t="e">
        <f>_xlfn.IFNA(VLOOKUP(B27,#REF!,$K$4,0),0)</f>
        <v>#REF!</v>
      </c>
      <c r="AB26" s="1" t="e">
        <f>_xlfn.IFNA(VLOOKUP(B27,#REF!,$K$4,0),0)</f>
        <v>#REF!</v>
      </c>
      <c r="AC26" s="1" t="e">
        <f>_xlfn.IFNA(VLOOKUP(B27,#REF!,$K$4,0),0)</f>
        <v>#REF!</v>
      </c>
      <c r="AD26" s="1" t="e">
        <f>_xlfn.IFNA(VLOOKUP(B27,#REF!,$K$4,0),0)</f>
        <v>#REF!</v>
      </c>
      <c r="AE26" s="1" t="e">
        <f>_xlfn.IFNA(VLOOKUP(B27,#REF!,$K$4,0),0)</f>
        <v>#REF!</v>
      </c>
      <c r="AF26" s="1" t="e">
        <f>_xlfn.IFNA(VLOOKUP(B27,#REF!,$K$4,0),0)</f>
        <v>#REF!</v>
      </c>
      <c r="AG26" s="1" t="e">
        <f>_xlfn.IFNA(VLOOKUP(B27,#REF!,$K$4,0),0)</f>
        <v>#REF!</v>
      </c>
      <c r="AH26" s="1" t="e">
        <f>_xlfn.IFNA(VLOOKUP(B27,#REF!,$K$4,0),0)</f>
        <v>#REF!</v>
      </c>
      <c r="AI26" s="1" t="e">
        <f>_xlfn.IFNA(VLOOKUP(B27,#REF!,$K$4,0),0)</f>
        <v>#REF!</v>
      </c>
    </row>
    <row r="27" spans="1:35">
      <c r="A27" s="242"/>
      <c r="B27" s="181" t="s">
        <v>344</v>
      </c>
      <c r="C27" s="243" t="s">
        <v>269</v>
      </c>
      <c r="D27" s="188" t="e">
        <f>#REF!</f>
        <v>#REF!</v>
      </c>
      <c r="E27" s="292"/>
      <c r="F27" s="244"/>
      <c r="G27" s="190" t="e">
        <f>SUM(G23:G26)</f>
        <v>#REF!</v>
      </c>
      <c r="H27" s="179"/>
      <c r="I27" s="259" t="e">
        <f t="shared" si="2"/>
        <v>#REF!</v>
      </c>
      <c r="J27" s="259" t="e">
        <f t="shared" si="0"/>
        <v>#REF!</v>
      </c>
      <c r="K27" s="1" t="e">
        <f>_xlfn.IFNA(VLOOKUP(B28,#REF!,$K$4,0),0)</f>
        <v>#REF!</v>
      </c>
      <c r="L27" s="1" t="e">
        <f>_xlfn.IFNA(VLOOKUP(B28,#REF!,$K$4,0),0)</f>
        <v>#REF!</v>
      </c>
      <c r="M27" s="1" t="e">
        <f>_xlfn.IFNA(VLOOKUP(B28,#REF!,$K$4,0),0)</f>
        <v>#REF!</v>
      </c>
      <c r="N27" s="1" t="e">
        <f>_xlfn.IFNA(VLOOKUP(B28,#REF!,$K$4,0),0)</f>
        <v>#REF!</v>
      </c>
      <c r="O27" s="1" t="e">
        <f>_xlfn.IFNA(VLOOKUP(B28,#REF!,$K$4,0),0)</f>
        <v>#REF!</v>
      </c>
      <c r="P27" s="1" t="e">
        <f>_xlfn.IFNA(VLOOKUP(B28,#REF!,$K$4,0),0)</f>
        <v>#REF!</v>
      </c>
      <c r="Q27" s="1" t="e">
        <f>_xlfn.IFNA(VLOOKUP(B28,#REF!,$K$4,0),0)</f>
        <v>#REF!</v>
      </c>
      <c r="R27" s="1" t="e">
        <f>_xlfn.IFNA(VLOOKUP(B28,#REF!,$K$4,0),0)</f>
        <v>#REF!</v>
      </c>
      <c r="S27" s="1" t="e">
        <f>_xlfn.IFNA(VLOOKUP(B28,#REF!,$K$4,0),0)</f>
        <v>#REF!</v>
      </c>
      <c r="T27" s="1" t="e">
        <f>_xlfn.IFNA(VLOOKUP(B28,#REF!,$K$4,0),0)</f>
        <v>#REF!</v>
      </c>
      <c r="U27" s="1" t="e">
        <f>_xlfn.IFNA(VLOOKUP(B28,#REF!,$K$4,0),0)</f>
        <v>#REF!</v>
      </c>
      <c r="V27" s="1" t="e">
        <f>_xlfn.IFNA(VLOOKUP(B28,#REF!,$K$4,0),0)</f>
        <v>#REF!</v>
      </c>
      <c r="W27" s="1" t="e">
        <f>_xlfn.IFNA(VLOOKUP(B28,#REF!,$K$4,0),0)</f>
        <v>#REF!</v>
      </c>
      <c r="X27" s="1" t="e">
        <f>_xlfn.IFNA(VLOOKUP(B28,#REF!,$K$4,0),0)</f>
        <v>#REF!</v>
      </c>
      <c r="Y27" s="1" t="e">
        <f>_xlfn.IFNA(VLOOKUP(B28,#REF!,$K$4,0),0)</f>
        <v>#REF!</v>
      </c>
      <c r="Z27" s="1" t="e">
        <f>_xlfn.IFNA(VLOOKUP(B28,#REF!,$K$4,0),0)</f>
        <v>#REF!</v>
      </c>
      <c r="AA27" s="1" t="e">
        <f>_xlfn.IFNA(VLOOKUP(B28,#REF!,$K$4,0),0)</f>
        <v>#REF!</v>
      </c>
      <c r="AB27" s="1" t="e">
        <f>_xlfn.IFNA(VLOOKUP(B28,#REF!,$K$4,0),0)</f>
        <v>#REF!</v>
      </c>
      <c r="AC27" s="1" t="e">
        <f>_xlfn.IFNA(VLOOKUP(B28,#REF!,$K$4,0),0)</f>
        <v>#REF!</v>
      </c>
      <c r="AD27" s="1" t="e">
        <f>_xlfn.IFNA(VLOOKUP(B28,#REF!,$K$4,0),0)</f>
        <v>#REF!</v>
      </c>
      <c r="AE27" s="1" t="e">
        <f>_xlfn.IFNA(VLOOKUP(B28,#REF!,$K$4,0),0)</f>
        <v>#REF!</v>
      </c>
      <c r="AF27" s="1" t="e">
        <f>_xlfn.IFNA(VLOOKUP(B28,#REF!,$K$4,0),0)</f>
        <v>#REF!</v>
      </c>
      <c r="AG27" s="1" t="e">
        <f>_xlfn.IFNA(VLOOKUP(B28,#REF!,$K$4,0),0)</f>
        <v>#REF!</v>
      </c>
      <c r="AH27" s="1" t="e">
        <f>_xlfn.IFNA(VLOOKUP(B28,#REF!,$K$4,0),0)</f>
        <v>#REF!</v>
      </c>
      <c r="AI27" s="1" t="e">
        <f>_xlfn.IFNA(VLOOKUP(B28,#REF!,$K$4,0),0)</f>
        <v>#REF!</v>
      </c>
    </row>
    <row r="28" spans="1:35" ht="15.45" customHeight="1">
      <c r="A28" s="232"/>
      <c r="B28" s="181" t="s">
        <v>344</v>
      </c>
      <c r="C28" s="221" t="s">
        <v>141</v>
      </c>
      <c r="D28" s="188" t="e">
        <f>#REF!</f>
        <v>#REF!</v>
      </c>
      <c r="E28" s="292"/>
      <c r="F28" s="223"/>
      <c r="G28" s="226"/>
      <c r="H28" s="179"/>
      <c r="I28" s="259" t="e">
        <f t="shared" si="2"/>
        <v>#REF!</v>
      </c>
      <c r="J28" s="259" t="e">
        <f t="shared" si="0"/>
        <v>#REF!</v>
      </c>
      <c r="K28" s="1" t="e">
        <f>_xlfn.IFNA(VLOOKUP(B29,#REF!,$K$4,0),0)</f>
        <v>#REF!</v>
      </c>
      <c r="L28" s="1" t="e">
        <f>_xlfn.IFNA(VLOOKUP(B29,#REF!,$K$4,0),0)</f>
        <v>#REF!</v>
      </c>
      <c r="M28" s="1" t="e">
        <f>_xlfn.IFNA(VLOOKUP(B29,#REF!,$K$4,0),0)</f>
        <v>#REF!</v>
      </c>
      <c r="N28" s="1" t="e">
        <f>_xlfn.IFNA(VLOOKUP(B29,#REF!,$K$4,0),0)</f>
        <v>#REF!</v>
      </c>
      <c r="O28" s="1" t="e">
        <f>_xlfn.IFNA(VLOOKUP(B29,#REF!,$K$4,0),0)</f>
        <v>#REF!</v>
      </c>
      <c r="P28" s="1" t="e">
        <f>_xlfn.IFNA(VLOOKUP(B29,#REF!,$K$4,0),0)</f>
        <v>#REF!</v>
      </c>
      <c r="Q28" s="1" t="e">
        <f>_xlfn.IFNA(VLOOKUP(B29,#REF!,$K$4,0),0)</f>
        <v>#REF!</v>
      </c>
      <c r="R28" s="1" t="e">
        <f>_xlfn.IFNA(VLOOKUP(B29,#REF!,$K$4,0),0)</f>
        <v>#REF!</v>
      </c>
      <c r="S28" s="1" t="e">
        <f>_xlfn.IFNA(VLOOKUP(B29,#REF!,$K$4,0),0)</f>
        <v>#REF!</v>
      </c>
      <c r="T28" s="1" t="e">
        <f>_xlfn.IFNA(VLOOKUP(B29,#REF!,$K$4,0),0)</f>
        <v>#REF!</v>
      </c>
      <c r="U28" s="1" t="e">
        <f>_xlfn.IFNA(VLOOKUP(B29,#REF!,$K$4,0),0)</f>
        <v>#REF!</v>
      </c>
      <c r="V28" s="1" t="e">
        <f>_xlfn.IFNA(VLOOKUP(B29,#REF!,$K$4,0),0)</f>
        <v>#REF!</v>
      </c>
      <c r="W28" s="1" t="e">
        <f>_xlfn.IFNA(VLOOKUP(B29,#REF!,$K$4,0),0)</f>
        <v>#REF!</v>
      </c>
      <c r="X28" s="1" t="e">
        <f>_xlfn.IFNA(VLOOKUP(B29,#REF!,$K$4,0),0)</f>
        <v>#REF!</v>
      </c>
      <c r="Y28" s="1" t="e">
        <f>_xlfn.IFNA(VLOOKUP(B29,#REF!,$K$4,0),0)</f>
        <v>#REF!</v>
      </c>
      <c r="Z28" s="1" t="e">
        <f>_xlfn.IFNA(VLOOKUP(B29,#REF!,$K$4,0),0)</f>
        <v>#REF!</v>
      </c>
      <c r="AA28" s="1" t="e">
        <f>_xlfn.IFNA(VLOOKUP(B29,#REF!,$K$4,0),0)</f>
        <v>#REF!</v>
      </c>
      <c r="AB28" s="1" t="e">
        <f>_xlfn.IFNA(VLOOKUP(B29,#REF!,$K$4,0),0)</f>
        <v>#REF!</v>
      </c>
      <c r="AC28" s="1" t="e">
        <f>_xlfn.IFNA(VLOOKUP(B29,#REF!,$K$4,0),0)</f>
        <v>#REF!</v>
      </c>
      <c r="AD28" s="1" t="e">
        <f>_xlfn.IFNA(VLOOKUP(B29,#REF!,$K$4,0),0)</f>
        <v>#REF!</v>
      </c>
      <c r="AE28" s="1" t="e">
        <f>_xlfn.IFNA(VLOOKUP(B29,#REF!,$K$4,0),0)</f>
        <v>#REF!</v>
      </c>
      <c r="AF28" s="1" t="e">
        <f>_xlfn.IFNA(VLOOKUP(B29,#REF!,$K$4,0),0)</f>
        <v>#REF!</v>
      </c>
      <c r="AG28" s="1" t="e">
        <f>_xlfn.IFNA(VLOOKUP(B29,#REF!,$K$4,0),0)</f>
        <v>#REF!</v>
      </c>
      <c r="AH28" s="1" t="e">
        <f>_xlfn.IFNA(VLOOKUP(B29,#REF!,$K$4,0),0)</f>
        <v>#REF!</v>
      </c>
      <c r="AI28" s="1" t="e">
        <f>_xlfn.IFNA(VLOOKUP(B29,#REF!,$K$4,0),0)</f>
        <v>#REF!</v>
      </c>
    </row>
    <row r="29" spans="1:35">
      <c r="A29" s="233">
        <v>16</v>
      </c>
      <c r="B29" s="181" t="e">
        <f>#REF!</f>
        <v>#REF!</v>
      </c>
      <c r="C29" s="183" t="e">
        <f>#REF!</f>
        <v>#REF!</v>
      </c>
      <c r="D29" s="188" t="e">
        <f>#REF!</f>
        <v>#REF!</v>
      </c>
      <c r="E29" s="292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218" t="e">
        <f>'500.1.1P'!N56</f>
        <v>#REF!</v>
      </c>
      <c r="G29" s="184" t="e">
        <f t="shared" si="1"/>
        <v>#REF!</v>
      </c>
      <c r="H29" s="179"/>
      <c r="I29" s="259" t="e">
        <f t="shared" si="2"/>
        <v>#REF!</v>
      </c>
      <c r="J29" s="259" t="e">
        <f t="shared" si="0"/>
        <v>#REF!</v>
      </c>
      <c r="K29" s="1" t="e">
        <f>_xlfn.IFNA(VLOOKUP(B30,#REF!,$K$4,0),0)</f>
        <v>#REF!</v>
      </c>
      <c r="L29" s="1" t="e">
        <f>_xlfn.IFNA(VLOOKUP(B30,#REF!,$K$4,0),0)</f>
        <v>#REF!</v>
      </c>
      <c r="M29" s="1" t="e">
        <f>_xlfn.IFNA(VLOOKUP(B30,#REF!,$K$4,0),0)</f>
        <v>#REF!</v>
      </c>
      <c r="N29" s="1" t="e">
        <f>_xlfn.IFNA(VLOOKUP(B30,#REF!,$K$4,0),0)</f>
        <v>#REF!</v>
      </c>
      <c r="O29" s="1" t="e">
        <f>_xlfn.IFNA(VLOOKUP(B30,#REF!,$K$4,0),0)</f>
        <v>#REF!</v>
      </c>
      <c r="P29" s="1" t="e">
        <f>_xlfn.IFNA(VLOOKUP(B30,#REF!,$K$4,0),0)</f>
        <v>#REF!</v>
      </c>
      <c r="Q29" s="1" t="e">
        <f>_xlfn.IFNA(VLOOKUP(B30,#REF!,$K$4,0),0)</f>
        <v>#REF!</v>
      </c>
      <c r="R29" s="1" t="e">
        <f>_xlfn.IFNA(VLOOKUP(B30,#REF!,$K$4,0),0)</f>
        <v>#REF!</v>
      </c>
      <c r="S29" s="1" t="e">
        <f>_xlfn.IFNA(VLOOKUP(B30,#REF!,$K$4,0),0)</f>
        <v>#REF!</v>
      </c>
      <c r="T29" s="1" t="e">
        <f>_xlfn.IFNA(VLOOKUP(B30,#REF!,$K$4,0),0)</f>
        <v>#REF!</v>
      </c>
      <c r="U29" s="1" t="e">
        <f>_xlfn.IFNA(VLOOKUP(B30,#REF!,$K$4,0),0)</f>
        <v>#REF!</v>
      </c>
      <c r="V29" s="1" t="e">
        <f>_xlfn.IFNA(VLOOKUP(B30,#REF!,$K$4,0),0)</f>
        <v>#REF!</v>
      </c>
      <c r="W29" s="1" t="e">
        <f>_xlfn.IFNA(VLOOKUP(B30,#REF!,$K$4,0),0)</f>
        <v>#REF!</v>
      </c>
      <c r="X29" s="1" t="e">
        <f>_xlfn.IFNA(VLOOKUP(B30,#REF!,$K$4,0),0)</f>
        <v>#REF!</v>
      </c>
      <c r="Y29" s="1" t="e">
        <f>_xlfn.IFNA(VLOOKUP(B30,#REF!,$K$4,0),0)</f>
        <v>#REF!</v>
      </c>
      <c r="Z29" s="1" t="e">
        <f>_xlfn.IFNA(VLOOKUP(B30,#REF!,$K$4,0),0)</f>
        <v>#REF!</v>
      </c>
      <c r="AA29" s="1" t="e">
        <f>_xlfn.IFNA(VLOOKUP(B30,#REF!,$K$4,0),0)</f>
        <v>#REF!</v>
      </c>
      <c r="AB29" s="1" t="e">
        <f>_xlfn.IFNA(VLOOKUP(B30,#REF!,$K$4,0),0)</f>
        <v>#REF!</v>
      </c>
      <c r="AC29" s="1" t="e">
        <f>_xlfn.IFNA(VLOOKUP(B30,#REF!,$K$4,0),0)</f>
        <v>#REF!</v>
      </c>
      <c r="AD29" s="1" t="e">
        <f>_xlfn.IFNA(VLOOKUP(B30,#REF!,$K$4,0),0)</f>
        <v>#REF!</v>
      </c>
      <c r="AE29" s="1" t="e">
        <f>_xlfn.IFNA(VLOOKUP(B30,#REF!,$K$4,0),0)</f>
        <v>#REF!</v>
      </c>
      <c r="AF29" s="1" t="e">
        <f>_xlfn.IFNA(VLOOKUP(B30,#REF!,$K$4,0),0)</f>
        <v>#REF!</v>
      </c>
      <c r="AG29" s="1" t="e">
        <f>_xlfn.IFNA(VLOOKUP(B30,#REF!,$K$4,0),0)</f>
        <v>#REF!</v>
      </c>
      <c r="AH29" s="1" t="e">
        <f>_xlfn.IFNA(VLOOKUP(B30,#REF!,$K$4,0),0)</f>
        <v>#REF!</v>
      </c>
      <c r="AI29" s="1" t="e">
        <f>_xlfn.IFNA(VLOOKUP(B30,#REF!,$K$4,0),0)</f>
        <v>#REF!</v>
      </c>
    </row>
    <row r="30" spans="1:35">
      <c r="A30" s="233">
        <v>17</v>
      </c>
      <c r="B30" s="181" t="e">
        <f>#REF!</f>
        <v>#REF!</v>
      </c>
      <c r="C30" s="183" t="e">
        <f>#REF!</f>
        <v>#REF!</v>
      </c>
      <c r="D30" s="188" t="e">
        <f>#REF!</f>
        <v>#REF!</v>
      </c>
      <c r="E30" s="292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218" t="e">
        <f>#REF!</f>
        <v>#REF!</v>
      </c>
      <c r="G30" s="184" t="e">
        <f t="shared" si="1"/>
        <v>#REF!</v>
      </c>
      <c r="H30" s="179"/>
      <c r="I30" s="259" t="e">
        <f t="shared" si="2"/>
        <v>#REF!</v>
      </c>
      <c r="J30" s="259" t="e">
        <f t="shared" si="0"/>
        <v>#REF!</v>
      </c>
      <c r="K30" s="1" t="e">
        <f>_xlfn.IFNA(VLOOKUP(B31,#REF!,$K$4,0),0)</f>
        <v>#REF!</v>
      </c>
      <c r="L30" s="1" t="e">
        <f>_xlfn.IFNA(VLOOKUP(B31,#REF!,$K$4,0),0)</f>
        <v>#REF!</v>
      </c>
      <c r="M30" s="1" t="e">
        <f>_xlfn.IFNA(VLOOKUP(B31,#REF!,$K$4,0),0)</f>
        <v>#REF!</v>
      </c>
      <c r="N30" s="1" t="e">
        <f>_xlfn.IFNA(VLOOKUP(B31,#REF!,$K$4,0),0)</f>
        <v>#REF!</v>
      </c>
      <c r="O30" s="1" t="e">
        <f>_xlfn.IFNA(VLOOKUP(B31,#REF!,$K$4,0),0)</f>
        <v>#REF!</v>
      </c>
      <c r="P30" s="1" t="e">
        <f>_xlfn.IFNA(VLOOKUP(B31,#REF!,$K$4,0),0)</f>
        <v>#REF!</v>
      </c>
      <c r="Q30" s="1" t="e">
        <f>_xlfn.IFNA(VLOOKUP(B31,#REF!,$K$4,0),0)</f>
        <v>#REF!</v>
      </c>
      <c r="R30" s="1" t="e">
        <f>_xlfn.IFNA(VLOOKUP(B31,#REF!,$K$4,0),0)</f>
        <v>#REF!</v>
      </c>
      <c r="S30" s="1" t="e">
        <f>_xlfn.IFNA(VLOOKUP(B31,#REF!,$K$4,0),0)</f>
        <v>#REF!</v>
      </c>
      <c r="T30" s="1" t="e">
        <f>_xlfn.IFNA(VLOOKUP(B31,#REF!,$K$4,0),0)</f>
        <v>#REF!</v>
      </c>
      <c r="U30" s="1" t="e">
        <f>_xlfn.IFNA(VLOOKUP(B31,#REF!,$K$4,0),0)</f>
        <v>#REF!</v>
      </c>
      <c r="V30" s="1" t="e">
        <f>_xlfn.IFNA(VLOOKUP(B31,#REF!,$K$4,0),0)</f>
        <v>#REF!</v>
      </c>
      <c r="W30" s="1" t="e">
        <f>_xlfn.IFNA(VLOOKUP(B31,#REF!,$K$4,0),0)</f>
        <v>#REF!</v>
      </c>
      <c r="X30" s="1" t="e">
        <f>_xlfn.IFNA(VLOOKUP(B31,#REF!,$K$4,0),0)</f>
        <v>#REF!</v>
      </c>
      <c r="Y30" s="1" t="e">
        <f>_xlfn.IFNA(VLOOKUP(B31,#REF!,$K$4,0),0)</f>
        <v>#REF!</v>
      </c>
      <c r="Z30" s="1" t="e">
        <f>_xlfn.IFNA(VLOOKUP(B31,#REF!,$K$4,0),0)</f>
        <v>#REF!</v>
      </c>
      <c r="AA30" s="1" t="e">
        <f>_xlfn.IFNA(VLOOKUP(B31,#REF!,$K$4,0),0)</f>
        <v>#REF!</v>
      </c>
      <c r="AB30" s="1" t="e">
        <f>_xlfn.IFNA(VLOOKUP(B31,#REF!,$K$4,0),0)</f>
        <v>#REF!</v>
      </c>
      <c r="AC30" s="1" t="e">
        <f>_xlfn.IFNA(VLOOKUP(B31,#REF!,$K$4,0),0)</f>
        <v>#REF!</v>
      </c>
      <c r="AD30" s="1" t="e">
        <f>_xlfn.IFNA(VLOOKUP(B31,#REF!,$K$4,0),0)</f>
        <v>#REF!</v>
      </c>
      <c r="AE30" s="1" t="e">
        <f>_xlfn.IFNA(VLOOKUP(B31,#REF!,$K$4,0),0)</f>
        <v>#REF!</v>
      </c>
      <c r="AF30" s="1" t="e">
        <f>_xlfn.IFNA(VLOOKUP(B31,#REF!,$K$4,0),0)</f>
        <v>#REF!</v>
      </c>
      <c r="AG30" s="1" t="e">
        <f>_xlfn.IFNA(VLOOKUP(B31,#REF!,$K$4,0),0)</f>
        <v>#REF!</v>
      </c>
      <c r="AH30" s="1" t="e">
        <f>_xlfn.IFNA(VLOOKUP(B31,#REF!,$K$4,0),0)</f>
        <v>#REF!</v>
      </c>
      <c r="AI30" s="1" t="e">
        <f>_xlfn.IFNA(VLOOKUP(B31,#REF!,$K$4,0),0)</f>
        <v>#REF!</v>
      </c>
    </row>
    <row r="31" spans="1:35">
      <c r="A31" s="233">
        <v>19</v>
      </c>
      <c r="B31" s="181" t="e">
        <f>#REF!</f>
        <v>#REF!</v>
      </c>
      <c r="C31" s="183" t="e">
        <f>#REF!</f>
        <v>#REF!</v>
      </c>
      <c r="D31" s="188" t="e">
        <f>#REF!</f>
        <v>#REF!</v>
      </c>
      <c r="E31" s="292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218" t="e">
        <f>#REF!</f>
        <v>#REF!</v>
      </c>
      <c r="G31" s="184" t="e">
        <f t="shared" si="1"/>
        <v>#REF!</v>
      </c>
      <c r="H31" s="179"/>
      <c r="I31" s="259" t="e">
        <f t="shared" si="2"/>
        <v>#REF!</v>
      </c>
      <c r="J31" s="259" t="e">
        <f t="shared" si="0"/>
        <v>#REF!</v>
      </c>
      <c r="K31" s="1" t="e">
        <f>_xlfn.IFNA(VLOOKUP(B32,#REF!,$K$4,0),0)</f>
        <v>#REF!</v>
      </c>
      <c r="L31" s="1" t="e">
        <f>_xlfn.IFNA(VLOOKUP(B32,#REF!,$K$4,0),0)</f>
        <v>#REF!</v>
      </c>
      <c r="M31" s="1" t="e">
        <f>_xlfn.IFNA(VLOOKUP(B32,#REF!,$K$4,0),0)</f>
        <v>#REF!</v>
      </c>
      <c r="N31" s="1" t="e">
        <f>_xlfn.IFNA(VLOOKUP(B32,#REF!,$K$4,0),0)</f>
        <v>#REF!</v>
      </c>
      <c r="O31" s="1" t="e">
        <f>_xlfn.IFNA(VLOOKUP(B32,#REF!,$K$4,0),0)</f>
        <v>#REF!</v>
      </c>
      <c r="P31" s="1" t="e">
        <f>_xlfn.IFNA(VLOOKUP(B32,#REF!,$K$4,0),0)</f>
        <v>#REF!</v>
      </c>
      <c r="Q31" s="1" t="e">
        <f>_xlfn.IFNA(VLOOKUP(B32,#REF!,$K$4,0),0)</f>
        <v>#REF!</v>
      </c>
      <c r="R31" s="1" t="e">
        <f>_xlfn.IFNA(VLOOKUP(B32,#REF!,$K$4,0),0)</f>
        <v>#REF!</v>
      </c>
      <c r="S31" s="1" t="e">
        <f>_xlfn.IFNA(VLOOKUP(B32,#REF!,$K$4,0),0)</f>
        <v>#REF!</v>
      </c>
      <c r="T31" s="1" t="e">
        <f>_xlfn.IFNA(VLOOKUP(B32,#REF!,$K$4,0),0)</f>
        <v>#REF!</v>
      </c>
      <c r="U31" s="1" t="e">
        <f>_xlfn.IFNA(VLOOKUP(B32,#REF!,$K$4,0),0)</f>
        <v>#REF!</v>
      </c>
      <c r="V31" s="1" t="e">
        <f>_xlfn.IFNA(VLOOKUP(B32,#REF!,$K$4,0),0)</f>
        <v>#REF!</v>
      </c>
      <c r="W31" s="1" t="e">
        <f>_xlfn.IFNA(VLOOKUP(B32,#REF!,$K$4,0),0)</f>
        <v>#REF!</v>
      </c>
      <c r="X31" s="1" t="e">
        <f>_xlfn.IFNA(VLOOKUP(B32,#REF!,$K$4,0),0)</f>
        <v>#REF!</v>
      </c>
      <c r="Y31" s="1" t="e">
        <f>_xlfn.IFNA(VLOOKUP(B32,#REF!,$K$4,0),0)</f>
        <v>#REF!</v>
      </c>
      <c r="Z31" s="1" t="e">
        <f>_xlfn.IFNA(VLOOKUP(B32,#REF!,$K$4,0),0)</f>
        <v>#REF!</v>
      </c>
      <c r="AA31" s="1" t="e">
        <f>_xlfn.IFNA(VLOOKUP(B32,#REF!,$K$4,0),0)</f>
        <v>#REF!</v>
      </c>
      <c r="AB31" s="1" t="e">
        <f>_xlfn.IFNA(VLOOKUP(B32,#REF!,$K$4,0),0)</f>
        <v>#REF!</v>
      </c>
      <c r="AC31" s="1" t="e">
        <f>_xlfn.IFNA(VLOOKUP(B32,#REF!,$K$4,0),0)</f>
        <v>#REF!</v>
      </c>
      <c r="AD31" s="1" t="e">
        <f>_xlfn.IFNA(VLOOKUP(B32,#REF!,$K$4,0),0)</f>
        <v>#REF!</v>
      </c>
      <c r="AE31" s="1" t="e">
        <f>_xlfn.IFNA(VLOOKUP(B32,#REF!,$K$4,0),0)</f>
        <v>#REF!</v>
      </c>
      <c r="AF31" s="1" t="e">
        <f>_xlfn.IFNA(VLOOKUP(B32,#REF!,$K$4,0),0)</f>
        <v>#REF!</v>
      </c>
      <c r="AG31" s="1" t="e">
        <f>_xlfn.IFNA(VLOOKUP(B32,#REF!,$K$4,0),0)</f>
        <v>#REF!</v>
      </c>
      <c r="AH31" s="1" t="e">
        <f>_xlfn.IFNA(VLOOKUP(B32,#REF!,$K$4,0),0)</f>
        <v>#REF!</v>
      </c>
      <c r="AI31" s="1" t="e">
        <f>_xlfn.IFNA(VLOOKUP(B32,#REF!,$K$4,0),0)</f>
        <v>#REF!</v>
      </c>
    </row>
    <row r="32" spans="1:35">
      <c r="A32" s="233">
        <v>20</v>
      </c>
      <c r="B32" s="181" t="e">
        <f>#REF!</f>
        <v>#REF!</v>
      </c>
      <c r="C32" s="183" t="e">
        <f>#REF!</f>
        <v>#REF!</v>
      </c>
      <c r="D32" s="188" t="e">
        <f>#REF!</f>
        <v>#REF!</v>
      </c>
      <c r="E32" s="292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218" t="e">
        <f>#REF!</f>
        <v>#REF!</v>
      </c>
      <c r="G32" s="184" t="e">
        <f t="shared" si="1"/>
        <v>#REF!</v>
      </c>
      <c r="H32" s="179"/>
      <c r="I32" s="259" t="e">
        <f t="shared" si="2"/>
        <v>#REF!</v>
      </c>
      <c r="J32" s="259" t="e">
        <f t="shared" si="0"/>
        <v>#REF!</v>
      </c>
      <c r="K32" s="1" t="e">
        <f>_xlfn.IFNA(VLOOKUP(B33,#REF!,$K$4,0),0)</f>
        <v>#REF!</v>
      </c>
      <c r="L32" s="1" t="e">
        <f>_xlfn.IFNA(VLOOKUP(B33,#REF!,$K$4,0),0)</f>
        <v>#REF!</v>
      </c>
      <c r="M32" s="1" t="e">
        <f>_xlfn.IFNA(VLOOKUP(B33,#REF!,$K$4,0),0)</f>
        <v>#REF!</v>
      </c>
      <c r="N32" s="1" t="e">
        <f>_xlfn.IFNA(VLOOKUP(B33,#REF!,$K$4,0),0)</f>
        <v>#REF!</v>
      </c>
      <c r="O32" s="1" t="e">
        <f>_xlfn.IFNA(VLOOKUP(B33,#REF!,$K$4,0),0)</f>
        <v>#REF!</v>
      </c>
      <c r="P32" s="1" t="e">
        <f>_xlfn.IFNA(VLOOKUP(B33,#REF!,$K$4,0),0)</f>
        <v>#REF!</v>
      </c>
      <c r="Q32" s="1" t="e">
        <f>_xlfn.IFNA(VLOOKUP(B33,#REF!,$K$4,0),0)</f>
        <v>#REF!</v>
      </c>
      <c r="R32" s="1" t="e">
        <f>_xlfn.IFNA(VLOOKUP(B33,#REF!,$K$4,0),0)</f>
        <v>#REF!</v>
      </c>
      <c r="S32" s="1" t="e">
        <f>_xlfn.IFNA(VLOOKUP(B33,#REF!,$K$4,0),0)</f>
        <v>#REF!</v>
      </c>
      <c r="T32" s="1" t="e">
        <f>_xlfn.IFNA(VLOOKUP(B33,#REF!,$K$4,0),0)</f>
        <v>#REF!</v>
      </c>
      <c r="U32" s="1" t="e">
        <f>_xlfn.IFNA(VLOOKUP(B33,#REF!,$K$4,0),0)</f>
        <v>#REF!</v>
      </c>
      <c r="V32" s="1" t="e">
        <f>_xlfn.IFNA(VLOOKUP(B33,#REF!,$K$4,0),0)</f>
        <v>#REF!</v>
      </c>
      <c r="W32" s="1" t="e">
        <f>_xlfn.IFNA(VLOOKUP(B33,#REF!,$K$4,0),0)</f>
        <v>#REF!</v>
      </c>
      <c r="X32" s="1" t="e">
        <f>_xlfn.IFNA(VLOOKUP(B33,#REF!,$K$4,0),0)</f>
        <v>#REF!</v>
      </c>
      <c r="Y32" s="1" t="e">
        <f>_xlfn.IFNA(VLOOKUP(B33,#REF!,$K$4,0),0)</f>
        <v>#REF!</v>
      </c>
      <c r="Z32" s="1" t="e">
        <f>_xlfn.IFNA(VLOOKUP(B33,#REF!,$K$4,0),0)</f>
        <v>#REF!</v>
      </c>
      <c r="AA32" s="1" t="e">
        <f>_xlfn.IFNA(VLOOKUP(B33,#REF!,$K$4,0),0)</f>
        <v>#REF!</v>
      </c>
      <c r="AB32" s="1" t="e">
        <f>_xlfn.IFNA(VLOOKUP(B33,#REF!,$K$4,0),0)</f>
        <v>#REF!</v>
      </c>
      <c r="AC32" s="1" t="e">
        <f>_xlfn.IFNA(VLOOKUP(B33,#REF!,$K$4,0),0)</f>
        <v>#REF!</v>
      </c>
      <c r="AD32" s="1" t="e">
        <f>_xlfn.IFNA(VLOOKUP(B33,#REF!,$K$4,0),0)</f>
        <v>#REF!</v>
      </c>
      <c r="AE32" s="1" t="e">
        <f>_xlfn.IFNA(VLOOKUP(B33,#REF!,$K$4,0),0)</f>
        <v>#REF!</v>
      </c>
      <c r="AF32" s="1" t="e">
        <f>_xlfn.IFNA(VLOOKUP(B33,#REF!,$K$4,0),0)</f>
        <v>#REF!</v>
      </c>
      <c r="AG32" s="1" t="e">
        <f>_xlfn.IFNA(VLOOKUP(B33,#REF!,$K$4,0),0)</f>
        <v>#REF!</v>
      </c>
      <c r="AH32" s="1" t="e">
        <f>_xlfn.IFNA(VLOOKUP(B33,#REF!,$K$4,0),0)</f>
        <v>#REF!</v>
      </c>
      <c r="AI32" s="1" t="e">
        <f>_xlfn.IFNA(VLOOKUP(B33,#REF!,$K$4,0),0)</f>
        <v>#REF!</v>
      </c>
    </row>
    <row r="33" spans="1:35">
      <c r="A33" s="242"/>
      <c r="B33" s="181" t="s">
        <v>344</v>
      </c>
      <c r="C33" s="243" t="s">
        <v>268</v>
      </c>
      <c r="D33" s="188" t="e">
        <f>#REF!</f>
        <v>#REF!</v>
      </c>
      <c r="E33" s="292"/>
      <c r="F33" s="244"/>
      <c r="G33" s="190" t="e">
        <f>SUM(G29:G32)</f>
        <v>#REF!</v>
      </c>
      <c r="H33" s="179"/>
      <c r="I33" s="259" t="e">
        <f t="shared" si="2"/>
        <v>#REF!</v>
      </c>
      <c r="J33" s="259" t="e">
        <f t="shared" si="0"/>
        <v>#REF!</v>
      </c>
      <c r="K33" s="1" t="e">
        <f>_xlfn.IFNA(VLOOKUP(B34,#REF!,$K$4,0),0)</f>
        <v>#REF!</v>
      </c>
      <c r="L33" s="1" t="e">
        <f>_xlfn.IFNA(VLOOKUP(B34,#REF!,$K$4,0),0)</f>
        <v>#REF!</v>
      </c>
      <c r="M33" s="1" t="e">
        <f>_xlfn.IFNA(VLOOKUP(B34,#REF!,$K$4,0),0)</f>
        <v>#REF!</v>
      </c>
      <c r="N33" s="1" t="e">
        <f>_xlfn.IFNA(VLOOKUP(B34,#REF!,$K$4,0),0)</f>
        <v>#REF!</v>
      </c>
      <c r="O33" s="1" t="e">
        <f>_xlfn.IFNA(VLOOKUP(B34,#REF!,$K$4,0),0)</f>
        <v>#REF!</v>
      </c>
      <c r="P33" s="1" t="e">
        <f>_xlfn.IFNA(VLOOKUP(B34,#REF!,$K$4,0),0)</f>
        <v>#REF!</v>
      </c>
      <c r="Q33" s="1" t="e">
        <f>_xlfn.IFNA(VLOOKUP(B34,#REF!,$K$4,0),0)</f>
        <v>#REF!</v>
      </c>
      <c r="R33" s="1" t="e">
        <f>_xlfn.IFNA(VLOOKUP(B34,#REF!,$K$4,0),0)</f>
        <v>#REF!</v>
      </c>
      <c r="S33" s="1" t="e">
        <f>_xlfn.IFNA(VLOOKUP(B34,#REF!,$K$4,0),0)</f>
        <v>#REF!</v>
      </c>
      <c r="T33" s="1" t="e">
        <f>_xlfn.IFNA(VLOOKUP(B34,#REF!,$K$4,0),0)</f>
        <v>#REF!</v>
      </c>
      <c r="U33" s="1" t="e">
        <f>_xlfn.IFNA(VLOOKUP(B34,#REF!,$K$4,0),0)</f>
        <v>#REF!</v>
      </c>
      <c r="V33" s="1" t="e">
        <f>_xlfn.IFNA(VLOOKUP(B34,#REF!,$K$4,0),0)</f>
        <v>#REF!</v>
      </c>
      <c r="W33" s="1" t="e">
        <f>_xlfn.IFNA(VLOOKUP(B34,#REF!,$K$4,0),0)</f>
        <v>#REF!</v>
      </c>
      <c r="X33" s="1" t="e">
        <f>_xlfn.IFNA(VLOOKUP(B34,#REF!,$K$4,0),0)</f>
        <v>#REF!</v>
      </c>
      <c r="Y33" s="1" t="e">
        <f>_xlfn.IFNA(VLOOKUP(B34,#REF!,$K$4,0),0)</f>
        <v>#REF!</v>
      </c>
      <c r="Z33" s="1" t="e">
        <f>_xlfn.IFNA(VLOOKUP(B34,#REF!,$K$4,0),0)</f>
        <v>#REF!</v>
      </c>
      <c r="AA33" s="1" t="e">
        <f>_xlfn.IFNA(VLOOKUP(B34,#REF!,$K$4,0),0)</f>
        <v>#REF!</v>
      </c>
      <c r="AB33" s="1" t="e">
        <f>_xlfn.IFNA(VLOOKUP(B34,#REF!,$K$4,0),0)</f>
        <v>#REF!</v>
      </c>
      <c r="AC33" s="1" t="e">
        <f>_xlfn.IFNA(VLOOKUP(B34,#REF!,$K$4,0),0)</f>
        <v>#REF!</v>
      </c>
      <c r="AD33" s="1" t="e">
        <f>_xlfn.IFNA(VLOOKUP(B34,#REF!,$K$4,0),0)</f>
        <v>#REF!</v>
      </c>
      <c r="AE33" s="1" t="e">
        <f>_xlfn.IFNA(VLOOKUP(B34,#REF!,$K$4,0),0)</f>
        <v>#REF!</v>
      </c>
      <c r="AF33" s="1" t="e">
        <f>_xlfn.IFNA(VLOOKUP(B34,#REF!,$K$4,0),0)</f>
        <v>#REF!</v>
      </c>
      <c r="AG33" s="1" t="e">
        <f>_xlfn.IFNA(VLOOKUP(B34,#REF!,$K$4,0),0)</f>
        <v>#REF!</v>
      </c>
      <c r="AH33" s="1" t="e">
        <f>_xlfn.IFNA(VLOOKUP(B34,#REF!,$K$4,0),0)</f>
        <v>#REF!</v>
      </c>
      <c r="AI33" s="1" t="e">
        <f>_xlfn.IFNA(VLOOKUP(B34,#REF!,$K$4,0),0)</f>
        <v>#REF!</v>
      </c>
    </row>
    <row r="34" spans="1:35">
      <c r="A34" s="233"/>
      <c r="B34" s="181" t="s">
        <v>344</v>
      </c>
      <c r="C34" s="221" t="s">
        <v>152</v>
      </c>
      <c r="D34" s="188" t="e">
        <f>#REF!</f>
        <v>#REF!</v>
      </c>
      <c r="E34" s="292"/>
      <c r="F34" s="228"/>
      <c r="G34" s="226"/>
      <c r="H34" s="179"/>
      <c r="I34" s="259" t="e">
        <f t="shared" si="2"/>
        <v>#REF!</v>
      </c>
      <c r="J34" s="259" t="e">
        <f t="shared" si="0"/>
        <v>#REF!</v>
      </c>
      <c r="K34" s="1" t="e">
        <f>_xlfn.IFNA(VLOOKUP(B35,#REF!,$K$4,0),0)</f>
        <v>#REF!</v>
      </c>
      <c r="L34" s="1" t="e">
        <f>_xlfn.IFNA(VLOOKUP(B35,#REF!,$K$4,0),0)</f>
        <v>#REF!</v>
      </c>
      <c r="M34" s="1" t="e">
        <f>_xlfn.IFNA(VLOOKUP(B35,#REF!,$K$4,0),0)</f>
        <v>#REF!</v>
      </c>
      <c r="N34" s="1" t="e">
        <f>_xlfn.IFNA(VLOOKUP(B35,#REF!,$K$4,0),0)</f>
        <v>#REF!</v>
      </c>
      <c r="O34" s="1" t="e">
        <f>_xlfn.IFNA(VLOOKUP(B35,#REF!,$K$4,0),0)</f>
        <v>#REF!</v>
      </c>
      <c r="P34" s="1" t="e">
        <f>_xlfn.IFNA(VLOOKUP(B35,#REF!,$K$4,0),0)</f>
        <v>#REF!</v>
      </c>
      <c r="Q34" s="1" t="e">
        <f>_xlfn.IFNA(VLOOKUP(B35,#REF!,$K$4,0),0)</f>
        <v>#REF!</v>
      </c>
      <c r="R34" s="1" t="e">
        <f>_xlfn.IFNA(VLOOKUP(B35,#REF!,$K$4,0),0)</f>
        <v>#REF!</v>
      </c>
      <c r="S34" s="1" t="e">
        <f>_xlfn.IFNA(VLOOKUP(B35,#REF!,$K$4,0),0)</f>
        <v>#REF!</v>
      </c>
      <c r="T34" s="1" t="e">
        <f>_xlfn.IFNA(VLOOKUP(B35,#REF!,$K$4,0),0)</f>
        <v>#REF!</v>
      </c>
      <c r="U34" s="1" t="e">
        <f>_xlfn.IFNA(VLOOKUP(B35,#REF!,$K$4,0),0)</f>
        <v>#REF!</v>
      </c>
      <c r="V34" s="1" t="e">
        <f>_xlfn.IFNA(VLOOKUP(B35,#REF!,$K$4,0),0)</f>
        <v>#REF!</v>
      </c>
      <c r="W34" s="1" t="e">
        <f>_xlfn.IFNA(VLOOKUP(B35,#REF!,$K$4,0),0)</f>
        <v>#REF!</v>
      </c>
      <c r="X34" s="1" t="e">
        <f>_xlfn.IFNA(VLOOKUP(B35,#REF!,$K$4,0),0)</f>
        <v>#REF!</v>
      </c>
      <c r="Y34" s="1" t="e">
        <f>_xlfn.IFNA(VLOOKUP(B35,#REF!,$K$4,0),0)</f>
        <v>#REF!</v>
      </c>
      <c r="Z34" s="1" t="e">
        <f>_xlfn.IFNA(VLOOKUP(B35,#REF!,$K$4,0),0)</f>
        <v>#REF!</v>
      </c>
      <c r="AA34" s="1" t="e">
        <f>_xlfn.IFNA(VLOOKUP(B35,#REF!,$K$4,0),0)</f>
        <v>#REF!</v>
      </c>
      <c r="AB34" s="1" t="e">
        <f>_xlfn.IFNA(VLOOKUP(B35,#REF!,$K$4,0),0)</f>
        <v>#REF!</v>
      </c>
      <c r="AC34" s="1" t="e">
        <f>_xlfn.IFNA(VLOOKUP(B35,#REF!,$K$4,0),0)</f>
        <v>#REF!</v>
      </c>
      <c r="AD34" s="1" t="e">
        <f>_xlfn.IFNA(VLOOKUP(B35,#REF!,$K$4,0),0)</f>
        <v>#REF!</v>
      </c>
      <c r="AE34" s="1" t="e">
        <f>_xlfn.IFNA(VLOOKUP(B35,#REF!,$K$4,0),0)</f>
        <v>#REF!</v>
      </c>
      <c r="AF34" s="1" t="e">
        <f>_xlfn.IFNA(VLOOKUP(B35,#REF!,$K$4,0),0)</f>
        <v>#REF!</v>
      </c>
      <c r="AG34" s="1" t="e">
        <f>_xlfn.IFNA(VLOOKUP(B35,#REF!,$K$4,0),0)</f>
        <v>#REF!</v>
      </c>
      <c r="AH34" s="1" t="e">
        <f>_xlfn.IFNA(VLOOKUP(B35,#REF!,$K$4,0),0)</f>
        <v>#REF!</v>
      </c>
      <c r="AI34" s="1" t="e">
        <f>_xlfn.IFNA(VLOOKUP(B35,#REF!,$K$4,0),0)</f>
        <v>#REF!</v>
      </c>
    </row>
    <row r="35" spans="1:35">
      <c r="A35" s="233">
        <v>21</v>
      </c>
      <c r="B35" s="181" t="e">
        <f>#REF!</f>
        <v>#REF!</v>
      </c>
      <c r="C35" s="183" t="e">
        <f>#REF!</f>
        <v>#REF!</v>
      </c>
      <c r="D35" s="188" t="e">
        <f>#REF!</f>
        <v>#REF!</v>
      </c>
      <c r="E35" s="292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218" t="e">
        <f>#REF!</f>
        <v>#REF!</v>
      </c>
      <c r="G35" s="184" t="e">
        <f t="shared" si="1"/>
        <v>#REF!</v>
      </c>
      <c r="H35" s="179"/>
      <c r="I35" s="259" t="e">
        <f t="shared" si="2"/>
        <v>#REF!</v>
      </c>
      <c r="J35" s="259" t="e">
        <f t="shared" si="0"/>
        <v>#REF!</v>
      </c>
      <c r="K35" s="1" t="e">
        <f>_xlfn.IFNA(VLOOKUP(B36,#REF!,$K$4,0),0)</f>
        <v>#REF!</v>
      </c>
      <c r="L35" s="1" t="e">
        <f>_xlfn.IFNA(VLOOKUP(B36,#REF!,$K$4,0),0)</f>
        <v>#REF!</v>
      </c>
      <c r="M35" s="1" t="e">
        <f>_xlfn.IFNA(VLOOKUP(B36,#REF!,$K$4,0),0)</f>
        <v>#REF!</v>
      </c>
      <c r="N35" s="1" t="e">
        <f>_xlfn.IFNA(VLOOKUP(B36,#REF!,$K$4,0),0)</f>
        <v>#REF!</v>
      </c>
      <c r="O35" s="1" t="e">
        <f>_xlfn.IFNA(VLOOKUP(B36,#REF!,$K$4,0),0)</f>
        <v>#REF!</v>
      </c>
      <c r="P35" s="1" t="e">
        <f>_xlfn.IFNA(VLOOKUP(B36,#REF!,$K$4,0),0)</f>
        <v>#REF!</v>
      </c>
      <c r="Q35" s="1" t="e">
        <f>_xlfn.IFNA(VLOOKUP(B36,#REF!,$K$4,0),0)</f>
        <v>#REF!</v>
      </c>
      <c r="R35" s="1" t="e">
        <f>_xlfn.IFNA(VLOOKUP(B36,#REF!,$K$4,0),0)</f>
        <v>#REF!</v>
      </c>
      <c r="S35" s="1" t="e">
        <f>_xlfn.IFNA(VLOOKUP(B36,#REF!,$K$4,0),0)</f>
        <v>#REF!</v>
      </c>
      <c r="T35" s="1" t="e">
        <f>_xlfn.IFNA(VLOOKUP(B36,#REF!,$K$4,0),0)</f>
        <v>#REF!</v>
      </c>
      <c r="U35" s="1" t="e">
        <f>_xlfn.IFNA(VLOOKUP(B36,#REF!,$K$4,0),0)</f>
        <v>#REF!</v>
      </c>
      <c r="V35" s="1" t="e">
        <f>_xlfn.IFNA(VLOOKUP(B36,#REF!,$K$4,0),0)</f>
        <v>#REF!</v>
      </c>
      <c r="W35" s="1" t="e">
        <f>_xlfn.IFNA(VLOOKUP(B36,#REF!,$K$4,0),0)</f>
        <v>#REF!</v>
      </c>
      <c r="X35" s="1" t="e">
        <f>_xlfn.IFNA(VLOOKUP(B36,#REF!,$K$4,0),0)</f>
        <v>#REF!</v>
      </c>
      <c r="Y35" s="1" t="e">
        <f>_xlfn.IFNA(VLOOKUP(B36,#REF!,$K$4,0),0)</f>
        <v>#REF!</v>
      </c>
      <c r="Z35" s="1" t="e">
        <f>_xlfn.IFNA(VLOOKUP(B36,#REF!,$K$4,0),0)</f>
        <v>#REF!</v>
      </c>
      <c r="AA35" s="1" t="e">
        <f>_xlfn.IFNA(VLOOKUP(B36,#REF!,$K$4,0),0)</f>
        <v>#REF!</v>
      </c>
      <c r="AB35" s="1" t="e">
        <f>_xlfn.IFNA(VLOOKUP(B36,#REF!,$K$4,0),0)</f>
        <v>#REF!</v>
      </c>
      <c r="AC35" s="1" t="e">
        <f>_xlfn.IFNA(VLOOKUP(B36,#REF!,$K$4,0),0)</f>
        <v>#REF!</v>
      </c>
      <c r="AD35" s="1" t="e">
        <f>_xlfn.IFNA(VLOOKUP(B36,#REF!,$K$4,0),0)</f>
        <v>#REF!</v>
      </c>
      <c r="AE35" s="1" t="e">
        <f>_xlfn.IFNA(VLOOKUP(B36,#REF!,$K$4,0),0)</f>
        <v>#REF!</v>
      </c>
      <c r="AF35" s="1" t="e">
        <f>_xlfn.IFNA(VLOOKUP(B36,#REF!,$K$4,0),0)</f>
        <v>#REF!</v>
      </c>
      <c r="AG35" s="1" t="e">
        <f>_xlfn.IFNA(VLOOKUP(B36,#REF!,$K$4,0),0)</f>
        <v>#REF!</v>
      </c>
      <c r="AH35" s="1" t="e">
        <f>_xlfn.IFNA(VLOOKUP(B36,#REF!,$K$4,0),0)</f>
        <v>#REF!</v>
      </c>
      <c r="AI35" s="1" t="e">
        <f>_xlfn.IFNA(VLOOKUP(B36,#REF!,$K$4,0),0)</f>
        <v>#REF!</v>
      </c>
    </row>
    <row r="36" spans="1:35">
      <c r="A36" s="233">
        <v>22</v>
      </c>
      <c r="B36" s="181" t="e">
        <f>#REF!</f>
        <v>#REF!</v>
      </c>
      <c r="C36" s="183" t="e">
        <f>#REF!</f>
        <v>#REF!</v>
      </c>
      <c r="D36" s="188" t="e">
        <f>#REF!</f>
        <v>#REF!</v>
      </c>
      <c r="E36" s="292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218" t="e">
        <f>'12P'!N56</f>
        <v>#REF!</v>
      </c>
      <c r="G36" s="184" t="e">
        <f t="shared" si="1"/>
        <v>#REF!</v>
      </c>
      <c r="H36" s="179"/>
      <c r="I36" s="259" t="e">
        <f t="shared" si="2"/>
        <v>#REF!</v>
      </c>
      <c r="J36" s="259" t="e">
        <f t="shared" si="0"/>
        <v>#REF!</v>
      </c>
      <c r="K36" s="1" t="e">
        <f>_xlfn.IFNA(VLOOKUP(B37,#REF!,$K$4,0),0)</f>
        <v>#REF!</v>
      </c>
      <c r="L36" s="1" t="e">
        <f>_xlfn.IFNA(VLOOKUP(B37,#REF!,$K$4,0),0)</f>
        <v>#REF!</v>
      </c>
      <c r="M36" s="1" t="e">
        <f>_xlfn.IFNA(VLOOKUP(B37,#REF!,$K$4,0),0)</f>
        <v>#REF!</v>
      </c>
      <c r="N36" s="1" t="e">
        <f>_xlfn.IFNA(VLOOKUP(B37,#REF!,$K$4,0),0)</f>
        <v>#REF!</v>
      </c>
      <c r="O36" s="1" t="e">
        <f>_xlfn.IFNA(VLOOKUP(B37,#REF!,$K$4,0),0)</f>
        <v>#REF!</v>
      </c>
      <c r="P36" s="1" t="e">
        <f>_xlfn.IFNA(VLOOKUP(B37,#REF!,$K$4,0),0)</f>
        <v>#REF!</v>
      </c>
      <c r="Q36" s="1" t="e">
        <f>_xlfn.IFNA(VLOOKUP(B37,#REF!,$K$4,0),0)</f>
        <v>#REF!</v>
      </c>
      <c r="R36" s="1" t="e">
        <f>_xlfn.IFNA(VLOOKUP(B37,#REF!,$K$4,0),0)</f>
        <v>#REF!</v>
      </c>
      <c r="S36" s="1" t="e">
        <f>_xlfn.IFNA(VLOOKUP(B37,#REF!,$K$4,0),0)</f>
        <v>#REF!</v>
      </c>
      <c r="T36" s="1" t="e">
        <f>_xlfn.IFNA(VLOOKUP(B37,#REF!,$K$4,0),0)</f>
        <v>#REF!</v>
      </c>
      <c r="U36" s="1" t="e">
        <f>_xlfn.IFNA(VLOOKUP(B37,#REF!,$K$4,0),0)</f>
        <v>#REF!</v>
      </c>
      <c r="V36" s="1" t="e">
        <f>_xlfn.IFNA(VLOOKUP(B37,#REF!,$K$4,0),0)</f>
        <v>#REF!</v>
      </c>
      <c r="W36" s="1" t="e">
        <f>_xlfn.IFNA(VLOOKUP(B37,#REF!,$K$4,0),0)</f>
        <v>#REF!</v>
      </c>
      <c r="X36" s="1" t="e">
        <f>_xlfn.IFNA(VLOOKUP(B37,#REF!,$K$4,0),0)</f>
        <v>#REF!</v>
      </c>
      <c r="Y36" s="1" t="e">
        <f>_xlfn.IFNA(VLOOKUP(B37,#REF!,$K$4,0),0)</f>
        <v>#REF!</v>
      </c>
      <c r="Z36" s="1" t="e">
        <f>_xlfn.IFNA(VLOOKUP(B37,#REF!,$K$4,0),0)</f>
        <v>#REF!</v>
      </c>
      <c r="AA36" s="1" t="e">
        <f>_xlfn.IFNA(VLOOKUP(B37,#REF!,$K$4,0),0)</f>
        <v>#REF!</v>
      </c>
      <c r="AB36" s="1" t="e">
        <f>_xlfn.IFNA(VLOOKUP(B37,#REF!,$K$4,0),0)</f>
        <v>#REF!</v>
      </c>
      <c r="AC36" s="1" t="e">
        <f>_xlfn.IFNA(VLOOKUP(B37,#REF!,$K$4,0),0)</f>
        <v>#REF!</v>
      </c>
      <c r="AD36" s="1" t="e">
        <f>_xlfn.IFNA(VLOOKUP(B37,#REF!,$K$4,0),0)</f>
        <v>#REF!</v>
      </c>
      <c r="AE36" s="1" t="e">
        <f>_xlfn.IFNA(VLOOKUP(B37,#REF!,$K$4,0),0)</f>
        <v>#REF!</v>
      </c>
      <c r="AF36" s="1" t="e">
        <f>_xlfn.IFNA(VLOOKUP(B37,#REF!,$K$4,0),0)</f>
        <v>#REF!</v>
      </c>
      <c r="AG36" s="1" t="e">
        <f>_xlfn.IFNA(VLOOKUP(B37,#REF!,$K$4,0),0)</f>
        <v>#REF!</v>
      </c>
      <c r="AH36" s="1" t="e">
        <f>_xlfn.IFNA(VLOOKUP(B37,#REF!,$K$4,0),0)</f>
        <v>#REF!</v>
      </c>
      <c r="AI36" s="1" t="e">
        <f>_xlfn.IFNA(VLOOKUP(B37,#REF!,$K$4,0),0)</f>
        <v>#REF!</v>
      </c>
    </row>
    <row r="37" spans="1:35">
      <c r="A37" s="233">
        <v>23</v>
      </c>
      <c r="B37" s="181" t="e">
        <f>#REF!</f>
        <v>#REF!</v>
      </c>
      <c r="C37" s="183" t="e">
        <f>#REF!</f>
        <v>#REF!</v>
      </c>
      <c r="D37" s="188" t="e">
        <f>#REF!</f>
        <v>#REF!</v>
      </c>
      <c r="E37" s="292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218" t="e">
        <f>#REF!</f>
        <v>#REF!</v>
      </c>
      <c r="G37" s="184" t="e">
        <f t="shared" si="1"/>
        <v>#REF!</v>
      </c>
      <c r="H37" s="179"/>
      <c r="I37" s="259" t="e">
        <f t="shared" si="2"/>
        <v>#REF!</v>
      </c>
      <c r="J37" s="259" t="e">
        <f t="shared" si="0"/>
        <v>#REF!</v>
      </c>
      <c r="K37" s="1" t="e">
        <f>_xlfn.IFNA(VLOOKUP(B38,#REF!,$K$4,0),0)</f>
        <v>#REF!</v>
      </c>
      <c r="L37" s="1" t="e">
        <f>_xlfn.IFNA(VLOOKUP(B38,#REF!,$K$4,0),0)</f>
        <v>#REF!</v>
      </c>
      <c r="M37" s="1" t="e">
        <f>_xlfn.IFNA(VLOOKUP(B38,#REF!,$K$4,0),0)</f>
        <v>#REF!</v>
      </c>
      <c r="N37" s="1" t="e">
        <f>_xlfn.IFNA(VLOOKUP(B38,#REF!,$K$4,0),0)</f>
        <v>#REF!</v>
      </c>
      <c r="O37" s="1" t="e">
        <f>_xlfn.IFNA(VLOOKUP(B38,#REF!,$K$4,0),0)</f>
        <v>#REF!</v>
      </c>
      <c r="P37" s="1" t="e">
        <f>_xlfn.IFNA(VLOOKUP(B38,#REF!,$K$4,0),0)</f>
        <v>#REF!</v>
      </c>
      <c r="Q37" s="1" t="e">
        <f>_xlfn.IFNA(VLOOKUP(B38,#REF!,$K$4,0),0)</f>
        <v>#REF!</v>
      </c>
      <c r="R37" s="1" t="e">
        <f>_xlfn.IFNA(VLOOKUP(B38,#REF!,$K$4,0),0)</f>
        <v>#REF!</v>
      </c>
      <c r="S37" s="1" t="e">
        <f>_xlfn.IFNA(VLOOKUP(B38,#REF!,$K$4,0),0)</f>
        <v>#REF!</v>
      </c>
      <c r="T37" s="1" t="e">
        <f>_xlfn.IFNA(VLOOKUP(B38,#REF!,$K$4,0),0)</f>
        <v>#REF!</v>
      </c>
      <c r="U37" s="1" t="e">
        <f>_xlfn.IFNA(VLOOKUP(B38,#REF!,$K$4,0),0)</f>
        <v>#REF!</v>
      </c>
      <c r="V37" s="1" t="e">
        <f>_xlfn.IFNA(VLOOKUP(B38,#REF!,$K$4,0),0)</f>
        <v>#REF!</v>
      </c>
      <c r="W37" s="1" t="e">
        <f>_xlfn.IFNA(VLOOKUP(B38,#REF!,$K$4,0),0)</f>
        <v>#REF!</v>
      </c>
      <c r="X37" s="1" t="e">
        <f>_xlfn.IFNA(VLOOKUP(B38,#REF!,$K$4,0),0)</f>
        <v>#REF!</v>
      </c>
      <c r="Y37" s="1" t="e">
        <f>_xlfn.IFNA(VLOOKUP(B38,#REF!,$K$4,0),0)</f>
        <v>#REF!</v>
      </c>
      <c r="Z37" s="1" t="e">
        <f>_xlfn.IFNA(VLOOKUP(B38,#REF!,$K$4,0),0)</f>
        <v>#REF!</v>
      </c>
      <c r="AA37" s="1" t="e">
        <f>_xlfn.IFNA(VLOOKUP(B38,#REF!,$K$4,0),0)</f>
        <v>#REF!</v>
      </c>
      <c r="AB37" s="1" t="e">
        <f>_xlfn.IFNA(VLOOKUP(B38,#REF!,$K$4,0),0)</f>
        <v>#REF!</v>
      </c>
      <c r="AC37" s="1" t="e">
        <f>_xlfn.IFNA(VLOOKUP(B38,#REF!,$K$4,0),0)</f>
        <v>#REF!</v>
      </c>
      <c r="AD37" s="1" t="e">
        <f>_xlfn.IFNA(VLOOKUP(B38,#REF!,$K$4,0),0)</f>
        <v>#REF!</v>
      </c>
      <c r="AE37" s="1" t="e">
        <f>_xlfn.IFNA(VLOOKUP(B38,#REF!,$K$4,0),0)</f>
        <v>#REF!</v>
      </c>
      <c r="AF37" s="1" t="e">
        <f>_xlfn.IFNA(VLOOKUP(B38,#REF!,$K$4,0),0)</f>
        <v>#REF!</v>
      </c>
      <c r="AG37" s="1" t="e">
        <f>_xlfn.IFNA(VLOOKUP(B38,#REF!,$K$4,0),0)</f>
        <v>#REF!</v>
      </c>
      <c r="AH37" s="1" t="e">
        <f>_xlfn.IFNA(VLOOKUP(B38,#REF!,$K$4,0),0)</f>
        <v>#REF!</v>
      </c>
      <c r="AI37" s="1" t="e">
        <f>_xlfn.IFNA(VLOOKUP(B38,#REF!,$K$4,0),0)</f>
        <v>#REF!</v>
      </c>
    </row>
    <row r="38" spans="1:35">
      <c r="A38" s="242"/>
      <c r="B38" s="181" t="s">
        <v>344</v>
      </c>
      <c r="C38" s="243" t="s">
        <v>267</v>
      </c>
      <c r="D38" s="188" t="e">
        <f>#REF!</f>
        <v>#REF!</v>
      </c>
      <c r="E38" s="292"/>
      <c r="F38" s="244"/>
      <c r="G38" s="190" t="e">
        <f>SUM(G35:G37)</f>
        <v>#REF!</v>
      </c>
      <c r="H38" s="179"/>
      <c r="I38" s="259" t="e">
        <f t="shared" si="2"/>
        <v>#REF!</v>
      </c>
      <c r="J38" s="259" t="e">
        <f t="shared" si="0"/>
        <v>#REF!</v>
      </c>
      <c r="K38" s="1" t="e">
        <f>_xlfn.IFNA(VLOOKUP(B39,#REF!,$K$4,0),0)</f>
        <v>#REF!</v>
      </c>
      <c r="L38" s="1" t="e">
        <f>_xlfn.IFNA(VLOOKUP(B39,#REF!,$K$4,0),0)</f>
        <v>#REF!</v>
      </c>
      <c r="M38" s="1" t="e">
        <f>_xlfn.IFNA(VLOOKUP(B39,#REF!,$K$4,0),0)</f>
        <v>#REF!</v>
      </c>
      <c r="N38" s="1" t="e">
        <f>_xlfn.IFNA(VLOOKUP(B39,#REF!,$K$4,0),0)</f>
        <v>#REF!</v>
      </c>
      <c r="O38" s="1" t="e">
        <f>_xlfn.IFNA(VLOOKUP(B39,#REF!,$K$4,0),0)</f>
        <v>#REF!</v>
      </c>
      <c r="P38" s="1" t="e">
        <f>_xlfn.IFNA(VLOOKUP(B39,#REF!,$K$4,0),0)</f>
        <v>#REF!</v>
      </c>
      <c r="Q38" s="1" t="e">
        <f>_xlfn.IFNA(VLOOKUP(B39,#REF!,$K$4,0),0)</f>
        <v>#REF!</v>
      </c>
      <c r="R38" s="1" t="e">
        <f>_xlfn.IFNA(VLOOKUP(B39,#REF!,$K$4,0),0)</f>
        <v>#REF!</v>
      </c>
      <c r="S38" s="1" t="e">
        <f>_xlfn.IFNA(VLOOKUP(B39,#REF!,$K$4,0),0)</f>
        <v>#REF!</v>
      </c>
      <c r="T38" s="1" t="e">
        <f>_xlfn.IFNA(VLOOKUP(B39,#REF!,$K$4,0),0)</f>
        <v>#REF!</v>
      </c>
      <c r="U38" s="1" t="e">
        <f>_xlfn.IFNA(VLOOKUP(B39,#REF!,$K$4,0),0)</f>
        <v>#REF!</v>
      </c>
      <c r="V38" s="1" t="e">
        <f>_xlfn.IFNA(VLOOKUP(B39,#REF!,$K$4,0),0)</f>
        <v>#REF!</v>
      </c>
      <c r="W38" s="1" t="e">
        <f>_xlfn.IFNA(VLOOKUP(B39,#REF!,$K$4,0),0)</f>
        <v>#REF!</v>
      </c>
      <c r="X38" s="1" t="e">
        <f>_xlfn.IFNA(VLOOKUP(B39,#REF!,$K$4,0),0)</f>
        <v>#REF!</v>
      </c>
      <c r="Y38" s="1" t="e">
        <f>_xlfn.IFNA(VLOOKUP(B39,#REF!,$K$4,0),0)</f>
        <v>#REF!</v>
      </c>
      <c r="Z38" s="1" t="e">
        <f>_xlfn.IFNA(VLOOKUP(B39,#REF!,$K$4,0),0)</f>
        <v>#REF!</v>
      </c>
      <c r="AA38" s="1" t="e">
        <f>_xlfn.IFNA(VLOOKUP(B39,#REF!,$K$4,0),0)</f>
        <v>#REF!</v>
      </c>
      <c r="AB38" s="1" t="e">
        <f>_xlfn.IFNA(VLOOKUP(B39,#REF!,$K$4,0),0)</f>
        <v>#REF!</v>
      </c>
      <c r="AC38" s="1" t="e">
        <f>_xlfn.IFNA(VLOOKUP(B39,#REF!,$K$4,0),0)</f>
        <v>#REF!</v>
      </c>
      <c r="AD38" s="1" t="e">
        <f>_xlfn.IFNA(VLOOKUP(B39,#REF!,$K$4,0),0)</f>
        <v>#REF!</v>
      </c>
      <c r="AE38" s="1" t="e">
        <f>_xlfn.IFNA(VLOOKUP(B39,#REF!,$K$4,0),0)</f>
        <v>#REF!</v>
      </c>
      <c r="AF38" s="1" t="e">
        <f>_xlfn.IFNA(VLOOKUP(B39,#REF!,$K$4,0),0)</f>
        <v>#REF!</v>
      </c>
      <c r="AG38" s="1" t="e">
        <f>_xlfn.IFNA(VLOOKUP(B39,#REF!,$K$4,0),0)</f>
        <v>#REF!</v>
      </c>
      <c r="AH38" s="1" t="e">
        <f>_xlfn.IFNA(VLOOKUP(B39,#REF!,$K$4,0),0)</f>
        <v>#REF!</v>
      </c>
      <c r="AI38" s="1" t="e">
        <f>_xlfn.IFNA(VLOOKUP(B39,#REF!,$K$4,0),0)</f>
        <v>#REF!</v>
      </c>
    </row>
    <row r="39" spans="1:35">
      <c r="A39" s="247"/>
      <c r="B39" s="181" t="s">
        <v>344</v>
      </c>
      <c r="C39" s="248" t="s">
        <v>7</v>
      </c>
      <c r="D39" s="188" t="e">
        <f>#REF!</f>
        <v>#REF!</v>
      </c>
      <c r="E39" s="292"/>
      <c r="F39" s="249"/>
      <c r="G39" s="226"/>
      <c r="H39" s="179"/>
      <c r="I39" s="259" t="e">
        <f t="shared" si="2"/>
        <v>#REF!</v>
      </c>
      <c r="J39" s="259" t="e">
        <f t="shared" si="0"/>
        <v>#REF!</v>
      </c>
      <c r="K39" s="1" t="e">
        <f>_xlfn.IFNA(VLOOKUP(B40,#REF!,$K$4,0),0)</f>
        <v>#REF!</v>
      </c>
      <c r="L39" s="1" t="e">
        <f>_xlfn.IFNA(VLOOKUP(B40,#REF!,$K$4,0),0)</f>
        <v>#REF!</v>
      </c>
      <c r="M39" s="1" t="e">
        <f>_xlfn.IFNA(VLOOKUP(B40,#REF!,$K$4,0),0)</f>
        <v>#REF!</v>
      </c>
      <c r="N39" s="1" t="e">
        <f>_xlfn.IFNA(VLOOKUP(B40,#REF!,$K$4,0),0)</f>
        <v>#REF!</v>
      </c>
      <c r="O39" s="1" t="e">
        <f>_xlfn.IFNA(VLOOKUP(B40,#REF!,$K$4,0),0)</f>
        <v>#REF!</v>
      </c>
      <c r="P39" s="1" t="e">
        <f>_xlfn.IFNA(VLOOKUP(B40,#REF!,$K$4,0),0)</f>
        <v>#REF!</v>
      </c>
      <c r="Q39" s="1" t="e">
        <f>_xlfn.IFNA(VLOOKUP(B40,#REF!,$K$4,0),0)</f>
        <v>#REF!</v>
      </c>
      <c r="R39" s="1" t="e">
        <f>_xlfn.IFNA(VLOOKUP(B40,#REF!,$K$4,0),0)</f>
        <v>#REF!</v>
      </c>
      <c r="S39" s="1" t="e">
        <f>_xlfn.IFNA(VLOOKUP(B40,#REF!,$K$4,0),0)</f>
        <v>#REF!</v>
      </c>
      <c r="T39" s="1" t="e">
        <f>_xlfn.IFNA(VLOOKUP(B40,#REF!,$K$4,0),0)</f>
        <v>#REF!</v>
      </c>
      <c r="U39" s="1" t="e">
        <f>_xlfn.IFNA(VLOOKUP(B40,#REF!,$K$4,0),0)</f>
        <v>#REF!</v>
      </c>
      <c r="V39" s="1" t="e">
        <f>_xlfn.IFNA(VLOOKUP(B40,#REF!,$K$4,0),0)</f>
        <v>#REF!</v>
      </c>
      <c r="W39" s="1" t="e">
        <f>_xlfn.IFNA(VLOOKUP(B40,#REF!,$K$4,0),0)</f>
        <v>#REF!</v>
      </c>
      <c r="X39" s="1" t="e">
        <f>_xlfn.IFNA(VLOOKUP(B40,#REF!,$K$4,0),0)</f>
        <v>#REF!</v>
      </c>
      <c r="Y39" s="1" t="e">
        <f>_xlfn.IFNA(VLOOKUP(B40,#REF!,$K$4,0),0)</f>
        <v>#REF!</v>
      </c>
      <c r="Z39" s="1" t="e">
        <f>_xlfn.IFNA(VLOOKUP(B40,#REF!,$K$4,0),0)</f>
        <v>#REF!</v>
      </c>
      <c r="AA39" s="1" t="e">
        <f>_xlfn.IFNA(VLOOKUP(B40,#REF!,$K$4,0),0)</f>
        <v>#REF!</v>
      </c>
      <c r="AB39" s="1" t="e">
        <f>_xlfn.IFNA(VLOOKUP(B40,#REF!,$K$4,0),0)</f>
        <v>#REF!</v>
      </c>
      <c r="AC39" s="1" t="e">
        <f>_xlfn.IFNA(VLOOKUP(B40,#REF!,$K$4,0),0)</f>
        <v>#REF!</v>
      </c>
      <c r="AD39" s="1" t="e">
        <f>_xlfn.IFNA(VLOOKUP(B40,#REF!,$K$4,0),0)</f>
        <v>#REF!</v>
      </c>
      <c r="AE39" s="1" t="e">
        <f>_xlfn.IFNA(VLOOKUP(B40,#REF!,$K$4,0),0)</f>
        <v>#REF!</v>
      </c>
      <c r="AF39" s="1" t="e">
        <f>_xlfn.IFNA(VLOOKUP(B40,#REF!,$K$4,0),0)</f>
        <v>#REF!</v>
      </c>
      <c r="AG39" s="1" t="e">
        <f>_xlfn.IFNA(VLOOKUP(B40,#REF!,$K$4,0),0)</f>
        <v>#REF!</v>
      </c>
      <c r="AH39" s="1" t="e">
        <f>_xlfn.IFNA(VLOOKUP(B40,#REF!,$K$4,0),0)</f>
        <v>#REF!</v>
      </c>
      <c r="AI39" s="1" t="e">
        <f>_xlfn.IFNA(VLOOKUP(B40,#REF!,$K$4,0),0)</f>
        <v>#REF!</v>
      </c>
    </row>
    <row r="40" spans="1:35" ht="15" customHeight="1">
      <c r="A40" s="231">
        <v>26</v>
      </c>
      <c r="B40" s="181" t="e">
        <f>#REF!</f>
        <v>#REF!</v>
      </c>
      <c r="C40" s="183" t="e">
        <f>#REF!</f>
        <v>#REF!</v>
      </c>
      <c r="D40" s="188" t="e">
        <f>#REF!</f>
        <v>#REF!</v>
      </c>
      <c r="E40" s="292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217" t="e">
        <f>#REF!</f>
        <v>#REF!</v>
      </c>
      <c r="G40" s="184" t="e">
        <f t="shared" si="1"/>
        <v>#REF!</v>
      </c>
      <c r="H40" s="179"/>
      <c r="I40" s="259" t="e">
        <f t="shared" si="2"/>
        <v>#REF!</v>
      </c>
      <c r="J40" s="259" t="e">
        <f t="shared" si="0"/>
        <v>#REF!</v>
      </c>
      <c r="K40" s="1" t="e">
        <f>_xlfn.IFNA(VLOOKUP(B41,#REF!,$K$4,0),0)</f>
        <v>#REF!</v>
      </c>
      <c r="L40" s="1" t="e">
        <f>_xlfn.IFNA(VLOOKUP(B41,#REF!,$K$4,0),0)</f>
        <v>#REF!</v>
      </c>
      <c r="M40" s="1" t="e">
        <f>_xlfn.IFNA(VLOOKUP(B41,#REF!,$K$4,0),0)</f>
        <v>#REF!</v>
      </c>
      <c r="N40" s="1" t="e">
        <f>_xlfn.IFNA(VLOOKUP(B41,#REF!,$K$4,0),0)</f>
        <v>#REF!</v>
      </c>
      <c r="O40" s="1" t="e">
        <f>_xlfn.IFNA(VLOOKUP(B41,#REF!,$K$4,0),0)</f>
        <v>#REF!</v>
      </c>
      <c r="P40" s="1" t="e">
        <f>_xlfn.IFNA(VLOOKUP(B41,#REF!,$K$4,0),0)</f>
        <v>#REF!</v>
      </c>
      <c r="Q40" s="1" t="e">
        <f>_xlfn.IFNA(VLOOKUP(B41,#REF!,$K$4,0),0)</f>
        <v>#REF!</v>
      </c>
      <c r="R40" s="1" t="e">
        <f>_xlfn.IFNA(VLOOKUP(B41,#REF!,$K$4,0),0)</f>
        <v>#REF!</v>
      </c>
      <c r="S40" s="1" t="e">
        <f>_xlfn.IFNA(VLOOKUP(B41,#REF!,$K$4,0),0)</f>
        <v>#REF!</v>
      </c>
      <c r="T40" s="1" t="e">
        <f>_xlfn.IFNA(VLOOKUP(B41,#REF!,$K$4,0),0)</f>
        <v>#REF!</v>
      </c>
      <c r="U40" s="1" t="e">
        <f>_xlfn.IFNA(VLOOKUP(B41,#REF!,$K$4,0),0)</f>
        <v>#REF!</v>
      </c>
      <c r="V40" s="1" t="e">
        <f>_xlfn.IFNA(VLOOKUP(B41,#REF!,$K$4,0),0)</f>
        <v>#REF!</v>
      </c>
      <c r="W40" s="1" t="e">
        <f>_xlfn.IFNA(VLOOKUP(B41,#REF!,$K$4,0),0)</f>
        <v>#REF!</v>
      </c>
      <c r="X40" s="1" t="e">
        <f>_xlfn.IFNA(VLOOKUP(B41,#REF!,$K$4,0),0)</f>
        <v>#REF!</v>
      </c>
      <c r="Y40" s="1" t="e">
        <f>_xlfn.IFNA(VLOOKUP(B41,#REF!,$K$4,0),0)</f>
        <v>#REF!</v>
      </c>
      <c r="Z40" s="1" t="e">
        <f>_xlfn.IFNA(VLOOKUP(B41,#REF!,$K$4,0),0)</f>
        <v>#REF!</v>
      </c>
      <c r="AA40" s="1" t="e">
        <f>_xlfn.IFNA(VLOOKUP(B41,#REF!,$K$4,0),0)</f>
        <v>#REF!</v>
      </c>
      <c r="AB40" s="1" t="e">
        <f>_xlfn.IFNA(VLOOKUP(B41,#REF!,$K$4,0),0)</f>
        <v>#REF!</v>
      </c>
      <c r="AC40" s="1" t="e">
        <f>_xlfn.IFNA(VLOOKUP(B41,#REF!,$K$4,0),0)</f>
        <v>#REF!</v>
      </c>
      <c r="AD40" s="1" t="e">
        <f>_xlfn.IFNA(VLOOKUP(B41,#REF!,$K$4,0),0)</f>
        <v>#REF!</v>
      </c>
      <c r="AE40" s="1" t="e">
        <f>_xlfn.IFNA(VLOOKUP(B41,#REF!,$K$4,0),0)</f>
        <v>#REF!</v>
      </c>
      <c r="AF40" s="1" t="e">
        <f>_xlfn.IFNA(VLOOKUP(B41,#REF!,$K$4,0),0)</f>
        <v>#REF!</v>
      </c>
      <c r="AG40" s="1" t="e">
        <f>_xlfn.IFNA(VLOOKUP(B41,#REF!,$K$4,0),0)</f>
        <v>#REF!</v>
      </c>
      <c r="AH40" s="1" t="e">
        <f>_xlfn.IFNA(VLOOKUP(B41,#REF!,$K$4,0),0)</f>
        <v>#REF!</v>
      </c>
      <c r="AI40" s="1" t="e">
        <f>_xlfn.IFNA(VLOOKUP(B41,#REF!,$K$4,0),0)</f>
        <v>#REF!</v>
      </c>
    </row>
    <row r="41" spans="1:35" ht="15" customHeight="1">
      <c r="A41" s="242"/>
      <c r="B41" s="181" t="s">
        <v>344</v>
      </c>
      <c r="C41" s="243" t="s">
        <v>266</v>
      </c>
      <c r="D41" s="188" t="e">
        <f>#REF!</f>
        <v>#REF!</v>
      </c>
      <c r="E41" s="292"/>
      <c r="F41" s="244"/>
      <c r="G41" s="190" t="e">
        <f>G40</f>
        <v>#REF!</v>
      </c>
      <c r="H41" s="179"/>
      <c r="I41" s="259" t="e">
        <f t="shared" si="2"/>
        <v>#REF!</v>
      </c>
      <c r="J41" s="259" t="e">
        <f t="shared" si="0"/>
        <v>#REF!</v>
      </c>
      <c r="K41" s="1" t="e">
        <f>_xlfn.IFNA(VLOOKUP(B42,#REF!,$K$4,0),0)</f>
        <v>#REF!</v>
      </c>
      <c r="L41" s="1" t="e">
        <f>_xlfn.IFNA(VLOOKUP(B42,#REF!,$K$4,0),0)</f>
        <v>#REF!</v>
      </c>
      <c r="M41" s="1" t="e">
        <f>_xlfn.IFNA(VLOOKUP(B42,#REF!,$K$4,0),0)</f>
        <v>#REF!</v>
      </c>
      <c r="N41" s="1" t="e">
        <f>_xlfn.IFNA(VLOOKUP(B42,#REF!,$K$4,0),0)</f>
        <v>#REF!</v>
      </c>
      <c r="O41" s="1" t="e">
        <f>_xlfn.IFNA(VLOOKUP(B42,#REF!,$K$4,0),0)</f>
        <v>#REF!</v>
      </c>
      <c r="P41" s="1" t="e">
        <f>_xlfn.IFNA(VLOOKUP(B42,#REF!,$K$4,0),0)</f>
        <v>#REF!</v>
      </c>
      <c r="Q41" s="1" t="e">
        <f>_xlfn.IFNA(VLOOKUP(B42,#REF!,$K$4,0),0)</f>
        <v>#REF!</v>
      </c>
      <c r="R41" s="1" t="e">
        <f>_xlfn.IFNA(VLOOKUP(B42,#REF!,$K$4,0),0)</f>
        <v>#REF!</v>
      </c>
      <c r="S41" s="1" t="e">
        <f>_xlfn.IFNA(VLOOKUP(B42,#REF!,$K$4,0),0)</f>
        <v>#REF!</v>
      </c>
      <c r="T41" s="1" t="e">
        <f>_xlfn.IFNA(VLOOKUP(B42,#REF!,$K$4,0),0)</f>
        <v>#REF!</v>
      </c>
      <c r="U41" s="1" t="e">
        <f>_xlfn.IFNA(VLOOKUP(B42,#REF!,$K$4,0),0)</f>
        <v>#REF!</v>
      </c>
      <c r="V41" s="1" t="e">
        <f>_xlfn.IFNA(VLOOKUP(B42,#REF!,$K$4,0),0)</f>
        <v>#REF!</v>
      </c>
      <c r="W41" s="1" t="e">
        <f>_xlfn.IFNA(VLOOKUP(B42,#REF!,$K$4,0),0)</f>
        <v>#REF!</v>
      </c>
      <c r="X41" s="1" t="e">
        <f>_xlfn.IFNA(VLOOKUP(B42,#REF!,$K$4,0),0)</f>
        <v>#REF!</v>
      </c>
      <c r="Y41" s="1" t="e">
        <f>_xlfn.IFNA(VLOOKUP(B42,#REF!,$K$4,0),0)</f>
        <v>#REF!</v>
      </c>
      <c r="Z41" s="1" t="e">
        <f>_xlfn.IFNA(VLOOKUP(B42,#REF!,$K$4,0),0)</f>
        <v>#REF!</v>
      </c>
      <c r="AA41" s="1" t="e">
        <f>_xlfn.IFNA(VLOOKUP(B42,#REF!,$K$4,0),0)</f>
        <v>#REF!</v>
      </c>
      <c r="AB41" s="1" t="e">
        <f>_xlfn.IFNA(VLOOKUP(B42,#REF!,$K$4,0),0)</f>
        <v>#REF!</v>
      </c>
      <c r="AC41" s="1" t="e">
        <f>_xlfn.IFNA(VLOOKUP(B42,#REF!,$K$4,0),0)</f>
        <v>#REF!</v>
      </c>
      <c r="AD41" s="1" t="e">
        <f>_xlfn.IFNA(VLOOKUP(B42,#REF!,$K$4,0),0)</f>
        <v>#REF!</v>
      </c>
      <c r="AE41" s="1" t="e">
        <f>_xlfn.IFNA(VLOOKUP(B42,#REF!,$K$4,0),0)</f>
        <v>#REF!</v>
      </c>
      <c r="AF41" s="1" t="e">
        <f>_xlfn.IFNA(VLOOKUP(B42,#REF!,$K$4,0),0)</f>
        <v>#REF!</v>
      </c>
      <c r="AG41" s="1" t="e">
        <f>_xlfn.IFNA(VLOOKUP(B42,#REF!,$K$4,0),0)</f>
        <v>#REF!</v>
      </c>
      <c r="AH41" s="1" t="e">
        <f>_xlfn.IFNA(VLOOKUP(B42,#REF!,$K$4,0),0)</f>
        <v>#REF!</v>
      </c>
      <c r="AI41" s="1" t="e">
        <f>_xlfn.IFNA(VLOOKUP(B42,#REF!,$K$4,0),0)</f>
        <v>#REF!</v>
      </c>
    </row>
    <row r="42" spans="1:35" ht="15" customHeight="1">
      <c r="A42" s="232"/>
      <c r="B42" s="181" t="s">
        <v>344</v>
      </c>
      <c r="C42" s="221" t="s">
        <v>153</v>
      </c>
      <c r="D42" s="188" t="e">
        <f>#REF!</f>
        <v>#REF!</v>
      </c>
      <c r="E42" s="292"/>
      <c r="F42" s="225"/>
      <c r="G42" s="226"/>
      <c r="H42" s="179"/>
      <c r="I42" s="259" t="e">
        <f t="shared" si="2"/>
        <v>#REF!</v>
      </c>
      <c r="J42" s="259" t="e">
        <f t="shared" si="0"/>
        <v>#REF!</v>
      </c>
      <c r="K42" s="1" t="e">
        <f>_xlfn.IFNA(VLOOKUP(B43,#REF!,$K$4,0),0)</f>
        <v>#REF!</v>
      </c>
      <c r="L42" s="1" t="e">
        <f>_xlfn.IFNA(VLOOKUP(B43,#REF!,$K$4,0),0)</f>
        <v>#REF!</v>
      </c>
      <c r="M42" s="1" t="e">
        <f>_xlfn.IFNA(VLOOKUP(B43,#REF!,$K$4,0),0)</f>
        <v>#REF!</v>
      </c>
      <c r="N42" s="1" t="e">
        <f>_xlfn.IFNA(VLOOKUP(B43,#REF!,$K$4,0),0)</f>
        <v>#REF!</v>
      </c>
      <c r="O42" s="1" t="e">
        <f>_xlfn.IFNA(VLOOKUP(B43,#REF!,$K$4,0),0)</f>
        <v>#REF!</v>
      </c>
      <c r="P42" s="1" t="e">
        <f>_xlfn.IFNA(VLOOKUP(B43,#REF!,$K$4,0),0)</f>
        <v>#REF!</v>
      </c>
      <c r="Q42" s="1" t="e">
        <f>_xlfn.IFNA(VLOOKUP(B43,#REF!,$K$4,0),0)</f>
        <v>#REF!</v>
      </c>
      <c r="R42" s="1" t="e">
        <f>_xlfn.IFNA(VLOOKUP(B43,#REF!,$K$4,0),0)</f>
        <v>#REF!</v>
      </c>
      <c r="S42" s="1" t="e">
        <f>_xlfn.IFNA(VLOOKUP(B43,#REF!,$K$4,0),0)</f>
        <v>#REF!</v>
      </c>
      <c r="T42" s="1" t="e">
        <f>_xlfn.IFNA(VLOOKUP(B43,#REF!,$K$4,0),0)</f>
        <v>#REF!</v>
      </c>
      <c r="U42" s="1" t="e">
        <f>_xlfn.IFNA(VLOOKUP(B43,#REF!,$K$4,0),0)</f>
        <v>#REF!</v>
      </c>
      <c r="V42" s="1" t="e">
        <f>_xlfn.IFNA(VLOOKUP(B43,#REF!,$K$4,0),0)</f>
        <v>#REF!</v>
      </c>
      <c r="W42" s="1" t="e">
        <f>_xlfn.IFNA(VLOOKUP(B43,#REF!,$K$4,0),0)</f>
        <v>#REF!</v>
      </c>
      <c r="X42" s="1" t="e">
        <f>_xlfn.IFNA(VLOOKUP(B43,#REF!,$K$4,0),0)</f>
        <v>#REF!</v>
      </c>
      <c r="Y42" s="1" t="e">
        <f>_xlfn.IFNA(VLOOKUP(B43,#REF!,$K$4,0),0)</f>
        <v>#REF!</v>
      </c>
      <c r="Z42" s="1" t="e">
        <f>_xlfn.IFNA(VLOOKUP(B43,#REF!,$K$4,0),0)</f>
        <v>#REF!</v>
      </c>
      <c r="AA42" s="1" t="e">
        <f>_xlfn.IFNA(VLOOKUP(B43,#REF!,$K$4,0),0)</f>
        <v>#REF!</v>
      </c>
      <c r="AB42" s="1" t="e">
        <f>_xlfn.IFNA(VLOOKUP(B43,#REF!,$K$4,0),0)</f>
        <v>#REF!</v>
      </c>
      <c r="AC42" s="1" t="e">
        <f>_xlfn.IFNA(VLOOKUP(B43,#REF!,$K$4,0),0)</f>
        <v>#REF!</v>
      </c>
      <c r="AD42" s="1" t="e">
        <f>_xlfn.IFNA(VLOOKUP(B43,#REF!,$K$4,0),0)</f>
        <v>#REF!</v>
      </c>
      <c r="AE42" s="1" t="e">
        <f>_xlfn.IFNA(VLOOKUP(B43,#REF!,$K$4,0),0)</f>
        <v>#REF!</v>
      </c>
      <c r="AF42" s="1" t="e">
        <f>_xlfn.IFNA(VLOOKUP(B43,#REF!,$K$4,0),0)</f>
        <v>#REF!</v>
      </c>
      <c r="AG42" s="1" t="e">
        <f>_xlfn.IFNA(VLOOKUP(B43,#REF!,$K$4,0),0)</f>
        <v>#REF!</v>
      </c>
      <c r="AH42" s="1" t="e">
        <f>_xlfn.IFNA(VLOOKUP(B43,#REF!,$K$4,0),0)</f>
        <v>#REF!</v>
      </c>
      <c r="AI42" s="1" t="e">
        <f>_xlfn.IFNA(VLOOKUP(B43,#REF!,$K$4,0),0)</f>
        <v>#REF!</v>
      </c>
    </row>
    <row r="43" spans="1:35">
      <c r="A43" s="231">
        <v>27</v>
      </c>
      <c r="B43" s="181" t="e">
        <f>#REF!</f>
        <v>#REF!</v>
      </c>
      <c r="C43" s="183" t="e">
        <f>#REF!</f>
        <v>#REF!</v>
      </c>
      <c r="D43" s="188" t="e">
        <f>#REF!</f>
        <v>#REF!</v>
      </c>
      <c r="E43" s="292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217" t="e">
        <f>#REF!</f>
        <v>#REF!</v>
      </c>
      <c r="G43" s="184" t="e">
        <f t="shared" si="1"/>
        <v>#REF!</v>
      </c>
      <c r="H43" s="179"/>
      <c r="I43" s="259" t="e">
        <f t="shared" si="2"/>
        <v>#REF!</v>
      </c>
      <c r="J43" s="259" t="e">
        <f t="shared" si="0"/>
        <v>#REF!</v>
      </c>
      <c r="K43" s="1" t="e">
        <f>_xlfn.IFNA(VLOOKUP(B44,#REF!,$K$4,0),0)</f>
        <v>#REF!</v>
      </c>
      <c r="L43" s="1" t="e">
        <f>_xlfn.IFNA(VLOOKUP(B44,#REF!,$K$4,0),0)</f>
        <v>#REF!</v>
      </c>
      <c r="M43" s="1" t="e">
        <f>_xlfn.IFNA(VLOOKUP(B44,#REF!,$K$4,0),0)</f>
        <v>#REF!</v>
      </c>
      <c r="N43" s="1" t="e">
        <f>_xlfn.IFNA(VLOOKUP(B44,#REF!,$K$4,0),0)</f>
        <v>#REF!</v>
      </c>
      <c r="O43" s="1" t="e">
        <f>_xlfn.IFNA(VLOOKUP(B44,#REF!,$K$4,0),0)</f>
        <v>#REF!</v>
      </c>
      <c r="P43" s="1" t="e">
        <f>_xlfn.IFNA(VLOOKUP(B44,#REF!,$K$4,0),0)</f>
        <v>#REF!</v>
      </c>
      <c r="Q43" s="1" t="e">
        <f>_xlfn.IFNA(VLOOKUP(B44,#REF!,$K$4,0),0)</f>
        <v>#REF!</v>
      </c>
      <c r="R43" s="1" t="e">
        <f>_xlfn.IFNA(VLOOKUP(B44,#REF!,$K$4,0),0)</f>
        <v>#REF!</v>
      </c>
      <c r="S43" s="1" t="e">
        <f>_xlfn.IFNA(VLOOKUP(B44,#REF!,$K$4,0),0)</f>
        <v>#REF!</v>
      </c>
      <c r="T43" s="1" t="e">
        <f>_xlfn.IFNA(VLOOKUP(B44,#REF!,$K$4,0),0)</f>
        <v>#REF!</v>
      </c>
      <c r="U43" s="1" t="e">
        <f>_xlfn.IFNA(VLOOKUP(B44,#REF!,$K$4,0),0)</f>
        <v>#REF!</v>
      </c>
      <c r="V43" s="1" t="e">
        <f>_xlfn.IFNA(VLOOKUP(B44,#REF!,$K$4,0),0)</f>
        <v>#REF!</v>
      </c>
      <c r="W43" s="1" t="e">
        <f>_xlfn.IFNA(VLOOKUP(B44,#REF!,$K$4,0),0)</f>
        <v>#REF!</v>
      </c>
      <c r="X43" s="1" t="e">
        <f>_xlfn.IFNA(VLOOKUP(B44,#REF!,$K$4,0),0)</f>
        <v>#REF!</v>
      </c>
      <c r="Y43" s="1" t="e">
        <f>_xlfn.IFNA(VLOOKUP(B44,#REF!,$K$4,0),0)</f>
        <v>#REF!</v>
      </c>
      <c r="Z43" s="1" t="e">
        <f>_xlfn.IFNA(VLOOKUP(B44,#REF!,$K$4,0),0)</f>
        <v>#REF!</v>
      </c>
      <c r="AA43" s="1" t="e">
        <f>_xlfn.IFNA(VLOOKUP(B44,#REF!,$K$4,0),0)</f>
        <v>#REF!</v>
      </c>
      <c r="AB43" s="1" t="e">
        <f>_xlfn.IFNA(VLOOKUP(B44,#REF!,$K$4,0),0)</f>
        <v>#REF!</v>
      </c>
      <c r="AC43" s="1" t="e">
        <f>_xlfn.IFNA(VLOOKUP(B44,#REF!,$K$4,0),0)</f>
        <v>#REF!</v>
      </c>
      <c r="AD43" s="1" t="e">
        <f>_xlfn.IFNA(VLOOKUP(B44,#REF!,$K$4,0),0)</f>
        <v>#REF!</v>
      </c>
      <c r="AE43" s="1" t="e">
        <f>_xlfn.IFNA(VLOOKUP(B44,#REF!,$K$4,0),0)</f>
        <v>#REF!</v>
      </c>
      <c r="AF43" s="1" t="e">
        <f>_xlfn.IFNA(VLOOKUP(B44,#REF!,$K$4,0),0)</f>
        <v>#REF!</v>
      </c>
      <c r="AG43" s="1" t="e">
        <f>_xlfn.IFNA(VLOOKUP(B44,#REF!,$K$4,0),0)</f>
        <v>#REF!</v>
      </c>
      <c r="AH43" s="1" t="e">
        <f>_xlfn.IFNA(VLOOKUP(B44,#REF!,$K$4,0),0)</f>
        <v>#REF!</v>
      </c>
      <c r="AI43" s="1" t="e">
        <f>_xlfn.IFNA(VLOOKUP(B44,#REF!,$K$4,0),0)</f>
        <v>#REF!</v>
      </c>
    </row>
    <row r="44" spans="1:35">
      <c r="A44" s="245"/>
      <c r="B44" s="181" t="s">
        <v>344</v>
      </c>
      <c r="C44" s="246" t="s">
        <v>265</v>
      </c>
      <c r="D44" s="188" t="e">
        <f>#REF!</f>
        <v>#REF!</v>
      </c>
      <c r="E44" s="292"/>
      <c r="F44" s="244"/>
      <c r="G44" s="190" t="e">
        <f>G43</f>
        <v>#REF!</v>
      </c>
      <c r="H44" s="179"/>
      <c r="I44" s="259" t="e">
        <f t="shared" si="2"/>
        <v>#REF!</v>
      </c>
      <c r="J44" s="259" t="e">
        <f t="shared" si="0"/>
        <v>#REF!</v>
      </c>
      <c r="K44" s="1" t="e">
        <f>_xlfn.IFNA(VLOOKUP(B45,#REF!,$K$4,0),0)</f>
        <v>#REF!</v>
      </c>
      <c r="L44" s="1" t="e">
        <f>_xlfn.IFNA(VLOOKUP(B45,#REF!,$K$4,0),0)</f>
        <v>#REF!</v>
      </c>
      <c r="M44" s="1" t="e">
        <f>_xlfn.IFNA(VLOOKUP(B45,#REF!,$K$4,0),0)</f>
        <v>#REF!</v>
      </c>
      <c r="N44" s="1" t="e">
        <f>_xlfn.IFNA(VLOOKUP(B45,#REF!,$K$4,0),0)</f>
        <v>#REF!</v>
      </c>
      <c r="O44" s="1" t="e">
        <f>_xlfn.IFNA(VLOOKUP(B45,#REF!,$K$4,0),0)</f>
        <v>#REF!</v>
      </c>
      <c r="P44" s="1" t="e">
        <f>_xlfn.IFNA(VLOOKUP(B45,#REF!,$K$4,0),0)</f>
        <v>#REF!</v>
      </c>
      <c r="Q44" s="1" t="e">
        <f>_xlfn.IFNA(VLOOKUP(B45,#REF!,$K$4,0),0)</f>
        <v>#REF!</v>
      </c>
      <c r="R44" s="1" t="e">
        <f>_xlfn.IFNA(VLOOKUP(B45,#REF!,$K$4,0),0)</f>
        <v>#REF!</v>
      </c>
      <c r="S44" s="1" t="e">
        <f>_xlfn.IFNA(VLOOKUP(B45,#REF!,$K$4,0),0)</f>
        <v>#REF!</v>
      </c>
      <c r="T44" s="1" t="e">
        <f>_xlfn.IFNA(VLOOKUP(B45,#REF!,$K$4,0),0)</f>
        <v>#REF!</v>
      </c>
      <c r="U44" s="1" t="e">
        <f>_xlfn.IFNA(VLOOKUP(B45,#REF!,$K$4,0),0)</f>
        <v>#REF!</v>
      </c>
      <c r="V44" s="1" t="e">
        <f>_xlfn.IFNA(VLOOKUP(B45,#REF!,$K$4,0),0)</f>
        <v>#REF!</v>
      </c>
      <c r="W44" s="1" t="e">
        <f>_xlfn.IFNA(VLOOKUP(B45,#REF!,$K$4,0),0)</f>
        <v>#REF!</v>
      </c>
      <c r="X44" s="1" t="e">
        <f>_xlfn.IFNA(VLOOKUP(B45,#REF!,$K$4,0),0)</f>
        <v>#REF!</v>
      </c>
      <c r="Y44" s="1" t="e">
        <f>_xlfn.IFNA(VLOOKUP(B45,#REF!,$K$4,0),0)</f>
        <v>#REF!</v>
      </c>
      <c r="Z44" s="1" t="e">
        <f>_xlfn.IFNA(VLOOKUP(B45,#REF!,$K$4,0),0)</f>
        <v>#REF!</v>
      </c>
      <c r="AA44" s="1" t="e">
        <f>_xlfn.IFNA(VLOOKUP(B45,#REF!,$K$4,0),0)</f>
        <v>#REF!</v>
      </c>
      <c r="AB44" s="1" t="e">
        <f>_xlfn.IFNA(VLOOKUP(B45,#REF!,$K$4,0),0)</f>
        <v>#REF!</v>
      </c>
      <c r="AC44" s="1" t="e">
        <f>_xlfn.IFNA(VLOOKUP(B45,#REF!,$K$4,0),0)</f>
        <v>#REF!</v>
      </c>
      <c r="AD44" s="1" t="e">
        <f>_xlfn.IFNA(VLOOKUP(B45,#REF!,$K$4,0),0)</f>
        <v>#REF!</v>
      </c>
      <c r="AE44" s="1" t="e">
        <f>_xlfn.IFNA(VLOOKUP(B45,#REF!,$K$4,0),0)</f>
        <v>#REF!</v>
      </c>
      <c r="AF44" s="1" t="e">
        <f>_xlfn.IFNA(VLOOKUP(B45,#REF!,$K$4,0),0)</f>
        <v>#REF!</v>
      </c>
      <c r="AG44" s="1" t="e">
        <f>_xlfn.IFNA(VLOOKUP(B45,#REF!,$K$4,0),0)</f>
        <v>#REF!</v>
      </c>
      <c r="AH44" s="1" t="e">
        <f>_xlfn.IFNA(VLOOKUP(B45,#REF!,$K$4,0),0)</f>
        <v>#REF!</v>
      </c>
      <c r="AI44" s="1" t="e">
        <f>_xlfn.IFNA(VLOOKUP(B45,#REF!,$K$4,0),0)</f>
        <v>#REF!</v>
      </c>
    </row>
    <row r="45" spans="1:35">
      <c r="A45" s="232"/>
      <c r="B45" s="181" t="s">
        <v>344</v>
      </c>
      <c r="C45" s="221" t="s">
        <v>154</v>
      </c>
      <c r="D45" s="188" t="e">
        <f>#REF!</f>
        <v>#REF!</v>
      </c>
      <c r="E45" s="292"/>
      <c r="F45" s="225"/>
      <c r="G45" s="226"/>
      <c r="H45" s="179"/>
      <c r="I45" s="259" t="e">
        <f t="shared" si="2"/>
        <v>#REF!</v>
      </c>
      <c r="J45" s="259" t="e">
        <f t="shared" si="0"/>
        <v>#REF!</v>
      </c>
      <c r="K45" s="1" t="e">
        <f>_xlfn.IFNA(VLOOKUP(B46,#REF!,$K$4,0),0)</f>
        <v>#REF!</v>
      </c>
      <c r="L45" s="1" t="e">
        <f>_xlfn.IFNA(VLOOKUP(B46,#REF!,$K$4,0),0)</f>
        <v>#REF!</v>
      </c>
      <c r="M45" s="1" t="e">
        <f>_xlfn.IFNA(VLOOKUP(B46,#REF!,$K$4,0),0)</f>
        <v>#REF!</v>
      </c>
      <c r="N45" s="1" t="e">
        <f>_xlfn.IFNA(VLOOKUP(B46,#REF!,$K$4,0),0)</f>
        <v>#REF!</v>
      </c>
      <c r="O45" s="1" t="e">
        <f>_xlfn.IFNA(VLOOKUP(B46,#REF!,$K$4,0),0)</f>
        <v>#REF!</v>
      </c>
      <c r="P45" s="1" t="e">
        <f>_xlfn.IFNA(VLOOKUP(B46,#REF!,$K$4,0),0)</f>
        <v>#REF!</v>
      </c>
      <c r="Q45" s="1" t="e">
        <f>_xlfn.IFNA(VLOOKUP(B46,#REF!,$K$4,0),0)</f>
        <v>#REF!</v>
      </c>
      <c r="R45" s="1" t="e">
        <f>_xlfn.IFNA(VLOOKUP(B46,#REF!,$K$4,0),0)</f>
        <v>#REF!</v>
      </c>
      <c r="S45" s="1" t="e">
        <f>_xlfn.IFNA(VLOOKUP(B46,#REF!,$K$4,0),0)</f>
        <v>#REF!</v>
      </c>
      <c r="T45" s="1" t="e">
        <f>_xlfn.IFNA(VLOOKUP(B46,#REF!,$K$4,0),0)</f>
        <v>#REF!</v>
      </c>
      <c r="U45" s="1" t="e">
        <f>_xlfn.IFNA(VLOOKUP(B46,#REF!,$K$4,0),0)</f>
        <v>#REF!</v>
      </c>
      <c r="V45" s="1" t="e">
        <f>_xlfn.IFNA(VLOOKUP(B46,#REF!,$K$4,0),0)</f>
        <v>#REF!</v>
      </c>
      <c r="W45" s="1" t="e">
        <f>_xlfn.IFNA(VLOOKUP(B46,#REF!,$K$4,0),0)</f>
        <v>#REF!</v>
      </c>
      <c r="X45" s="1" t="e">
        <f>_xlfn.IFNA(VLOOKUP(B46,#REF!,$K$4,0),0)</f>
        <v>#REF!</v>
      </c>
      <c r="Y45" s="1" t="e">
        <f>_xlfn.IFNA(VLOOKUP(B46,#REF!,$K$4,0),0)</f>
        <v>#REF!</v>
      </c>
      <c r="Z45" s="1" t="e">
        <f>_xlfn.IFNA(VLOOKUP(B46,#REF!,$K$4,0),0)</f>
        <v>#REF!</v>
      </c>
      <c r="AA45" s="1" t="e">
        <f>_xlfn.IFNA(VLOOKUP(B46,#REF!,$K$4,0),0)</f>
        <v>#REF!</v>
      </c>
      <c r="AB45" s="1" t="e">
        <f>_xlfn.IFNA(VLOOKUP(B46,#REF!,$K$4,0),0)</f>
        <v>#REF!</v>
      </c>
      <c r="AC45" s="1" t="e">
        <f>_xlfn.IFNA(VLOOKUP(B46,#REF!,$K$4,0),0)</f>
        <v>#REF!</v>
      </c>
      <c r="AD45" s="1" t="e">
        <f>_xlfn.IFNA(VLOOKUP(B46,#REF!,$K$4,0),0)</f>
        <v>#REF!</v>
      </c>
      <c r="AE45" s="1" t="e">
        <f>_xlfn.IFNA(VLOOKUP(B46,#REF!,$K$4,0),0)</f>
        <v>#REF!</v>
      </c>
      <c r="AF45" s="1" t="e">
        <f>_xlfn.IFNA(VLOOKUP(B46,#REF!,$K$4,0),0)</f>
        <v>#REF!</v>
      </c>
      <c r="AG45" s="1" t="e">
        <f>_xlfn.IFNA(VLOOKUP(B46,#REF!,$K$4,0),0)</f>
        <v>#REF!</v>
      </c>
      <c r="AH45" s="1" t="e">
        <f>_xlfn.IFNA(VLOOKUP(B46,#REF!,$K$4,0),0)</f>
        <v>#REF!</v>
      </c>
      <c r="AI45" s="1" t="e">
        <f>_xlfn.IFNA(VLOOKUP(B46,#REF!,$K$4,0),0)</f>
        <v>#REF!</v>
      </c>
    </row>
    <row r="46" spans="1:35">
      <c r="A46" s="231">
        <v>28</v>
      </c>
      <c r="B46" s="181" t="e">
        <f>#REF!</f>
        <v>#REF!</v>
      </c>
      <c r="C46" s="183" t="e">
        <f>#REF!</f>
        <v>#REF!</v>
      </c>
      <c r="D46" s="188" t="e">
        <f>#REF!</f>
        <v>#REF!</v>
      </c>
      <c r="E46" s="292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217" t="e">
        <f>#REF!</f>
        <v>#REF!</v>
      </c>
      <c r="G46" s="184" t="e">
        <f t="shared" si="1"/>
        <v>#REF!</v>
      </c>
      <c r="H46" s="179"/>
      <c r="I46" s="259" t="e">
        <f t="shared" si="2"/>
        <v>#REF!</v>
      </c>
      <c r="J46" s="259" t="e">
        <f t="shared" si="0"/>
        <v>#REF!</v>
      </c>
      <c r="K46" s="1" t="e">
        <f>_xlfn.IFNA(VLOOKUP(B47,#REF!,$K$4,0),0)</f>
        <v>#REF!</v>
      </c>
      <c r="L46" s="1" t="e">
        <f>_xlfn.IFNA(VLOOKUP(B47,#REF!,$K$4,0),0)</f>
        <v>#REF!</v>
      </c>
      <c r="M46" s="1" t="e">
        <f>_xlfn.IFNA(VLOOKUP(B47,#REF!,$K$4,0),0)</f>
        <v>#REF!</v>
      </c>
      <c r="N46" s="1" t="e">
        <f>_xlfn.IFNA(VLOOKUP(B47,#REF!,$K$4,0),0)</f>
        <v>#REF!</v>
      </c>
      <c r="O46" s="1" t="e">
        <f>_xlfn.IFNA(VLOOKUP(B47,#REF!,$K$4,0),0)</f>
        <v>#REF!</v>
      </c>
      <c r="P46" s="1" t="e">
        <f>_xlfn.IFNA(VLOOKUP(B47,#REF!,$K$4,0),0)</f>
        <v>#REF!</v>
      </c>
      <c r="Q46" s="1" t="e">
        <f>_xlfn.IFNA(VLOOKUP(B47,#REF!,$K$4,0),0)</f>
        <v>#REF!</v>
      </c>
      <c r="R46" s="1" t="e">
        <f>_xlfn.IFNA(VLOOKUP(B47,#REF!,$K$4,0),0)</f>
        <v>#REF!</v>
      </c>
      <c r="S46" s="1" t="e">
        <f>_xlfn.IFNA(VLOOKUP(B47,#REF!,$K$4,0),0)</f>
        <v>#REF!</v>
      </c>
      <c r="T46" s="1" t="e">
        <f>_xlfn.IFNA(VLOOKUP(B47,#REF!,$K$4,0),0)</f>
        <v>#REF!</v>
      </c>
      <c r="U46" s="1" t="e">
        <f>_xlfn.IFNA(VLOOKUP(B47,#REF!,$K$4,0),0)</f>
        <v>#REF!</v>
      </c>
      <c r="V46" s="1" t="e">
        <f>_xlfn.IFNA(VLOOKUP(B47,#REF!,$K$4,0),0)</f>
        <v>#REF!</v>
      </c>
      <c r="W46" s="1" t="e">
        <f>_xlfn.IFNA(VLOOKUP(B47,#REF!,$K$4,0),0)</f>
        <v>#REF!</v>
      </c>
      <c r="X46" s="1" t="e">
        <f>_xlfn.IFNA(VLOOKUP(B47,#REF!,$K$4,0),0)</f>
        <v>#REF!</v>
      </c>
      <c r="Y46" s="1" t="e">
        <f>_xlfn.IFNA(VLOOKUP(B47,#REF!,$K$4,0),0)</f>
        <v>#REF!</v>
      </c>
      <c r="Z46" s="1" t="e">
        <f>_xlfn.IFNA(VLOOKUP(B47,#REF!,$K$4,0),0)</f>
        <v>#REF!</v>
      </c>
      <c r="AA46" s="1" t="e">
        <f>_xlfn.IFNA(VLOOKUP(B47,#REF!,$K$4,0),0)</f>
        <v>#REF!</v>
      </c>
      <c r="AB46" s="1" t="e">
        <f>_xlfn.IFNA(VLOOKUP(B47,#REF!,$K$4,0),0)</f>
        <v>#REF!</v>
      </c>
      <c r="AC46" s="1" t="e">
        <f>_xlfn.IFNA(VLOOKUP(B47,#REF!,$K$4,0),0)</f>
        <v>#REF!</v>
      </c>
      <c r="AD46" s="1" t="e">
        <f>_xlfn.IFNA(VLOOKUP(B47,#REF!,$K$4,0),0)</f>
        <v>#REF!</v>
      </c>
      <c r="AE46" s="1" t="e">
        <f>_xlfn.IFNA(VLOOKUP(B47,#REF!,$K$4,0),0)</f>
        <v>#REF!</v>
      </c>
      <c r="AF46" s="1" t="e">
        <f>_xlfn.IFNA(VLOOKUP(B47,#REF!,$K$4,0),0)</f>
        <v>#REF!</v>
      </c>
      <c r="AG46" s="1" t="e">
        <f>_xlfn.IFNA(VLOOKUP(B47,#REF!,$K$4,0),0)</f>
        <v>#REF!</v>
      </c>
      <c r="AH46" s="1" t="e">
        <f>_xlfn.IFNA(VLOOKUP(B47,#REF!,$K$4,0),0)</f>
        <v>#REF!</v>
      </c>
      <c r="AI46" s="1" t="e">
        <f>_xlfn.IFNA(VLOOKUP(B47,#REF!,$K$4,0),0)</f>
        <v>#REF!</v>
      </c>
    </row>
    <row r="47" spans="1:35">
      <c r="A47" s="231">
        <v>29</v>
      </c>
      <c r="B47" s="181" t="e">
        <f>#REF!</f>
        <v>#REF!</v>
      </c>
      <c r="C47" s="183" t="e">
        <f>#REF!</f>
        <v>#REF!</v>
      </c>
      <c r="D47" s="188" t="e">
        <f>#REF!</f>
        <v>#REF!</v>
      </c>
      <c r="E47" s="292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217" t="e">
        <f>'673.1.2'!N44</f>
        <v>#REF!</v>
      </c>
      <c r="G47" s="184" t="e">
        <f t="shared" si="1"/>
        <v>#REF!</v>
      </c>
      <c r="H47" s="179"/>
      <c r="I47" s="259" t="e">
        <f t="shared" si="2"/>
        <v>#REF!</v>
      </c>
      <c r="J47" s="259" t="e">
        <f t="shared" si="0"/>
        <v>#REF!</v>
      </c>
      <c r="K47" s="1" t="e">
        <f>_xlfn.IFNA(VLOOKUP(B48,#REF!,$K$4,0),0)</f>
        <v>#REF!</v>
      </c>
      <c r="L47" s="1" t="e">
        <f>_xlfn.IFNA(VLOOKUP(B48,#REF!,$K$4,0),0)</f>
        <v>#REF!</v>
      </c>
      <c r="M47" s="1" t="e">
        <f>_xlfn.IFNA(VLOOKUP(B48,#REF!,$K$4,0),0)</f>
        <v>#REF!</v>
      </c>
      <c r="N47" s="1" t="e">
        <f>_xlfn.IFNA(VLOOKUP(B48,#REF!,$K$4,0),0)</f>
        <v>#REF!</v>
      </c>
      <c r="O47" s="1" t="e">
        <f>_xlfn.IFNA(VLOOKUP(B48,#REF!,$K$4,0),0)</f>
        <v>#REF!</v>
      </c>
      <c r="P47" s="1" t="e">
        <f>_xlfn.IFNA(VLOOKUP(B48,#REF!,$K$4,0),0)</f>
        <v>#REF!</v>
      </c>
      <c r="Q47" s="1" t="e">
        <f>_xlfn.IFNA(VLOOKUP(B48,#REF!,$K$4,0),0)</f>
        <v>#REF!</v>
      </c>
      <c r="R47" s="1" t="e">
        <f>_xlfn.IFNA(VLOOKUP(B48,#REF!,$K$4,0),0)</f>
        <v>#REF!</v>
      </c>
      <c r="S47" s="1" t="e">
        <f>_xlfn.IFNA(VLOOKUP(B48,#REF!,$K$4,0),0)</f>
        <v>#REF!</v>
      </c>
      <c r="T47" s="1" t="e">
        <f>_xlfn.IFNA(VLOOKUP(B48,#REF!,$K$4,0),0)</f>
        <v>#REF!</v>
      </c>
      <c r="U47" s="1" t="e">
        <f>_xlfn.IFNA(VLOOKUP(B48,#REF!,$K$4,0),0)</f>
        <v>#REF!</v>
      </c>
      <c r="V47" s="1" t="e">
        <f>_xlfn.IFNA(VLOOKUP(B48,#REF!,$K$4,0),0)</f>
        <v>#REF!</v>
      </c>
      <c r="W47" s="1" t="e">
        <f>_xlfn.IFNA(VLOOKUP(B48,#REF!,$K$4,0),0)</f>
        <v>#REF!</v>
      </c>
      <c r="X47" s="1" t="e">
        <f>_xlfn.IFNA(VLOOKUP(B48,#REF!,$K$4,0),0)</f>
        <v>#REF!</v>
      </c>
      <c r="Y47" s="1" t="e">
        <f>_xlfn.IFNA(VLOOKUP(B48,#REF!,$K$4,0),0)</f>
        <v>#REF!</v>
      </c>
      <c r="Z47" s="1" t="e">
        <f>_xlfn.IFNA(VLOOKUP(B48,#REF!,$K$4,0),0)</f>
        <v>#REF!</v>
      </c>
      <c r="AA47" s="1" t="e">
        <f>_xlfn.IFNA(VLOOKUP(B48,#REF!,$K$4,0),0)</f>
        <v>#REF!</v>
      </c>
      <c r="AB47" s="1" t="e">
        <f>_xlfn.IFNA(VLOOKUP(B48,#REF!,$K$4,0),0)</f>
        <v>#REF!</v>
      </c>
      <c r="AC47" s="1" t="e">
        <f>_xlfn.IFNA(VLOOKUP(B48,#REF!,$K$4,0),0)</f>
        <v>#REF!</v>
      </c>
      <c r="AD47" s="1" t="e">
        <f>_xlfn.IFNA(VLOOKUP(B48,#REF!,$K$4,0),0)</f>
        <v>#REF!</v>
      </c>
      <c r="AE47" s="1" t="e">
        <f>_xlfn.IFNA(VLOOKUP(B48,#REF!,$K$4,0),0)</f>
        <v>#REF!</v>
      </c>
      <c r="AF47" s="1" t="e">
        <f>_xlfn.IFNA(VLOOKUP(B48,#REF!,$K$4,0),0)</f>
        <v>#REF!</v>
      </c>
      <c r="AG47" s="1" t="e">
        <f>_xlfn.IFNA(VLOOKUP(B48,#REF!,$K$4,0),0)</f>
        <v>#REF!</v>
      </c>
      <c r="AH47" s="1" t="e">
        <f>_xlfn.IFNA(VLOOKUP(B48,#REF!,$K$4,0),0)</f>
        <v>#REF!</v>
      </c>
      <c r="AI47" s="1" t="e">
        <f>_xlfn.IFNA(VLOOKUP(B48,#REF!,$K$4,0),0)</f>
        <v>#REF!</v>
      </c>
    </row>
    <row r="48" spans="1:35">
      <c r="A48" s="231">
        <v>30</v>
      </c>
      <c r="B48" s="181" t="e">
        <f>#REF!</f>
        <v>#REF!</v>
      </c>
      <c r="C48" s="183" t="e">
        <f>#REF!</f>
        <v>#REF!</v>
      </c>
      <c r="D48" s="188" t="e">
        <f>#REF!</f>
        <v>#REF!</v>
      </c>
      <c r="E48" s="292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217" t="e">
        <f>#REF!</f>
        <v>#REF!</v>
      </c>
      <c r="G48" s="184" t="e">
        <f t="shared" si="1"/>
        <v>#REF!</v>
      </c>
      <c r="H48" s="179"/>
      <c r="I48" s="259" t="e">
        <f t="shared" si="2"/>
        <v>#REF!</v>
      </c>
      <c r="J48" s="259" t="e">
        <f t="shared" si="0"/>
        <v>#REF!</v>
      </c>
      <c r="K48" s="1" t="e">
        <f>_xlfn.IFNA(VLOOKUP(B49,#REF!,$K$4,0),0)</f>
        <v>#REF!</v>
      </c>
      <c r="L48" s="1" t="e">
        <f>_xlfn.IFNA(VLOOKUP(B49,#REF!,$K$4,0),0)</f>
        <v>#REF!</v>
      </c>
      <c r="M48" s="1" t="e">
        <f>_xlfn.IFNA(VLOOKUP(B49,#REF!,$K$4,0),0)</f>
        <v>#REF!</v>
      </c>
      <c r="N48" s="1" t="e">
        <f>_xlfn.IFNA(VLOOKUP(B49,#REF!,$K$4,0),0)</f>
        <v>#REF!</v>
      </c>
      <c r="O48" s="1" t="e">
        <f>_xlfn.IFNA(VLOOKUP(B49,#REF!,$K$4,0),0)</f>
        <v>#REF!</v>
      </c>
      <c r="P48" s="1" t="e">
        <f>_xlfn.IFNA(VLOOKUP(B49,#REF!,$K$4,0),0)</f>
        <v>#REF!</v>
      </c>
      <c r="Q48" s="1" t="e">
        <f>_xlfn.IFNA(VLOOKUP(B49,#REF!,$K$4,0),0)</f>
        <v>#REF!</v>
      </c>
      <c r="R48" s="1" t="e">
        <f>_xlfn.IFNA(VLOOKUP(B49,#REF!,$K$4,0),0)</f>
        <v>#REF!</v>
      </c>
      <c r="S48" s="1" t="e">
        <f>_xlfn.IFNA(VLOOKUP(B49,#REF!,$K$4,0),0)</f>
        <v>#REF!</v>
      </c>
      <c r="T48" s="1" t="e">
        <f>_xlfn.IFNA(VLOOKUP(B49,#REF!,$K$4,0),0)</f>
        <v>#REF!</v>
      </c>
      <c r="U48" s="1" t="e">
        <f>_xlfn.IFNA(VLOOKUP(B49,#REF!,$K$4,0),0)</f>
        <v>#REF!</v>
      </c>
      <c r="V48" s="1" t="e">
        <f>_xlfn.IFNA(VLOOKUP(B49,#REF!,$K$4,0),0)</f>
        <v>#REF!</v>
      </c>
      <c r="W48" s="1" t="e">
        <f>_xlfn.IFNA(VLOOKUP(B49,#REF!,$K$4,0),0)</f>
        <v>#REF!</v>
      </c>
      <c r="X48" s="1" t="e">
        <f>_xlfn.IFNA(VLOOKUP(B49,#REF!,$K$4,0),0)</f>
        <v>#REF!</v>
      </c>
      <c r="Y48" s="1" t="e">
        <f>_xlfn.IFNA(VLOOKUP(B49,#REF!,$K$4,0),0)</f>
        <v>#REF!</v>
      </c>
      <c r="Z48" s="1" t="e">
        <f>_xlfn.IFNA(VLOOKUP(B49,#REF!,$K$4,0),0)</f>
        <v>#REF!</v>
      </c>
      <c r="AA48" s="1" t="e">
        <f>_xlfn.IFNA(VLOOKUP(B49,#REF!,$K$4,0),0)</f>
        <v>#REF!</v>
      </c>
      <c r="AB48" s="1" t="e">
        <f>_xlfn.IFNA(VLOOKUP(B49,#REF!,$K$4,0),0)</f>
        <v>#REF!</v>
      </c>
      <c r="AC48" s="1" t="e">
        <f>_xlfn.IFNA(VLOOKUP(B49,#REF!,$K$4,0),0)</f>
        <v>#REF!</v>
      </c>
      <c r="AD48" s="1" t="e">
        <f>_xlfn.IFNA(VLOOKUP(B49,#REF!,$K$4,0),0)</f>
        <v>#REF!</v>
      </c>
      <c r="AE48" s="1" t="e">
        <f>_xlfn.IFNA(VLOOKUP(B49,#REF!,$K$4,0),0)</f>
        <v>#REF!</v>
      </c>
      <c r="AF48" s="1" t="e">
        <f>_xlfn.IFNA(VLOOKUP(B49,#REF!,$K$4,0),0)</f>
        <v>#REF!</v>
      </c>
      <c r="AG48" s="1" t="e">
        <f>_xlfn.IFNA(VLOOKUP(B49,#REF!,$K$4,0),0)</f>
        <v>#REF!</v>
      </c>
      <c r="AH48" s="1" t="e">
        <f>_xlfn.IFNA(VLOOKUP(B49,#REF!,$K$4,0),0)</f>
        <v>#REF!</v>
      </c>
      <c r="AI48" s="1" t="e">
        <f>_xlfn.IFNA(VLOOKUP(B49,#REF!,$K$4,0),0)</f>
        <v>#REF!</v>
      </c>
    </row>
    <row r="49" spans="1:35">
      <c r="A49" s="245"/>
      <c r="B49" s="181" t="s">
        <v>344</v>
      </c>
      <c r="C49" s="246" t="s">
        <v>264</v>
      </c>
      <c r="D49" s="188" t="e">
        <f>#REF!</f>
        <v>#REF!</v>
      </c>
      <c r="E49" s="292"/>
      <c r="F49" s="244"/>
      <c r="G49" s="190" t="e">
        <f>SUM(G46:G48)</f>
        <v>#REF!</v>
      </c>
      <c r="H49" s="179"/>
      <c r="I49" s="259" t="e">
        <f t="shared" si="2"/>
        <v>#REF!</v>
      </c>
      <c r="J49" s="259" t="e">
        <f t="shared" si="0"/>
        <v>#REF!</v>
      </c>
      <c r="K49" s="1" t="e">
        <f>_xlfn.IFNA(VLOOKUP(B50,#REF!,$K$4,0),0)</f>
        <v>#REF!</v>
      </c>
      <c r="L49" s="1" t="e">
        <f>_xlfn.IFNA(VLOOKUP(B50,#REF!,$K$4,0),0)</f>
        <v>#REF!</v>
      </c>
      <c r="M49" s="1" t="e">
        <f>_xlfn.IFNA(VLOOKUP(B50,#REF!,$K$4,0),0)</f>
        <v>#REF!</v>
      </c>
      <c r="N49" s="1" t="e">
        <f>_xlfn.IFNA(VLOOKUP(B50,#REF!,$K$4,0),0)</f>
        <v>#REF!</v>
      </c>
      <c r="O49" s="1" t="e">
        <f>_xlfn.IFNA(VLOOKUP(B50,#REF!,$K$4,0),0)</f>
        <v>#REF!</v>
      </c>
      <c r="P49" s="1" t="e">
        <f>_xlfn.IFNA(VLOOKUP(B50,#REF!,$K$4,0),0)</f>
        <v>#REF!</v>
      </c>
      <c r="Q49" s="1" t="e">
        <f>_xlfn.IFNA(VLOOKUP(B50,#REF!,$K$4,0),0)</f>
        <v>#REF!</v>
      </c>
      <c r="R49" s="1" t="e">
        <f>_xlfn.IFNA(VLOOKUP(B50,#REF!,$K$4,0),0)</f>
        <v>#REF!</v>
      </c>
      <c r="S49" s="1" t="e">
        <f>_xlfn.IFNA(VLOOKUP(B50,#REF!,$K$4,0),0)</f>
        <v>#REF!</v>
      </c>
      <c r="T49" s="1" t="e">
        <f>_xlfn.IFNA(VLOOKUP(B50,#REF!,$K$4,0),0)</f>
        <v>#REF!</v>
      </c>
      <c r="U49" s="1" t="e">
        <f>_xlfn.IFNA(VLOOKUP(B50,#REF!,$K$4,0),0)</f>
        <v>#REF!</v>
      </c>
      <c r="V49" s="1" t="e">
        <f>_xlfn.IFNA(VLOOKUP(B50,#REF!,$K$4,0),0)</f>
        <v>#REF!</v>
      </c>
      <c r="W49" s="1" t="e">
        <f>_xlfn.IFNA(VLOOKUP(B50,#REF!,$K$4,0),0)</f>
        <v>#REF!</v>
      </c>
      <c r="X49" s="1" t="e">
        <f>_xlfn.IFNA(VLOOKUP(B50,#REF!,$K$4,0),0)</f>
        <v>#REF!</v>
      </c>
      <c r="Y49" s="1" t="e">
        <f>_xlfn.IFNA(VLOOKUP(B50,#REF!,$K$4,0),0)</f>
        <v>#REF!</v>
      </c>
      <c r="Z49" s="1" t="e">
        <f>_xlfn.IFNA(VLOOKUP(B50,#REF!,$K$4,0),0)</f>
        <v>#REF!</v>
      </c>
      <c r="AA49" s="1" t="e">
        <f>_xlfn.IFNA(VLOOKUP(B50,#REF!,$K$4,0),0)</f>
        <v>#REF!</v>
      </c>
      <c r="AB49" s="1" t="e">
        <f>_xlfn.IFNA(VLOOKUP(B50,#REF!,$K$4,0),0)</f>
        <v>#REF!</v>
      </c>
      <c r="AC49" s="1" t="e">
        <f>_xlfn.IFNA(VLOOKUP(B50,#REF!,$K$4,0),0)</f>
        <v>#REF!</v>
      </c>
      <c r="AD49" s="1" t="e">
        <f>_xlfn.IFNA(VLOOKUP(B50,#REF!,$K$4,0),0)</f>
        <v>#REF!</v>
      </c>
      <c r="AE49" s="1" t="e">
        <f>_xlfn.IFNA(VLOOKUP(B50,#REF!,$K$4,0),0)</f>
        <v>#REF!</v>
      </c>
      <c r="AF49" s="1" t="e">
        <f>_xlfn.IFNA(VLOOKUP(B50,#REF!,$K$4,0),0)</f>
        <v>#REF!</v>
      </c>
      <c r="AG49" s="1" t="e">
        <f>_xlfn.IFNA(VLOOKUP(B50,#REF!,$K$4,0),0)</f>
        <v>#REF!</v>
      </c>
      <c r="AH49" s="1" t="e">
        <f>_xlfn.IFNA(VLOOKUP(B50,#REF!,$K$4,0),0)</f>
        <v>#REF!</v>
      </c>
      <c r="AI49" s="1" t="e">
        <f>_xlfn.IFNA(VLOOKUP(B50,#REF!,$K$4,0),0)</f>
        <v>#REF!</v>
      </c>
    </row>
    <row r="50" spans="1:35">
      <c r="A50" s="232"/>
      <c r="B50" s="181" t="s">
        <v>344</v>
      </c>
      <c r="C50" s="221" t="s">
        <v>157</v>
      </c>
      <c r="D50" s="188" t="e">
        <f>#REF!</f>
        <v>#REF!</v>
      </c>
      <c r="E50" s="292"/>
      <c r="F50" s="225"/>
      <c r="G50" s="226"/>
      <c r="H50" s="179"/>
      <c r="I50" s="259" t="e">
        <f t="shared" si="2"/>
        <v>#REF!</v>
      </c>
      <c r="J50" s="259" t="e">
        <f t="shared" si="0"/>
        <v>#REF!</v>
      </c>
      <c r="K50" s="1" t="e">
        <f>_xlfn.IFNA(VLOOKUP(B51,#REF!,$K$4,0),0)</f>
        <v>#REF!</v>
      </c>
      <c r="L50" s="1" t="e">
        <f>_xlfn.IFNA(VLOOKUP(B51,#REF!,$K$4,0),0)</f>
        <v>#REF!</v>
      </c>
      <c r="M50" s="1" t="e">
        <f>_xlfn.IFNA(VLOOKUP(B51,#REF!,$K$4,0),0)</f>
        <v>#REF!</v>
      </c>
      <c r="N50" s="1" t="e">
        <f>_xlfn.IFNA(VLOOKUP(B51,#REF!,$K$4,0),0)</f>
        <v>#REF!</v>
      </c>
      <c r="O50" s="1" t="e">
        <f>_xlfn.IFNA(VLOOKUP(B51,#REF!,$K$4,0),0)</f>
        <v>#REF!</v>
      </c>
      <c r="P50" s="1" t="e">
        <f>_xlfn.IFNA(VLOOKUP(B51,#REF!,$K$4,0),0)</f>
        <v>#REF!</v>
      </c>
      <c r="Q50" s="1" t="e">
        <f>_xlfn.IFNA(VLOOKUP(B51,#REF!,$K$4,0),0)</f>
        <v>#REF!</v>
      </c>
      <c r="R50" s="1" t="e">
        <f>_xlfn.IFNA(VLOOKUP(B51,#REF!,$K$4,0),0)</f>
        <v>#REF!</v>
      </c>
      <c r="S50" s="1" t="e">
        <f>_xlfn.IFNA(VLOOKUP(B51,#REF!,$K$4,0),0)</f>
        <v>#REF!</v>
      </c>
      <c r="T50" s="1" t="e">
        <f>_xlfn.IFNA(VLOOKUP(B51,#REF!,$K$4,0),0)</f>
        <v>#REF!</v>
      </c>
      <c r="U50" s="1" t="e">
        <f>_xlfn.IFNA(VLOOKUP(B51,#REF!,$K$4,0),0)</f>
        <v>#REF!</v>
      </c>
      <c r="V50" s="1" t="e">
        <f>_xlfn.IFNA(VLOOKUP(B51,#REF!,$K$4,0),0)</f>
        <v>#REF!</v>
      </c>
      <c r="W50" s="1" t="e">
        <f>_xlfn.IFNA(VLOOKUP(B51,#REF!,$K$4,0),0)</f>
        <v>#REF!</v>
      </c>
      <c r="X50" s="1" t="e">
        <f>_xlfn.IFNA(VLOOKUP(B51,#REF!,$K$4,0),0)</f>
        <v>#REF!</v>
      </c>
      <c r="Y50" s="1" t="e">
        <f>_xlfn.IFNA(VLOOKUP(B51,#REF!,$K$4,0),0)</f>
        <v>#REF!</v>
      </c>
      <c r="Z50" s="1" t="e">
        <f>_xlfn.IFNA(VLOOKUP(B51,#REF!,$K$4,0),0)</f>
        <v>#REF!</v>
      </c>
      <c r="AA50" s="1" t="e">
        <f>_xlfn.IFNA(VLOOKUP(B51,#REF!,$K$4,0),0)</f>
        <v>#REF!</v>
      </c>
      <c r="AB50" s="1" t="e">
        <f>_xlfn.IFNA(VLOOKUP(B51,#REF!,$K$4,0),0)</f>
        <v>#REF!</v>
      </c>
      <c r="AC50" s="1" t="e">
        <f>_xlfn.IFNA(VLOOKUP(B51,#REF!,$K$4,0),0)</f>
        <v>#REF!</v>
      </c>
      <c r="AD50" s="1" t="e">
        <f>_xlfn.IFNA(VLOOKUP(B51,#REF!,$K$4,0),0)</f>
        <v>#REF!</v>
      </c>
      <c r="AE50" s="1" t="e">
        <f>_xlfn.IFNA(VLOOKUP(B51,#REF!,$K$4,0),0)</f>
        <v>#REF!</v>
      </c>
      <c r="AF50" s="1" t="e">
        <f>_xlfn.IFNA(VLOOKUP(B51,#REF!,$K$4,0),0)</f>
        <v>#REF!</v>
      </c>
      <c r="AG50" s="1" t="e">
        <f>_xlfn.IFNA(VLOOKUP(B51,#REF!,$K$4,0),0)</f>
        <v>#REF!</v>
      </c>
      <c r="AH50" s="1" t="e">
        <f>_xlfn.IFNA(VLOOKUP(B51,#REF!,$K$4,0),0)</f>
        <v>#REF!</v>
      </c>
      <c r="AI50" s="1" t="e">
        <f>_xlfn.IFNA(VLOOKUP(B51,#REF!,$K$4,0),0)</f>
        <v>#REF!</v>
      </c>
    </row>
    <row r="51" spans="1:35">
      <c r="A51" s="231">
        <v>31</v>
      </c>
      <c r="B51" s="181" t="e">
        <f>#REF!</f>
        <v>#REF!</v>
      </c>
      <c r="C51" s="183" t="e">
        <f>#REF!</f>
        <v>#REF!</v>
      </c>
      <c r="D51" s="188" t="e">
        <f>#REF!</f>
        <v>#REF!</v>
      </c>
      <c r="E51" s="292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217" t="e">
        <f>#REF!</f>
        <v>#REF!</v>
      </c>
      <c r="G51" s="184" t="e">
        <f t="shared" si="1"/>
        <v>#REF!</v>
      </c>
      <c r="H51" s="179"/>
      <c r="I51" s="259" t="e">
        <f t="shared" si="2"/>
        <v>#REF!</v>
      </c>
      <c r="J51" s="259" t="e">
        <f t="shared" si="0"/>
        <v>#REF!</v>
      </c>
      <c r="K51" s="1" t="e">
        <f>_xlfn.IFNA(VLOOKUP(B52,#REF!,$K$4,0),0)</f>
        <v>#REF!</v>
      </c>
      <c r="L51" s="1" t="e">
        <f>_xlfn.IFNA(VLOOKUP(B52,#REF!,$K$4,0),0)</f>
        <v>#REF!</v>
      </c>
      <c r="M51" s="1" t="e">
        <f>_xlfn.IFNA(VLOOKUP(B52,#REF!,$K$4,0),0)</f>
        <v>#REF!</v>
      </c>
      <c r="N51" s="1" t="e">
        <f>_xlfn.IFNA(VLOOKUP(B52,#REF!,$K$4,0),0)</f>
        <v>#REF!</v>
      </c>
      <c r="O51" s="1" t="e">
        <f>_xlfn.IFNA(VLOOKUP(B52,#REF!,$K$4,0),0)</f>
        <v>#REF!</v>
      </c>
      <c r="P51" s="1" t="e">
        <f>_xlfn.IFNA(VLOOKUP(B52,#REF!,$K$4,0),0)</f>
        <v>#REF!</v>
      </c>
      <c r="Q51" s="1" t="e">
        <f>_xlfn.IFNA(VLOOKUP(B52,#REF!,$K$4,0),0)</f>
        <v>#REF!</v>
      </c>
      <c r="R51" s="1" t="e">
        <f>_xlfn.IFNA(VLOOKUP(B52,#REF!,$K$4,0),0)</f>
        <v>#REF!</v>
      </c>
      <c r="S51" s="1" t="e">
        <f>_xlfn.IFNA(VLOOKUP(B52,#REF!,$K$4,0),0)</f>
        <v>#REF!</v>
      </c>
      <c r="T51" s="1" t="e">
        <f>_xlfn.IFNA(VLOOKUP(B52,#REF!,$K$4,0),0)</f>
        <v>#REF!</v>
      </c>
      <c r="U51" s="1" t="e">
        <f>_xlfn.IFNA(VLOOKUP(B52,#REF!,$K$4,0),0)</f>
        <v>#REF!</v>
      </c>
      <c r="V51" s="1" t="e">
        <f>_xlfn.IFNA(VLOOKUP(B52,#REF!,$K$4,0),0)</f>
        <v>#REF!</v>
      </c>
      <c r="W51" s="1" t="e">
        <f>_xlfn.IFNA(VLOOKUP(B52,#REF!,$K$4,0),0)</f>
        <v>#REF!</v>
      </c>
      <c r="X51" s="1" t="e">
        <f>_xlfn.IFNA(VLOOKUP(B52,#REF!,$K$4,0),0)</f>
        <v>#REF!</v>
      </c>
      <c r="Y51" s="1" t="e">
        <f>_xlfn.IFNA(VLOOKUP(B52,#REF!,$K$4,0),0)</f>
        <v>#REF!</v>
      </c>
      <c r="Z51" s="1" t="e">
        <f>_xlfn.IFNA(VLOOKUP(B52,#REF!,$K$4,0),0)</f>
        <v>#REF!</v>
      </c>
      <c r="AA51" s="1" t="e">
        <f>_xlfn.IFNA(VLOOKUP(B52,#REF!,$K$4,0),0)</f>
        <v>#REF!</v>
      </c>
      <c r="AB51" s="1" t="e">
        <f>_xlfn.IFNA(VLOOKUP(B52,#REF!,$K$4,0),0)</f>
        <v>#REF!</v>
      </c>
      <c r="AC51" s="1" t="e">
        <f>_xlfn.IFNA(VLOOKUP(B52,#REF!,$K$4,0),0)</f>
        <v>#REF!</v>
      </c>
      <c r="AD51" s="1" t="e">
        <f>_xlfn.IFNA(VLOOKUP(B52,#REF!,$K$4,0),0)</f>
        <v>#REF!</v>
      </c>
      <c r="AE51" s="1" t="e">
        <f>_xlfn.IFNA(VLOOKUP(B52,#REF!,$K$4,0),0)</f>
        <v>#REF!</v>
      </c>
      <c r="AF51" s="1" t="e">
        <f>_xlfn.IFNA(VLOOKUP(B52,#REF!,$K$4,0),0)</f>
        <v>#REF!</v>
      </c>
      <c r="AG51" s="1" t="e">
        <f>_xlfn.IFNA(VLOOKUP(B52,#REF!,$K$4,0),0)</f>
        <v>#REF!</v>
      </c>
      <c r="AH51" s="1" t="e">
        <f>_xlfn.IFNA(VLOOKUP(B52,#REF!,$K$4,0),0)</f>
        <v>#REF!</v>
      </c>
      <c r="AI51" s="1" t="e">
        <f>_xlfn.IFNA(VLOOKUP(B52,#REF!,$K$4,0),0)</f>
        <v>#REF!</v>
      </c>
    </row>
    <row r="52" spans="1:35">
      <c r="A52" s="231">
        <v>32</v>
      </c>
      <c r="B52" s="181" t="e">
        <f>#REF!</f>
        <v>#REF!</v>
      </c>
      <c r="C52" s="183" t="e">
        <f>#REF!</f>
        <v>#REF!</v>
      </c>
      <c r="D52" s="188" t="e">
        <f>#REF!</f>
        <v>#REF!</v>
      </c>
      <c r="E52" s="292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217" t="e">
        <f>#REF!</f>
        <v>#REF!</v>
      </c>
      <c r="G52" s="184" t="e">
        <f t="shared" si="1"/>
        <v>#REF!</v>
      </c>
      <c r="H52" s="179"/>
      <c r="I52" s="259" t="e">
        <f t="shared" si="2"/>
        <v>#REF!</v>
      </c>
      <c r="J52" s="259" t="e">
        <f t="shared" si="0"/>
        <v>#REF!</v>
      </c>
      <c r="K52" s="1" t="e">
        <f>_xlfn.IFNA(VLOOKUP(B53,#REF!,$K$4,0),0)</f>
        <v>#REF!</v>
      </c>
      <c r="L52" s="1" t="e">
        <f>_xlfn.IFNA(VLOOKUP(B53,#REF!,$K$4,0),0)</f>
        <v>#REF!</v>
      </c>
      <c r="M52" s="1" t="e">
        <f>_xlfn.IFNA(VLOOKUP(B53,#REF!,$K$4,0),0)</f>
        <v>#REF!</v>
      </c>
      <c r="N52" s="1" t="e">
        <f>_xlfn.IFNA(VLOOKUP(B53,#REF!,$K$4,0),0)</f>
        <v>#REF!</v>
      </c>
      <c r="O52" s="1" t="e">
        <f>_xlfn.IFNA(VLOOKUP(B53,#REF!,$K$4,0),0)</f>
        <v>#REF!</v>
      </c>
      <c r="P52" s="1" t="e">
        <f>_xlfn.IFNA(VLOOKUP(B53,#REF!,$K$4,0),0)</f>
        <v>#REF!</v>
      </c>
      <c r="Q52" s="1" t="e">
        <f>_xlfn.IFNA(VLOOKUP(B53,#REF!,$K$4,0),0)</f>
        <v>#REF!</v>
      </c>
      <c r="R52" s="1" t="e">
        <f>_xlfn.IFNA(VLOOKUP(B53,#REF!,$K$4,0),0)</f>
        <v>#REF!</v>
      </c>
      <c r="S52" s="1" t="e">
        <f>_xlfn.IFNA(VLOOKUP(B53,#REF!,$K$4,0),0)</f>
        <v>#REF!</v>
      </c>
      <c r="T52" s="1" t="e">
        <f>_xlfn.IFNA(VLOOKUP(B53,#REF!,$K$4,0),0)</f>
        <v>#REF!</v>
      </c>
      <c r="U52" s="1" t="e">
        <f>_xlfn.IFNA(VLOOKUP(B53,#REF!,$K$4,0),0)</f>
        <v>#REF!</v>
      </c>
      <c r="V52" s="1" t="e">
        <f>_xlfn.IFNA(VLOOKUP(B53,#REF!,$K$4,0),0)</f>
        <v>#REF!</v>
      </c>
      <c r="W52" s="1" t="e">
        <f>_xlfn.IFNA(VLOOKUP(B53,#REF!,$K$4,0),0)</f>
        <v>#REF!</v>
      </c>
      <c r="X52" s="1" t="e">
        <f>_xlfn.IFNA(VLOOKUP(B53,#REF!,$K$4,0),0)</f>
        <v>#REF!</v>
      </c>
      <c r="Y52" s="1" t="e">
        <f>_xlfn.IFNA(VLOOKUP(B53,#REF!,$K$4,0),0)</f>
        <v>#REF!</v>
      </c>
      <c r="Z52" s="1" t="e">
        <f>_xlfn.IFNA(VLOOKUP(B53,#REF!,$K$4,0),0)</f>
        <v>#REF!</v>
      </c>
      <c r="AA52" s="1" t="e">
        <f>_xlfn.IFNA(VLOOKUP(B53,#REF!,$K$4,0),0)</f>
        <v>#REF!</v>
      </c>
      <c r="AB52" s="1" t="e">
        <f>_xlfn.IFNA(VLOOKUP(B53,#REF!,$K$4,0),0)</f>
        <v>#REF!</v>
      </c>
      <c r="AC52" s="1" t="e">
        <f>_xlfn.IFNA(VLOOKUP(B53,#REF!,$K$4,0),0)</f>
        <v>#REF!</v>
      </c>
      <c r="AD52" s="1" t="e">
        <f>_xlfn.IFNA(VLOOKUP(B53,#REF!,$K$4,0),0)</f>
        <v>#REF!</v>
      </c>
      <c r="AE52" s="1" t="e">
        <f>_xlfn.IFNA(VLOOKUP(B53,#REF!,$K$4,0),0)</f>
        <v>#REF!</v>
      </c>
      <c r="AF52" s="1" t="e">
        <f>_xlfn.IFNA(VLOOKUP(B53,#REF!,$K$4,0),0)</f>
        <v>#REF!</v>
      </c>
      <c r="AG52" s="1" t="e">
        <f>_xlfn.IFNA(VLOOKUP(B53,#REF!,$K$4,0),0)</f>
        <v>#REF!</v>
      </c>
      <c r="AH52" s="1" t="e">
        <f>_xlfn.IFNA(VLOOKUP(B53,#REF!,$K$4,0),0)</f>
        <v>#REF!</v>
      </c>
      <c r="AI52" s="1" t="e">
        <f>_xlfn.IFNA(VLOOKUP(B53,#REF!,$K$4,0),0)</f>
        <v>#REF!</v>
      </c>
    </row>
    <row r="53" spans="1:35">
      <c r="A53" s="231">
        <v>33</v>
      </c>
      <c r="B53" s="181" t="e">
        <f>#REF!</f>
        <v>#REF!</v>
      </c>
      <c r="C53" s="183" t="e">
        <f>#REF!</f>
        <v>#REF!</v>
      </c>
      <c r="D53" s="188" t="e">
        <f>#REF!</f>
        <v>#REF!</v>
      </c>
      <c r="E53" s="292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217" t="e">
        <f>#REF!</f>
        <v>#REF!</v>
      </c>
      <c r="G53" s="184" t="e">
        <f t="shared" si="1"/>
        <v>#REF!</v>
      </c>
      <c r="H53" s="179"/>
      <c r="I53" s="259" t="e">
        <f t="shared" si="2"/>
        <v>#REF!</v>
      </c>
      <c r="J53" s="259" t="e">
        <f t="shared" si="0"/>
        <v>#REF!</v>
      </c>
      <c r="K53" s="1" t="e">
        <f>_xlfn.IFNA(VLOOKUP(B54,#REF!,$K$4,0),0)</f>
        <v>#REF!</v>
      </c>
      <c r="L53" s="1" t="e">
        <f>_xlfn.IFNA(VLOOKUP(B54,#REF!,$K$4,0),0)</f>
        <v>#REF!</v>
      </c>
      <c r="M53" s="1" t="e">
        <f>_xlfn.IFNA(VLOOKUP(B54,#REF!,$K$4,0),0)</f>
        <v>#REF!</v>
      </c>
      <c r="N53" s="1" t="e">
        <f>_xlfn.IFNA(VLOOKUP(B54,#REF!,$K$4,0),0)</f>
        <v>#REF!</v>
      </c>
      <c r="O53" s="1" t="e">
        <f>_xlfn.IFNA(VLOOKUP(B54,#REF!,$K$4,0),0)</f>
        <v>#REF!</v>
      </c>
      <c r="P53" s="1" t="e">
        <f>_xlfn.IFNA(VLOOKUP(B54,#REF!,$K$4,0),0)</f>
        <v>#REF!</v>
      </c>
      <c r="Q53" s="1" t="e">
        <f>_xlfn.IFNA(VLOOKUP(B54,#REF!,$K$4,0),0)</f>
        <v>#REF!</v>
      </c>
      <c r="R53" s="1" t="e">
        <f>_xlfn.IFNA(VLOOKUP(B54,#REF!,$K$4,0),0)</f>
        <v>#REF!</v>
      </c>
      <c r="S53" s="1" t="e">
        <f>_xlfn.IFNA(VLOOKUP(B54,#REF!,$K$4,0),0)</f>
        <v>#REF!</v>
      </c>
      <c r="T53" s="1" t="e">
        <f>_xlfn.IFNA(VLOOKUP(B54,#REF!,$K$4,0),0)</f>
        <v>#REF!</v>
      </c>
      <c r="U53" s="1" t="e">
        <f>_xlfn.IFNA(VLOOKUP(B54,#REF!,$K$4,0),0)</f>
        <v>#REF!</v>
      </c>
      <c r="V53" s="1" t="e">
        <f>_xlfn.IFNA(VLOOKUP(B54,#REF!,$K$4,0),0)</f>
        <v>#REF!</v>
      </c>
      <c r="W53" s="1" t="e">
        <f>_xlfn.IFNA(VLOOKUP(B54,#REF!,$K$4,0),0)</f>
        <v>#REF!</v>
      </c>
      <c r="X53" s="1" t="e">
        <f>_xlfn.IFNA(VLOOKUP(B54,#REF!,$K$4,0),0)</f>
        <v>#REF!</v>
      </c>
      <c r="Y53" s="1" t="e">
        <f>_xlfn.IFNA(VLOOKUP(B54,#REF!,$K$4,0),0)</f>
        <v>#REF!</v>
      </c>
      <c r="Z53" s="1" t="e">
        <f>_xlfn.IFNA(VLOOKUP(B54,#REF!,$K$4,0),0)</f>
        <v>#REF!</v>
      </c>
      <c r="AA53" s="1" t="e">
        <f>_xlfn.IFNA(VLOOKUP(B54,#REF!,$K$4,0),0)</f>
        <v>#REF!</v>
      </c>
      <c r="AB53" s="1" t="e">
        <f>_xlfn.IFNA(VLOOKUP(B54,#REF!,$K$4,0),0)</f>
        <v>#REF!</v>
      </c>
      <c r="AC53" s="1" t="e">
        <f>_xlfn.IFNA(VLOOKUP(B54,#REF!,$K$4,0),0)</f>
        <v>#REF!</v>
      </c>
      <c r="AD53" s="1" t="e">
        <f>_xlfn.IFNA(VLOOKUP(B54,#REF!,$K$4,0),0)</f>
        <v>#REF!</v>
      </c>
      <c r="AE53" s="1" t="e">
        <f>_xlfn.IFNA(VLOOKUP(B54,#REF!,$K$4,0),0)</f>
        <v>#REF!</v>
      </c>
      <c r="AF53" s="1" t="e">
        <f>_xlfn.IFNA(VLOOKUP(B54,#REF!,$K$4,0),0)</f>
        <v>#REF!</v>
      </c>
      <c r="AG53" s="1" t="e">
        <f>_xlfn.IFNA(VLOOKUP(B54,#REF!,$K$4,0),0)</f>
        <v>#REF!</v>
      </c>
      <c r="AH53" s="1" t="e">
        <f>_xlfn.IFNA(VLOOKUP(B54,#REF!,$K$4,0),0)</f>
        <v>#REF!</v>
      </c>
      <c r="AI53" s="1" t="e">
        <f>_xlfn.IFNA(VLOOKUP(B54,#REF!,$K$4,0),0)</f>
        <v>#REF!</v>
      </c>
    </row>
    <row r="54" spans="1:35">
      <c r="A54" s="231">
        <v>34</v>
      </c>
      <c r="B54" s="181" t="e">
        <f>#REF!</f>
        <v>#REF!</v>
      </c>
      <c r="C54" s="183" t="e">
        <f>#REF!</f>
        <v>#REF!</v>
      </c>
      <c r="D54" s="188" t="e">
        <f>#REF!</f>
        <v>#REF!</v>
      </c>
      <c r="E54" s="292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217" t="e">
        <f>'16P'!N46</f>
        <v>#REF!</v>
      </c>
      <c r="G54" s="184" t="e">
        <f t="shared" si="1"/>
        <v>#REF!</v>
      </c>
      <c r="H54" s="179"/>
      <c r="I54" s="296" t="e">
        <f t="shared" si="2"/>
        <v>#REF!</v>
      </c>
      <c r="J54" s="259" t="e">
        <f t="shared" si="0"/>
        <v>#REF!</v>
      </c>
      <c r="K54" s="1" t="e">
        <f>_xlfn.IFNA(VLOOKUP(B55,#REF!,$K$4,0),0)</f>
        <v>#REF!</v>
      </c>
      <c r="L54" s="1" t="e">
        <f>_xlfn.IFNA(VLOOKUP(B55,#REF!,$K$4,0),0)</f>
        <v>#REF!</v>
      </c>
      <c r="M54" s="1" t="e">
        <f>_xlfn.IFNA(VLOOKUP(B55,#REF!,$K$4,0),0)</f>
        <v>#REF!</v>
      </c>
      <c r="N54" s="1" t="e">
        <f>_xlfn.IFNA(VLOOKUP(B55,#REF!,$K$4,0),0)</f>
        <v>#REF!</v>
      </c>
      <c r="O54" s="1" t="e">
        <f>_xlfn.IFNA(VLOOKUP(B55,#REF!,$K$4,0),0)</f>
        <v>#REF!</v>
      </c>
      <c r="P54" s="1" t="e">
        <f>_xlfn.IFNA(VLOOKUP(B55,#REF!,$K$4,0),0)</f>
        <v>#REF!</v>
      </c>
      <c r="Q54" s="1" t="e">
        <f>_xlfn.IFNA(VLOOKUP(B55,#REF!,$K$4,0),0)</f>
        <v>#REF!</v>
      </c>
      <c r="R54" s="1" t="e">
        <f>_xlfn.IFNA(VLOOKUP(B55,#REF!,$K$4,0),0)</f>
        <v>#REF!</v>
      </c>
      <c r="S54" s="1" t="e">
        <f>_xlfn.IFNA(VLOOKUP(B55,#REF!,$K$4,0),0)</f>
        <v>#REF!</v>
      </c>
      <c r="T54" s="1" t="e">
        <f>_xlfn.IFNA(VLOOKUP(B55,#REF!,$K$4,0),0)</f>
        <v>#REF!</v>
      </c>
      <c r="U54" s="1" t="e">
        <f>_xlfn.IFNA(VLOOKUP(B55,#REF!,$K$4,0),0)</f>
        <v>#REF!</v>
      </c>
      <c r="V54" s="1" t="e">
        <f>_xlfn.IFNA(VLOOKUP(B55,#REF!,$K$4,0),0)</f>
        <v>#REF!</v>
      </c>
      <c r="W54" s="1" t="e">
        <f>_xlfn.IFNA(VLOOKUP(B55,#REF!,$K$4,0),0)</f>
        <v>#REF!</v>
      </c>
      <c r="X54" s="1" t="e">
        <f>_xlfn.IFNA(VLOOKUP(B55,#REF!,$K$4,0),0)</f>
        <v>#REF!</v>
      </c>
      <c r="Y54" s="1" t="e">
        <f>_xlfn.IFNA(VLOOKUP(B55,#REF!,$K$4,0),0)</f>
        <v>#REF!</v>
      </c>
      <c r="Z54" s="1" t="e">
        <f>_xlfn.IFNA(VLOOKUP(B55,#REF!,$K$4,0),0)</f>
        <v>#REF!</v>
      </c>
      <c r="AA54" s="1" t="e">
        <f>_xlfn.IFNA(VLOOKUP(B55,#REF!,$K$4,0),0)</f>
        <v>#REF!</v>
      </c>
      <c r="AB54" s="1" t="e">
        <f>_xlfn.IFNA(VLOOKUP(B55,#REF!,$K$4,0),0)</f>
        <v>#REF!</v>
      </c>
      <c r="AC54" s="1" t="e">
        <f>_xlfn.IFNA(VLOOKUP(B55,#REF!,$K$4,0),0)</f>
        <v>#REF!</v>
      </c>
      <c r="AD54" s="1" t="e">
        <f>_xlfn.IFNA(VLOOKUP(B55,#REF!,$K$4,0),0)</f>
        <v>#REF!</v>
      </c>
      <c r="AE54" s="1" t="e">
        <f>_xlfn.IFNA(VLOOKUP(B55,#REF!,$K$4,0),0)</f>
        <v>#REF!</v>
      </c>
      <c r="AF54" s="1" t="e">
        <f>_xlfn.IFNA(VLOOKUP(B55,#REF!,$K$4,0),0)</f>
        <v>#REF!</v>
      </c>
      <c r="AG54" s="1" t="e">
        <f>_xlfn.IFNA(VLOOKUP(B55,#REF!,$K$4,0),0)</f>
        <v>#REF!</v>
      </c>
      <c r="AH54" s="1" t="e">
        <f>_xlfn.IFNA(VLOOKUP(B55,#REF!,$K$4,0),0)</f>
        <v>#REF!</v>
      </c>
      <c r="AI54" s="1" t="e">
        <f>_xlfn.IFNA(VLOOKUP(B55,#REF!,$K$4,0),0)</f>
        <v>#REF!</v>
      </c>
    </row>
    <row r="55" spans="1:35">
      <c r="A55" s="231">
        <v>35</v>
      </c>
      <c r="B55" s="302" t="e">
        <f>#REF!</f>
        <v>#REF!</v>
      </c>
      <c r="C55" s="183" t="e">
        <f>#REF!</f>
        <v>#REF!</v>
      </c>
      <c r="D55" s="188" t="e">
        <f>#REF!</f>
        <v>#REF!</v>
      </c>
      <c r="E55" s="292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217" t="e">
        <f>#REF!</f>
        <v>#REF!</v>
      </c>
      <c r="G55" s="184" t="e">
        <f t="shared" si="1"/>
        <v>#REF!</v>
      </c>
      <c r="H55" s="179"/>
      <c r="I55" s="259" t="e">
        <f t="shared" si="2"/>
        <v>#REF!</v>
      </c>
      <c r="J55" s="259" t="e">
        <f t="shared" si="0"/>
        <v>#REF!</v>
      </c>
      <c r="K55" s="1" t="e">
        <f>_xlfn.IFNA(VLOOKUP(B56,#REF!,$K$4,0),0)</f>
        <v>#REF!</v>
      </c>
      <c r="L55" s="1" t="e">
        <f>_xlfn.IFNA(VLOOKUP(B56,#REF!,$K$4,0),0)</f>
        <v>#REF!</v>
      </c>
      <c r="M55" s="1" t="e">
        <f>_xlfn.IFNA(VLOOKUP(B56,#REF!,$K$4,0),0)</f>
        <v>#REF!</v>
      </c>
      <c r="N55" s="1" t="e">
        <f>_xlfn.IFNA(VLOOKUP(B56,#REF!,$K$4,0),0)</f>
        <v>#REF!</v>
      </c>
      <c r="O55" s="1" t="e">
        <f>_xlfn.IFNA(VLOOKUP(B56,#REF!,$K$4,0),0)</f>
        <v>#REF!</v>
      </c>
      <c r="P55" s="1" t="e">
        <f>_xlfn.IFNA(VLOOKUP(B56,#REF!,$K$4,0),0)</f>
        <v>#REF!</v>
      </c>
      <c r="Q55" s="1" t="e">
        <f>_xlfn.IFNA(VLOOKUP(B56,#REF!,$K$4,0),0)</f>
        <v>#REF!</v>
      </c>
      <c r="R55" s="1" t="e">
        <f>_xlfn.IFNA(VLOOKUP(B56,#REF!,$K$4,0),0)</f>
        <v>#REF!</v>
      </c>
      <c r="S55" s="1" t="e">
        <f>_xlfn.IFNA(VLOOKUP(B56,#REF!,$K$4,0),0)</f>
        <v>#REF!</v>
      </c>
      <c r="T55" s="1" t="e">
        <f>_xlfn.IFNA(VLOOKUP(B56,#REF!,$K$4,0),0)</f>
        <v>#REF!</v>
      </c>
      <c r="U55" s="1" t="e">
        <f>_xlfn.IFNA(VLOOKUP(B56,#REF!,$K$4,0),0)</f>
        <v>#REF!</v>
      </c>
      <c r="V55" s="1" t="e">
        <f>_xlfn.IFNA(VLOOKUP(B56,#REF!,$K$4,0),0)</f>
        <v>#REF!</v>
      </c>
      <c r="W55" s="1" t="e">
        <f>_xlfn.IFNA(VLOOKUP(B56,#REF!,$K$4,0),0)</f>
        <v>#REF!</v>
      </c>
      <c r="X55" s="1" t="e">
        <f>_xlfn.IFNA(VLOOKUP(B56,#REF!,$K$4,0),0)</f>
        <v>#REF!</v>
      </c>
      <c r="Y55" s="1" t="e">
        <f>_xlfn.IFNA(VLOOKUP(B56,#REF!,$K$4,0),0)</f>
        <v>#REF!</v>
      </c>
      <c r="Z55" s="1" t="e">
        <f>_xlfn.IFNA(VLOOKUP(B56,#REF!,$K$4,0),0)</f>
        <v>#REF!</v>
      </c>
      <c r="AA55" s="1" t="e">
        <f>_xlfn.IFNA(VLOOKUP(B56,#REF!,$K$4,0),0)</f>
        <v>#REF!</v>
      </c>
      <c r="AB55" s="1" t="e">
        <f>_xlfn.IFNA(VLOOKUP(B56,#REF!,$K$4,0),0)</f>
        <v>#REF!</v>
      </c>
      <c r="AC55" s="1" t="e">
        <f>_xlfn.IFNA(VLOOKUP(B56,#REF!,$K$4,0),0)</f>
        <v>#REF!</v>
      </c>
      <c r="AD55" s="1" t="e">
        <f>_xlfn.IFNA(VLOOKUP(B56,#REF!,$K$4,0),0)</f>
        <v>#REF!</v>
      </c>
      <c r="AE55" s="1" t="e">
        <f>_xlfn.IFNA(VLOOKUP(B56,#REF!,$K$4,0),0)</f>
        <v>#REF!</v>
      </c>
      <c r="AF55" s="1" t="e">
        <f>_xlfn.IFNA(VLOOKUP(B56,#REF!,$K$4,0),0)</f>
        <v>#REF!</v>
      </c>
      <c r="AG55" s="1" t="e">
        <f>_xlfn.IFNA(VLOOKUP(B56,#REF!,$K$4,0),0)</f>
        <v>#REF!</v>
      </c>
      <c r="AH55" s="1" t="e">
        <f>_xlfn.IFNA(VLOOKUP(B56,#REF!,$K$4,0),0)</f>
        <v>#REF!</v>
      </c>
      <c r="AI55" s="1" t="e">
        <f>_xlfn.IFNA(VLOOKUP(B56,#REF!,$K$4,0),0)</f>
        <v>#REF!</v>
      </c>
    </row>
    <row r="56" spans="1:35">
      <c r="A56" s="231">
        <v>36</v>
      </c>
      <c r="B56" s="181" t="e">
        <f>#REF!</f>
        <v>#REF!</v>
      </c>
      <c r="C56" s="183" t="e">
        <f>#REF!</f>
        <v>#REF!</v>
      </c>
      <c r="D56" s="188" t="e">
        <f>#REF!</f>
        <v>#REF!</v>
      </c>
      <c r="E56" s="292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217" t="e">
        <f>#REF!</f>
        <v>#REF!</v>
      </c>
      <c r="G56" s="184" t="e">
        <f t="shared" si="1"/>
        <v>#REF!</v>
      </c>
      <c r="H56" s="179"/>
      <c r="I56" s="259" t="e">
        <f t="shared" si="2"/>
        <v>#REF!</v>
      </c>
      <c r="J56" s="259" t="e">
        <f t="shared" si="0"/>
        <v>#REF!</v>
      </c>
      <c r="K56" s="1" t="e">
        <f>_xlfn.IFNA(VLOOKUP(B57,#REF!,$K$4,0),0)</f>
        <v>#REF!</v>
      </c>
      <c r="L56" s="1" t="e">
        <f>_xlfn.IFNA(VLOOKUP(B57,#REF!,$K$4,0),0)</f>
        <v>#REF!</v>
      </c>
      <c r="M56" s="1" t="e">
        <f>_xlfn.IFNA(VLOOKUP(B57,#REF!,$K$4,0),0)</f>
        <v>#REF!</v>
      </c>
      <c r="N56" s="1" t="e">
        <f>_xlfn.IFNA(VLOOKUP(B57,#REF!,$K$4,0),0)</f>
        <v>#REF!</v>
      </c>
      <c r="O56" s="1" t="e">
        <f>_xlfn.IFNA(VLOOKUP(B57,#REF!,$K$4,0),0)</f>
        <v>#REF!</v>
      </c>
      <c r="P56" s="1" t="e">
        <f>_xlfn.IFNA(VLOOKUP(B57,#REF!,$K$4,0),0)</f>
        <v>#REF!</v>
      </c>
      <c r="Q56" s="1" t="e">
        <f>_xlfn.IFNA(VLOOKUP(B57,#REF!,$K$4,0),0)</f>
        <v>#REF!</v>
      </c>
      <c r="R56" s="1" t="e">
        <f>_xlfn.IFNA(VLOOKUP(B57,#REF!,$K$4,0),0)</f>
        <v>#REF!</v>
      </c>
      <c r="S56" s="1" t="e">
        <f>_xlfn.IFNA(VLOOKUP(B57,#REF!,$K$4,0),0)</f>
        <v>#REF!</v>
      </c>
      <c r="T56" s="1" t="e">
        <f>_xlfn.IFNA(VLOOKUP(B57,#REF!,$K$4,0),0)</f>
        <v>#REF!</v>
      </c>
      <c r="U56" s="1" t="e">
        <f>_xlfn.IFNA(VLOOKUP(B57,#REF!,$K$4,0),0)</f>
        <v>#REF!</v>
      </c>
      <c r="V56" s="1" t="e">
        <f>_xlfn.IFNA(VLOOKUP(B57,#REF!,$K$4,0),0)</f>
        <v>#REF!</v>
      </c>
      <c r="W56" s="1" t="e">
        <f>_xlfn.IFNA(VLOOKUP(B57,#REF!,$K$4,0),0)</f>
        <v>#REF!</v>
      </c>
      <c r="X56" s="1" t="e">
        <f>_xlfn.IFNA(VLOOKUP(B57,#REF!,$K$4,0),0)</f>
        <v>#REF!</v>
      </c>
      <c r="Y56" s="1" t="e">
        <f>_xlfn.IFNA(VLOOKUP(B57,#REF!,$K$4,0),0)</f>
        <v>#REF!</v>
      </c>
      <c r="Z56" s="1" t="e">
        <f>_xlfn.IFNA(VLOOKUP(B57,#REF!,$K$4,0),0)</f>
        <v>#REF!</v>
      </c>
      <c r="AA56" s="1" t="e">
        <f>_xlfn.IFNA(VLOOKUP(B57,#REF!,$K$4,0),0)</f>
        <v>#REF!</v>
      </c>
      <c r="AB56" s="1" t="e">
        <f>_xlfn.IFNA(VLOOKUP(B57,#REF!,$K$4,0),0)</f>
        <v>#REF!</v>
      </c>
      <c r="AC56" s="1" t="e">
        <f>_xlfn.IFNA(VLOOKUP(B57,#REF!,$K$4,0),0)</f>
        <v>#REF!</v>
      </c>
      <c r="AD56" s="1" t="e">
        <f>_xlfn.IFNA(VLOOKUP(B57,#REF!,$K$4,0),0)</f>
        <v>#REF!</v>
      </c>
      <c r="AE56" s="1" t="e">
        <f>_xlfn.IFNA(VLOOKUP(B57,#REF!,$K$4,0),0)</f>
        <v>#REF!</v>
      </c>
      <c r="AF56" s="1" t="e">
        <f>_xlfn.IFNA(VLOOKUP(B57,#REF!,$K$4,0),0)</f>
        <v>#REF!</v>
      </c>
      <c r="AG56" s="1" t="e">
        <f>_xlfn.IFNA(VLOOKUP(B57,#REF!,$K$4,0),0)</f>
        <v>#REF!</v>
      </c>
      <c r="AH56" s="1" t="e">
        <f>_xlfn.IFNA(VLOOKUP(B57,#REF!,$K$4,0),0)</f>
        <v>#REF!</v>
      </c>
      <c r="AI56" s="1" t="e">
        <f>_xlfn.IFNA(VLOOKUP(B57,#REF!,$K$4,0),0)</f>
        <v>#REF!</v>
      </c>
    </row>
    <row r="57" spans="1:35">
      <c r="A57" s="231">
        <v>37</v>
      </c>
      <c r="B57" s="181" t="e">
        <f>#REF!</f>
        <v>#REF!</v>
      </c>
      <c r="C57" s="183" t="e">
        <f>#REF!</f>
        <v>#REF!</v>
      </c>
      <c r="D57" s="188" t="e">
        <f>#REF!</f>
        <v>#REF!</v>
      </c>
      <c r="E57" s="292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217" t="e">
        <f>#REF!</f>
        <v>#REF!</v>
      </c>
      <c r="G57" s="184" t="e">
        <f t="shared" si="1"/>
        <v>#REF!</v>
      </c>
      <c r="H57" s="179"/>
      <c r="I57" s="259" t="e">
        <f t="shared" si="2"/>
        <v>#REF!</v>
      </c>
      <c r="J57" s="259" t="e">
        <f t="shared" si="0"/>
        <v>#REF!</v>
      </c>
      <c r="K57" s="1" t="e">
        <f>_xlfn.IFNA(VLOOKUP(B58,#REF!,$K$4,0),0)</f>
        <v>#REF!</v>
      </c>
      <c r="L57" s="1" t="e">
        <f>_xlfn.IFNA(VLOOKUP(B58,#REF!,$K$4,0),0)</f>
        <v>#REF!</v>
      </c>
      <c r="M57" s="1" t="e">
        <f>_xlfn.IFNA(VLOOKUP(B58,#REF!,$K$4,0),0)</f>
        <v>#REF!</v>
      </c>
      <c r="N57" s="1" t="e">
        <f>_xlfn.IFNA(VLOOKUP(B58,#REF!,$K$4,0),0)</f>
        <v>#REF!</v>
      </c>
      <c r="O57" s="1" t="e">
        <f>_xlfn.IFNA(VLOOKUP(B58,#REF!,$K$4,0),0)</f>
        <v>#REF!</v>
      </c>
      <c r="P57" s="1" t="e">
        <f>_xlfn.IFNA(VLOOKUP(B58,#REF!,$K$4,0),0)</f>
        <v>#REF!</v>
      </c>
      <c r="Q57" s="1" t="e">
        <f>_xlfn.IFNA(VLOOKUP(B58,#REF!,$K$4,0),0)</f>
        <v>#REF!</v>
      </c>
      <c r="R57" s="1" t="e">
        <f>_xlfn.IFNA(VLOOKUP(B58,#REF!,$K$4,0),0)</f>
        <v>#REF!</v>
      </c>
      <c r="S57" s="1" t="e">
        <f>_xlfn.IFNA(VLOOKUP(B58,#REF!,$K$4,0),0)</f>
        <v>#REF!</v>
      </c>
      <c r="T57" s="1" t="e">
        <f>_xlfn.IFNA(VLOOKUP(B58,#REF!,$K$4,0),0)</f>
        <v>#REF!</v>
      </c>
      <c r="U57" s="1" t="e">
        <f>_xlfn.IFNA(VLOOKUP(B58,#REF!,$K$4,0),0)</f>
        <v>#REF!</v>
      </c>
      <c r="V57" s="1" t="e">
        <f>_xlfn.IFNA(VLOOKUP(B58,#REF!,$K$4,0),0)</f>
        <v>#REF!</v>
      </c>
      <c r="W57" s="1" t="e">
        <f>_xlfn.IFNA(VLOOKUP(B58,#REF!,$K$4,0),0)</f>
        <v>#REF!</v>
      </c>
      <c r="X57" s="1" t="e">
        <f>_xlfn.IFNA(VLOOKUP(B58,#REF!,$K$4,0),0)</f>
        <v>#REF!</v>
      </c>
      <c r="Y57" s="1" t="e">
        <f>_xlfn.IFNA(VLOOKUP(B58,#REF!,$K$4,0),0)</f>
        <v>#REF!</v>
      </c>
      <c r="Z57" s="1" t="e">
        <f>_xlfn.IFNA(VLOOKUP(B58,#REF!,$K$4,0),0)</f>
        <v>#REF!</v>
      </c>
      <c r="AA57" s="1" t="e">
        <f>_xlfn.IFNA(VLOOKUP(B58,#REF!,$K$4,0),0)</f>
        <v>#REF!</v>
      </c>
      <c r="AB57" s="1" t="e">
        <f>_xlfn.IFNA(VLOOKUP(B58,#REF!,$K$4,0),0)</f>
        <v>#REF!</v>
      </c>
      <c r="AC57" s="1" t="e">
        <f>_xlfn.IFNA(VLOOKUP(B58,#REF!,$K$4,0),0)</f>
        <v>#REF!</v>
      </c>
      <c r="AD57" s="1" t="e">
        <f>_xlfn.IFNA(VLOOKUP(B58,#REF!,$K$4,0),0)</f>
        <v>#REF!</v>
      </c>
      <c r="AE57" s="1" t="e">
        <f>_xlfn.IFNA(VLOOKUP(B58,#REF!,$K$4,0),0)</f>
        <v>#REF!</v>
      </c>
      <c r="AF57" s="1" t="e">
        <f>_xlfn.IFNA(VLOOKUP(B58,#REF!,$K$4,0),0)</f>
        <v>#REF!</v>
      </c>
      <c r="AG57" s="1" t="e">
        <f>_xlfn.IFNA(VLOOKUP(B58,#REF!,$K$4,0),0)</f>
        <v>#REF!</v>
      </c>
      <c r="AH57" s="1" t="e">
        <f>_xlfn.IFNA(VLOOKUP(B58,#REF!,$K$4,0),0)</f>
        <v>#REF!</v>
      </c>
      <c r="AI57" s="1" t="e">
        <f>_xlfn.IFNA(VLOOKUP(B58,#REF!,$K$4,0),0)</f>
        <v>#REF!</v>
      </c>
    </row>
    <row r="58" spans="1:35">
      <c r="A58" s="231">
        <v>38</v>
      </c>
      <c r="B58" s="181" t="e">
        <f>#REF!</f>
        <v>#REF!</v>
      </c>
      <c r="C58" s="183" t="e">
        <f>#REF!</f>
        <v>#REF!</v>
      </c>
      <c r="D58" s="188" t="e">
        <f>#REF!</f>
        <v>#REF!</v>
      </c>
      <c r="E58" s="292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217" t="e">
        <f>#REF!</f>
        <v>#REF!</v>
      </c>
      <c r="G58" s="184" t="e">
        <f t="shared" si="1"/>
        <v>#REF!</v>
      </c>
      <c r="H58" s="179"/>
      <c r="I58" s="259" t="e">
        <f t="shared" si="2"/>
        <v>#REF!</v>
      </c>
      <c r="J58" s="259" t="e">
        <f t="shared" si="0"/>
        <v>#REF!</v>
      </c>
      <c r="K58" s="1" t="e">
        <f>_xlfn.IFNA(VLOOKUP(B59,#REF!,$K$4,0),0)</f>
        <v>#REF!</v>
      </c>
      <c r="L58" s="1" t="e">
        <f>_xlfn.IFNA(VLOOKUP(B59,#REF!,$K$4,0),0)</f>
        <v>#REF!</v>
      </c>
      <c r="M58" s="1" t="e">
        <f>_xlfn.IFNA(VLOOKUP(B59,#REF!,$K$4,0),0)</f>
        <v>#REF!</v>
      </c>
      <c r="N58" s="1" t="e">
        <f>_xlfn.IFNA(VLOOKUP(B59,#REF!,$K$4,0),0)</f>
        <v>#REF!</v>
      </c>
      <c r="O58" s="1" t="e">
        <f>_xlfn.IFNA(VLOOKUP(B59,#REF!,$K$4,0),0)</f>
        <v>#REF!</v>
      </c>
      <c r="P58" s="1" t="e">
        <f>_xlfn.IFNA(VLOOKUP(B59,#REF!,$K$4,0),0)</f>
        <v>#REF!</v>
      </c>
      <c r="Q58" s="1" t="e">
        <f>_xlfn.IFNA(VLOOKUP(B59,#REF!,$K$4,0),0)</f>
        <v>#REF!</v>
      </c>
      <c r="R58" s="1" t="e">
        <f>_xlfn.IFNA(VLOOKUP(B59,#REF!,$K$4,0),0)</f>
        <v>#REF!</v>
      </c>
      <c r="S58" s="1" t="e">
        <f>_xlfn.IFNA(VLOOKUP(B59,#REF!,$K$4,0),0)</f>
        <v>#REF!</v>
      </c>
      <c r="T58" s="1" t="e">
        <f>_xlfn.IFNA(VLOOKUP(B59,#REF!,$K$4,0),0)</f>
        <v>#REF!</v>
      </c>
      <c r="U58" s="1" t="e">
        <f>_xlfn.IFNA(VLOOKUP(B59,#REF!,$K$4,0),0)</f>
        <v>#REF!</v>
      </c>
      <c r="V58" s="1" t="e">
        <f>_xlfn.IFNA(VLOOKUP(B59,#REF!,$K$4,0),0)</f>
        <v>#REF!</v>
      </c>
      <c r="W58" s="1" t="e">
        <f>_xlfn.IFNA(VLOOKUP(B59,#REF!,$K$4,0),0)</f>
        <v>#REF!</v>
      </c>
      <c r="X58" s="1" t="e">
        <f>_xlfn.IFNA(VLOOKUP(B59,#REF!,$K$4,0),0)</f>
        <v>#REF!</v>
      </c>
      <c r="Y58" s="1" t="e">
        <f>_xlfn.IFNA(VLOOKUP(B59,#REF!,$K$4,0),0)</f>
        <v>#REF!</v>
      </c>
      <c r="Z58" s="1" t="e">
        <f>_xlfn.IFNA(VLOOKUP(B59,#REF!,$K$4,0),0)</f>
        <v>#REF!</v>
      </c>
      <c r="AA58" s="1" t="e">
        <f>_xlfn.IFNA(VLOOKUP(B59,#REF!,$K$4,0),0)</f>
        <v>#REF!</v>
      </c>
      <c r="AB58" s="1" t="e">
        <f>_xlfn.IFNA(VLOOKUP(B59,#REF!,$K$4,0),0)</f>
        <v>#REF!</v>
      </c>
      <c r="AC58" s="1" t="e">
        <f>_xlfn.IFNA(VLOOKUP(B59,#REF!,$K$4,0),0)</f>
        <v>#REF!</v>
      </c>
      <c r="AD58" s="1" t="e">
        <f>_xlfn.IFNA(VLOOKUP(B59,#REF!,$K$4,0),0)</f>
        <v>#REF!</v>
      </c>
      <c r="AE58" s="1" t="e">
        <f>_xlfn.IFNA(VLOOKUP(B59,#REF!,$K$4,0),0)</f>
        <v>#REF!</v>
      </c>
      <c r="AF58" s="1" t="e">
        <f>_xlfn.IFNA(VLOOKUP(B59,#REF!,$K$4,0),0)</f>
        <v>#REF!</v>
      </c>
      <c r="AG58" s="1" t="e">
        <f>_xlfn.IFNA(VLOOKUP(B59,#REF!,$K$4,0),0)</f>
        <v>#REF!</v>
      </c>
      <c r="AH58" s="1" t="e">
        <f>_xlfn.IFNA(VLOOKUP(B59,#REF!,$K$4,0),0)</f>
        <v>#REF!</v>
      </c>
      <c r="AI58" s="1" t="e">
        <f>_xlfn.IFNA(VLOOKUP(B59,#REF!,$K$4,0),0)</f>
        <v>#REF!</v>
      </c>
    </row>
    <row r="59" spans="1:35">
      <c r="A59" s="231">
        <v>39</v>
      </c>
      <c r="B59" s="181" t="e">
        <f>#REF!</f>
        <v>#REF!</v>
      </c>
      <c r="C59" s="183" t="e">
        <f>#REF!</f>
        <v>#REF!</v>
      </c>
      <c r="D59" s="188" t="e">
        <f>#REF!</f>
        <v>#REF!</v>
      </c>
      <c r="E59" s="292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217" t="e">
        <f>'21P'!N46</f>
        <v>#REF!</v>
      </c>
      <c r="G59" s="184" t="e">
        <f t="shared" si="1"/>
        <v>#REF!</v>
      </c>
      <c r="H59" s="179"/>
      <c r="I59" s="259" t="e">
        <f t="shared" si="2"/>
        <v>#REF!</v>
      </c>
      <c r="J59" s="259" t="e">
        <f t="shared" si="0"/>
        <v>#REF!</v>
      </c>
      <c r="K59" s="1" t="e">
        <f>_xlfn.IFNA(VLOOKUP(B60,#REF!,$K$4,0),0)</f>
        <v>#REF!</v>
      </c>
      <c r="L59" s="1" t="e">
        <f>_xlfn.IFNA(VLOOKUP(B60,#REF!,$K$4,0),0)</f>
        <v>#REF!</v>
      </c>
      <c r="M59" s="1" t="e">
        <f>_xlfn.IFNA(VLOOKUP(B60,#REF!,$K$4,0),0)</f>
        <v>#REF!</v>
      </c>
      <c r="N59" s="1" t="e">
        <f>_xlfn.IFNA(VLOOKUP(B60,#REF!,$K$4,0),0)</f>
        <v>#REF!</v>
      </c>
      <c r="O59" s="1" t="e">
        <f>_xlfn.IFNA(VLOOKUP(B60,#REF!,$K$4,0),0)</f>
        <v>#REF!</v>
      </c>
      <c r="P59" s="1" t="e">
        <f>_xlfn.IFNA(VLOOKUP(B60,#REF!,$K$4,0),0)</f>
        <v>#REF!</v>
      </c>
      <c r="Q59" s="1" t="e">
        <f>_xlfn.IFNA(VLOOKUP(B60,#REF!,$K$4,0),0)</f>
        <v>#REF!</v>
      </c>
      <c r="R59" s="1" t="e">
        <f>_xlfn.IFNA(VLOOKUP(B60,#REF!,$K$4,0),0)</f>
        <v>#REF!</v>
      </c>
      <c r="S59" s="1" t="e">
        <f>_xlfn.IFNA(VLOOKUP(B60,#REF!,$K$4,0),0)</f>
        <v>#REF!</v>
      </c>
      <c r="T59" s="1" t="e">
        <f>_xlfn.IFNA(VLOOKUP(B60,#REF!,$K$4,0),0)</f>
        <v>#REF!</v>
      </c>
      <c r="U59" s="1" t="e">
        <f>_xlfn.IFNA(VLOOKUP(B60,#REF!,$K$4,0),0)</f>
        <v>#REF!</v>
      </c>
      <c r="V59" s="1" t="e">
        <f>_xlfn.IFNA(VLOOKUP(B60,#REF!,$K$4,0),0)</f>
        <v>#REF!</v>
      </c>
      <c r="W59" s="1" t="e">
        <f>_xlfn.IFNA(VLOOKUP(B60,#REF!,$K$4,0),0)</f>
        <v>#REF!</v>
      </c>
      <c r="X59" s="1" t="e">
        <f>_xlfn.IFNA(VLOOKUP(B60,#REF!,$K$4,0),0)</f>
        <v>#REF!</v>
      </c>
      <c r="Y59" s="1" t="e">
        <f>_xlfn.IFNA(VLOOKUP(B60,#REF!,$K$4,0),0)</f>
        <v>#REF!</v>
      </c>
      <c r="Z59" s="1" t="e">
        <f>_xlfn.IFNA(VLOOKUP(B60,#REF!,$K$4,0),0)</f>
        <v>#REF!</v>
      </c>
      <c r="AA59" s="1" t="e">
        <f>_xlfn.IFNA(VLOOKUP(B60,#REF!,$K$4,0),0)</f>
        <v>#REF!</v>
      </c>
      <c r="AB59" s="1" t="e">
        <f>_xlfn.IFNA(VLOOKUP(B60,#REF!,$K$4,0),0)</f>
        <v>#REF!</v>
      </c>
      <c r="AC59" s="1" t="e">
        <f>_xlfn.IFNA(VLOOKUP(B60,#REF!,$K$4,0),0)</f>
        <v>#REF!</v>
      </c>
      <c r="AD59" s="1" t="e">
        <f>_xlfn.IFNA(VLOOKUP(B60,#REF!,$K$4,0),0)</f>
        <v>#REF!</v>
      </c>
      <c r="AE59" s="1" t="e">
        <f>_xlfn.IFNA(VLOOKUP(B60,#REF!,$K$4,0),0)</f>
        <v>#REF!</v>
      </c>
      <c r="AF59" s="1" t="e">
        <f>_xlfn.IFNA(VLOOKUP(B60,#REF!,$K$4,0),0)</f>
        <v>#REF!</v>
      </c>
      <c r="AG59" s="1" t="e">
        <f>_xlfn.IFNA(VLOOKUP(B60,#REF!,$K$4,0),0)</f>
        <v>#REF!</v>
      </c>
      <c r="AH59" s="1" t="e">
        <f>_xlfn.IFNA(VLOOKUP(B60,#REF!,$K$4,0),0)</f>
        <v>#REF!</v>
      </c>
      <c r="AI59" s="1" t="e">
        <f>_xlfn.IFNA(VLOOKUP(B60,#REF!,$K$4,0),0)</f>
        <v>#REF!</v>
      </c>
    </row>
    <row r="60" spans="1:35">
      <c r="A60" s="231">
        <v>40</v>
      </c>
      <c r="B60" s="181" t="e">
        <f>#REF!</f>
        <v>#REF!</v>
      </c>
      <c r="C60" s="183" t="e">
        <f>#REF!</f>
        <v>#REF!</v>
      </c>
      <c r="D60" s="188" t="e">
        <f>#REF!</f>
        <v>#REF!</v>
      </c>
      <c r="E60" s="292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217" t="e">
        <f>#REF!</f>
        <v>#REF!</v>
      </c>
      <c r="G60" s="184" t="e">
        <f t="shared" si="1"/>
        <v>#REF!</v>
      </c>
      <c r="H60" s="179"/>
      <c r="I60" s="259" t="e">
        <f t="shared" si="2"/>
        <v>#REF!</v>
      </c>
      <c r="J60" s="259" t="e">
        <f t="shared" si="0"/>
        <v>#REF!</v>
      </c>
      <c r="K60" s="1" t="e">
        <f>_xlfn.IFNA(VLOOKUP(B61,#REF!,$K$4,0),0)</f>
        <v>#REF!</v>
      </c>
      <c r="L60" s="1" t="e">
        <f>_xlfn.IFNA(VLOOKUP(B61,#REF!,$K$4,0),0)</f>
        <v>#REF!</v>
      </c>
      <c r="M60" s="1" t="e">
        <f>_xlfn.IFNA(VLOOKUP(B61,#REF!,$K$4,0),0)</f>
        <v>#REF!</v>
      </c>
      <c r="N60" s="1" t="e">
        <f>_xlfn.IFNA(VLOOKUP(B61,#REF!,$K$4,0),0)</f>
        <v>#REF!</v>
      </c>
      <c r="O60" s="1" t="e">
        <f>_xlfn.IFNA(VLOOKUP(B61,#REF!,$K$4,0),0)</f>
        <v>#REF!</v>
      </c>
      <c r="P60" s="1" t="e">
        <f>_xlfn.IFNA(VLOOKUP(B61,#REF!,$K$4,0),0)</f>
        <v>#REF!</v>
      </c>
      <c r="Q60" s="1" t="e">
        <f>_xlfn.IFNA(VLOOKUP(B61,#REF!,$K$4,0),0)</f>
        <v>#REF!</v>
      </c>
      <c r="R60" s="1" t="e">
        <f>_xlfn.IFNA(VLOOKUP(B61,#REF!,$K$4,0),0)</f>
        <v>#REF!</v>
      </c>
      <c r="S60" s="1" t="e">
        <f>_xlfn.IFNA(VLOOKUP(B61,#REF!,$K$4,0),0)</f>
        <v>#REF!</v>
      </c>
      <c r="T60" s="1" t="e">
        <f>_xlfn.IFNA(VLOOKUP(B61,#REF!,$K$4,0),0)</f>
        <v>#REF!</v>
      </c>
      <c r="U60" s="1" t="e">
        <f>_xlfn.IFNA(VLOOKUP(B61,#REF!,$K$4,0),0)</f>
        <v>#REF!</v>
      </c>
      <c r="V60" s="1" t="e">
        <f>_xlfn.IFNA(VLOOKUP(B61,#REF!,$K$4,0),0)</f>
        <v>#REF!</v>
      </c>
      <c r="W60" s="1" t="e">
        <f>_xlfn.IFNA(VLOOKUP(B61,#REF!,$K$4,0),0)</f>
        <v>#REF!</v>
      </c>
      <c r="X60" s="1" t="e">
        <f>_xlfn.IFNA(VLOOKUP(B61,#REF!,$K$4,0),0)</f>
        <v>#REF!</v>
      </c>
      <c r="Y60" s="1" t="e">
        <f>_xlfn.IFNA(VLOOKUP(B61,#REF!,$K$4,0),0)</f>
        <v>#REF!</v>
      </c>
      <c r="Z60" s="1" t="e">
        <f>_xlfn.IFNA(VLOOKUP(B61,#REF!,$K$4,0),0)</f>
        <v>#REF!</v>
      </c>
      <c r="AA60" s="1" t="e">
        <f>_xlfn.IFNA(VLOOKUP(B61,#REF!,$K$4,0),0)</f>
        <v>#REF!</v>
      </c>
      <c r="AB60" s="1" t="e">
        <f>_xlfn.IFNA(VLOOKUP(B61,#REF!,$K$4,0),0)</f>
        <v>#REF!</v>
      </c>
      <c r="AC60" s="1" t="e">
        <f>_xlfn.IFNA(VLOOKUP(B61,#REF!,$K$4,0),0)</f>
        <v>#REF!</v>
      </c>
      <c r="AD60" s="1" t="e">
        <f>_xlfn.IFNA(VLOOKUP(B61,#REF!,$K$4,0),0)</f>
        <v>#REF!</v>
      </c>
      <c r="AE60" s="1" t="e">
        <f>_xlfn.IFNA(VLOOKUP(B61,#REF!,$K$4,0),0)</f>
        <v>#REF!</v>
      </c>
      <c r="AF60" s="1" t="e">
        <f>_xlfn.IFNA(VLOOKUP(B61,#REF!,$K$4,0),0)</f>
        <v>#REF!</v>
      </c>
      <c r="AG60" s="1" t="e">
        <f>_xlfn.IFNA(VLOOKUP(B61,#REF!,$K$4,0),0)</f>
        <v>#REF!</v>
      </c>
      <c r="AH60" s="1" t="e">
        <f>_xlfn.IFNA(VLOOKUP(B61,#REF!,$K$4,0),0)</f>
        <v>#REF!</v>
      </c>
      <c r="AI60" s="1" t="e">
        <f>_xlfn.IFNA(VLOOKUP(B61,#REF!,$K$4,0),0)</f>
        <v>#REF!</v>
      </c>
    </row>
    <row r="61" spans="1:35">
      <c r="A61" s="231">
        <v>41</v>
      </c>
      <c r="B61" s="181" t="e">
        <f>#REF!</f>
        <v>#REF!</v>
      </c>
      <c r="C61" s="183" t="e">
        <f>#REF!</f>
        <v>#REF!</v>
      </c>
      <c r="D61" s="188" t="e">
        <f>#REF!</f>
        <v>#REF!</v>
      </c>
      <c r="E61" s="292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217" t="e">
        <f>'23P'!N46</f>
        <v>#REF!</v>
      </c>
      <c r="G61" s="184" t="e">
        <f t="shared" si="1"/>
        <v>#REF!</v>
      </c>
      <c r="H61" s="179"/>
      <c r="I61" s="259" t="e">
        <f t="shared" si="2"/>
        <v>#REF!</v>
      </c>
      <c r="J61" s="259" t="e">
        <f t="shared" si="0"/>
        <v>#REF!</v>
      </c>
      <c r="K61" s="1" t="e">
        <f>_xlfn.IFNA(VLOOKUP(B62,#REF!,$K$4,0),0)</f>
        <v>#REF!</v>
      </c>
      <c r="L61" s="1" t="e">
        <f>_xlfn.IFNA(VLOOKUP(B62,#REF!,$K$4,0),0)</f>
        <v>#REF!</v>
      </c>
      <c r="M61" s="1" t="e">
        <f>_xlfn.IFNA(VLOOKUP(B62,#REF!,$K$4,0),0)</f>
        <v>#REF!</v>
      </c>
      <c r="N61" s="1" t="e">
        <f>_xlfn.IFNA(VLOOKUP(B62,#REF!,$K$4,0),0)</f>
        <v>#REF!</v>
      </c>
      <c r="O61" s="1" t="e">
        <f>_xlfn.IFNA(VLOOKUP(B62,#REF!,$K$4,0),0)</f>
        <v>#REF!</v>
      </c>
      <c r="P61" s="1" t="e">
        <f>_xlfn.IFNA(VLOOKUP(B62,#REF!,$K$4,0),0)</f>
        <v>#REF!</v>
      </c>
      <c r="Q61" s="1" t="e">
        <f>_xlfn.IFNA(VLOOKUP(B62,#REF!,$K$4,0),0)</f>
        <v>#REF!</v>
      </c>
      <c r="R61" s="1" t="e">
        <f>_xlfn.IFNA(VLOOKUP(B62,#REF!,$K$4,0),0)</f>
        <v>#REF!</v>
      </c>
      <c r="S61" s="1" t="e">
        <f>_xlfn.IFNA(VLOOKUP(B62,#REF!,$K$4,0),0)</f>
        <v>#REF!</v>
      </c>
      <c r="T61" s="1" t="e">
        <f>_xlfn.IFNA(VLOOKUP(B62,#REF!,$K$4,0),0)</f>
        <v>#REF!</v>
      </c>
      <c r="U61" s="1" t="e">
        <f>_xlfn.IFNA(VLOOKUP(B62,#REF!,$K$4,0),0)</f>
        <v>#REF!</v>
      </c>
      <c r="V61" s="1" t="e">
        <f>_xlfn.IFNA(VLOOKUP(B62,#REF!,$K$4,0),0)</f>
        <v>#REF!</v>
      </c>
      <c r="W61" s="1" t="e">
        <f>_xlfn.IFNA(VLOOKUP(B62,#REF!,$K$4,0),0)</f>
        <v>#REF!</v>
      </c>
      <c r="X61" s="1" t="e">
        <f>_xlfn.IFNA(VLOOKUP(B62,#REF!,$K$4,0),0)</f>
        <v>#REF!</v>
      </c>
      <c r="Y61" s="1" t="e">
        <f>_xlfn.IFNA(VLOOKUP(B62,#REF!,$K$4,0),0)</f>
        <v>#REF!</v>
      </c>
      <c r="Z61" s="1" t="e">
        <f>_xlfn.IFNA(VLOOKUP(B62,#REF!,$K$4,0),0)</f>
        <v>#REF!</v>
      </c>
      <c r="AA61" s="1" t="e">
        <f>_xlfn.IFNA(VLOOKUP(B62,#REF!,$K$4,0),0)</f>
        <v>#REF!</v>
      </c>
      <c r="AB61" s="1" t="e">
        <f>_xlfn.IFNA(VLOOKUP(B62,#REF!,$K$4,0),0)</f>
        <v>#REF!</v>
      </c>
      <c r="AC61" s="1" t="e">
        <f>_xlfn.IFNA(VLOOKUP(B62,#REF!,$K$4,0),0)</f>
        <v>#REF!</v>
      </c>
      <c r="AD61" s="1" t="e">
        <f>_xlfn.IFNA(VLOOKUP(B62,#REF!,$K$4,0),0)</f>
        <v>#REF!</v>
      </c>
      <c r="AE61" s="1" t="e">
        <f>_xlfn.IFNA(VLOOKUP(B62,#REF!,$K$4,0),0)</f>
        <v>#REF!</v>
      </c>
      <c r="AF61" s="1" t="e">
        <f>_xlfn.IFNA(VLOOKUP(B62,#REF!,$K$4,0),0)</f>
        <v>#REF!</v>
      </c>
      <c r="AG61" s="1" t="e">
        <f>_xlfn.IFNA(VLOOKUP(B62,#REF!,$K$4,0),0)</f>
        <v>#REF!</v>
      </c>
      <c r="AH61" s="1" t="e">
        <f>_xlfn.IFNA(VLOOKUP(B62,#REF!,$K$4,0),0)</f>
        <v>#REF!</v>
      </c>
      <c r="AI61" s="1" t="e">
        <f>_xlfn.IFNA(VLOOKUP(B62,#REF!,$K$4,0),0)</f>
        <v>#REF!</v>
      </c>
    </row>
    <row r="62" spans="1:35" s="2" customFormat="1" ht="27" customHeight="1">
      <c r="A62" s="263">
        <v>42</v>
      </c>
      <c r="B62" s="188" t="e">
        <f>#REF!</f>
        <v>#REF!</v>
      </c>
      <c r="C62" s="183" t="e">
        <f>#REF!</f>
        <v>#REF!</v>
      </c>
      <c r="D62" s="188" t="e">
        <f>#REF!</f>
        <v>#REF!</v>
      </c>
      <c r="E62" s="292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264" t="e">
        <f>'24P'!N47</f>
        <v>#REF!</v>
      </c>
      <c r="G62" s="265" t="e">
        <f t="shared" si="1"/>
        <v>#REF!</v>
      </c>
      <c r="H62" s="266"/>
      <c r="I62" s="259" t="e">
        <f t="shared" si="2"/>
        <v>#REF!</v>
      </c>
      <c r="J62" s="259" t="e">
        <f t="shared" si="0"/>
        <v>#REF!</v>
      </c>
      <c r="K62" s="1" t="e">
        <f>_xlfn.IFNA(VLOOKUP(B63,#REF!,$K$4,0),0)</f>
        <v>#REF!</v>
      </c>
      <c r="L62" s="1" t="e">
        <f>_xlfn.IFNA(VLOOKUP(B63,#REF!,$K$4,0),0)</f>
        <v>#REF!</v>
      </c>
      <c r="M62" s="1" t="e">
        <f>_xlfn.IFNA(VLOOKUP(B63,#REF!,$K$4,0),0)</f>
        <v>#REF!</v>
      </c>
      <c r="N62" s="1" t="e">
        <f>_xlfn.IFNA(VLOOKUP(B63,#REF!,$K$4,0),0)</f>
        <v>#REF!</v>
      </c>
      <c r="O62" s="1" t="e">
        <f>_xlfn.IFNA(VLOOKUP(B63,#REF!,$K$4,0),0)</f>
        <v>#REF!</v>
      </c>
      <c r="P62" s="1" t="e">
        <f>_xlfn.IFNA(VLOOKUP(B63,#REF!,$K$4,0),0)</f>
        <v>#REF!</v>
      </c>
      <c r="Q62" s="1" t="e">
        <f>_xlfn.IFNA(VLOOKUP(B63,#REF!,$K$4,0),0)</f>
        <v>#REF!</v>
      </c>
      <c r="R62" s="1" t="e">
        <f>_xlfn.IFNA(VLOOKUP(B63,#REF!,$K$4,0),0)</f>
        <v>#REF!</v>
      </c>
      <c r="S62" s="1" t="e">
        <f>_xlfn.IFNA(VLOOKUP(B63,#REF!,$K$4,0),0)</f>
        <v>#REF!</v>
      </c>
      <c r="T62" s="1" t="e">
        <f>_xlfn.IFNA(VLOOKUP(B63,#REF!,$K$4,0),0)</f>
        <v>#REF!</v>
      </c>
      <c r="U62" s="1" t="e">
        <f>_xlfn.IFNA(VLOOKUP(B63,#REF!,$K$4,0),0)</f>
        <v>#REF!</v>
      </c>
      <c r="V62" s="1" t="e">
        <f>_xlfn.IFNA(VLOOKUP(B63,#REF!,$K$4,0),0)</f>
        <v>#REF!</v>
      </c>
      <c r="W62" s="1" t="e">
        <f>_xlfn.IFNA(VLOOKUP(B63,#REF!,$K$4,0),0)</f>
        <v>#REF!</v>
      </c>
      <c r="X62" s="1" t="e">
        <f>_xlfn.IFNA(VLOOKUP(B63,#REF!,$K$4,0),0)</f>
        <v>#REF!</v>
      </c>
      <c r="Y62" s="1" t="e">
        <f>_xlfn.IFNA(VLOOKUP(B63,#REF!,$K$4,0),0)</f>
        <v>#REF!</v>
      </c>
      <c r="Z62" s="1" t="e">
        <f>_xlfn.IFNA(VLOOKUP(B63,#REF!,$K$4,0),0)</f>
        <v>#REF!</v>
      </c>
      <c r="AA62" s="1" t="e">
        <f>_xlfn.IFNA(VLOOKUP(B63,#REF!,$K$4,0),0)</f>
        <v>#REF!</v>
      </c>
      <c r="AB62" s="1" t="e">
        <f>_xlfn.IFNA(VLOOKUP(B63,#REF!,$K$4,0),0)</f>
        <v>#REF!</v>
      </c>
      <c r="AC62" s="1" t="e">
        <f>_xlfn.IFNA(VLOOKUP(B63,#REF!,$K$4,0),0)</f>
        <v>#REF!</v>
      </c>
      <c r="AD62" s="1" t="e">
        <f>_xlfn.IFNA(VLOOKUP(B63,#REF!,$K$4,0),0)</f>
        <v>#REF!</v>
      </c>
      <c r="AE62" s="1" t="e">
        <f>_xlfn.IFNA(VLOOKUP(B63,#REF!,$K$4,0),0)</f>
        <v>#REF!</v>
      </c>
      <c r="AF62" s="1" t="e">
        <f>_xlfn.IFNA(VLOOKUP(B63,#REF!,$K$4,0),0)</f>
        <v>#REF!</v>
      </c>
      <c r="AG62" s="1" t="e">
        <f>_xlfn.IFNA(VLOOKUP(B63,#REF!,$K$4,0),0)</f>
        <v>#REF!</v>
      </c>
      <c r="AH62" s="1" t="e">
        <f>_xlfn.IFNA(VLOOKUP(B63,#REF!,$K$4,0),0)</f>
        <v>#REF!</v>
      </c>
      <c r="AI62" s="1" t="e">
        <f>_xlfn.IFNA(VLOOKUP(B63,#REF!,$K$4,0),0)</f>
        <v>#REF!</v>
      </c>
    </row>
    <row r="63" spans="1:35" s="2" customFormat="1" ht="27" customHeight="1">
      <c r="A63" s="263">
        <v>43</v>
      </c>
      <c r="B63" s="188" t="e">
        <f>#REF!</f>
        <v>#REF!</v>
      </c>
      <c r="C63" s="183" t="e">
        <f>#REF!</f>
        <v>#REF!</v>
      </c>
      <c r="D63" s="188" t="e">
        <f>#REF!</f>
        <v>#REF!</v>
      </c>
      <c r="E63" s="292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264" t="e">
        <f>'25P'!N47</f>
        <v>#REF!</v>
      </c>
      <c r="G63" s="265" t="e">
        <f t="shared" si="1"/>
        <v>#REF!</v>
      </c>
      <c r="H63" s="266"/>
      <c r="I63" s="259" t="e">
        <f t="shared" si="2"/>
        <v>#REF!</v>
      </c>
      <c r="J63" s="259" t="e">
        <f t="shared" si="0"/>
        <v>#REF!</v>
      </c>
      <c r="K63" s="1" t="e">
        <f>_xlfn.IFNA(VLOOKUP(B64,#REF!,$K$4,0),0)</f>
        <v>#REF!</v>
      </c>
      <c r="L63" s="1" t="e">
        <f>_xlfn.IFNA(VLOOKUP(B64,#REF!,$K$4,0),0)</f>
        <v>#REF!</v>
      </c>
      <c r="M63" s="1" t="e">
        <f>_xlfn.IFNA(VLOOKUP(B64,#REF!,$K$4,0),0)</f>
        <v>#REF!</v>
      </c>
      <c r="N63" s="1" t="e">
        <f>_xlfn.IFNA(VLOOKUP(B64,#REF!,$K$4,0),0)</f>
        <v>#REF!</v>
      </c>
      <c r="O63" s="1" t="e">
        <f>_xlfn.IFNA(VLOOKUP(B64,#REF!,$K$4,0),0)</f>
        <v>#REF!</v>
      </c>
      <c r="P63" s="1" t="e">
        <f>_xlfn.IFNA(VLOOKUP(B64,#REF!,$K$4,0),0)</f>
        <v>#REF!</v>
      </c>
      <c r="Q63" s="1" t="e">
        <f>_xlfn.IFNA(VLOOKUP(B64,#REF!,$K$4,0),0)</f>
        <v>#REF!</v>
      </c>
      <c r="R63" s="1" t="e">
        <f>_xlfn.IFNA(VLOOKUP(B64,#REF!,$K$4,0),0)</f>
        <v>#REF!</v>
      </c>
      <c r="S63" s="1" t="e">
        <f>_xlfn.IFNA(VLOOKUP(B64,#REF!,$K$4,0),0)</f>
        <v>#REF!</v>
      </c>
      <c r="T63" s="1" t="e">
        <f>_xlfn.IFNA(VLOOKUP(B64,#REF!,$K$4,0),0)</f>
        <v>#REF!</v>
      </c>
      <c r="U63" s="1" t="e">
        <f>_xlfn.IFNA(VLOOKUP(B64,#REF!,$K$4,0),0)</f>
        <v>#REF!</v>
      </c>
      <c r="V63" s="1" t="e">
        <f>_xlfn.IFNA(VLOOKUP(B64,#REF!,$K$4,0),0)</f>
        <v>#REF!</v>
      </c>
      <c r="W63" s="1" t="e">
        <f>_xlfn.IFNA(VLOOKUP(B64,#REF!,$K$4,0),0)</f>
        <v>#REF!</v>
      </c>
      <c r="X63" s="1" t="e">
        <f>_xlfn.IFNA(VLOOKUP(B64,#REF!,$K$4,0),0)</f>
        <v>#REF!</v>
      </c>
      <c r="Y63" s="1" t="e">
        <f>_xlfn.IFNA(VLOOKUP(B64,#REF!,$K$4,0),0)</f>
        <v>#REF!</v>
      </c>
      <c r="Z63" s="1" t="e">
        <f>_xlfn.IFNA(VLOOKUP(B64,#REF!,$K$4,0),0)</f>
        <v>#REF!</v>
      </c>
      <c r="AA63" s="1" t="e">
        <f>_xlfn.IFNA(VLOOKUP(B64,#REF!,$K$4,0),0)</f>
        <v>#REF!</v>
      </c>
      <c r="AB63" s="1" t="e">
        <f>_xlfn.IFNA(VLOOKUP(B64,#REF!,$K$4,0),0)</f>
        <v>#REF!</v>
      </c>
      <c r="AC63" s="1" t="e">
        <f>_xlfn.IFNA(VLOOKUP(B64,#REF!,$K$4,0),0)</f>
        <v>#REF!</v>
      </c>
      <c r="AD63" s="1" t="e">
        <f>_xlfn.IFNA(VLOOKUP(B64,#REF!,$K$4,0),0)</f>
        <v>#REF!</v>
      </c>
      <c r="AE63" s="1" t="e">
        <f>_xlfn.IFNA(VLOOKUP(B64,#REF!,$K$4,0),0)</f>
        <v>#REF!</v>
      </c>
      <c r="AF63" s="1" t="e">
        <f>_xlfn.IFNA(VLOOKUP(B64,#REF!,$K$4,0),0)</f>
        <v>#REF!</v>
      </c>
      <c r="AG63" s="1" t="e">
        <f>_xlfn.IFNA(VLOOKUP(B64,#REF!,$K$4,0),0)</f>
        <v>#REF!</v>
      </c>
      <c r="AH63" s="1" t="e">
        <f>_xlfn.IFNA(VLOOKUP(B64,#REF!,$K$4,0),0)</f>
        <v>#REF!</v>
      </c>
      <c r="AI63" s="1" t="e">
        <f>_xlfn.IFNA(VLOOKUP(B64,#REF!,$K$4,0),0)</f>
        <v>#REF!</v>
      </c>
    </row>
    <row r="64" spans="1:35" s="2" customFormat="1" ht="27" customHeight="1">
      <c r="A64" s="263">
        <v>44</v>
      </c>
      <c r="B64" s="188" t="e">
        <f>#REF!</f>
        <v>#REF!</v>
      </c>
      <c r="C64" s="183" t="e">
        <f>#REF!</f>
        <v>#REF!</v>
      </c>
      <c r="D64" s="188" t="e">
        <f>#REF!</f>
        <v>#REF!</v>
      </c>
      <c r="E64" s="292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264" t="e">
        <f>#REF!</f>
        <v>#REF!</v>
      </c>
      <c r="G64" s="265" t="e">
        <f t="shared" si="1"/>
        <v>#REF!</v>
      </c>
      <c r="H64" s="266"/>
      <c r="I64" s="259" t="e">
        <f t="shared" si="2"/>
        <v>#REF!</v>
      </c>
      <c r="J64" s="259" t="e">
        <f t="shared" si="0"/>
        <v>#REF!</v>
      </c>
      <c r="K64" s="1" t="e">
        <f>_xlfn.IFNA(VLOOKUP(B65,#REF!,$K$4,0),0)</f>
        <v>#REF!</v>
      </c>
      <c r="L64" s="1" t="e">
        <f>_xlfn.IFNA(VLOOKUP(B65,#REF!,$K$4,0),0)</f>
        <v>#REF!</v>
      </c>
      <c r="M64" s="1" t="e">
        <f>_xlfn.IFNA(VLOOKUP(B65,#REF!,$K$4,0),0)</f>
        <v>#REF!</v>
      </c>
      <c r="N64" s="1" t="e">
        <f>_xlfn.IFNA(VLOOKUP(B65,#REF!,$K$4,0),0)</f>
        <v>#REF!</v>
      </c>
      <c r="O64" s="1" t="e">
        <f>_xlfn.IFNA(VLOOKUP(B65,#REF!,$K$4,0),0)</f>
        <v>#REF!</v>
      </c>
      <c r="P64" s="1" t="e">
        <f>_xlfn.IFNA(VLOOKUP(B65,#REF!,$K$4,0),0)</f>
        <v>#REF!</v>
      </c>
      <c r="Q64" s="1" t="e">
        <f>_xlfn.IFNA(VLOOKUP(B65,#REF!,$K$4,0),0)</f>
        <v>#REF!</v>
      </c>
      <c r="R64" s="1" t="e">
        <f>_xlfn.IFNA(VLOOKUP(B65,#REF!,$K$4,0),0)</f>
        <v>#REF!</v>
      </c>
      <c r="S64" s="1" t="e">
        <f>_xlfn.IFNA(VLOOKUP(B65,#REF!,$K$4,0),0)</f>
        <v>#REF!</v>
      </c>
      <c r="T64" s="1" t="e">
        <f>_xlfn.IFNA(VLOOKUP(B65,#REF!,$K$4,0),0)</f>
        <v>#REF!</v>
      </c>
      <c r="U64" s="1" t="e">
        <f>_xlfn.IFNA(VLOOKUP(B65,#REF!,$K$4,0),0)</f>
        <v>#REF!</v>
      </c>
      <c r="V64" s="1" t="e">
        <f>_xlfn.IFNA(VLOOKUP(B65,#REF!,$K$4,0),0)</f>
        <v>#REF!</v>
      </c>
      <c r="W64" s="1" t="e">
        <f>_xlfn.IFNA(VLOOKUP(B65,#REF!,$K$4,0),0)</f>
        <v>#REF!</v>
      </c>
      <c r="X64" s="1" t="e">
        <f>_xlfn.IFNA(VLOOKUP(B65,#REF!,$K$4,0),0)</f>
        <v>#REF!</v>
      </c>
      <c r="Y64" s="1" t="e">
        <f>_xlfn.IFNA(VLOOKUP(B65,#REF!,$K$4,0),0)</f>
        <v>#REF!</v>
      </c>
      <c r="Z64" s="1" t="e">
        <f>_xlfn.IFNA(VLOOKUP(B65,#REF!,$K$4,0),0)</f>
        <v>#REF!</v>
      </c>
      <c r="AA64" s="1" t="e">
        <f>_xlfn.IFNA(VLOOKUP(B65,#REF!,$K$4,0),0)</f>
        <v>#REF!</v>
      </c>
      <c r="AB64" s="1" t="e">
        <f>_xlfn.IFNA(VLOOKUP(B65,#REF!,$K$4,0),0)</f>
        <v>#REF!</v>
      </c>
      <c r="AC64" s="1" t="e">
        <f>_xlfn.IFNA(VLOOKUP(B65,#REF!,$K$4,0),0)</f>
        <v>#REF!</v>
      </c>
      <c r="AD64" s="1" t="e">
        <f>_xlfn.IFNA(VLOOKUP(B65,#REF!,$K$4,0),0)</f>
        <v>#REF!</v>
      </c>
      <c r="AE64" s="1" t="e">
        <f>_xlfn.IFNA(VLOOKUP(B65,#REF!,$K$4,0),0)</f>
        <v>#REF!</v>
      </c>
      <c r="AF64" s="1" t="e">
        <f>_xlfn.IFNA(VLOOKUP(B65,#REF!,$K$4,0),0)</f>
        <v>#REF!</v>
      </c>
      <c r="AG64" s="1" t="e">
        <f>_xlfn.IFNA(VLOOKUP(B65,#REF!,$K$4,0),0)</f>
        <v>#REF!</v>
      </c>
      <c r="AH64" s="1" t="e">
        <f>_xlfn.IFNA(VLOOKUP(B65,#REF!,$K$4,0),0)</f>
        <v>#REF!</v>
      </c>
      <c r="AI64" s="1" t="e">
        <f>_xlfn.IFNA(VLOOKUP(B65,#REF!,$K$4,0),0)</f>
        <v>#REF!</v>
      </c>
    </row>
    <row r="65" spans="1:35" s="2" customFormat="1" ht="27" customHeight="1">
      <c r="A65" s="263">
        <v>45</v>
      </c>
      <c r="B65" s="188" t="e">
        <f>#REF!</f>
        <v>#REF!</v>
      </c>
      <c r="C65" s="183" t="e">
        <f>#REF!</f>
        <v>#REF!</v>
      </c>
      <c r="D65" s="188" t="e">
        <f>#REF!</f>
        <v>#REF!</v>
      </c>
      <c r="E65" s="292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264" t="e">
        <f>#REF!</f>
        <v>#REF!</v>
      </c>
      <c r="G65" s="265" t="e">
        <f t="shared" si="1"/>
        <v>#REF!</v>
      </c>
      <c r="H65" s="266"/>
      <c r="I65" s="259" t="e">
        <f t="shared" si="2"/>
        <v>#REF!</v>
      </c>
      <c r="J65" s="259" t="e">
        <f t="shared" si="0"/>
        <v>#REF!</v>
      </c>
      <c r="K65" s="1" t="e">
        <f>_xlfn.IFNA(VLOOKUP(B66,#REF!,$K$4,0),0)</f>
        <v>#REF!</v>
      </c>
      <c r="L65" s="1" t="e">
        <f>_xlfn.IFNA(VLOOKUP(B66,#REF!,$K$4,0),0)</f>
        <v>#REF!</v>
      </c>
      <c r="M65" s="1" t="e">
        <f>_xlfn.IFNA(VLOOKUP(B66,#REF!,$K$4,0),0)</f>
        <v>#REF!</v>
      </c>
      <c r="N65" s="1" t="e">
        <f>_xlfn.IFNA(VLOOKUP(B66,#REF!,$K$4,0),0)</f>
        <v>#REF!</v>
      </c>
      <c r="O65" s="1" t="e">
        <f>_xlfn.IFNA(VLOOKUP(B66,#REF!,$K$4,0),0)</f>
        <v>#REF!</v>
      </c>
      <c r="P65" s="1" t="e">
        <f>_xlfn.IFNA(VLOOKUP(B66,#REF!,$K$4,0),0)</f>
        <v>#REF!</v>
      </c>
      <c r="Q65" s="1" t="e">
        <f>_xlfn.IFNA(VLOOKUP(B66,#REF!,$K$4,0),0)</f>
        <v>#REF!</v>
      </c>
      <c r="R65" s="1" t="e">
        <f>_xlfn.IFNA(VLOOKUP(B66,#REF!,$K$4,0),0)</f>
        <v>#REF!</v>
      </c>
      <c r="S65" s="1" t="e">
        <f>_xlfn.IFNA(VLOOKUP(B66,#REF!,$K$4,0),0)</f>
        <v>#REF!</v>
      </c>
      <c r="T65" s="1" t="e">
        <f>_xlfn.IFNA(VLOOKUP(B66,#REF!,$K$4,0),0)</f>
        <v>#REF!</v>
      </c>
      <c r="U65" s="1" t="e">
        <f>_xlfn.IFNA(VLOOKUP(B66,#REF!,$K$4,0),0)</f>
        <v>#REF!</v>
      </c>
      <c r="V65" s="1" t="e">
        <f>_xlfn.IFNA(VLOOKUP(B66,#REF!,$K$4,0),0)</f>
        <v>#REF!</v>
      </c>
      <c r="W65" s="1" t="e">
        <f>_xlfn.IFNA(VLOOKUP(B66,#REF!,$K$4,0),0)</f>
        <v>#REF!</v>
      </c>
      <c r="X65" s="1" t="e">
        <f>_xlfn.IFNA(VLOOKUP(B66,#REF!,$K$4,0),0)</f>
        <v>#REF!</v>
      </c>
      <c r="Y65" s="1" t="e">
        <f>_xlfn.IFNA(VLOOKUP(B66,#REF!,$K$4,0),0)</f>
        <v>#REF!</v>
      </c>
      <c r="Z65" s="1" t="e">
        <f>_xlfn.IFNA(VLOOKUP(B66,#REF!,$K$4,0),0)</f>
        <v>#REF!</v>
      </c>
      <c r="AA65" s="1" t="e">
        <f>_xlfn.IFNA(VLOOKUP(B66,#REF!,$K$4,0),0)</f>
        <v>#REF!</v>
      </c>
      <c r="AB65" s="1" t="e">
        <f>_xlfn.IFNA(VLOOKUP(B66,#REF!,$K$4,0),0)</f>
        <v>#REF!</v>
      </c>
      <c r="AC65" s="1" t="e">
        <f>_xlfn.IFNA(VLOOKUP(B66,#REF!,$K$4,0),0)</f>
        <v>#REF!</v>
      </c>
      <c r="AD65" s="1" t="e">
        <f>_xlfn.IFNA(VLOOKUP(B66,#REF!,$K$4,0),0)</f>
        <v>#REF!</v>
      </c>
      <c r="AE65" s="1" t="e">
        <f>_xlfn.IFNA(VLOOKUP(B66,#REF!,$K$4,0),0)</f>
        <v>#REF!</v>
      </c>
      <c r="AF65" s="1" t="e">
        <f>_xlfn.IFNA(VLOOKUP(B66,#REF!,$K$4,0),0)</f>
        <v>#REF!</v>
      </c>
      <c r="AG65" s="1" t="e">
        <f>_xlfn.IFNA(VLOOKUP(B66,#REF!,$K$4,0),0)</f>
        <v>#REF!</v>
      </c>
      <c r="AH65" s="1" t="e">
        <f>_xlfn.IFNA(VLOOKUP(B66,#REF!,$K$4,0),0)</f>
        <v>#REF!</v>
      </c>
      <c r="AI65" s="1" t="e">
        <f>_xlfn.IFNA(VLOOKUP(B66,#REF!,$K$4,0),0)</f>
        <v>#REF!</v>
      </c>
    </row>
    <row r="66" spans="1:35" s="2" customFormat="1" ht="27" customHeight="1">
      <c r="A66" s="263">
        <v>46</v>
      </c>
      <c r="B66" s="188" t="e">
        <f>#REF!</f>
        <v>#REF!</v>
      </c>
      <c r="C66" s="183" t="e">
        <f>#REF!</f>
        <v>#REF!</v>
      </c>
      <c r="D66" s="188" t="e">
        <f>#REF!</f>
        <v>#REF!</v>
      </c>
      <c r="E66" s="292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264" t="e">
        <f>'28P'!N47</f>
        <v>#REF!</v>
      </c>
      <c r="G66" s="265" t="e">
        <f t="shared" si="1"/>
        <v>#REF!</v>
      </c>
      <c r="H66" s="266"/>
      <c r="I66" s="259" t="e">
        <f t="shared" si="2"/>
        <v>#REF!</v>
      </c>
      <c r="J66" s="259" t="e">
        <f t="shared" si="0"/>
        <v>#REF!</v>
      </c>
      <c r="K66" s="1" t="e">
        <f>_xlfn.IFNA(VLOOKUP(B67,#REF!,$K$4,0),0)</f>
        <v>#REF!</v>
      </c>
      <c r="L66" s="1" t="e">
        <f>_xlfn.IFNA(VLOOKUP(B67,#REF!,$K$4,0),0)</f>
        <v>#REF!</v>
      </c>
      <c r="M66" s="1" t="e">
        <f>_xlfn.IFNA(VLOOKUP(B67,#REF!,$K$4,0),0)</f>
        <v>#REF!</v>
      </c>
      <c r="N66" s="1" t="e">
        <f>_xlfn.IFNA(VLOOKUP(B67,#REF!,$K$4,0),0)</f>
        <v>#REF!</v>
      </c>
      <c r="O66" s="1" t="e">
        <f>_xlfn.IFNA(VLOOKUP(B67,#REF!,$K$4,0),0)</f>
        <v>#REF!</v>
      </c>
      <c r="P66" s="1" t="e">
        <f>_xlfn.IFNA(VLOOKUP(B67,#REF!,$K$4,0),0)</f>
        <v>#REF!</v>
      </c>
      <c r="Q66" s="1" t="e">
        <f>_xlfn.IFNA(VLOOKUP(B67,#REF!,$K$4,0),0)</f>
        <v>#REF!</v>
      </c>
      <c r="R66" s="1" t="e">
        <f>_xlfn.IFNA(VLOOKUP(B67,#REF!,$K$4,0),0)</f>
        <v>#REF!</v>
      </c>
      <c r="S66" s="1" t="e">
        <f>_xlfn.IFNA(VLOOKUP(B67,#REF!,$K$4,0),0)</f>
        <v>#REF!</v>
      </c>
      <c r="T66" s="1" t="e">
        <f>_xlfn.IFNA(VLOOKUP(B67,#REF!,$K$4,0),0)</f>
        <v>#REF!</v>
      </c>
      <c r="U66" s="1" t="e">
        <f>_xlfn.IFNA(VLOOKUP(B67,#REF!,$K$4,0),0)</f>
        <v>#REF!</v>
      </c>
      <c r="V66" s="1" t="e">
        <f>_xlfn.IFNA(VLOOKUP(B67,#REF!,$K$4,0),0)</f>
        <v>#REF!</v>
      </c>
      <c r="W66" s="1" t="e">
        <f>_xlfn.IFNA(VLOOKUP(B67,#REF!,$K$4,0),0)</f>
        <v>#REF!</v>
      </c>
      <c r="X66" s="1" t="e">
        <f>_xlfn.IFNA(VLOOKUP(B67,#REF!,$K$4,0),0)</f>
        <v>#REF!</v>
      </c>
      <c r="Y66" s="1" t="e">
        <f>_xlfn.IFNA(VLOOKUP(B67,#REF!,$K$4,0),0)</f>
        <v>#REF!</v>
      </c>
      <c r="Z66" s="1" t="e">
        <f>_xlfn.IFNA(VLOOKUP(B67,#REF!,$K$4,0),0)</f>
        <v>#REF!</v>
      </c>
      <c r="AA66" s="1" t="e">
        <f>_xlfn.IFNA(VLOOKUP(B67,#REF!,$K$4,0),0)</f>
        <v>#REF!</v>
      </c>
      <c r="AB66" s="1" t="e">
        <f>_xlfn.IFNA(VLOOKUP(B67,#REF!,$K$4,0),0)</f>
        <v>#REF!</v>
      </c>
      <c r="AC66" s="1" t="e">
        <f>_xlfn.IFNA(VLOOKUP(B67,#REF!,$K$4,0),0)</f>
        <v>#REF!</v>
      </c>
      <c r="AD66" s="1" t="e">
        <f>_xlfn.IFNA(VLOOKUP(B67,#REF!,$K$4,0),0)</f>
        <v>#REF!</v>
      </c>
      <c r="AE66" s="1" t="e">
        <f>_xlfn.IFNA(VLOOKUP(B67,#REF!,$K$4,0),0)</f>
        <v>#REF!</v>
      </c>
      <c r="AF66" s="1" t="e">
        <f>_xlfn.IFNA(VLOOKUP(B67,#REF!,$K$4,0),0)</f>
        <v>#REF!</v>
      </c>
      <c r="AG66" s="1" t="e">
        <f>_xlfn.IFNA(VLOOKUP(B67,#REF!,$K$4,0),0)</f>
        <v>#REF!</v>
      </c>
      <c r="AH66" s="1" t="e">
        <f>_xlfn.IFNA(VLOOKUP(B67,#REF!,$K$4,0),0)</f>
        <v>#REF!</v>
      </c>
      <c r="AI66" s="1" t="e">
        <f>_xlfn.IFNA(VLOOKUP(B67,#REF!,$K$4,0),0)</f>
        <v>#REF!</v>
      </c>
    </row>
    <row r="67" spans="1:35" s="2" customFormat="1" ht="27" customHeight="1">
      <c r="A67" s="263">
        <v>47</v>
      </c>
      <c r="B67" s="188" t="e">
        <f>#REF!</f>
        <v>#REF!</v>
      </c>
      <c r="C67" s="183" t="e">
        <f>#REF!</f>
        <v>#REF!</v>
      </c>
      <c r="D67" s="188" t="e">
        <f>#REF!</f>
        <v>#REF!</v>
      </c>
      <c r="E67" s="292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264" t="e">
        <f>'29P'!N47</f>
        <v>#REF!</v>
      </c>
      <c r="G67" s="265" t="e">
        <f t="shared" si="1"/>
        <v>#REF!</v>
      </c>
      <c r="H67" s="266"/>
      <c r="I67" s="259" t="e">
        <f t="shared" si="2"/>
        <v>#REF!</v>
      </c>
      <c r="J67" s="259" t="e">
        <f t="shared" si="0"/>
        <v>#REF!</v>
      </c>
      <c r="K67" s="1" t="e">
        <f>_xlfn.IFNA(VLOOKUP(B68,#REF!,$K$4,0),0)</f>
        <v>#REF!</v>
      </c>
      <c r="L67" s="1" t="e">
        <f>_xlfn.IFNA(VLOOKUP(B68,#REF!,$K$4,0),0)</f>
        <v>#REF!</v>
      </c>
      <c r="M67" s="1" t="e">
        <f>_xlfn.IFNA(VLOOKUP(B68,#REF!,$K$4,0),0)</f>
        <v>#REF!</v>
      </c>
      <c r="N67" s="1" t="e">
        <f>_xlfn.IFNA(VLOOKUP(B68,#REF!,$K$4,0),0)</f>
        <v>#REF!</v>
      </c>
      <c r="O67" s="1" t="e">
        <f>_xlfn.IFNA(VLOOKUP(B68,#REF!,$K$4,0),0)</f>
        <v>#REF!</v>
      </c>
      <c r="P67" s="1" t="e">
        <f>_xlfn.IFNA(VLOOKUP(B68,#REF!,$K$4,0),0)</f>
        <v>#REF!</v>
      </c>
      <c r="Q67" s="1" t="e">
        <f>_xlfn.IFNA(VLOOKUP(B68,#REF!,$K$4,0),0)</f>
        <v>#REF!</v>
      </c>
      <c r="R67" s="1" t="e">
        <f>_xlfn.IFNA(VLOOKUP(B68,#REF!,$K$4,0),0)</f>
        <v>#REF!</v>
      </c>
      <c r="S67" s="1" t="e">
        <f>_xlfn.IFNA(VLOOKUP(B68,#REF!,$K$4,0),0)</f>
        <v>#REF!</v>
      </c>
      <c r="T67" s="1" t="e">
        <f>_xlfn.IFNA(VLOOKUP(B68,#REF!,$K$4,0),0)</f>
        <v>#REF!</v>
      </c>
      <c r="U67" s="1" t="e">
        <f>_xlfn.IFNA(VLOOKUP(B68,#REF!,$K$4,0),0)</f>
        <v>#REF!</v>
      </c>
      <c r="V67" s="1" t="e">
        <f>_xlfn.IFNA(VLOOKUP(B68,#REF!,$K$4,0),0)</f>
        <v>#REF!</v>
      </c>
      <c r="W67" s="1" t="e">
        <f>_xlfn.IFNA(VLOOKUP(B68,#REF!,$K$4,0),0)</f>
        <v>#REF!</v>
      </c>
      <c r="X67" s="1" t="e">
        <f>_xlfn.IFNA(VLOOKUP(B68,#REF!,$K$4,0),0)</f>
        <v>#REF!</v>
      </c>
      <c r="Y67" s="1" t="e">
        <f>_xlfn.IFNA(VLOOKUP(B68,#REF!,$K$4,0),0)</f>
        <v>#REF!</v>
      </c>
      <c r="Z67" s="1" t="e">
        <f>_xlfn.IFNA(VLOOKUP(B68,#REF!,$K$4,0),0)</f>
        <v>#REF!</v>
      </c>
      <c r="AA67" s="1" t="e">
        <f>_xlfn.IFNA(VLOOKUP(B68,#REF!,$K$4,0),0)</f>
        <v>#REF!</v>
      </c>
      <c r="AB67" s="1" t="e">
        <f>_xlfn.IFNA(VLOOKUP(B68,#REF!,$K$4,0),0)</f>
        <v>#REF!</v>
      </c>
      <c r="AC67" s="1" t="e">
        <f>_xlfn.IFNA(VLOOKUP(B68,#REF!,$K$4,0),0)</f>
        <v>#REF!</v>
      </c>
      <c r="AD67" s="1" t="e">
        <f>_xlfn.IFNA(VLOOKUP(B68,#REF!,$K$4,0),0)</f>
        <v>#REF!</v>
      </c>
      <c r="AE67" s="1" t="e">
        <f>_xlfn.IFNA(VLOOKUP(B68,#REF!,$K$4,0),0)</f>
        <v>#REF!</v>
      </c>
      <c r="AF67" s="1" t="e">
        <f>_xlfn.IFNA(VLOOKUP(B68,#REF!,$K$4,0),0)</f>
        <v>#REF!</v>
      </c>
      <c r="AG67" s="1" t="e">
        <f>_xlfn.IFNA(VLOOKUP(B68,#REF!,$K$4,0),0)</f>
        <v>#REF!</v>
      </c>
      <c r="AH67" s="1" t="e">
        <f>_xlfn.IFNA(VLOOKUP(B68,#REF!,$K$4,0),0)</f>
        <v>#REF!</v>
      </c>
      <c r="AI67" s="1" t="e">
        <f>_xlfn.IFNA(VLOOKUP(B68,#REF!,$K$4,0),0)</f>
        <v>#REF!</v>
      </c>
    </row>
    <row r="68" spans="1:35" s="2" customFormat="1" ht="27" customHeight="1">
      <c r="A68" s="263">
        <v>48</v>
      </c>
      <c r="B68" s="188" t="e">
        <f>#REF!</f>
        <v>#REF!</v>
      </c>
      <c r="C68" s="183" t="e">
        <f>#REF!</f>
        <v>#REF!</v>
      </c>
      <c r="D68" s="188" t="e">
        <f>#REF!</f>
        <v>#REF!</v>
      </c>
      <c r="E68" s="292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264" t="e">
        <f>'30P'!N47</f>
        <v>#REF!</v>
      </c>
      <c r="G68" s="265" t="e">
        <f t="shared" si="1"/>
        <v>#REF!</v>
      </c>
      <c r="H68" s="266"/>
      <c r="I68" s="259" t="e">
        <f t="shared" si="2"/>
        <v>#REF!</v>
      </c>
      <c r="J68" s="259" t="e">
        <f t="shared" si="0"/>
        <v>#REF!</v>
      </c>
      <c r="K68" s="1" t="e">
        <f>_xlfn.IFNA(VLOOKUP(B69,#REF!,$K$4,0),0)</f>
        <v>#REF!</v>
      </c>
      <c r="L68" s="1" t="e">
        <f>_xlfn.IFNA(VLOOKUP(B69,#REF!,$K$4,0),0)</f>
        <v>#REF!</v>
      </c>
      <c r="M68" s="1" t="e">
        <f>_xlfn.IFNA(VLOOKUP(B69,#REF!,$K$4,0),0)</f>
        <v>#REF!</v>
      </c>
      <c r="N68" s="1" t="e">
        <f>_xlfn.IFNA(VLOOKUP(B69,#REF!,$K$4,0),0)</f>
        <v>#REF!</v>
      </c>
      <c r="O68" s="1" t="e">
        <f>_xlfn.IFNA(VLOOKUP(B69,#REF!,$K$4,0),0)</f>
        <v>#REF!</v>
      </c>
      <c r="P68" s="1" t="e">
        <f>_xlfn.IFNA(VLOOKUP(B69,#REF!,$K$4,0),0)</f>
        <v>#REF!</v>
      </c>
      <c r="Q68" s="1" t="e">
        <f>_xlfn.IFNA(VLOOKUP(B69,#REF!,$K$4,0),0)</f>
        <v>#REF!</v>
      </c>
      <c r="R68" s="1" t="e">
        <f>_xlfn.IFNA(VLOOKUP(B69,#REF!,$K$4,0),0)</f>
        <v>#REF!</v>
      </c>
      <c r="S68" s="1" t="e">
        <f>_xlfn.IFNA(VLOOKUP(B69,#REF!,$K$4,0),0)</f>
        <v>#REF!</v>
      </c>
      <c r="T68" s="1" t="e">
        <f>_xlfn.IFNA(VLOOKUP(B69,#REF!,$K$4,0),0)</f>
        <v>#REF!</v>
      </c>
      <c r="U68" s="1" t="e">
        <f>_xlfn.IFNA(VLOOKUP(B69,#REF!,$K$4,0),0)</f>
        <v>#REF!</v>
      </c>
      <c r="V68" s="1" t="e">
        <f>_xlfn.IFNA(VLOOKUP(B69,#REF!,$K$4,0),0)</f>
        <v>#REF!</v>
      </c>
      <c r="W68" s="1" t="e">
        <f>_xlfn.IFNA(VLOOKUP(B69,#REF!,$K$4,0),0)</f>
        <v>#REF!</v>
      </c>
      <c r="X68" s="1" t="e">
        <f>_xlfn.IFNA(VLOOKUP(B69,#REF!,$K$4,0),0)</f>
        <v>#REF!</v>
      </c>
      <c r="Y68" s="1" t="e">
        <f>_xlfn.IFNA(VLOOKUP(B69,#REF!,$K$4,0),0)</f>
        <v>#REF!</v>
      </c>
      <c r="Z68" s="1" t="e">
        <f>_xlfn.IFNA(VLOOKUP(B69,#REF!,$K$4,0),0)</f>
        <v>#REF!</v>
      </c>
      <c r="AA68" s="1" t="e">
        <f>_xlfn.IFNA(VLOOKUP(B69,#REF!,$K$4,0),0)</f>
        <v>#REF!</v>
      </c>
      <c r="AB68" s="1" t="e">
        <f>_xlfn.IFNA(VLOOKUP(B69,#REF!,$K$4,0),0)</f>
        <v>#REF!</v>
      </c>
      <c r="AC68" s="1" t="e">
        <f>_xlfn.IFNA(VLOOKUP(B69,#REF!,$K$4,0),0)</f>
        <v>#REF!</v>
      </c>
      <c r="AD68" s="1" t="e">
        <f>_xlfn.IFNA(VLOOKUP(B69,#REF!,$K$4,0),0)</f>
        <v>#REF!</v>
      </c>
      <c r="AE68" s="1" t="e">
        <f>_xlfn.IFNA(VLOOKUP(B69,#REF!,$K$4,0),0)</f>
        <v>#REF!</v>
      </c>
      <c r="AF68" s="1" t="e">
        <f>_xlfn.IFNA(VLOOKUP(B69,#REF!,$K$4,0),0)</f>
        <v>#REF!</v>
      </c>
      <c r="AG68" s="1" t="e">
        <f>_xlfn.IFNA(VLOOKUP(B69,#REF!,$K$4,0),0)</f>
        <v>#REF!</v>
      </c>
      <c r="AH68" s="1" t="e">
        <f>_xlfn.IFNA(VLOOKUP(B69,#REF!,$K$4,0),0)</f>
        <v>#REF!</v>
      </c>
      <c r="AI68" s="1" t="e">
        <f>_xlfn.IFNA(VLOOKUP(B69,#REF!,$K$4,0),0)</f>
        <v>#REF!</v>
      </c>
    </row>
    <row r="69" spans="1:35" s="2" customFormat="1" ht="27" customHeight="1">
      <c r="A69" s="263">
        <v>49</v>
      </c>
      <c r="B69" s="188" t="e">
        <f>#REF!</f>
        <v>#REF!</v>
      </c>
      <c r="C69" s="183" t="e">
        <f>#REF!</f>
        <v>#REF!</v>
      </c>
      <c r="D69" s="188" t="e">
        <f>#REF!</f>
        <v>#REF!</v>
      </c>
      <c r="E69" s="292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264" t="e">
        <f>'31P'!N47</f>
        <v>#REF!</v>
      </c>
      <c r="G69" s="265" t="e">
        <f t="shared" si="1"/>
        <v>#REF!</v>
      </c>
      <c r="H69" s="266"/>
      <c r="I69" s="259" t="e">
        <f t="shared" si="2"/>
        <v>#REF!</v>
      </c>
      <c r="J69" s="259" t="e">
        <f t="shared" si="0"/>
        <v>#REF!</v>
      </c>
      <c r="K69" s="1" t="e">
        <f>_xlfn.IFNA(VLOOKUP(B70,#REF!,$K$4,0),0)</f>
        <v>#REF!</v>
      </c>
      <c r="L69" s="1" t="e">
        <f>_xlfn.IFNA(VLOOKUP(B70,#REF!,$K$4,0),0)</f>
        <v>#REF!</v>
      </c>
      <c r="M69" s="1" t="e">
        <f>_xlfn.IFNA(VLOOKUP(B70,#REF!,$K$4,0),0)</f>
        <v>#REF!</v>
      </c>
      <c r="N69" s="1" t="e">
        <f>_xlfn.IFNA(VLOOKUP(B70,#REF!,$K$4,0),0)</f>
        <v>#REF!</v>
      </c>
      <c r="O69" s="1" t="e">
        <f>_xlfn.IFNA(VLOOKUP(B70,#REF!,$K$4,0),0)</f>
        <v>#REF!</v>
      </c>
      <c r="P69" s="1" t="e">
        <f>_xlfn.IFNA(VLOOKUP(B70,#REF!,$K$4,0),0)</f>
        <v>#REF!</v>
      </c>
      <c r="Q69" s="1" t="e">
        <f>_xlfn.IFNA(VLOOKUP(B70,#REF!,$K$4,0),0)</f>
        <v>#REF!</v>
      </c>
      <c r="R69" s="1" t="e">
        <f>_xlfn.IFNA(VLOOKUP(B70,#REF!,$K$4,0),0)</f>
        <v>#REF!</v>
      </c>
      <c r="S69" s="1" t="e">
        <f>_xlfn.IFNA(VLOOKUP(B70,#REF!,$K$4,0),0)</f>
        <v>#REF!</v>
      </c>
      <c r="T69" s="1" t="e">
        <f>_xlfn.IFNA(VLOOKUP(B70,#REF!,$K$4,0),0)</f>
        <v>#REF!</v>
      </c>
      <c r="U69" s="1" t="e">
        <f>_xlfn.IFNA(VLOOKUP(B70,#REF!,$K$4,0),0)</f>
        <v>#REF!</v>
      </c>
      <c r="V69" s="1" t="e">
        <f>_xlfn.IFNA(VLOOKUP(B70,#REF!,$K$4,0),0)</f>
        <v>#REF!</v>
      </c>
      <c r="W69" s="1" t="e">
        <f>_xlfn.IFNA(VLOOKUP(B70,#REF!,$K$4,0),0)</f>
        <v>#REF!</v>
      </c>
      <c r="X69" s="1" t="e">
        <f>_xlfn.IFNA(VLOOKUP(B70,#REF!,$K$4,0),0)</f>
        <v>#REF!</v>
      </c>
      <c r="Y69" s="1" t="e">
        <f>_xlfn.IFNA(VLOOKUP(B70,#REF!,$K$4,0),0)</f>
        <v>#REF!</v>
      </c>
      <c r="Z69" s="1" t="e">
        <f>_xlfn.IFNA(VLOOKUP(B70,#REF!,$K$4,0),0)</f>
        <v>#REF!</v>
      </c>
      <c r="AA69" s="1" t="e">
        <f>_xlfn.IFNA(VLOOKUP(B70,#REF!,$K$4,0),0)</f>
        <v>#REF!</v>
      </c>
      <c r="AB69" s="1" t="e">
        <f>_xlfn.IFNA(VLOOKUP(B70,#REF!,$K$4,0),0)</f>
        <v>#REF!</v>
      </c>
      <c r="AC69" s="1" t="e">
        <f>_xlfn.IFNA(VLOOKUP(B70,#REF!,$K$4,0),0)</f>
        <v>#REF!</v>
      </c>
      <c r="AD69" s="1" t="e">
        <f>_xlfn.IFNA(VLOOKUP(B70,#REF!,$K$4,0),0)</f>
        <v>#REF!</v>
      </c>
      <c r="AE69" s="1" t="e">
        <f>_xlfn.IFNA(VLOOKUP(B70,#REF!,$K$4,0),0)</f>
        <v>#REF!</v>
      </c>
      <c r="AF69" s="1" t="e">
        <f>_xlfn.IFNA(VLOOKUP(B70,#REF!,$K$4,0),0)</f>
        <v>#REF!</v>
      </c>
      <c r="AG69" s="1" t="e">
        <f>_xlfn.IFNA(VLOOKUP(B70,#REF!,$K$4,0),0)</f>
        <v>#REF!</v>
      </c>
      <c r="AH69" s="1" t="e">
        <f>_xlfn.IFNA(VLOOKUP(B70,#REF!,$K$4,0),0)</f>
        <v>#REF!</v>
      </c>
      <c r="AI69" s="1" t="e">
        <f>_xlfn.IFNA(VLOOKUP(B70,#REF!,$K$4,0),0)</f>
        <v>#REF!</v>
      </c>
    </row>
    <row r="70" spans="1:35">
      <c r="A70" s="245"/>
      <c r="B70" s="181" t="s">
        <v>344</v>
      </c>
      <c r="C70" s="246" t="s">
        <v>263</v>
      </c>
      <c r="D70" s="188" t="e">
        <f>#REF!</f>
        <v>#REF!</v>
      </c>
      <c r="E70" s="292"/>
      <c r="F70" s="244"/>
      <c r="G70" s="190" t="e">
        <f>SUM(G51:G69)</f>
        <v>#REF!</v>
      </c>
      <c r="H70" s="179"/>
      <c r="I70" s="259" t="e">
        <f t="shared" si="2"/>
        <v>#REF!</v>
      </c>
      <c r="J70" s="259" t="e">
        <f t="shared" si="0"/>
        <v>#REF!</v>
      </c>
      <c r="K70" s="1" t="e">
        <f>_xlfn.IFNA(VLOOKUP(B71,#REF!,$K$4,0),0)</f>
        <v>#REF!</v>
      </c>
      <c r="L70" s="1" t="e">
        <f>_xlfn.IFNA(VLOOKUP(B71,#REF!,$K$4,0),0)</f>
        <v>#REF!</v>
      </c>
      <c r="M70" s="1" t="e">
        <f>_xlfn.IFNA(VLOOKUP(B71,#REF!,$K$4,0),0)</f>
        <v>#REF!</v>
      </c>
      <c r="N70" s="1" t="e">
        <f>_xlfn.IFNA(VLOOKUP(B71,#REF!,$K$4,0),0)</f>
        <v>#REF!</v>
      </c>
      <c r="O70" s="1" t="e">
        <f>_xlfn.IFNA(VLOOKUP(B71,#REF!,$K$4,0),0)</f>
        <v>#REF!</v>
      </c>
      <c r="P70" s="1" t="e">
        <f>_xlfn.IFNA(VLOOKUP(B71,#REF!,$K$4,0),0)</f>
        <v>#REF!</v>
      </c>
      <c r="Q70" s="1" t="e">
        <f>_xlfn.IFNA(VLOOKUP(B71,#REF!,$K$4,0),0)</f>
        <v>#REF!</v>
      </c>
      <c r="R70" s="1" t="e">
        <f>_xlfn.IFNA(VLOOKUP(B71,#REF!,$K$4,0),0)</f>
        <v>#REF!</v>
      </c>
      <c r="S70" s="1" t="e">
        <f>_xlfn.IFNA(VLOOKUP(B71,#REF!,$K$4,0),0)</f>
        <v>#REF!</v>
      </c>
      <c r="T70" s="1" t="e">
        <f>_xlfn.IFNA(VLOOKUP(B71,#REF!,$K$4,0),0)</f>
        <v>#REF!</v>
      </c>
      <c r="U70" s="1" t="e">
        <f>_xlfn.IFNA(VLOOKUP(B71,#REF!,$K$4,0),0)</f>
        <v>#REF!</v>
      </c>
      <c r="V70" s="1" t="e">
        <f>_xlfn.IFNA(VLOOKUP(B71,#REF!,$K$4,0),0)</f>
        <v>#REF!</v>
      </c>
      <c r="W70" s="1" t="e">
        <f>_xlfn.IFNA(VLOOKUP(B71,#REF!,$K$4,0),0)</f>
        <v>#REF!</v>
      </c>
      <c r="X70" s="1" t="e">
        <f>_xlfn.IFNA(VLOOKUP(B71,#REF!,$K$4,0),0)</f>
        <v>#REF!</v>
      </c>
      <c r="Y70" s="1" t="e">
        <f>_xlfn.IFNA(VLOOKUP(B71,#REF!,$K$4,0),0)</f>
        <v>#REF!</v>
      </c>
      <c r="Z70" s="1" t="e">
        <f>_xlfn.IFNA(VLOOKUP(B71,#REF!,$K$4,0),0)</f>
        <v>#REF!</v>
      </c>
      <c r="AA70" s="1" t="e">
        <f>_xlfn.IFNA(VLOOKUP(B71,#REF!,$K$4,0),0)</f>
        <v>#REF!</v>
      </c>
      <c r="AB70" s="1" t="e">
        <f>_xlfn.IFNA(VLOOKUP(B71,#REF!,$K$4,0),0)</f>
        <v>#REF!</v>
      </c>
      <c r="AC70" s="1" t="e">
        <f>_xlfn.IFNA(VLOOKUP(B71,#REF!,$K$4,0),0)</f>
        <v>#REF!</v>
      </c>
      <c r="AD70" s="1" t="e">
        <f>_xlfn.IFNA(VLOOKUP(B71,#REF!,$K$4,0),0)</f>
        <v>#REF!</v>
      </c>
      <c r="AE70" s="1" t="e">
        <f>_xlfn.IFNA(VLOOKUP(B71,#REF!,$K$4,0),0)</f>
        <v>#REF!</v>
      </c>
      <c r="AF70" s="1" t="e">
        <f>_xlfn.IFNA(VLOOKUP(B71,#REF!,$K$4,0),0)</f>
        <v>#REF!</v>
      </c>
      <c r="AG70" s="1" t="e">
        <f>_xlfn.IFNA(VLOOKUP(B71,#REF!,$K$4,0),0)</f>
        <v>#REF!</v>
      </c>
      <c r="AH70" s="1" t="e">
        <f>_xlfn.IFNA(VLOOKUP(B71,#REF!,$K$4,0),0)</f>
        <v>#REF!</v>
      </c>
      <c r="AI70" s="1" t="e">
        <f>_xlfn.IFNA(VLOOKUP(B71,#REF!,$K$4,0),0)</f>
        <v>#REF!</v>
      </c>
    </row>
    <row r="71" spans="1:35">
      <c r="A71" s="232"/>
      <c r="B71" s="181" t="s">
        <v>344</v>
      </c>
      <c r="C71" s="229" t="s">
        <v>214</v>
      </c>
      <c r="D71" s="188" t="e">
        <f>#REF!</f>
        <v>#REF!</v>
      </c>
      <c r="E71" s="292"/>
      <c r="F71" s="225"/>
      <c r="G71" s="226"/>
      <c r="H71" s="179"/>
      <c r="I71" s="259" t="e">
        <f t="shared" ref="I71:I100" si="3">SUM(K71:AI71)</f>
        <v>#REF!</v>
      </c>
      <c r="J71" s="259" t="e">
        <f t="shared" ref="J71:J100" si="4">I71=G72</f>
        <v>#REF!</v>
      </c>
      <c r="K71" s="1" t="e">
        <f>_xlfn.IFNA(VLOOKUP(B72,#REF!,$K$4,0),0)</f>
        <v>#REF!</v>
      </c>
      <c r="L71" s="1" t="e">
        <f>_xlfn.IFNA(VLOOKUP(B72,#REF!,$K$4,0),0)</f>
        <v>#REF!</v>
      </c>
      <c r="M71" s="1" t="e">
        <f>_xlfn.IFNA(VLOOKUP(B72,#REF!,$K$4,0),0)</f>
        <v>#REF!</v>
      </c>
      <c r="N71" s="1" t="e">
        <f>_xlfn.IFNA(VLOOKUP(B72,#REF!,$K$4,0),0)</f>
        <v>#REF!</v>
      </c>
      <c r="O71" s="1" t="e">
        <f>_xlfn.IFNA(VLOOKUP(B72,#REF!,$K$4,0),0)</f>
        <v>#REF!</v>
      </c>
      <c r="P71" s="1" t="e">
        <f>_xlfn.IFNA(VLOOKUP(B72,#REF!,$K$4,0),0)</f>
        <v>#REF!</v>
      </c>
      <c r="Q71" s="1" t="e">
        <f>_xlfn.IFNA(VLOOKUP(B72,#REF!,$K$4,0),0)</f>
        <v>#REF!</v>
      </c>
      <c r="R71" s="1" t="e">
        <f>_xlfn.IFNA(VLOOKUP(B72,#REF!,$K$4,0),0)</f>
        <v>#REF!</v>
      </c>
      <c r="S71" s="1" t="e">
        <f>_xlfn.IFNA(VLOOKUP(B72,#REF!,$K$4,0),0)</f>
        <v>#REF!</v>
      </c>
      <c r="T71" s="1" t="e">
        <f>_xlfn.IFNA(VLOOKUP(B72,#REF!,$K$4,0),0)</f>
        <v>#REF!</v>
      </c>
      <c r="U71" s="1" t="e">
        <f>_xlfn.IFNA(VLOOKUP(B72,#REF!,$K$4,0),0)</f>
        <v>#REF!</v>
      </c>
      <c r="V71" s="1" t="e">
        <f>_xlfn.IFNA(VLOOKUP(B72,#REF!,$K$4,0),0)</f>
        <v>#REF!</v>
      </c>
      <c r="W71" s="1" t="e">
        <f>_xlfn.IFNA(VLOOKUP(B72,#REF!,$K$4,0),0)</f>
        <v>#REF!</v>
      </c>
      <c r="X71" s="1" t="e">
        <f>_xlfn.IFNA(VLOOKUP(B72,#REF!,$K$4,0),0)</f>
        <v>#REF!</v>
      </c>
      <c r="Y71" s="1" t="e">
        <f>_xlfn.IFNA(VLOOKUP(B72,#REF!,$K$4,0),0)</f>
        <v>#REF!</v>
      </c>
      <c r="Z71" s="1" t="e">
        <f>_xlfn.IFNA(VLOOKUP(B72,#REF!,$K$4,0),0)</f>
        <v>#REF!</v>
      </c>
      <c r="AA71" s="1" t="e">
        <f>_xlfn.IFNA(VLOOKUP(B72,#REF!,$K$4,0),0)</f>
        <v>#REF!</v>
      </c>
      <c r="AB71" s="1" t="e">
        <f>_xlfn.IFNA(VLOOKUP(B72,#REF!,$K$4,0),0)</f>
        <v>#REF!</v>
      </c>
      <c r="AC71" s="1" t="e">
        <f>_xlfn.IFNA(VLOOKUP(B72,#REF!,$K$4,0),0)</f>
        <v>#REF!</v>
      </c>
      <c r="AD71" s="1" t="e">
        <f>_xlfn.IFNA(VLOOKUP(B72,#REF!,$K$4,0),0)</f>
        <v>#REF!</v>
      </c>
      <c r="AE71" s="1" t="e">
        <f>_xlfn.IFNA(VLOOKUP(B72,#REF!,$K$4,0),0)</f>
        <v>#REF!</v>
      </c>
      <c r="AF71" s="1" t="e">
        <f>_xlfn.IFNA(VLOOKUP(B72,#REF!,$K$4,0),0)</f>
        <v>#REF!</v>
      </c>
      <c r="AG71" s="1" t="e">
        <f>_xlfn.IFNA(VLOOKUP(B72,#REF!,$K$4,0),0)</f>
        <v>#REF!</v>
      </c>
      <c r="AH71" s="1" t="e">
        <f>_xlfn.IFNA(VLOOKUP(B72,#REF!,$K$4,0),0)</f>
        <v>#REF!</v>
      </c>
      <c r="AI71" s="1" t="e">
        <f>_xlfn.IFNA(VLOOKUP(B72,#REF!,$K$4,0),0)</f>
        <v>#REF!</v>
      </c>
    </row>
    <row r="72" spans="1:35">
      <c r="A72" s="231">
        <v>50</v>
      </c>
      <c r="B72" s="181" t="e">
        <f>#REF!</f>
        <v>#REF!</v>
      </c>
      <c r="C72" s="183" t="e">
        <f>#REF!</f>
        <v>#REF!</v>
      </c>
      <c r="D72" s="188" t="e">
        <f>#REF!</f>
        <v>#REF!</v>
      </c>
      <c r="E72" s="292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217" t="e">
        <f>#REF!</f>
        <v>#REF!</v>
      </c>
      <c r="G72" s="184" t="e">
        <f t="shared" si="1"/>
        <v>#REF!</v>
      </c>
      <c r="H72" s="179"/>
      <c r="I72" s="259" t="e">
        <f t="shared" si="3"/>
        <v>#REF!</v>
      </c>
      <c r="J72" s="259" t="e">
        <f t="shared" si="4"/>
        <v>#REF!</v>
      </c>
      <c r="K72" s="1" t="e">
        <f>_xlfn.IFNA(VLOOKUP(B73,#REF!,$K$4,0),0)</f>
        <v>#REF!</v>
      </c>
      <c r="L72" s="1" t="e">
        <f>_xlfn.IFNA(VLOOKUP(B73,#REF!,$K$4,0),0)</f>
        <v>#REF!</v>
      </c>
      <c r="M72" s="1" t="e">
        <f>_xlfn.IFNA(VLOOKUP(B73,#REF!,$K$4,0),0)</f>
        <v>#REF!</v>
      </c>
      <c r="N72" s="1" t="e">
        <f>_xlfn.IFNA(VLOOKUP(B73,#REF!,$K$4,0),0)</f>
        <v>#REF!</v>
      </c>
      <c r="O72" s="1" t="e">
        <f>_xlfn.IFNA(VLOOKUP(B73,#REF!,$K$4,0),0)</f>
        <v>#REF!</v>
      </c>
      <c r="P72" s="1" t="e">
        <f>_xlfn.IFNA(VLOOKUP(B73,#REF!,$K$4,0),0)</f>
        <v>#REF!</v>
      </c>
      <c r="Q72" s="1" t="e">
        <f>_xlfn.IFNA(VLOOKUP(B73,#REF!,$K$4,0),0)</f>
        <v>#REF!</v>
      </c>
      <c r="R72" s="1" t="e">
        <f>_xlfn.IFNA(VLOOKUP(B73,#REF!,$K$4,0),0)</f>
        <v>#REF!</v>
      </c>
      <c r="S72" s="1" t="e">
        <f>_xlfn.IFNA(VLOOKUP(B73,#REF!,$K$4,0),0)</f>
        <v>#REF!</v>
      </c>
      <c r="T72" s="1" t="e">
        <f>_xlfn.IFNA(VLOOKUP(B73,#REF!,$K$4,0),0)</f>
        <v>#REF!</v>
      </c>
      <c r="U72" s="1" t="e">
        <f>_xlfn.IFNA(VLOOKUP(B73,#REF!,$K$4,0),0)</f>
        <v>#REF!</v>
      </c>
      <c r="V72" s="1" t="e">
        <f>_xlfn.IFNA(VLOOKUP(B73,#REF!,$K$4,0),0)</f>
        <v>#REF!</v>
      </c>
      <c r="W72" s="1" t="e">
        <f>_xlfn.IFNA(VLOOKUP(B73,#REF!,$K$4,0),0)</f>
        <v>#REF!</v>
      </c>
      <c r="X72" s="1" t="e">
        <f>_xlfn.IFNA(VLOOKUP(B73,#REF!,$K$4,0),0)</f>
        <v>#REF!</v>
      </c>
      <c r="Y72" s="1" t="e">
        <f>_xlfn.IFNA(VLOOKUP(B73,#REF!,$K$4,0),0)</f>
        <v>#REF!</v>
      </c>
      <c r="Z72" s="1" t="e">
        <f>_xlfn.IFNA(VLOOKUP(B73,#REF!,$K$4,0),0)</f>
        <v>#REF!</v>
      </c>
      <c r="AA72" s="1" t="e">
        <f>_xlfn.IFNA(VLOOKUP(B73,#REF!,$K$4,0),0)</f>
        <v>#REF!</v>
      </c>
      <c r="AB72" s="1" t="e">
        <f>_xlfn.IFNA(VLOOKUP(B73,#REF!,$K$4,0),0)</f>
        <v>#REF!</v>
      </c>
      <c r="AC72" s="1" t="e">
        <f>_xlfn.IFNA(VLOOKUP(B73,#REF!,$K$4,0),0)</f>
        <v>#REF!</v>
      </c>
      <c r="AD72" s="1" t="e">
        <f>_xlfn.IFNA(VLOOKUP(B73,#REF!,$K$4,0),0)</f>
        <v>#REF!</v>
      </c>
      <c r="AE72" s="1" t="e">
        <f>_xlfn.IFNA(VLOOKUP(B73,#REF!,$K$4,0),0)</f>
        <v>#REF!</v>
      </c>
      <c r="AF72" s="1" t="e">
        <f>_xlfn.IFNA(VLOOKUP(B73,#REF!,$K$4,0),0)</f>
        <v>#REF!</v>
      </c>
      <c r="AG72" s="1" t="e">
        <f>_xlfn.IFNA(VLOOKUP(B73,#REF!,$K$4,0),0)</f>
        <v>#REF!</v>
      </c>
      <c r="AH72" s="1" t="e">
        <f>_xlfn.IFNA(VLOOKUP(B73,#REF!,$K$4,0),0)</f>
        <v>#REF!</v>
      </c>
      <c r="AI72" s="1" t="e">
        <f>_xlfn.IFNA(VLOOKUP(B73,#REF!,$K$4,0),0)</f>
        <v>#REF!</v>
      </c>
    </row>
    <row r="73" spans="1:35">
      <c r="A73" s="231">
        <v>51</v>
      </c>
      <c r="B73" s="181" t="e">
        <f>#REF!</f>
        <v>#REF!</v>
      </c>
      <c r="C73" s="183" t="e">
        <f>#REF!</f>
        <v>#REF!</v>
      </c>
      <c r="D73" s="188" t="e">
        <f>#REF!</f>
        <v>#REF!</v>
      </c>
      <c r="E73" s="292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217" t="e">
        <f>#REF!</f>
        <v>#REF!</v>
      </c>
      <c r="G73" s="184" t="e">
        <f t="shared" si="1"/>
        <v>#REF!</v>
      </c>
      <c r="H73" s="179"/>
      <c r="I73" s="259" t="e">
        <f t="shared" si="3"/>
        <v>#REF!</v>
      </c>
      <c r="J73" s="259" t="e">
        <f t="shared" si="4"/>
        <v>#REF!</v>
      </c>
      <c r="K73" s="1" t="e">
        <f>_xlfn.IFNA(VLOOKUP(B74,#REF!,$K$4,0),0)</f>
        <v>#REF!</v>
      </c>
      <c r="L73" s="1" t="e">
        <f>_xlfn.IFNA(VLOOKUP(B74,#REF!,$K$4,0),0)</f>
        <v>#REF!</v>
      </c>
      <c r="M73" s="1" t="e">
        <f>_xlfn.IFNA(VLOOKUP(B74,#REF!,$K$4,0),0)</f>
        <v>#REF!</v>
      </c>
      <c r="N73" s="1" t="e">
        <f>_xlfn.IFNA(VLOOKUP(B74,#REF!,$K$4,0),0)</f>
        <v>#REF!</v>
      </c>
      <c r="O73" s="1" t="e">
        <f>_xlfn.IFNA(VLOOKUP(B74,#REF!,$K$4,0),0)</f>
        <v>#REF!</v>
      </c>
      <c r="P73" s="1" t="e">
        <f>_xlfn.IFNA(VLOOKUP(B74,#REF!,$K$4,0),0)</f>
        <v>#REF!</v>
      </c>
      <c r="Q73" s="1" t="e">
        <f>_xlfn.IFNA(VLOOKUP(B74,#REF!,$K$4,0),0)</f>
        <v>#REF!</v>
      </c>
      <c r="R73" s="1" t="e">
        <f>_xlfn.IFNA(VLOOKUP(B74,#REF!,$K$4,0),0)</f>
        <v>#REF!</v>
      </c>
      <c r="S73" s="1" t="e">
        <f>_xlfn.IFNA(VLOOKUP(B74,#REF!,$K$4,0),0)</f>
        <v>#REF!</v>
      </c>
      <c r="T73" s="1" t="e">
        <f>_xlfn.IFNA(VLOOKUP(B74,#REF!,$K$4,0),0)</f>
        <v>#REF!</v>
      </c>
      <c r="U73" s="1" t="e">
        <f>_xlfn.IFNA(VLOOKUP(B74,#REF!,$K$4,0),0)</f>
        <v>#REF!</v>
      </c>
      <c r="V73" s="1" t="e">
        <f>_xlfn.IFNA(VLOOKUP(B74,#REF!,$K$4,0),0)</f>
        <v>#REF!</v>
      </c>
      <c r="W73" s="1" t="e">
        <f>_xlfn.IFNA(VLOOKUP(B74,#REF!,$K$4,0),0)</f>
        <v>#REF!</v>
      </c>
      <c r="X73" s="1" t="e">
        <f>_xlfn.IFNA(VLOOKUP(B74,#REF!,$K$4,0),0)</f>
        <v>#REF!</v>
      </c>
      <c r="Y73" s="1" t="e">
        <f>_xlfn.IFNA(VLOOKUP(B74,#REF!,$K$4,0),0)</f>
        <v>#REF!</v>
      </c>
      <c r="Z73" s="1" t="e">
        <f>_xlfn.IFNA(VLOOKUP(B74,#REF!,$K$4,0),0)</f>
        <v>#REF!</v>
      </c>
      <c r="AA73" s="1" t="e">
        <f>_xlfn.IFNA(VLOOKUP(B74,#REF!,$K$4,0),0)</f>
        <v>#REF!</v>
      </c>
      <c r="AB73" s="1" t="e">
        <f>_xlfn.IFNA(VLOOKUP(B74,#REF!,$K$4,0),0)</f>
        <v>#REF!</v>
      </c>
      <c r="AC73" s="1" t="e">
        <f>_xlfn.IFNA(VLOOKUP(B74,#REF!,$K$4,0),0)</f>
        <v>#REF!</v>
      </c>
      <c r="AD73" s="1" t="e">
        <f>_xlfn.IFNA(VLOOKUP(B74,#REF!,$K$4,0),0)</f>
        <v>#REF!</v>
      </c>
      <c r="AE73" s="1" t="e">
        <f>_xlfn.IFNA(VLOOKUP(B74,#REF!,$K$4,0),0)</f>
        <v>#REF!</v>
      </c>
      <c r="AF73" s="1" t="e">
        <f>_xlfn.IFNA(VLOOKUP(B74,#REF!,$K$4,0),0)</f>
        <v>#REF!</v>
      </c>
      <c r="AG73" s="1" t="e">
        <f>_xlfn.IFNA(VLOOKUP(B74,#REF!,$K$4,0),0)</f>
        <v>#REF!</v>
      </c>
      <c r="AH73" s="1" t="e">
        <f>_xlfn.IFNA(VLOOKUP(B74,#REF!,$K$4,0),0)</f>
        <v>#REF!</v>
      </c>
      <c r="AI73" s="1" t="e">
        <f>_xlfn.IFNA(VLOOKUP(B74,#REF!,$K$4,0),0)</f>
        <v>#REF!</v>
      </c>
    </row>
    <row r="74" spans="1:35">
      <c r="A74" s="231">
        <v>52</v>
      </c>
      <c r="B74" s="181" t="e">
        <f>#REF!</f>
        <v>#REF!</v>
      </c>
      <c r="C74" s="183" t="e">
        <f>#REF!</f>
        <v>#REF!</v>
      </c>
      <c r="D74" s="188" t="e">
        <f>#REF!</f>
        <v>#REF!</v>
      </c>
      <c r="E74" s="292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217" t="e">
        <f>#REF!</f>
        <v>#REF!</v>
      </c>
      <c r="G74" s="184" t="e">
        <f t="shared" si="1"/>
        <v>#REF!</v>
      </c>
      <c r="H74" s="179"/>
      <c r="I74" s="259" t="e">
        <f t="shared" si="3"/>
        <v>#REF!</v>
      </c>
      <c r="J74" s="259" t="e">
        <f t="shared" si="4"/>
        <v>#REF!</v>
      </c>
      <c r="K74" s="1" t="e">
        <f>_xlfn.IFNA(VLOOKUP(B75,#REF!,$K$4,0),0)</f>
        <v>#REF!</v>
      </c>
      <c r="L74" s="1" t="e">
        <f>_xlfn.IFNA(VLOOKUP(B75,#REF!,$K$4,0),0)</f>
        <v>#REF!</v>
      </c>
      <c r="M74" s="1" t="e">
        <f>_xlfn.IFNA(VLOOKUP(B75,#REF!,$K$4,0),0)</f>
        <v>#REF!</v>
      </c>
      <c r="N74" s="1" t="e">
        <f>_xlfn.IFNA(VLOOKUP(B75,#REF!,$K$4,0),0)</f>
        <v>#REF!</v>
      </c>
      <c r="O74" s="1" t="e">
        <f>_xlfn.IFNA(VLOOKUP(B75,#REF!,$K$4,0),0)</f>
        <v>#REF!</v>
      </c>
      <c r="P74" s="1" t="e">
        <f>_xlfn.IFNA(VLOOKUP(B75,#REF!,$K$4,0),0)</f>
        <v>#REF!</v>
      </c>
      <c r="Q74" s="1" t="e">
        <f>_xlfn.IFNA(VLOOKUP(B75,#REF!,$K$4,0),0)</f>
        <v>#REF!</v>
      </c>
      <c r="R74" s="1" t="e">
        <f>_xlfn.IFNA(VLOOKUP(B75,#REF!,$K$4,0),0)</f>
        <v>#REF!</v>
      </c>
      <c r="S74" s="1" t="e">
        <f>_xlfn.IFNA(VLOOKUP(B75,#REF!,$K$4,0),0)</f>
        <v>#REF!</v>
      </c>
      <c r="T74" s="1" t="e">
        <f>_xlfn.IFNA(VLOOKUP(B75,#REF!,$K$4,0),0)</f>
        <v>#REF!</v>
      </c>
      <c r="U74" s="1" t="e">
        <f>_xlfn.IFNA(VLOOKUP(B75,#REF!,$K$4,0),0)</f>
        <v>#REF!</v>
      </c>
      <c r="V74" s="1" t="e">
        <f>_xlfn.IFNA(VLOOKUP(B75,#REF!,$K$4,0),0)</f>
        <v>#REF!</v>
      </c>
      <c r="W74" s="1" t="e">
        <f>_xlfn.IFNA(VLOOKUP(B75,#REF!,$K$4,0),0)</f>
        <v>#REF!</v>
      </c>
      <c r="X74" s="1" t="e">
        <f>_xlfn.IFNA(VLOOKUP(B75,#REF!,$K$4,0),0)</f>
        <v>#REF!</v>
      </c>
      <c r="Y74" s="1" t="e">
        <f>_xlfn.IFNA(VLOOKUP(B75,#REF!,$K$4,0),0)</f>
        <v>#REF!</v>
      </c>
      <c r="Z74" s="1" t="e">
        <f>_xlfn.IFNA(VLOOKUP(B75,#REF!,$K$4,0),0)</f>
        <v>#REF!</v>
      </c>
      <c r="AA74" s="1" t="e">
        <f>_xlfn.IFNA(VLOOKUP(B75,#REF!,$K$4,0),0)</f>
        <v>#REF!</v>
      </c>
      <c r="AB74" s="1" t="e">
        <f>_xlfn.IFNA(VLOOKUP(B75,#REF!,$K$4,0),0)</f>
        <v>#REF!</v>
      </c>
      <c r="AC74" s="1" t="e">
        <f>_xlfn.IFNA(VLOOKUP(B75,#REF!,$K$4,0),0)</f>
        <v>#REF!</v>
      </c>
      <c r="AD74" s="1" t="e">
        <f>_xlfn.IFNA(VLOOKUP(B75,#REF!,$K$4,0),0)</f>
        <v>#REF!</v>
      </c>
      <c r="AE74" s="1" t="e">
        <f>_xlfn.IFNA(VLOOKUP(B75,#REF!,$K$4,0),0)</f>
        <v>#REF!</v>
      </c>
      <c r="AF74" s="1" t="e">
        <f>_xlfn.IFNA(VLOOKUP(B75,#REF!,$K$4,0),0)</f>
        <v>#REF!</v>
      </c>
      <c r="AG74" s="1" t="e">
        <f>_xlfn.IFNA(VLOOKUP(B75,#REF!,$K$4,0),0)</f>
        <v>#REF!</v>
      </c>
      <c r="AH74" s="1" t="e">
        <f>_xlfn.IFNA(VLOOKUP(B75,#REF!,$K$4,0),0)</f>
        <v>#REF!</v>
      </c>
      <c r="AI74" s="1" t="e">
        <f>_xlfn.IFNA(VLOOKUP(B75,#REF!,$K$4,0),0)</f>
        <v>#REF!</v>
      </c>
    </row>
    <row r="75" spans="1:35">
      <c r="A75" s="231">
        <v>53</v>
      </c>
      <c r="B75" s="181" t="e">
        <f>#REF!</f>
        <v>#REF!</v>
      </c>
      <c r="C75" s="183" t="e">
        <f>#REF!</f>
        <v>#REF!</v>
      </c>
      <c r="D75" s="188" t="e">
        <f>#REF!</f>
        <v>#REF!</v>
      </c>
      <c r="E75" s="292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217" t="e">
        <f>#REF!</f>
        <v>#REF!</v>
      </c>
      <c r="G75" s="184" t="e">
        <f t="shared" si="1"/>
        <v>#REF!</v>
      </c>
      <c r="H75" s="179"/>
      <c r="I75" s="259" t="e">
        <f t="shared" si="3"/>
        <v>#REF!</v>
      </c>
      <c r="J75" s="259" t="e">
        <f t="shared" si="4"/>
        <v>#REF!</v>
      </c>
      <c r="K75" s="1" t="e">
        <f>_xlfn.IFNA(VLOOKUP(B76,#REF!,$K$4,0),0)</f>
        <v>#REF!</v>
      </c>
      <c r="L75" s="1" t="e">
        <f>_xlfn.IFNA(VLOOKUP(B76,#REF!,$K$4,0),0)</f>
        <v>#REF!</v>
      </c>
      <c r="M75" s="1" t="e">
        <f>_xlfn.IFNA(VLOOKUP(B76,#REF!,$K$4,0),0)</f>
        <v>#REF!</v>
      </c>
      <c r="N75" s="1" t="e">
        <f>_xlfn.IFNA(VLOOKUP(B76,#REF!,$K$4,0),0)</f>
        <v>#REF!</v>
      </c>
      <c r="O75" s="1" t="e">
        <f>_xlfn.IFNA(VLOOKUP(B76,#REF!,$K$4,0),0)</f>
        <v>#REF!</v>
      </c>
      <c r="P75" s="1" t="e">
        <f>_xlfn.IFNA(VLOOKUP(B76,#REF!,$K$4,0),0)</f>
        <v>#REF!</v>
      </c>
      <c r="Q75" s="1" t="e">
        <f>_xlfn.IFNA(VLOOKUP(B76,#REF!,$K$4,0),0)</f>
        <v>#REF!</v>
      </c>
      <c r="R75" s="1" t="e">
        <f>_xlfn.IFNA(VLOOKUP(B76,#REF!,$K$4,0),0)</f>
        <v>#REF!</v>
      </c>
      <c r="S75" s="1" t="e">
        <f>_xlfn.IFNA(VLOOKUP(B76,#REF!,$K$4,0),0)</f>
        <v>#REF!</v>
      </c>
      <c r="T75" s="1" t="e">
        <f>_xlfn.IFNA(VLOOKUP(B76,#REF!,$K$4,0),0)</f>
        <v>#REF!</v>
      </c>
      <c r="U75" s="1" t="e">
        <f>_xlfn.IFNA(VLOOKUP(B76,#REF!,$K$4,0),0)</f>
        <v>#REF!</v>
      </c>
      <c r="V75" s="1" t="e">
        <f>_xlfn.IFNA(VLOOKUP(B76,#REF!,$K$4,0),0)</f>
        <v>#REF!</v>
      </c>
      <c r="W75" s="1" t="e">
        <f>_xlfn.IFNA(VLOOKUP(B76,#REF!,$K$4,0),0)</f>
        <v>#REF!</v>
      </c>
      <c r="X75" s="1" t="e">
        <f>_xlfn.IFNA(VLOOKUP(B76,#REF!,$K$4,0),0)</f>
        <v>#REF!</v>
      </c>
      <c r="Y75" s="1" t="e">
        <f>_xlfn.IFNA(VLOOKUP(B76,#REF!,$K$4,0),0)</f>
        <v>#REF!</v>
      </c>
      <c r="Z75" s="1" t="e">
        <f>_xlfn.IFNA(VLOOKUP(B76,#REF!,$K$4,0),0)</f>
        <v>#REF!</v>
      </c>
      <c r="AA75" s="1" t="e">
        <f>_xlfn.IFNA(VLOOKUP(B76,#REF!,$K$4,0),0)</f>
        <v>#REF!</v>
      </c>
      <c r="AB75" s="1" t="e">
        <f>_xlfn.IFNA(VLOOKUP(B76,#REF!,$K$4,0),0)</f>
        <v>#REF!</v>
      </c>
      <c r="AC75" s="1" t="e">
        <f>_xlfn.IFNA(VLOOKUP(B76,#REF!,$K$4,0),0)</f>
        <v>#REF!</v>
      </c>
      <c r="AD75" s="1" t="e">
        <f>_xlfn.IFNA(VLOOKUP(B76,#REF!,$K$4,0),0)</f>
        <v>#REF!</v>
      </c>
      <c r="AE75" s="1" t="e">
        <f>_xlfn.IFNA(VLOOKUP(B76,#REF!,$K$4,0),0)</f>
        <v>#REF!</v>
      </c>
      <c r="AF75" s="1" t="e">
        <f>_xlfn.IFNA(VLOOKUP(B76,#REF!,$K$4,0),0)</f>
        <v>#REF!</v>
      </c>
      <c r="AG75" s="1" t="e">
        <f>_xlfn.IFNA(VLOOKUP(B76,#REF!,$K$4,0),0)</f>
        <v>#REF!</v>
      </c>
      <c r="AH75" s="1" t="e">
        <f>_xlfn.IFNA(VLOOKUP(B76,#REF!,$K$4,0),0)</f>
        <v>#REF!</v>
      </c>
      <c r="AI75" s="1" t="e">
        <f>_xlfn.IFNA(VLOOKUP(B76,#REF!,$K$4,0),0)</f>
        <v>#REF!</v>
      </c>
    </row>
    <row r="76" spans="1:35">
      <c r="A76" s="231">
        <v>54</v>
      </c>
      <c r="B76" s="181" t="e">
        <f>#REF!</f>
        <v>#REF!</v>
      </c>
      <c r="C76" s="183" t="e">
        <f>#REF!</f>
        <v>#REF!</v>
      </c>
      <c r="D76" s="188" t="e">
        <f>#REF!</f>
        <v>#REF!</v>
      </c>
      <c r="E76" s="292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217" t="e">
        <f>#REF!</f>
        <v>#REF!</v>
      </c>
      <c r="G76" s="184" t="e">
        <f t="shared" si="1"/>
        <v>#REF!</v>
      </c>
      <c r="H76" s="179"/>
      <c r="I76" s="259" t="e">
        <f t="shared" si="3"/>
        <v>#REF!</v>
      </c>
      <c r="J76" s="259" t="e">
        <f t="shared" si="4"/>
        <v>#REF!</v>
      </c>
      <c r="K76" s="1" t="e">
        <f>_xlfn.IFNA(VLOOKUP(B77,#REF!,$K$4,0),0)</f>
        <v>#REF!</v>
      </c>
      <c r="L76" s="1" t="e">
        <f>_xlfn.IFNA(VLOOKUP(B77,#REF!,$K$4,0),0)</f>
        <v>#REF!</v>
      </c>
      <c r="M76" s="1" t="e">
        <f>_xlfn.IFNA(VLOOKUP(B77,#REF!,$K$4,0),0)</f>
        <v>#REF!</v>
      </c>
      <c r="N76" s="1" t="e">
        <f>_xlfn.IFNA(VLOOKUP(B77,#REF!,$K$4,0),0)</f>
        <v>#REF!</v>
      </c>
      <c r="O76" s="1" t="e">
        <f>_xlfn.IFNA(VLOOKUP(B77,#REF!,$K$4,0),0)</f>
        <v>#REF!</v>
      </c>
      <c r="P76" s="1" t="e">
        <f>_xlfn.IFNA(VLOOKUP(B77,#REF!,$K$4,0),0)</f>
        <v>#REF!</v>
      </c>
      <c r="Q76" s="1" t="e">
        <f>_xlfn.IFNA(VLOOKUP(B77,#REF!,$K$4,0),0)</f>
        <v>#REF!</v>
      </c>
      <c r="R76" s="1" t="e">
        <f>_xlfn.IFNA(VLOOKUP(B77,#REF!,$K$4,0),0)</f>
        <v>#REF!</v>
      </c>
      <c r="S76" s="1" t="e">
        <f>_xlfn.IFNA(VLOOKUP(B77,#REF!,$K$4,0),0)</f>
        <v>#REF!</v>
      </c>
      <c r="T76" s="1" t="e">
        <f>_xlfn.IFNA(VLOOKUP(B77,#REF!,$K$4,0),0)</f>
        <v>#REF!</v>
      </c>
      <c r="U76" s="1" t="e">
        <f>_xlfn.IFNA(VLOOKUP(B77,#REF!,$K$4,0),0)</f>
        <v>#REF!</v>
      </c>
      <c r="V76" s="1" t="e">
        <f>_xlfn.IFNA(VLOOKUP(B77,#REF!,$K$4,0),0)</f>
        <v>#REF!</v>
      </c>
      <c r="W76" s="1" t="e">
        <f>_xlfn.IFNA(VLOOKUP(B77,#REF!,$K$4,0),0)</f>
        <v>#REF!</v>
      </c>
      <c r="X76" s="1" t="e">
        <f>_xlfn.IFNA(VLOOKUP(B77,#REF!,$K$4,0),0)</f>
        <v>#REF!</v>
      </c>
      <c r="Y76" s="1" t="e">
        <f>_xlfn.IFNA(VLOOKUP(B77,#REF!,$K$4,0),0)</f>
        <v>#REF!</v>
      </c>
      <c r="Z76" s="1" t="e">
        <f>_xlfn.IFNA(VLOOKUP(B77,#REF!,$K$4,0),0)</f>
        <v>#REF!</v>
      </c>
      <c r="AA76" s="1" t="e">
        <f>_xlfn.IFNA(VLOOKUP(B77,#REF!,$K$4,0),0)</f>
        <v>#REF!</v>
      </c>
      <c r="AB76" s="1" t="e">
        <f>_xlfn.IFNA(VLOOKUP(B77,#REF!,$K$4,0),0)</f>
        <v>#REF!</v>
      </c>
      <c r="AC76" s="1" t="e">
        <f>_xlfn.IFNA(VLOOKUP(B77,#REF!,$K$4,0),0)</f>
        <v>#REF!</v>
      </c>
      <c r="AD76" s="1" t="e">
        <f>_xlfn.IFNA(VLOOKUP(B77,#REF!,$K$4,0),0)</f>
        <v>#REF!</v>
      </c>
      <c r="AE76" s="1" t="e">
        <f>_xlfn.IFNA(VLOOKUP(B77,#REF!,$K$4,0),0)</f>
        <v>#REF!</v>
      </c>
      <c r="AF76" s="1" t="e">
        <f>_xlfn.IFNA(VLOOKUP(B77,#REF!,$K$4,0),0)</f>
        <v>#REF!</v>
      </c>
      <c r="AG76" s="1" t="e">
        <f>_xlfn.IFNA(VLOOKUP(B77,#REF!,$K$4,0),0)</f>
        <v>#REF!</v>
      </c>
      <c r="AH76" s="1" t="e">
        <f>_xlfn.IFNA(VLOOKUP(B77,#REF!,$K$4,0),0)</f>
        <v>#REF!</v>
      </c>
      <c r="AI76" s="1" t="e">
        <f>_xlfn.IFNA(VLOOKUP(B77,#REF!,$K$4,0),0)</f>
        <v>#REF!</v>
      </c>
    </row>
    <row r="77" spans="1:35">
      <c r="A77" s="231">
        <v>55</v>
      </c>
      <c r="B77" s="181" t="e">
        <f>#REF!</f>
        <v>#REF!</v>
      </c>
      <c r="C77" s="183" t="e">
        <f>#REF!</f>
        <v>#REF!</v>
      </c>
      <c r="D77" s="188" t="e">
        <f>#REF!</f>
        <v>#REF!</v>
      </c>
      <c r="E77" s="292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217" t="e">
        <f>#REF!</f>
        <v>#REF!</v>
      </c>
      <c r="G77" s="184" t="e">
        <f t="shared" si="1"/>
        <v>#REF!</v>
      </c>
      <c r="H77" s="179"/>
      <c r="I77" s="259" t="e">
        <f t="shared" si="3"/>
        <v>#REF!</v>
      </c>
      <c r="J77" s="259" t="e">
        <f t="shared" si="4"/>
        <v>#REF!</v>
      </c>
      <c r="K77" s="1" t="e">
        <f>_xlfn.IFNA(VLOOKUP(B78,#REF!,$K$4,0),0)</f>
        <v>#REF!</v>
      </c>
      <c r="L77" s="1" t="e">
        <f>_xlfn.IFNA(VLOOKUP(B78,#REF!,$K$4,0),0)</f>
        <v>#REF!</v>
      </c>
      <c r="M77" s="1" t="e">
        <f>_xlfn.IFNA(VLOOKUP(B78,#REF!,$K$4,0),0)</f>
        <v>#REF!</v>
      </c>
      <c r="N77" s="1" t="e">
        <f>_xlfn.IFNA(VLOOKUP(B78,#REF!,$K$4,0),0)</f>
        <v>#REF!</v>
      </c>
      <c r="O77" s="1" t="e">
        <f>_xlfn.IFNA(VLOOKUP(B78,#REF!,$K$4,0),0)</f>
        <v>#REF!</v>
      </c>
      <c r="P77" s="1" t="e">
        <f>_xlfn.IFNA(VLOOKUP(B78,#REF!,$K$4,0),0)</f>
        <v>#REF!</v>
      </c>
      <c r="Q77" s="1" t="e">
        <f>_xlfn.IFNA(VLOOKUP(B78,#REF!,$K$4,0),0)</f>
        <v>#REF!</v>
      </c>
      <c r="R77" s="1" t="e">
        <f>_xlfn.IFNA(VLOOKUP(B78,#REF!,$K$4,0),0)</f>
        <v>#REF!</v>
      </c>
      <c r="S77" s="1" t="e">
        <f>_xlfn.IFNA(VLOOKUP(B78,#REF!,$K$4,0),0)</f>
        <v>#REF!</v>
      </c>
      <c r="T77" s="1" t="e">
        <f>_xlfn.IFNA(VLOOKUP(B78,#REF!,$K$4,0),0)</f>
        <v>#REF!</v>
      </c>
      <c r="U77" s="1" t="e">
        <f>_xlfn.IFNA(VLOOKUP(B78,#REF!,$K$4,0),0)</f>
        <v>#REF!</v>
      </c>
      <c r="V77" s="1" t="e">
        <f>_xlfn.IFNA(VLOOKUP(B78,#REF!,$K$4,0),0)</f>
        <v>#REF!</v>
      </c>
      <c r="W77" s="1" t="e">
        <f>_xlfn.IFNA(VLOOKUP(B78,#REF!,$K$4,0),0)</f>
        <v>#REF!</v>
      </c>
      <c r="X77" s="1" t="e">
        <f>_xlfn.IFNA(VLOOKUP(B78,#REF!,$K$4,0),0)</f>
        <v>#REF!</v>
      </c>
      <c r="Y77" s="1" t="e">
        <f>_xlfn.IFNA(VLOOKUP(B78,#REF!,$K$4,0),0)</f>
        <v>#REF!</v>
      </c>
      <c r="Z77" s="1" t="e">
        <f>_xlfn.IFNA(VLOOKUP(B78,#REF!,$K$4,0),0)</f>
        <v>#REF!</v>
      </c>
      <c r="AA77" s="1" t="e">
        <f>_xlfn.IFNA(VLOOKUP(B78,#REF!,$K$4,0),0)</f>
        <v>#REF!</v>
      </c>
      <c r="AB77" s="1" t="e">
        <f>_xlfn.IFNA(VLOOKUP(B78,#REF!,$K$4,0),0)</f>
        <v>#REF!</v>
      </c>
      <c r="AC77" s="1" t="e">
        <f>_xlfn.IFNA(VLOOKUP(B78,#REF!,$K$4,0),0)</f>
        <v>#REF!</v>
      </c>
      <c r="AD77" s="1" t="e">
        <f>_xlfn.IFNA(VLOOKUP(B78,#REF!,$K$4,0),0)</f>
        <v>#REF!</v>
      </c>
      <c r="AE77" s="1" t="e">
        <f>_xlfn.IFNA(VLOOKUP(B78,#REF!,$K$4,0),0)</f>
        <v>#REF!</v>
      </c>
      <c r="AF77" s="1" t="e">
        <f>_xlfn.IFNA(VLOOKUP(B78,#REF!,$K$4,0),0)</f>
        <v>#REF!</v>
      </c>
      <c r="AG77" s="1" t="e">
        <f>_xlfn.IFNA(VLOOKUP(B78,#REF!,$K$4,0),0)</f>
        <v>#REF!</v>
      </c>
      <c r="AH77" s="1" t="e">
        <f>_xlfn.IFNA(VLOOKUP(B78,#REF!,$K$4,0),0)</f>
        <v>#REF!</v>
      </c>
      <c r="AI77" s="1" t="e">
        <f>_xlfn.IFNA(VLOOKUP(B78,#REF!,$K$4,0),0)</f>
        <v>#REF!</v>
      </c>
    </row>
    <row r="78" spans="1:35">
      <c r="A78" s="231">
        <v>56</v>
      </c>
      <c r="B78" s="181" t="e">
        <f>#REF!</f>
        <v>#REF!</v>
      </c>
      <c r="C78" s="183" t="e">
        <f>#REF!</f>
        <v>#REF!</v>
      </c>
      <c r="D78" s="188" t="e">
        <f>#REF!</f>
        <v>#REF!</v>
      </c>
      <c r="E78" s="292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217" t="e">
        <f>#REF!</f>
        <v>#REF!</v>
      </c>
      <c r="G78" s="184" t="e">
        <f t="shared" si="1"/>
        <v>#REF!</v>
      </c>
      <c r="H78" s="179"/>
      <c r="I78" s="259" t="e">
        <f t="shared" si="3"/>
        <v>#REF!</v>
      </c>
      <c r="J78" s="259" t="e">
        <f t="shared" si="4"/>
        <v>#REF!</v>
      </c>
      <c r="K78" s="1" t="e">
        <f>_xlfn.IFNA(VLOOKUP(B79,#REF!,$K$4,0),0)</f>
        <v>#REF!</v>
      </c>
      <c r="L78" s="1" t="e">
        <f>_xlfn.IFNA(VLOOKUP(B79,#REF!,$K$4,0),0)</f>
        <v>#REF!</v>
      </c>
      <c r="M78" s="1" t="e">
        <f>_xlfn.IFNA(VLOOKUP(B79,#REF!,$K$4,0),0)</f>
        <v>#REF!</v>
      </c>
      <c r="N78" s="1" t="e">
        <f>_xlfn.IFNA(VLOOKUP(B79,#REF!,$K$4,0),0)</f>
        <v>#REF!</v>
      </c>
      <c r="O78" s="1" t="e">
        <f>_xlfn.IFNA(VLOOKUP(B79,#REF!,$K$4,0),0)</f>
        <v>#REF!</v>
      </c>
      <c r="P78" s="1" t="e">
        <f>_xlfn.IFNA(VLOOKUP(B79,#REF!,$K$4,0),0)</f>
        <v>#REF!</v>
      </c>
      <c r="Q78" s="1" t="e">
        <f>_xlfn.IFNA(VLOOKUP(B79,#REF!,$K$4,0),0)</f>
        <v>#REF!</v>
      </c>
      <c r="R78" s="1" t="e">
        <f>_xlfn.IFNA(VLOOKUP(B79,#REF!,$K$4,0),0)</f>
        <v>#REF!</v>
      </c>
      <c r="S78" s="1" t="e">
        <f>_xlfn.IFNA(VLOOKUP(B79,#REF!,$K$4,0),0)</f>
        <v>#REF!</v>
      </c>
      <c r="T78" s="1" t="e">
        <f>_xlfn.IFNA(VLOOKUP(B79,#REF!,$K$4,0),0)</f>
        <v>#REF!</v>
      </c>
      <c r="U78" s="1" t="e">
        <f>_xlfn.IFNA(VLOOKUP(B79,#REF!,$K$4,0),0)</f>
        <v>#REF!</v>
      </c>
      <c r="V78" s="1" t="e">
        <f>_xlfn.IFNA(VLOOKUP(B79,#REF!,$K$4,0),0)</f>
        <v>#REF!</v>
      </c>
      <c r="W78" s="1" t="e">
        <f>_xlfn.IFNA(VLOOKUP(B79,#REF!,$K$4,0),0)</f>
        <v>#REF!</v>
      </c>
      <c r="X78" s="1" t="e">
        <f>_xlfn.IFNA(VLOOKUP(B79,#REF!,$K$4,0),0)</f>
        <v>#REF!</v>
      </c>
      <c r="Y78" s="1" t="e">
        <f>_xlfn.IFNA(VLOOKUP(B79,#REF!,$K$4,0),0)</f>
        <v>#REF!</v>
      </c>
      <c r="Z78" s="1" t="e">
        <f>_xlfn.IFNA(VLOOKUP(B79,#REF!,$K$4,0),0)</f>
        <v>#REF!</v>
      </c>
      <c r="AA78" s="1" t="e">
        <f>_xlfn.IFNA(VLOOKUP(B79,#REF!,$K$4,0),0)</f>
        <v>#REF!</v>
      </c>
      <c r="AB78" s="1" t="e">
        <f>_xlfn.IFNA(VLOOKUP(B79,#REF!,$K$4,0),0)</f>
        <v>#REF!</v>
      </c>
      <c r="AC78" s="1" t="e">
        <f>_xlfn.IFNA(VLOOKUP(B79,#REF!,$K$4,0),0)</f>
        <v>#REF!</v>
      </c>
      <c r="AD78" s="1" t="e">
        <f>_xlfn.IFNA(VLOOKUP(B79,#REF!,$K$4,0),0)</f>
        <v>#REF!</v>
      </c>
      <c r="AE78" s="1" t="e">
        <f>_xlfn.IFNA(VLOOKUP(B79,#REF!,$K$4,0),0)</f>
        <v>#REF!</v>
      </c>
      <c r="AF78" s="1" t="e">
        <f>_xlfn.IFNA(VLOOKUP(B79,#REF!,$K$4,0),0)</f>
        <v>#REF!</v>
      </c>
      <c r="AG78" s="1" t="e">
        <f>_xlfn.IFNA(VLOOKUP(B79,#REF!,$K$4,0),0)</f>
        <v>#REF!</v>
      </c>
      <c r="AH78" s="1" t="e">
        <f>_xlfn.IFNA(VLOOKUP(B79,#REF!,$K$4,0),0)</f>
        <v>#REF!</v>
      </c>
      <c r="AI78" s="1" t="e">
        <f>_xlfn.IFNA(VLOOKUP(B79,#REF!,$K$4,0),0)</f>
        <v>#REF!</v>
      </c>
    </row>
    <row r="79" spans="1:35">
      <c r="A79" s="245"/>
      <c r="B79" s="181" t="s">
        <v>344</v>
      </c>
      <c r="C79" s="246" t="s">
        <v>262</v>
      </c>
      <c r="D79" s="188" t="e">
        <f>#REF!</f>
        <v>#REF!</v>
      </c>
      <c r="E79" s="292"/>
      <c r="F79" s="244"/>
      <c r="G79" s="190" t="e">
        <f>SUM(G72:G78)</f>
        <v>#REF!</v>
      </c>
      <c r="H79" s="179"/>
      <c r="I79" s="259" t="e">
        <f t="shared" si="3"/>
        <v>#REF!</v>
      </c>
      <c r="J79" s="259" t="e">
        <f t="shared" si="4"/>
        <v>#REF!</v>
      </c>
      <c r="K79" s="1" t="e">
        <f>_xlfn.IFNA(VLOOKUP(B80,#REF!,$K$4,0),0)</f>
        <v>#REF!</v>
      </c>
      <c r="L79" s="1" t="e">
        <f>_xlfn.IFNA(VLOOKUP(B80,#REF!,$K$4,0),0)</f>
        <v>#REF!</v>
      </c>
      <c r="M79" s="1" t="e">
        <f>_xlfn.IFNA(VLOOKUP(B80,#REF!,$K$4,0),0)</f>
        <v>#REF!</v>
      </c>
      <c r="N79" s="1" t="e">
        <f>_xlfn.IFNA(VLOOKUP(B80,#REF!,$K$4,0),0)</f>
        <v>#REF!</v>
      </c>
      <c r="O79" s="1" t="e">
        <f>_xlfn.IFNA(VLOOKUP(B80,#REF!,$K$4,0),0)</f>
        <v>#REF!</v>
      </c>
      <c r="P79" s="1" t="e">
        <f>_xlfn.IFNA(VLOOKUP(B80,#REF!,$K$4,0),0)</f>
        <v>#REF!</v>
      </c>
      <c r="Q79" s="1" t="e">
        <f>_xlfn.IFNA(VLOOKUP(B80,#REF!,$K$4,0),0)</f>
        <v>#REF!</v>
      </c>
      <c r="R79" s="1" t="e">
        <f>_xlfn.IFNA(VLOOKUP(B80,#REF!,$K$4,0),0)</f>
        <v>#REF!</v>
      </c>
      <c r="S79" s="1" t="e">
        <f>_xlfn.IFNA(VLOOKUP(B80,#REF!,$K$4,0),0)</f>
        <v>#REF!</v>
      </c>
      <c r="T79" s="1" t="e">
        <f>_xlfn.IFNA(VLOOKUP(B80,#REF!,$K$4,0),0)</f>
        <v>#REF!</v>
      </c>
      <c r="U79" s="1" t="e">
        <f>_xlfn.IFNA(VLOOKUP(B80,#REF!,$K$4,0),0)</f>
        <v>#REF!</v>
      </c>
      <c r="V79" s="1" t="e">
        <f>_xlfn.IFNA(VLOOKUP(B80,#REF!,$K$4,0),0)</f>
        <v>#REF!</v>
      </c>
      <c r="W79" s="1" t="e">
        <f>_xlfn.IFNA(VLOOKUP(B80,#REF!,$K$4,0),0)</f>
        <v>#REF!</v>
      </c>
      <c r="X79" s="1" t="e">
        <f>_xlfn.IFNA(VLOOKUP(B80,#REF!,$K$4,0),0)</f>
        <v>#REF!</v>
      </c>
      <c r="Y79" s="1" t="e">
        <f>_xlfn.IFNA(VLOOKUP(B80,#REF!,$K$4,0),0)</f>
        <v>#REF!</v>
      </c>
      <c r="Z79" s="1" t="e">
        <f>_xlfn.IFNA(VLOOKUP(B80,#REF!,$K$4,0),0)</f>
        <v>#REF!</v>
      </c>
      <c r="AA79" s="1" t="e">
        <f>_xlfn.IFNA(VLOOKUP(B80,#REF!,$K$4,0),0)</f>
        <v>#REF!</v>
      </c>
      <c r="AB79" s="1" t="e">
        <f>_xlfn.IFNA(VLOOKUP(B80,#REF!,$K$4,0),0)</f>
        <v>#REF!</v>
      </c>
      <c r="AC79" s="1" t="e">
        <f>_xlfn.IFNA(VLOOKUP(B80,#REF!,$K$4,0),0)</f>
        <v>#REF!</v>
      </c>
      <c r="AD79" s="1" t="e">
        <f>_xlfn.IFNA(VLOOKUP(B80,#REF!,$K$4,0),0)</f>
        <v>#REF!</v>
      </c>
      <c r="AE79" s="1" t="e">
        <f>_xlfn.IFNA(VLOOKUP(B80,#REF!,$K$4,0),0)</f>
        <v>#REF!</v>
      </c>
      <c r="AF79" s="1" t="e">
        <f>_xlfn.IFNA(VLOOKUP(B80,#REF!,$K$4,0),0)</f>
        <v>#REF!</v>
      </c>
      <c r="AG79" s="1" t="e">
        <f>_xlfn.IFNA(VLOOKUP(B80,#REF!,$K$4,0),0)</f>
        <v>#REF!</v>
      </c>
      <c r="AH79" s="1" t="e">
        <f>_xlfn.IFNA(VLOOKUP(B80,#REF!,$K$4,0),0)</f>
        <v>#REF!</v>
      </c>
      <c r="AI79" s="1" t="e">
        <f>_xlfn.IFNA(VLOOKUP(B80,#REF!,$K$4,0),0)</f>
        <v>#REF!</v>
      </c>
    </row>
    <row r="80" spans="1:35">
      <c r="A80" s="232"/>
      <c r="B80" s="181" t="s">
        <v>344</v>
      </c>
      <c r="C80" s="229" t="s">
        <v>215</v>
      </c>
      <c r="D80" s="188" t="e">
        <f>#REF!</f>
        <v>#REF!</v>
      </c>
      <c r="E80" s="292"/>
      <c r="F80" s="225"/>
      <c r="G80" s="226"/>
      <c r="H80" s="179"/>
      <c r="I80" s="259" t="e">
        <f t="shared" si="3"/>
        <v>#REF!</v>
      </c>
      <c r="J80" s="259" t="e">
        <f t="shared" si="4"/>
        <v>#REF!</v>
      </c>
      <c r="K80" s="1" t="e">
        <f>_xlfn.IFNA(VLOOKUP(B81,#REF!,$K$4,0),0)</f>
        <v>#REF!</v>
      </c>
      <c r="L80" s="1" t="e">
        <f>_xlfn.IFNA(VLOOKUP(B81,#REF!,$K$4,0),0)</f>
        <v>#REF!</v>
      </c>
      <c r="M80" s="1" t="e">
        <f>_xlfn.IFNA(VLOOKUP(B81,#REF!,$K$4,0),0)</f>
        <v>#REF!</v>
      </c>
      <c r="N80" s="1" t="e">
        <f>_xlfn.IFNA(VLOOKUP(B81,#REF!,$K$4,0),0)</f>
        <v>#REF!</v>
      </c>
      <c r="O80" s="1" t="e">
        <f>_xlfn.IFNA(VLOOKUP(B81,#REF!,$K$4,0),0)</f>
        <v>#REF!</v>
      </c>
      <c r="P80" s="1" t="e">
        <f>_xlfn.IFNA(VLOOKUP(B81,#REF!,$K$4,0),0)</f>
        <v>#REF!</v>
      </c>
      <c r="Q80" s="1" t="e">
        <f>_xlfn.IFNA(VLOOKUP(B81,#REF!,$K$4,0),0)</f>
        <v>#REF!</v>
      </c>
      <c r="R80" s="1" t="e">
        <f>_xlfn.IFNA(VLOOKUP(B81,#REF!,$K$4,0),0)</f>
        <v>#REF!</v>
      </c>
      <c r="S80" s="1" t="e">
        <f>_xlfn.IFNA(VLOOKUP(B81,#REF!,$K$4,0),0)</f>
        <v>#REF!</v>
      </c>
      <c r="T80" s="1" t="e">
        <f>_xlfn.IFNA(VLOOKUP(B81,#REF!,$K$4,0),0)</f>
        <v>#REF!</v>
      </c>
      <c r="U80" s="1" t="e">
        <f>_xlfn.IFNA(VLOOKUP(B81,#REF!,$K$4,0),0)</f>
        <v>#REF!</v>
      </c>
      <c r="V80" s="1" t="e">
        <f>_xlfn.IFNA(VLOOKUP(B81,#REF!,$K$4,0),0)</f>
        <v>#REF!</v>
      </c>
      <c r="W80" s="1" t="e">
        <f>_xlfn.IFNA(VLOOKUP(B81,#REF!,$K$4,0),0)</f>
        <v>#REF!</v>
      </c>
      <c r="X80" s="1" t="e">
        <f>_xlfn.IFNA(VLOOKUP(B81,#REF!,$K$4,0),0)</f>
        <v>#REF!</v>
      </c>
      <c r="Y80" s="1" t="e">
        <f>_xlfn.IFNA(VLOOKUP(B81,#REF!,$K$4,0),0)</f>
        <v>#REF!</v>
      </c>
      <c r="Z80" s="1" t="e">
        <f>_xlfn.IFNA(VLOOKUP(B81,#REF!,$K$4,0),0)</f>
        <v>#REF!</v>
      </c>
      <c r="AA80" s="1" t="e">
        <f>_xlfn.IFNA(VLOOKUP(B81,#REF!,$K$4,0),0)</f>
        <v>#REF!</v>
      </c>
      <c r="AB80" s="1" t="e">
        <f>_xlfn.IFNA(VLOOKUP(B81,#REF!,$K$4,0),0)</f>
        <v>#REF!</v>
      </c>
      <c r="AC80" s="1" t="e">
        <f>_xlfn.IFNA(VLOOKUP(B81,#REF!,$K$4,0),0)</f>
        <v>#REF!</v>
      </c>
      <c r="AD80" s="1" t="e">
        <f>_xlfn.IFNA(VLOOKUP(B81,#REF!,$K$4,0),0)</f>
        <v>#REF!</v>
      </c>
      <c r="AE80" s="1" t="e">
        <f>_xlfn.IFNA(VLOOKUP(B81,#REF!,$K$4,0),0)</f>
        <v>#REF!</v>
      </c>
      <c r="AF80" s="1" t="e">
        <f>_xlfn.IFNA(VLOOKUP(B81,#REF!,$K$4,0),0)</f>
        <v>#REF!</v>
      </c>
      <c r="AG80" s="1" t="e">
        <f>_xlfn.IFNA(VLOOKUP(B81,#REF!,$K$4,0),0)</f>
        <v>#REF!</v>
      </c>
      <c r="AH80" s="1" t="e">
        <f>_xlfn.IFNA(VLOOKUP(B81,#REF!,$K$4,0),0)</f>
        <v>#REF!</v>
      </c>
      <c r="AI80" s="1" t="e">
        <f>_xlfn.IFNA(VLOOKUP(B81,#REF!,$K$4,0),0)</f>
        <v>#REF!</v>
      </c>
    </row>
    <row r="81" spans="1:35">
      <c r="A81" s="232"/>
      <c r="B81" s="181" t="s">
        <v>344</v>
      </c>
      <c r="C81" s="230" t="s">
        <v>216</v>
      </c>
      <c r="D81" s="188" t="e">
        <f>#REF!</f>
        <v>#REF!</v>
      </c>
      <c r="E81" s="292"/>
      <c r="F81" s="225"/>
      <c r="G81" s="226"/>
      <c r="H81" s="179"/>
      <c r="I81" s="259" t="e">
        <f t="shared" si="3"/>
        <v>#REF!</v>
      </c>
      <c r="J81" s="259" t="e">
        <f t="shared" si="4"/>
        <v>#REF!</v>
      </c>
      <c r="K81" s="1" t="e">
        <f>_xlfn.IFNA(VLOOKUP(B82,#REF!,$K$4,0),0)</f>
        <v>#REF!</v>
      </c>
      <c r="L81" s="1" t="e">
        <f>_xlfn.IFNA(VLOOKUP(B82,#REF!,$K$4,0),0)</f>
        <v>#REF!</v>
      </c>
      <c r="M81" s="1" t="e">
        <f>_xlfn.IFNA(VLOOKUP(B82,#REF!,$K$4,0),0)</f>
        <v>#REF!</v>
      </c>
      <c r="N81" s="1" t="e">
        <f>_xlfn.IFNA(VLOOKUP(B82,#REF!,$K$4,0),0)</f>
        <v>#REF!</v>
      </c>
      <c r="O81" s="1" t="e">
        <f>_xlfn.IFNA(VLOOKUP(B82,#REF!,$K$4,0),0)</f>
        <v>#REF!</v>
      </c>
      <c r="P81" s="1" t="e">
        <f>_xlfn.IFNA(VLOOKUP(B82,#REF!,$K$4,0),0)</f>
        <v>#REF!</v>
      </c>
      <c r="Q81" s="1" t="e">
        <f>_xlfn.IFNA(VLOOKUP(B82,#REF!,$K$4,0),0)</f>
        <v>#REF!</v>
      </c>
      <c r="R81" s="1" t="e">
        <f>_xlfn.IFNA(VLOOKUP(B82,#REF!,$K$4,0),0)</f>
        <v>#REF!</v>
      </c>
      <c r="S81" s="1" t="e">
        <f>_xlfn.IFNA(VLOOKUP(B82,#REF!,$K$4,0),0)</f>
        <v>#REF!</v>
      </c>
      <c r="T81" s="1" t="e">
        <f>_xlfn.IFNA(VLOOKUP(B82,#REF!,$K$4,0),0)</f>
        <v>#REF!</v>
      </c>
      <c r="U81" s="1" t="e">
        <f>_xlfn.IFNA(VLOOKUP(B82,#REF!,$K$4,0),0)</f>
        <v>#REF!</v>
      </c>
      <c r="V81" s="1" t="e">
        <f>_xlfn.IFNA(VLOOKUP(B82,#REF!,$K$4,0),0)</f>
        <v>#REF!</v>
      </c>
      <c r="W81" s="1" t="e">
        <f>_xlfn.IFNA(VLOOKUP(B82,#REF!,$K$4,0),0)</f>
        <v>#REF!</v>
      </c>
      <c r="X81" s="1" t="e">
        <f>_xlfn.IFNA(VLOOKUP(B82,#REF!,$K$4,0),0)</f>
        <v>#REF!</v>
      </c>
      <c r="Y81" s="1" t="e">
        <f>_xlfn.IFNA(VLOOKUP(B82,#REF!,$K$4,0),0)</f>
        <v>#REF!</v>
      </c>
      <c r="Z81" s="1" t="e">
        <f>_xlfn.IFNA(VLOOKUP(B82,#REF!,$K$4,0),0)</f>
        <v>#REF!</v>
      </c>
      <c r="AA81" s="1" t="e">
        <f>_xlfn.IFNA(VLOOKUP(B82,#REF!,$K$4,0),0)</f>
        <v>#REF!</v>
      </c>
      <c r="AB81" s="1" t="e">
        <f>_xlfn.IFNA(VLOOKUP(B82,#REF!,$K$4,0),0)</f>
        <v>#REF!</v>
      </c>
      <c r="AC81" s="1" t="e">
        <f>_xlfn.IFNA(VLOOKUP(B82,#REF!,$K$4,0),0)</f>
        <v>#REF!</v>
      </c>
      <c r="AD81" s="1" t="e">
        <f>_xlfn.IFNA(VLOOKUP(B82,#REF!,$K$4,0),0)</f>
        <v>#REF!</v>
      </c>
      <c r="AE81" s="1" t="e">
        <f>_xlfn.IFNA(VLOOKUP(B82,#REF!,$K$4,0),0)</f>
        <v>#REF!</v>
      </c>
      <c r="AF81" s="1" t="e">
        <f>_xlfn.IFNA(VLOOKUP(B82,#REF!,$K$4,0),0)</f>
        <v>#REF!</v>
      </c>
      <c r="AG81" s="1" t="e">
        <f>_xlfn.IFNA(VLOOKUP(B82,#REF!,$K$4,0),0)</f>
        <v>#REF!</v>
      </c>
      <c r="AH81" s="1" t="e">
        <f>_xlfn.IFNA(VLOOKUP(B82,#REF!,$K$4,0),0)</f>
        <v>#REF!</v>
      </c>
      <c r="AI81" s="1" t="e">
        <f>_xlfn.IFNA(VLOOKUP(B82,#REF!,$K$4,0),0)</f>
        <v>#REF!</v>
      </c>
    </row>
    <row r="82" spans="1:35">
      <c r="A82" s="231">
        <v>57</v>
      </c>
      <c r="B82" s="181" t="e">
        <f>#REF!</f>
        <v>#REF!</v>
      </c>
      <c r="C82" s="183" t="e">
        <f>#REF!</f>
        <v>#REF!</v>
      </c>
      <c r="D82" s="188" t="e">
        <f>#REF!</f>
        <v>#REF!</v>
      </c>
      <c r="E82" s="292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217" t="e">
        <f>#REF!</f>
        <v>#REF!</v>
      </c>
      <c r="G82" s="184" t="e">
        <f t="shared" ref="G82:G100" si="5">ROUND(E82*F82,0)</f>
        <v>#REF!</v>
      </c>
      <c r="H82" s="179"/>
      <c r="I82" s="259" t="e">
        <f t="shared" si="3"/>
        <v>#REF!</v>
      </c>
      <c r="J82" s="259" t="e">
        <f t="shared" si="4"/>
        <v>#REF!</v>
      </c>
      <c r="K82" s="1" t="e">
        <f>_xlfn.IFNA(VLOOKUP(B83,#REF!,$K$4,0),0)</f>
        <v>#REF!</v>
      </c>
      <c r="L82" s="1" t="e">
        <f>_xlfn.IFNA(VLOOKUP(B83,#REF!,$K$4,0),0)</f>
        <v>#REF!</v>
      </c>
      <c r="M82" s="1" t="e">
        <f>_xlfn.IFNA(VLOOKUP(B83,#REF!,$K$4,0),0)</f>
        <v>#REF!</v>
      </c>
      <c r="N82" s="1" t="e">
        <f>_xlfn.IFNA(VLOOKUP(B83,#REF!,$K$4,0),0)</f>
        <v>#REF!</v>
      </c>
      <c r="O82" s="1" t="e">
        <f>_xlfn.IFNA(VLOOKUP(B83,#REF!,$K$4,0),0)</f>
        <v>#REF!</v>
      </c>
      <c r="P82" s="1" t="e">
        <f>_xlfn.IFNA(VLOOKUP(B83,#REF!,$K$4,0),0)</f>
        <v>#REF!</v>
      </c>
      <c r="Q82" s="1" t="e">
        <f>_xlfn.IFNA(VLOOKUP(B83,#REF!,$K$4,0),0)</f>
        <v>#REF!</v>
      </c>
      <c r="R82" s="1" t="e">
        <f>_xlfn.IFNA(VLOOKUP(B83,#REF!,$K$4,0),0)</f>
        <v>#REF!</v>
      </c>
      <c r="S82" s="1" t="e">
        <f>_xlfn.IFNA(VLOOKUP(B83,#REF!,$K$4,0),0)</f>
        <v>#REF!</v>
      </c>
      <c r="T82" s="1" t="e">
        <f>_xlfn.IFNA(VLOOKUP(B83,#REF!,$K$4,0),0)</f>
        <v>#REF!</v>
      </c>
      <c r="U82" s="1" t="e">
        <f>_xlfn.IFNA(VLOOKUP(B83,#REF!,$K$4,0),0)</f>
        <v>#REF!</v>
      </c>
      <c r="V82" s="1" t="e">
        <f>_xlfn.IFNA(VLOOKUP(B83,#REF!,$K$4,0),0)</f>
        <v>#REF!</v>
      </c>
      <c r="W82" s="1" t="e">
        <f>_xlfn.IFNA(VLOOKUP(B83,#REF!,$K$4,0),0)</f>
        <v>#REF!</v>
      </c>
      <c r="X82" s="1" t="e">
        <f>_xlfn.IFNA(VLOOKUP(B83,#REF!,$K$4,0),0)</f>
        <v>#REF!</v>
      </c>
      <c r="Y82" s="1" t="e">
        <f>_xlfn.IFNA(VLOOKUP(B83,#REF!,$K$4,0),0)</f>
        <v>#REF!</v>
      </c>
      <c r="Z82" s="1" t="e">
        <f>_xlfn.IFNA(VLOOKUP(B83,#REF!,$K$4,0),0)</f>
        <v>#REF!</v>
      </c>
      <c r="AA82" s="1" t="e">
        <f>_xlfn.IFNA(VLOOKUP(B83,#REF!,$K$4,0),0)</f>
        <v>#REF!</v>
      </c>
      <c r="AB82" s="1" t="e">
        <f>_xlfn.IFNA(VLOOKUP(B83,#REF!,$K$4,0),0)</f>
        <v>#REF!</v>
      </c>
      <c r="AC82" s="1" t="e">
        <f>_xlfn.IFNA(VLOOKUP(B83,#REF!,$K$4,0),0)</f>
        <v>#REF!</v>
      </c>
      <c r="AD82" s="1" t="e">
        <f>_xlfn.IFNA(VLOOKUP(B83,#REF!,$K$4,0),0)</f>
        <v>#REF!</v>
      </c>
      <c r="AE82" s="1" t="e">
        <f>_xlfn.IFNA(VLOOKUP(B83,#REF!,$K$4,0),0)</f>
        <v>#REF!</v>
      </c>
      <c r="AF82" s="1" t="e">
        <f>_xlfn.IFNA(VLOOKUP(B83,#REF!,$K$4,0),0)</f>
        <v>#REF!</v>
      </c>
      <c r="AG82" s="1" t="e">
        <f>_xlfn.IFNA(VLOOKUP(B83,#REF!,$K$4,0),0)</f>
        <v>#REF!</v>
      </c>
      <c r="AH82" s="1" t="e">
        <f>_xlfn.IFNA(VLOOKUP(B83,#REF!,$K$4,0),0)</f>
        <v>#REF!</v>
      </c>
      <c r="AI82" s="1" t="e">
        <f>_xlfn.IFNA(VLOOKUP(B83,#REF!,$K$4,0),0)</f>
        <v>#REF!</v>
      </c>
    </row>
    <row r="83" spans="1:35">
      <c r="A83" s="231">
        <v>58</v>
      </c>
      <c r="B83" s="181" t="e">
        <f>#REF!</f>
        <v>#REF!</v>
      </c>
      <c r="C83" s="183" t="e">
        <f>#REF!</f>
        <v>#REF!</v>
      </c>
      <c r="D83" s="188" t="e">
        <f>#REF!</f>
        <v>#REF!</v>
      </c>
      <c r="E83" s="292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217" t="e">
        <f>#REF!</f>
        <v>#REF!</v>
      </c>
      <c r="G83" s="184" t="e">
        <f t="shared" si="5"/>
        <v>#REF!</v>
      </c>
      <c r="H83" s="179"/>
      <c r="I83" s="259" t="e">
        <f t="shared" si="3"/>
        <v>#REF!</v>
      </c>
      <c r="J83" s="259" t="e">
        <f t="shared" si="4"/>
        <v>#REF!</v>
      </c>
      <c r="K83" s="1" t="e">
        <f>_xlfn.IFNA(VLOOKUP(B84,#REF!,$K$4,0),0)</f>
        <v>#REF!</v>
      </c>
      <c r="L83" s="1" t="e">
        <f>_xlfn.IFNA(VLOOKUP(B84,#REF!,$K$4,0),0)</f>
        <v>#REF!</v>
      </c>
      <c r="M83" s="1" t="e">
        <f>_xlfn.IFNA(VLOOKUP(B84,#REF!,$K$4,0),0)</f>
        <v>#REF!</v>
      </c>
      <c r="N83" s="1" t="e">
        <f>_xlfn.IFNA(VLOOKUP(B84,#REF!,$K$4,0),0)</f>
        <v>#REF!</v>
      </c>
      <c r="O83" s="1" t="e">
        <f>_xlfn.IFNA(VLOOKUP(B84,#REF!,$K$4,0),0)</f>
        <v>#REF!</v>
      </c>
      <c r="P83" s="1" t="e">
        <f>_xlfn.IFNA(VLOOKUP(B84,#REF!,$K$4,0),0)</f>
        <v>#REF!</v>
      </c>
      <c r="Q83" s="1" t="e">
        <f>_xlfn.IFNA(VLOOKUP(B84,#REF!,$K$4,0),0)</f>
        <v>#REF!</v>
      </c>
      <c r="R83" s="1" t="e">
        <f>_xlfn.IFNA(VLOOKUP(B84,#REF!,$K$4,0),0)</f>
        <v>#REF!</v>
      </c>
      <c r="S83" s="1" t="e">
        <f>_xlfn.IFNA(VLOOKUP(B84,#REF!,$K$4,0),0)</f>
        <v>#REF!</v>
      </c>
      <c r="T83" s="1" t="e">
        <f>_xlfn.IFNA(VLOOKUP(B84,#REF!,$K$4,0),0)</f>
        <v>#REF!</v>
      </c>
      <c r="U83" s="1" t="e">
        <f>_xlfn.IFNA(VLOOKUP(B84,#REF!,$K$4,0),0)</f>
        <v>#REF!</v>
      </c>
      <c r="V83" s="1" t="e">
        <f>_xlfn.IFNA(VLOOKUP(B84,#REF!,$K$4,0),0)</f>
        <v>#REF!</v>
      </c>
      <c r="W83" s="1" t="e">
        <f>_xlfn.IFNA(VLOOKUP(B84,#REF!,$K$4,0),0)</f>
        <v>#REF!</v>
      </c>
      <c r="X83" s="1" t="e">
        <f>_xlfn.IFNA(VLOOKUP(B84,#REF!,$K$4,0),0)</f>
        <v>#REF!</v>
      </c>
      <c r="Y83" s="1" t="e">
        <f>_xlfn.IFNA(VLOOKUP(B84,#REF!,$K$4,0),0)</f>
        <v>#REF!</v>
      </c>
      <c r="Z83" s="1" t="e">
        <f>_xlfn.IFNA(VLOOKUP(B84,#REF!,$K$4,0),0)</f>
        <v>#REF!</v>
      </c>
      <c r="AA83" s="1" t="e">
        <f>_xlfn.IFNA(VLOOKUP(B84,#REF!,$K$4,0),0)</f>
        <v>#REF!</v>
      </c>
      <c r="AB83" s="1" t="e">
        <f>_xlfn.IFNA(VLOOKUP(B84,#REF!,$K$4,0),0)</f>
        <v>#REF!</v>
      </c>
      <c r="AC83" s="1" t="e">
        <f>_xlfn.IFNA(VLOOKUP(B84,#REF!,$K$4,0),0)</f>
        <v>#REF!</v>
      </c>
      <c r="AD83" s="1" t="e">
        <f>_xlfn.IFNA(VLOOKUP(B84,#REF!,$K$4,0),0)</f>
        <v>#REF!</v>
      </c>
      <c r="AE83" s="1" t="e">
        <f>_xlfn.IFNA(VLOOKUP(B84,#REF!,$K$4,0),0)</f>
        <v>#REF!</v>
      </c>
      <c r="AF83" s="1" t="e">
        <f>_xlfn.IFNA(VLOOKUP(B84,#REF!,$K$4,0),0)</f>
        <v>#REF!</v>
      </c>
      <c r="AG83" s="1" t="e">
        <f>_xlfn.IFNA(VLOOKUP(B84,#REF!,$K$4,0),0)</f>
        <v>#REF!</v>
      </c>
      <c r="AH83" s="1" t="e">
        <f>_xlfn.IFNA(VLOOKUP(B84,#REF!,$K$4,0),0)</f>
        <v>#REF!</v>
      </c>
      <c r="AI83" s="1" t="e">
        <f>_xlfn.IFNA(VLOOKUP(B84,#REF!,$K$4,0),0)</f>
        <v>#REF!</v>
      </c>
    </row>
    <row r="84" spans="1:35">
      <c r="A84" s="231">
        <v>59</v>
      </c>
      <c r="B84" s="181" t="e">
        <f>#REF!</f>
        <v>#REF!</v>
      </c>
      <c r="C84" s="183" t="e">
        <f>#REF!</f>
        <v>#REF!</v>
      </c>
      <c r="D84" s="188" t="e">
        <f>#REF!</f>
        <v>#REF!</v>
      </c>
      <c r="E84" s="292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217" t="e">
        <f>#REF!</f>
        <v>#REF!</v>
      </c>
      <c r="G84" s="184" t="e">
        <f t="shared" si="5"/>
        <v>#REF!</v>
      </c>
      <c r="H84" s="179"/>
      <c r="I84" s="259" t="e">
        <f t="shared" si="3"/>
        <v>#REF!</v>
      </c>
      <c r="J84" s="259" t="e">
        <f t="shared" si="4"/>
        <v>#REF!</v>
      </c>
      <c r="K84" s="1" t="e">
        <f>_xlfn.IFNA(VLOOKUP(B85,#REF!,$K$4,0),0)</f>
        <v>#REF!</v>
      </c>
      <c r="L84" s="1" t="e">
        <f>_xlfn.IFNA(VLOOKUP(B85,#REF!,$K$4,0),0)</f>
        <v>#REF!</v>
      </c>
      <c r="M84" s="1" t="e">
        <f>_xlfn.IFNA(VLOOKUP(B85,#REF!,$K$4,0),0)</f>
        <v>#REF!</v>
      </c>
      <c r="N84" s="1" t="e">
        <f>_xlfn.IFNA(VLOOKUP(B85,#REF!,$K$4,0),0)</f>
        <v>#REF!</v>
      </c>
      <c r="O84" s="1" t="e">
        <f>_xlfn.IFNA(VLOOKUP(B85,#REF!,$K$4,0),0)</f>
        <v>#REF!</v>
      </c>
      <c r="P84" s="1" t="e">
        <f>_xlfn.IFNA(VLOOKUP(B85,#REF!,$K$4,0),0)</f>
        <v>#REF!</v>
      </c>
      <c r="Q84" s="1" t="e">
        <f>_xlfn.IFNA(VLOOKUP(B85,#REF!,$K$4,0),0)</f>
        <v>#REF!</v>
      </c>
      <c r="R84" s="1" t="e">
        <f>_xlfn.IFNA(VLOOKUP(B85,#REF!,$K$4,0),0)</f>
        <v>#REF!</v>
      </c>
      <c r="S84" s="1" t="e">
        <f>_xlfn.IFNA(VLOOKUP(B85,#REF!,$K$4,0),0)</f>
        <v>#REF!</v>
      </c>
      <c r="T84" s="1" t="e">
        <f>_xlfn.IFNA(VLOOKUP(B85,#REF!,$K$4,0),0)</f>
        <v>#REF!</v>
      </c>
      <c r="U84" s="1" t="e">
        <f>_xlfn.IFNA(VLOOKUP(B85,#REF!,$K$4,0),0)</f>
        <v>#REF!</v>
      </c>
      <c r="V84" s="1" t="e">
        <f>_xlfn.IFNA(VLOOKUP(B85,#REF!,$K$4,0),0)</f>
        <v>#REF!</v>
      </c>
      <c r="W84" s="1" t="e">
        <f>_xlfn.IFNA(VLOOKUP(B85,#REF!,$K$4,0),0)</f>
        <v>#REF!</v>
      </c>
      <c r="X84" s="1" t="e">
        <f>_xlfn.IFNA(VLOOKUP(B85,#REF!,$K$4,0),0)</f>
        <v>#REF!</v>
      </c>
      <c r="Y84" s="1" t="e">
        <f>_xlfn.IFNA(VLOOKUP(B85,#REF!,$K$4,0),0)</f>
        <v>#REF!</v>
      </c>
      <c r="Z84" s="1" t="e">
        <f>_xlfn.IFNA(VLOOKUP(B85,#REF!,$K$4,0),0)</f>
        <v>#REF!</v>
      </c>
      <c r="AA84" s="1" t="e">
        <f>_xlfn.IFNA(VLOOKUP(B85,#REF!,$K$4,0),0)</f>
        <v>#REF!</v>
      </c>
      <c r="AB84" s="1" t="e">
        <f>_xlfn.IFNA(VLOOKUP(B85,#REF!,$K$4,0),0)</f>
        <v>#REF!</v>
      </c>
      <c r="AC84" s="1" t="e">
        <f>_xlfn.IFNA(VLOOKUP(B85,#REF!,$K$4,0),0)</f>
        <v>#REF!</v>
      </c>
      <c r="AD84" s="1" t="e">
        <f>_xlfn.IFNA(VLOOKUP(B85,#REF!,$K$4,0),0)</f>
        <v>#REF!</v>
      </c>
      <c r="AE84" s="1" t="e">
        <f>_xlfn.IFNA(VLOOKUP(B85,#REF!,$K$4,0),0)</f>
        <v>#REF!</v>
      </c>
      <c r="AF84" s="1" t="e">
        <f>_xlfn.IFNA(VLOOKUP(B85,#REF!,$K$4,0),0)</f>
        <v>#REF!</v>
      </c>
      <c r="AG84" s="1" t="e">
        <f>_xlfn.IFNA(VLOOKUP(B85,#REF!,$K$4,0),0)</f>
        <v>#REF!</v>
      </c>
      <c r="AH84" s="1" t="e">
        <f>_xlfn.IFNA(VLOOKUP(B85,#REF!,$K$4,0),0)</f>
        <v>#REF!</v>
      </c>
      <c r="AI84" s="1" t="e">
        <f>_xlfn.IFNA(VLOOKUP(B85,#REF!,$K$4,0),0)</f>
        <v>#REF!</v>
      </c>
    </row>
    <row r="85" spans="1:35">
      <c r="A85" s="231">
        <v>60</v>
      </c>
      <c r="B85" s="181" t="e">
        <f>#REF!</f>
        <v>#REF!</v>
      </c>
      <c r="C85" s="183" t="e">
        <f>#REF!</f>
        <v>#REF!</v>
      </c>
      <c r="D85" s="188" t="e">
        <f>#REF!</f>
        <v>#REF!</v>
      </c>
      <c r="E85" s="292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217" t="e">
        <f>#REF!</f>
        <v>#REF!</v>
      </c>
      <c r="G85" s="184" t="e">
        <f t="shared" si="5"/>
        <v>#REF!</v>
      </c>
      <c r="H85" s="179"/>
      <c r="I85" s="259" t="e">
        <f t="shared" si="3"/>
        <v>#REF!</v>
      </c>
      <c r="J85" s="259" t="e">
        <f t="shared" si="4"/>
        <v>#REF!</v>
      </c>
      <c r="K85" s="1" t="e">
        <f>_xlfn.IFNA(VLOOKUP(B86,#REF!,$K$4,0),0)</f>
        <v>#REF!</v>
      </c>
      <c r="L85" s="1" t="e">
        <f>_xlfn.IFNA(VLOOKUP(B86,#REF!,$K$4,0),0)</f>
        <v>#REF!</v>
      </c>
      <c r="M85" s="1" t="e">
        <f>_xlfn.IFNA(VLOOKUP(B86,#REF!,$K$4,0),0)</f>
        <v>#REF!</v>
      </c>
      <c r="N85" s="1" t="e">
        <f>_xlfn.IFNA(VLOOKUP(B86,#REF!,$K$4,0),0)</f>
        <v>#REF!</v>
      </c>
      <c r="O85" s="1" t="e">
        <f>_xlfn.IFNA(VLOOKUP(B86,#REF!,$K$4,0),0)</f>
        <v>#REF!</v>
      </c>
      <c r="P85" s="1" t="e">
        <f>_xlfn.IFNA(VLOOKUP(B86,#REF!,$K$4,0),0)</f>
        <v>#REF!</v>
      </c>
      <c r="Q85" s="1" t="e">
        <f>_xlfn.IFNA(VLOOKUP(B86,#REF!,$K$4,0),0)</f>
        <v>#REF!</v>
      </c>
      <c r="R85" s="1" t="e">
        <f>_xlfn.IFNA(VLOOKUP(B86,#REF!,$K$4,0),0)</f>
        <v>#REF!</v>
      </c>
      <c r="S85" s="1" t="e">
        <f>_xlfn.IFNA(VLOOKUP(B86,#REF!,$K$4,0),0)</f>
        <v>#REF!</v>
      </c>
      <c r="T85" s="1" t="e">
        <f>_xlfn.IFNA(VLOOKUP(B86,#REF!,$K$4,0),0)</f>
        <v>#REF!</v>
      </c>
      <c r="U85" s="1" t="e">
        <f>_xlfn.IFNA(VLOOKUP(B86,#REF!,$K$4,0),0)</f>
        <v>#REF!</v>
      </c>
      <c r="V85" s="1" t="e">
        <f>_xlfn.IFNA(VLOOKUP(B86,#REF!,$K$4,0),0)</f>
        <v>#REF!</v>
      </c>
      <c r="W85" s="1" t="e">
        <f>_xlfn.IFNA(VLOOKUP(B86,#REF!,$K$4,0),0)</f>
        <v>#REF!</v>
      </c>
      <c r="X85" s="1" t="e">
        <f>_xlfn.IFNA(VLOOKUP(B86,#REF!,$K$4,0),0)</f>
        <v>#REF!</v>
      </c>
      <c r="Y85" s="1" t="e">
        <f>_xlfn.IFNA(VLOOKUP(B86,#REF!,$K$4,0),0)</f>
        <v>#REF!</v>
      </c>
      <c r="Z85" s="1" t="e">
        <f>_xlfn.IFNA(VLOOKUP(B86,#REF!,$K$4,0),0)</f>
        <v>#REF!</v>
      </c>
      <c r="AA85" s="1" t="e">
        <f>_xlfn.IFNA(VLOOKUP(B86,#REF!,$K$4,0),0)</f>
        <v>#REF!</v>
      </c>
      <c r="AB85" s="1" t="e">
        <f>_xlfn.IFNA(VLOOKUP(B86,#REF!,$K$4,0),0)</f>
        <v>#REF!</v>
      </c>
      <c r="AC85" s="1" t="e">
        <f>_xlfn.IFNA(VLOOKUP(B86,#REF!,$K$4,0),0)</f>
        <v>#REF!</v>
      </c>
      <c r="AD85" s="1" t="e">
        <f>_xlfn.IFNA(VLOOKUP(B86,#REF!,$K$4,0),0)</f>
        <v>#REF!</v>
      </c>
      <c r="AE85" s="1" t="e">
        <f>_xlfn.IFNA(VLOOKUP(B86,#REF!,$K$4,0),0)</f>
        <v>#REF!</v>
      </c>
      <c r="AF85" s="1" t="e">
        <f>_xlfn.IFNA(VLOOKUP(B86,#REF!,$K$4,0),0)</f>
        <v>#REF!</v>
      </c>
      <c r="AG85" s="1" t="e">
        <f>_xlfn.IFNA(VLOOKUP(B86,#REF!,$K$4,0),0)</f>
        <v>#REF!</v>
      </c>
      <c r="AH85" s="1" t="e">
        <f>_xlfn.IFNA(VLOOKUP(B86,#REF!,$K$4,0),0)</f>
        <v>#REF!</v>
      </c>
      <c r="AI85" s="1" t="e">
        <f>_xlfn.IFNA(VLOOKUP(B86,#REF!,$K$4,0),0)</f>
        <v>#REF!</v>
      </c>
    </row>
    <row r="86" spans="1:35">
      <c r="A86" s="231">
        <v>61</v>
      </c>
      <c r="B86" s="181" t="e">
        <f>#REF!</f>
        <v>#REF!</v>
      </c>
      <c r="C86" s="183" t="e">
        <f>#REF!</f>
        <v>#REF!</v>
      </c>
      <c r="D86" s="188" t="e">
        <f>#REF!</f>
        <v>#REF!</v>
      </c>
      <c r="E86" s="292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217" t="e">
        <f>#REF!</f>
        <v>#REF!</v>
      </c>
      <c r="G86" s="184" t="e">
        <f t="shared" si="5"/>
        <v>#REF!</v>
      </c>
      <c r="H86" s="179"/>
      <c r="I86" s="259" t="e">
        <f t="shared" si="3"/>
        <v>#REF!</v>
      </c>
      <c r="J86" s="259" t="e">
        <f t="shared" si="4"/>
        <v>#REF!</v>
      </c>
      <c r="K86" s="1" t="e">
        <f>_xlfn.IFNA(VLOOKUP(B87,#REF!,$K$4,0),0)</f>
        <v>#REF!</v>
      </c>
      <c r="L86" s="1" t="e">
        <f>_xlfn.IFNA(VLOOKUP(B87,#REF!,$K$4,0),0)</f>
        <v>#REF!</v>
      </c>
      <c r="M86" s="1" t="e">
        <f>_xlfn.IFNA(VLOOKUP(B87,#REF!,$K$4,0),0)</f>
        <v>#REF!</v>
      </c>
      <c r="N86" s="1" t="e">
        <f>_xlfn.IFNA(VLOOKUP(B87,#REF!,$K$4,0),0)</f>
        <v>#REF!</v>
      </c>
      <c r="O86" s="1" t="e">
        <f>_xlfn.IFNA(VLOOKUP(B87,#REF!,$K$4,0),0)</f>
        <v>#REF!</v>
      </c>
      <c r="P86" s="1" t="e">
        <f>_xlfn.IFNA(VLOOKUP(B87,#REF!,$K$4,0),0)</f>
        <v>#REF!</v>
      </c>
      <c r="Q86" s="1" t="e">
        <f>_xlfn.IFNA(VLOOKUP(B87,#REF!,$K$4,0),0)</f>
        <v>#REF!</v>
      </c>
      <c r="R86" s="1" t="e">
        <f>_xlfn.IFNA(VLOOKUP(B87,#REF!,$K$4,0),0)</f>
        <v>#REF!</v>
      </c>
      <c r="S86" s="1" t="e">
        <f>_xlfn.IFNA(VLOOKUP(B87,#REF!,$K$4,0),0)</f>
        <v>#REF!</v>
      </c>
      <c r="T86" s="1" t="e">
        <f>_xlfn.IFNA(VLOOKUP(B87,#REF!,$K$4,0),0)</f>
        <v>#REF!</v>
      </c>
      <c r="U86" s="1" t="e">
        <f>_xlfn.IFNA(VLOOKUP(B87,#REF!,$K$4,0),0)</f>
        <v>#REF!</v>
      </c>
      <c r="V86" s="1" t="e">
        <f>_xlfn.IFNA(VLOOKUP(B87,#REF!,$K$4,0),0)</f>
        <v>#REF!</v>
      </c>
      <c r="W86" s="1" t="e">
        <f>_xlfn.IFNA(VLOOKUP(B87,#REF!,$K$4,0),0)</f>
        <v>#REF!</v>
      </c>
      <c r="X86" s="1" t="e">
        <f>_xlfn.IFNA(VLOOKUP(B87,#REF!,$K$4,0),0)</f>
        <v>#REF!</v>
      </c>
      <c r="Y86" s="1" t="e">
        <f>_xlfn.IFNA(VLOOKUP(B87,#REF!,$K$4,0),0)</f>
        <v>#REF!</v>
      </c>
      <c r="Z86" s="1" t="e">
        <f>_xlfn.IFNA(VLOOKUP(B87,#REF!,$K$4,0),0)</f>
        <v>#REF!</v>
      </c>
      <c r="AA86" s="1" t="e">
        <f>_xlfn.IFNA(VLOOKUP(B87,#REF!,$K$4,0),0)</f>
        <v>#REF!</v>
      </c>
      <c r="AB86" s="1" t="e">
        <f>_xlfn.IFNA(VLOOKUP(B87,#REF!,$K$4,0),0)</f>
        <v>#REF!</v>
      </c>
      <c r="AC86" s="1" t="e">
        <f>_xlfn.IFNA(VLOOKUP(B87,#REF!,$K$4,0),0)</f>
        <v>#REF!</v>
      </c>
      <c r="AD86" s="1" t="e">
        <f>_xlfn.IFNA(VLOOKUP(B87,#REF!,$K$4,0),0)</f>
        <v>#REF!</v>
      </c>
      <c r="AE86" s="1" t="e">
        <f>_xlfn.IFNA(VLOOKUP(B87,#REF!,$K$4,0),0)</f>
        <v>#REF!</v>
      </c>
      <c r="AF86" s="1" t="e">
        <f>_xlfn.IFNA(VLOOKUP(B87,#REF!,$K$4,0),0)</f>
        <v>#REF!</v>
      </c>
      <c r="AG86" s="1" t="e">
        <f>_xlfn.IFNA(VLOOKUP(B87,#REF!,$K$4,0),0)</f>
        <v>#REF!</v>
      </c>
      <c r="AH86" s="1" t="e">
        <f>_xlfn.IFNA(VLOOKUP(B87,#REF!,$K$4,0),0)</f>
        <v>#REF!</v>
      </c>
      <c r="AI86" s="1" t="e">
        <f>_xlfn.IFNA(VLOOKUP(B87,#REF!,$K$4,0),0)</f>
        <v>#REF!</v>
      </c>
    </row>
    <row r="87" spans="1:35">
      <c r="A87" s="231">
        <v>62</v>
      </c>
      <c r="B87" s="181" t="e">
        <f>#REF!</f>
        <v>#REF!</v>
      </c>
      <c r="C87" s="183" t="e">
        <f>#REF!</f>
        <v>#REF!</v>
      </c>
      <c r="D87" s="188" t="e">
        <f>#REF!</f>
        <v>#REF!</v>
      </c>
      <c r="E87" s="292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217" t="e">
        <f>#REF!</f>
        <v>#REF!</v>
      </c>
      <c r="G87" s="184" t="e">
        <f t="shared" si="5"/>
        <v>#REF!</v>
      </c>
      <c r="H87" s="179"/>
      <c r="I87" s="259" t="e">
        <f t="shared" si="3"/>
        <v>#REF!</v>
      </c>
      <c r="J87" s="259" t="e">
        <f t="shared" si="4"/>
        <v>#REF!</v>
      </c>
      <c r="K87" s="1" t="e">
        <f>_xlfn.IFNA(VLOOKUP(B88,#REF!,$K$4,0),0)</f>
        <v>#REF!</v>
      </c>
      <c r="L87" s="1" t="e">
        <f>_xlfn.IFNA(VLOOKUP(B88,#REF!,$K$4,0),0)</f>
        <v>#REF!</v>
      </c>
      <c r="M87" s="1" t="e">
        <f>_xlfn.IFNA(VLOOKUP(B88,#REF!,$K$4,0),0)</f>
        <v>#REF!</v>
      </c>
      <c r="N87" s="1" t="e">
        <f>_xlfn.IFNA(VLOOKUP(B88,#REF!,$K$4,0),0)</f>
        <v>#REF!</v>
      </c>
      <c r="O87" s="1" t="e">
        <f>_xlfn.IFNA(VLOOKUP(B88,#REF!,$K$4,0),0)</f>
        <v>#REF!</v>
      </c>
      <c r="P87" s="1" t="e">
        <f>_xlfn.IFNA(VLOOKUP(B88,#REF!,$K$4,0),0)</f>
        <v>#REF!</v>
      </c>
      <c r="Q87" s="1" t="e">
        <f>_xlfn.IFNA(VLOOKUP(B88,#REF!,$K$4,0),0)</f>
        <v>#REF!</v>
      </c>
      <c r="R87" s="1" t="e">
        <f>_xlfn.IFNA(VLOOKUP(B88,#REF!,$K$4,0),0)</f>
        <v>#REF!</v>
      </c>
      <c r="S87" s="1" t="e">
        <f>_xlfn.IFNA(VLOOKUP(B88,#REF!,$K$4,0),0)</f>
        <v>#REF!</v>
      </c>
      <c r="T87" s="1" t="e">
        <f>_xlfn.IFNA(VLOOKUP(B88,#REF!,$K$4,0),0)</f>
        <v>#REF!</v>
      </c>
      <c r="U87" s="1" t="e">
        <f>_xlfn.IFNA(VLOOKUP(B88,#REF!,$K$4,0),0)</f>
        <v>#REF!</v>
      </c>
      <c r="V87" s="1" t="e">
        <f>_xlfn.IFNA(VLOOKUP(B88,#REF!,$K$4,0),0)</f>
        <v>#REF!</v>
      </c>
      <c r="W87" s="1" t="e">
        <f>_xlfn.IFNA(VLOOKUP(B88,#REF!,$K$4,0),0)</f>
        <v>#REF!</v>
      </c>
      <c r="X87" s="1" t="e">
        <f>_xlfn.IFNA(VLOOKUP(B88,#REF!,$K$4,0),0)</f>
        <v>#REF!</v>
      </c>
      <c r="Y87" s="1" t="e">
        <f>_xlfn.IFNA(VLOOKUP(B88,#REF!,$K$4,0),0)</f>
        <v>#REF!</v>
      </c>
      <c r="Z87" s="1" t="e">
        <f>_xlfn.IFNA(VLOOKUP(B88,#REF!,$K$4,0),0)</f>
        <v>#REF!</v>
      </c>
      <c r="AA87" s="1" t="e">
        <f>_xlfn.IFNA(VLOOKUP(B88,#REF!,$K$4,0),0)</f>
        <v>#REF!</v>
      </c>
      <c r="AB87" s="1" t="e">
        <f>_xlfn.IFNA(VLOOKUP(B88,#REF!,$K$4,0),0)</f>
        <v>#REF!</v>
      </c>
      <c r="AC87" s="1" t="e">
        <f>_xlfn.IFNA(VLOOKUP(B88,#REF!,$K$4,0),0)</f>
        <v>#REF!</v>
      </c>
      <c r="AD87" s="1" t="e">
        <f>_xlfn.IFNA(VLOOKUP(B88,#REF!,$K$4,0),0)</f>
        <v>#REF!</v>
      </c>
      <c r="AE87" s="1" t="e">
        <f>_xlfn.IFNA(VLOOKUP(B88,#REF!,$K$4,0),0)</f>
        <v>#REF!</v>
      </c>
      <c r="AF87" s="1" t="e">
        <f>_xlfn.IFNA(VLOOKUP(B88,#REF!,$K$4,0),0)</f>
        <v>#REF!</v>
      </c>
      <c r="AG87" s="1" t="e">
        <f>_xlfn.IFNA(VLOOKUP(B88,#REF!,$K$4,0),0)</f>
        <v>#REF!</v>
      </c>
      <c r="AH87" s="1" t="e">
        <f>_xlfn.IFNA(VLOOKUP(B88,#REF!,$K$4,0),0)</f>
        <v>#REF!</v>
      </c>
      <c r="AI87" s="1" t="e">
        <f>_xlfn.IFNA(VLOOKUP(B88,#REF!,$K$4,0),0)</f>
        <v>#REF!</v>
      </c>
    </row>
    <row r="88" spans="1:35">
      <c r="A88" s="231">
        <v>63</v>
      </c>
      <c r="B88" s="181" t="e">
        <f>#REF!</f>
        <v>#REF!</v>
      </c>
      <c r="C88" s="183" t="e">
        <f>#REF!</f>
        <v>#REF!</v>
      </c>
      <c r="D88" s="188" t="e">
        <f>#REF!</f>
        <v>#REF!</v>
      </c>
      <c r="E88" s="292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217" t="e">
        <f>#REF!</f>
        <v>#REF!</v>
      </c>
      <c r="G88" s="184" t="e">
        <f t="shared" si="5"/>
        <v>#REF!</v>
      </c>
      <c r="H88" s="179"/>
      <c r="I88" s="259" t="e">
        <f t="shared" si="3"/>
        <v>#REF!</v>
      </c>
      <c r="J88" s="259" t="e">
        <f t="shared" si="4"/>
        <v>#REF!</v>
      </c>
      <c r="K88" s="1" t="e">
        <f>_xlfn.IFNA(VLOOKUP(B89,#REF!,$K$4,0),0)</f>
        <v>#REF!</v>
      </c>
      <c r="L88" s="1" t="e">
        <f>_xlfn.IFNA(VLOOKUP(B89,#REF!,$K$4,0),0)</f>
        <v>#REF!</v>
      </c>
      <c r="M88" s="1" t="e">
        <f>_xlfn.IFNA(VLOOKUP(B89,#REF!,$K$4,0),0)</f>
        <v>#REF!</v>
      </c>
      <c r="N88" s="1" t="e">
        <f>_xlfn.IFNA(VLOOKUP(B89,#REF!,$K$4,0),0)</f>
        <v>#REF!</v>
      </c>
      <c r="O88" s="1" t="e">
        <f>_xlfn.IFNA(VLOOKUP(B89,#REF!,$K$4,0),0)</f>
        <v>#REF!</v>
      </c>
      <c r="P88" s="1" t="e">
        <f>_xlfn.IFNA(VLOOKUP(B89,#REF!,$K$4,0),0)</f>
        <v>#REF!</v>
      </c>
      <c r="Q88" s="1" t="e">
        <f>_xlfn.IFNA(VLOOKUP(B89,#REF!,$K$4,0),0)</f>
        <v>#REF!</v>
      </c>
      <c r="R88" s="1" t="e">
        <f>_xlfn.IFNA(VLOOKUP(B89,#REF!,$K$4,0),0)</f>
        <v>#REF!</v>
      </c>
      <c r="S88" s="1" t="e">
        <f>_xlfn.IFNA(VLOOKUP(B89,#REF!,$K$4,0),0)</f>
        <v>#REF!</v>
      </c>
      <c r="T88" s="1" t="e">
        <f>_xlfn.IFNA(VLOOKUP(B89,#REF!,$K$4,0),0)</f>
        <v>#REF!</v>
      </c>
      <c r="U88" s="1" t="e">
        <f>_xlfn.IFNA(VLOOKUP(B89,#REF!,$K$4,0),0)</f>
        <v>#REF!</v>
      </c>
      <c r="V88" s="1" t="e">
        <f>_xlfn.IFNA(VLOOKUP(B89,#REF!,$K$4,0),0)</f>
        <v>#REF!</v>
      </c>
      <c r="W88" s="1" t="e">
        <f>_xlfn.IFNA(VLOOKUP(B89,#REF!,$K$4,0),0)</f>
        <v>#REF!</v>
      </c>
      <c r="X88" s="1" t="e">
        <f>_xlfn.IFNA(VLOOKUP(B89,#REF!,$K$4,0),0)</f>
        <v>#REF!</v>
      </c>
      <c r="Y88" s="1" t="e">
        <f>_xlfn.IFNA(VLOOKUP(B89,#REF!,$K$4,0),0)</f>
        <v>#REF!</v>
      </c>
      <c r="Z88" s="1" t="e">
        <f>_xlfn.IFNA(VLOOKUP(B89,#REF!,$K$4,0),0)</f>
        <v>#REF!</v>
      </c>
      <c r="AA88" s="1" t="e">
        <f>_xlfn.IFNA(VLOOKUP(B89,#REF!,$K$4,0),0)</f>
        <v>#REF!</v>
      </c>
      <c r="AB88" s="1" t="e">
        <f>_xlfn.IFNA(VLOOKUP(B89,#REF!,$K$4,0),0)</f>
        <v>#REF!</v>
      </c>
      <c r="AC88" s="1" t="e">
        <f>_xlfn.IFNA(VLOOKUP(B89,#REF!,$K$4,0),0)</f>
        <v>#REF!</v>
      </c>
      <c r="AD88" s="1" t="e">
        <f>_xlfn.IFNA(VLOOKUP(B89,#REF!,$K$4,0),0)</f>
        <v>#REF!</v>
      </c>
      <c r="AE88" s="1" t="e">
        <f>_xlfn.IFNA(VLOOKUP(B89,#REF!,$K$4,0),0)</f>
        <v>#REF!</v>
      </c>
      <c r="AF88" s="1" t="e">
        <f>_xlfn.IFNA(VLOOKUP(B89,#REF!,$K$4,0),0)</f>
        <v>#REF!</v>
      </c>
      <c r="AG88" s="1" t="e">
        <f>_xlfn.IFNA(VLOOKUP(B89,#REF!,$K$4,0),0)</f>
        <v>#REF!</v>
      </c>
      <c r="AH88" s="1" t="e">
        <f>_xlfn.IFNA(VLOOKUP(B89,#REF!,$K$4,0),0)</f>
        <v>#REF!</v>
      </c>
      <c r="AI88" s="1" t="e">
        <f>_xlfn.IFNA(VLOOKUP(B89,#REF!,$K$4,0),0)</f>
        <v>#REF!</v>
      </c>
    </row>
    <row r="89" spans="1:35">
      <c r="A89" s="231">
        <v>64</v>
      </c>
      <c r="B89" s="181" t="e">
        <f>#REF!</f>
        <v>#REF!</v>
      </c>
      <c r="C89" s="183" t="e">
        <f>#REF!</f>
        <v>#REF!</v>
      </c>
      <c r="D89" s="188" t="e">
        <f>#REF!</f>
        <v>#REF!</v>
      </c>
      <c r="E89" s="292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217" t="e">
        <f>'47P'!N48</f>
        <v>#REF!</v>
      </c>
      <c r="G89" s="184" t="e">
        <f t="shared" si="5"/>
        <v>#REF!</v>
      </c>
      <c r="H89" s="179"/>
      <c r="I89" s="259" t="e">
        <f t="shared" si="3"/>
        <v>#REF!</v>
      </c>
      <c r="J89" s="259" t="e">
        <f t="shared" si="4"/>
        <v>#REF!</v>
      </c>
      <c r="K89" s="1" t="e">
        <f>_xlfn.IFNA(VLOOKUP(B90,#REF!,$K$4,0),0)</f>
        <v>#REF!</v>
      </c>
      <c r="L89" s="1" t="e">
        <f>_xlfn.IFNA(VLOOKUP(B90,#REF!,$K$4,0),0)</f>
        <v>#REF!</v>
      </c>
      <c r="M89" s="1" t="e">
        <f>_xlfn.IFNA(VLOOKUP(B90,#REF!,$K$4,0),0)</f>
        <v>#REF!</v>
      </c>
      <c r="N89" s="1" t="e">
        <f>_xlfn.IFNA(VLOOKUP(B90,#REF!,$K$4,0),0)</f>
        <v>#REF!</v>
      </c>
      <c r="O89" s="1" t="e">
        <f>_xlfn.IFNA(VLOOKUP(B90,#REF!,$K$4,0),0)</f>
        <v>#REF!</v>
      </c>
      <c r="P89" s="1" t="e">
        <f>_xlfn.IFNA(VLOOKUP(B90,#REF!,$K$4,0),0)</f>
        <v>#REF!</v>
      </c>
      <c r="Q89" s="1" t="e">
        <f>_xlfn.IFNA(VLOOKUP(B90,#REF!,$K$4,0),0)</f>
        <v>#REF!</v>
      </c>
      <c r="R89" s="1" t="e">
        <f>_xlfn.IFNA(VLOOKUP(B90,#REF!,$K$4,0),0)</f>
        <v>#REF!</v>
      </c>
      <c r="S89" s="1" t="e">
        <f>_xlfn.IFNA(VLOOKUP(B90,#REF!,$K$4,0),0)</f>
        <v>#REF!</v>
      </c>
      <c r="T89" s="1" t="e">
        <f>_xlfn.IFNA(VLOOKUP(B90,#REF!,$K$4,0),0)</f>
        <v>#REF!</v>
      </c>
      <c r="U89" s="1" t="e">
        <f>_xlfn.IFNA(VLOOKUP(B90,#REF!,$K$4,0),0)</f>
        <v>#REF!</v>
      </c>
      <c r="V89" s="1" t="e">
        <f>_xlfn.IFNA(VLOOKUP(B90,#REF!,$K$4,0),0)</f>
        <v>#REF!</v>
      </c>
      <c r="W89" s="1" t="e">
        <f>_xlfn.IFNA(VLOOKUP(B90,#REF!,$K$4,0),0)</f>
        <v>#REF!</v>
      </c>
      <c r="X89" s="1" t="e">
        <f>_xlfn.IFNA(VLOOKUP(B90,#REF!,$K$4,0),0)</f>
        <v>#REF!</v>
      </c>
      <c r="Y89" s="1" t="e">
        <f>_xlfn.IFNA(VLOOKUP(B90,#REF!,$K$4,0),0)</f>
        <v>#REF!</v>
      </c>
      <c r="Z89" s="1" t="e">
        <f>_xlfn.IFNA(VLOOKUP(B90,#REF!,$K$4,0),0)</f>
        <v>#REF!</v>
      </c>
      <c r="AA89" s="1" t="e">
        <f>_xlfn.IFNA(VLOOKUP(B90,#REF!,$K$4,0),0)</f>
        <v>#REF!</v>
      </c>
      <c r="AB89" s="1" t="e">
        <f>_xlfn.IFNA(VLOOKUP(B90,#REF!,$K$4,0),0)</f>
        <v>#REF!</v>
      </c>
      <c r="AC89" s="1" t="e">
        <f>_xlfn.IFNA(VLOOKUP(B90,#REF!,$K$4,0),0)</f>
        <v>#REF!</v>
      </c>
      <c r="AD89" s="1" t="e">
        <f>_xlfn.IFNA(VLOOKUP(B90,#REF!,$K$4,0),0)</f>
        <v>#REF!</v>
      </c>
      <c r="AE89" s="1" t="e">
        <f>_xlfn.IFNA(VLOOKUP(B90,#REF!,$K$4,0),0)</f>
        <v>#REF!</v>
      </c>
      <c r="AF89" s="1" t="e">
        <f>_xlfn.IFNA(VLOOKUP(B90,#REF!,$K$4,0),0)</f>
        <v>#REF!</v>
      </c>
      <c r="AG89" s="1" t="e">
        <f>_xlfn.IFNA(VLOOKUP(B90,#REF!,$K$4,0),0)</f>
        <v>#REF!</v>
      </c>
      <c r="AH89" s="1" t="e">
        <f>_xlfn.IFNA(VLOOKUP(B90,#REF!,$K$4,0),0)</f>
        <v>#REF!</v>
      </c>
      <c r="AI89" s="1" t="e">
        <f>_xlfn.IFNA(VLOOKUP(B90,#REF!,$K$4,0),0)</f>
        <v>#REF!</v>
      </c>
    </row>
    <row r="90" spans="1:35">
      <c r="A90" s="245"/>
      <c r="B90" s="181" t="s">
        <v>344</v>
      </c>
      <c r="C90" s="246" t="s">
        <v>261</v>
      </c>
      <c r="D90" s="188" t="e">
        <f>#REF!</f>
        <v>#REF!</v>
      </c>
      <c r="E90" s="292"/>
      <c r="F90" s="244"/>
      <c r="G90" s="190" t="e">
        <f>SUM(G82:G89)</f>
        <v>#REF!</v>
      </c>
      <c r="H90" s="179"/>
      <c r="I90" s="259" t="e">
        <f t="shared" si="3"/>
        <v>#REF!</v>
      </c>
      <c r="J90" s="259" t="e">
        <f t="shared" si="4"/>
        <v>#REF!</v>
      </c>
      <c r="K90" s="1" t="e">
        <f>_xlfn.IFNA(VLOOKUP(B91,#REF!,$K$4,0),0)</f>
        <v>#REF!</v>
      </c>
      <c r="L90" s="1" t="e">
        <f>_xlfn.IFNA(VLOOKUP(B91,#REF!,$K$4,0),0)</f>
        <v>#REF!</v>
      </c>
      <c r="M90" s="1" t="e">
        <f>_xlfn.IFNA(VLOOKUP(B91,#REF!,$K$4,0),0)</f>
        <v>#REF!</v>
      </c>
      <c r="N90" s="1" t="e">
        <f>_xlfn.IFNA(VLOOKUP(B91,#REF!,$K$4,0),0)</f>
        <v>#REF!</v>
      </c>
      <c r="O90" s="1" t="e">
        <f>_xlfn.IFNA(VLOOKUP(B91,#REF!,$K$4,0),0)</f>
        <v>#REF!</v>
      </c>
      <c r="P90" s="1" t="e">
        <f>_xlfn.IFNA(VLOOKUP(B91,#REF!,$K$4,0),0)</f>
        <v>#REF!</v>
      </c>
      <c r="Q90" s="1" t="e">
        <f>_xlfn.IFNA(VLOOKUP(B91,#REF!,$K$4,0),0)</f>
        <v>#REF!</v>
      </c>
      <c r="R90" s="1" t="e">
        <f>_xlfn.IFNA(VLOOKUP(B91,#REF!,$K$4,0),0)</f>
        <v>#REF!</v>
      </c>
      <c r="S90" s="1" t="e">
        <f>_xlfn.IFNA(VLOOKUP(B91,#REF!,$K$4,0),0)</f>
        <v>#REF!</v>
      </c>
      <c r="T90" s="1" t="e">
        <f>_xlfn.IFNA(VLOOKUP(B91,#REF!,$K$4,0),0)</f>
        <v>#REF!</v>
      </c>
      <c r="U90" s="1" t="e">
        <f>_xlfn.IFNA(VLOOKUP(B91,#REF!,$K$4,0),0)</f>
        <v>#REF!</v>
      </c>
      <c r="V90" s="1" t="e">
        <f>_xlfn.IFNA(VLOOKUP(B91,#REF!,$K$4,0),0)</f>
        <v>#REF!</v>
      </c>
      <c r="W90" s="1" t="e">
        <f>_xlfn.IFNA(VLOOKUP(B91,#REF!,$K$4,0),0)</f>
        <v>#REF!</v>
      </c>
      <c r="X90" s="1" t="e">
        <f>_xlfn.IFNA(VLOOKUP(B91,#REF!,$K$4,0),0)</f>
        <v>#REF!</v>
      </c>
      <c r="Y90" s="1" t="e">
        <f>_xlfn.IFNA(VLOOKUP(B91,#REF!,$K$4,0),0)</f>
        <v>#REF!</v>
      </c>
      <c r="Z90" s="1" t="e">
        <f>_xlfn.IFNA(VLOOKUP(B91,#REF!,$K$4,0),0)</f>
        <v>#REF!</v>
      </c>
      <c r="AA90" s="1" t="e">
        <f>_xlfn.IFNA(VLOOKUP(B91,#REF!,$K$4,0),0)</f>
        <v>#REF!</v>
      </c>
      <c r="AB90" s="1" t="e">
        <f>_xlfn.IFNA(VLOOKUP(B91,#REF!,$K$4,0),0)</f>
        <v>#REF!</v>
      </c>
      <c r="AC90" s="1" t="e">
        <f>_xlfn.IFNA(VLOOKUP(B91,#REF!,$K$4,0),0)</f>
        <v>#REF!</v>
      </c>
      <c r="AD90" s="1" t="e">
        <f>_xlfn.IFNA(VLOOKUP(B91,#REF!,$K$4,0),0)</f>
        <v>#REF!</v>
      </c>
      <c r="AE90" s="1" t="e">
        <f>_xlfn.IFNA(VLOOKUP(B91,#REF!,$K$4,0),0)</f>
        <v>#REF!</v>
      </c>
      <c r="AF90" s="1" t="e">
        <f>_xlfn.IFNA(VLOOKUP(B91,#REF!,$K$4,0),0)</f>
        <v>#REF!</v>
      </c>
      <c r="AG90" s="1" t="e">
        <f>_xlfn.IFNA(VLOOKUP(B91,#REF!,$K$4,0),0)</f>
        <v>#REF!</v>
      </c>
      <c r="AH90" s="1" t="e">
        <f>_xlfn.IFNA(VLOOKUP(B91,#REF!,$K$4,0),0)</f>
        <v>#REF!</v>
      </c>
      <c r="AI90" s="1" t="e">
        <f>_xlfn.IFNA(VLOOKUP(B91,#REF!,$K$4,0),0)</f>
        <v>#REF!</v>
      </c>
    </row>
    <row r="91" spans="1:35">
      <c r="A91" s="231"/>
      <c r="B91" s="181" t="s">
        <v>344</v>
      </c>
      <c r="C91" s="230" t="s">
        <v>231</v>
      </c>
      <c r="D91" s="188" t="e">
        <f>#REF!</f>
        <v>#REF!</v>
      </c>
      <c r="E91" s="292"/>
      <c r="F91" s="225"/>
      <c r="G91" s="226"/>
      <c r="H91" s="179"/>
      <c r="I91" s="259" t="e">
        <f t="shared" si="3"/>
        <v>#REF!</v>
      </c>
      <c r="J91" s="259" t="e">
        <f t="shared" si="4"/>
        <v>#REF!</v>
      </c>
      <c r="K91" s="1" t="e">
        <f>_xlfn.IFNA(VLOOKUP(B92,#REF!,$K$4,0),0)</f>
        <v>#REF!</v>
      </c>
      <c r="L91" s="1" t="e">
        <f>_xlfn.IFNA(VLOOKUP(B92,#REF!,$K$4,0),0)</f>
        <v>#REF!</v>
      </c>
      <c r="M91" s="1" t="e">
        <f>_xlfn.IFNA(VLOOKUP(B92,#REF!,$K$4,0),0)</f>
        <v>#REF!</v>
      </c>
      <c r="N91" s="1" t="e">
        <f>_xlfn.IFNA(VLOOKUP(B92,#REF!,$K$4,0),0)</f>
        <v>#REF!</v>
      </c>
      <c r="O91" s="1" t="e">
        <f>_xlfn.IFNA(VLOOKUP(B92,#REF!,$K$4,0),0)</f>
        <v>#REF!</v>
      </c>
      <c r="P91" s="1" t="e">
        <f>_xlfn.IFNA(VLOOKUP(B92,#REF!,$K$4,0),0)</f>
        <v>#REF!</v>
      </c>
      <c r="Q91" s="1" t="e">
        <f>_xlfn.IFNA(VLOOKUP(B92,#REF!,$K$4,0),0)</f>
        <v>#REF!</v>
      </c>
      <c r="R91" s="1" t="e">
        <f>_xlfn.IFNA(VLOOKUP(B92,#REF!,$K$4,0),0)</f>
        <v>#REF!</v>
      </c>
      <c r="S91" s="1" t="e">
        <f>_xlfn.IFNA(VLOOKUP(B92,#REF!,$K$4,0),0)</f>
        <v>#REF!</v>
      </c>
      <c r="T91" s="1" t="e">
        <f>_xlfn.IFNA(VLOOKUP(B92,#REF!,$K$4,0),0)</f>
        <v>#REF!</v>
      </c>
      <c r="U91" s="1" t="e">
        <f>_xlfn.IFNA(VLOOKUP(B92,#REF!,$K$4,0),0)</f>
        <v>#REF!</v>
      </c>
      <c r="V91" s="1" t="e">
        <f>_xlfn.IFNA(VLOOKUP(B92,#REF!,$K$4,0),0)</f>
        <v>#REF!</v>
      </c>
      <c r="W91" s="1" t="e">
        <f>_xlfn.IFNA(VLOOKUP(B92,#REF!,$K$4,0),0)</f>
        <v>#REF!</v>
      </c>
      <c r="X91" s="1" t="e">
        <f>_xlfn.IFNA(VLOOKUP(B92,#REF!,$K$4,0),0)</f>
        <v>#REF!</v>
      </c>
      <c r="Y91" s="1" t="e">
        <f>_xlfn.IFNA(VLOOKUP(B92,#REF!,$K$4,0),0)</f>
        <v>#REF!</v>
      </c>
      <c r="Z91" s="1" t="e">
        <f>_xlfn.IFNA(VLOOKUP(B92,#REF!,$K$4,0),0)</f>
        <v>#REF!</v>
      </c>
      <c r="AA91" s="1" t="e">
        <f>_xlfn.IFNA(VLOOKUP(B92,#REF!,$K$4,0),0)</f>
        <v>#REF!</v>
      </c>
      <c r="AB91" s="1" t="e">
        <f>_xlfn.IFNA(VLOOKUP(B92,#REF!,$K$4,0),0)</f>
        <v>#REF!</v>
      </c>
      <c r="AC91" s="1" t="e">
        <f>_xlfn.IFNA(VLOOKUP(B92,#REF!,$K$4,0),0)</f>
        <v>#REF!</v>
      </c>
      <c r="AD91" s="1" t="e">
        <f>_xlfn.IFNA(VLOOKUP(B92,#REF!,$K$4,0),0)</f>
        <v>#REF!</v>
      </c>
      <c r="AE91" s="1" t="e">
        <f>_xlfn.IFNA(VLOOKUP(B92,#REF!,$K$4,0),0)</f>
        <v>#REF!</v>
      </c>
      <c r="AF91" s="1" t="e">
        <f>_xlfn.IFNA(VLOOKUP(B92,#REF!,$K$4,0),0)</f>
        <v>#REF!</v>
      </c>
      <c r="AG91" s="1" t="e">
        <f>_xlfn.IFNA(VLOOKUP(B92,#REF!,$K$4,0),0)</f>
        <v>#REF!</v>
      </c>
      <c r="AH91" s="1" t="e">
        <f>_xlfn.IFNA(VLOOKUP(B92,#REF!,$K$4,0),0)</f>
        <v>#REF!</v>
      </c>
      <c r="AI91" s="1" t="e">
        <f>_xlfn.IFNA(VLOOKUP(B92,#REF!,$K$4,0),0)</f>
        <v>#REF!</v>
      </c>
    </row>
    <row r="92" spans="1:35">
      <c r="A92" s="231">
        <v>65</v>
      </c>
      <c r="B92" s="181" t="e">
        <f>#REF!</f>
        <v>#REF!</v>
      </c>
      <c r="C92" s="183" t="e">
        <f>#REF!</f>
        <v>#REF!</v>
      </c>
      <c r="D92" s="188" t="e">
        <f>#REF!</f>
        <v>#REF!</v>
      </c>
      <c r="E92" s="292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217" t="e">
        <f>#REF!</f>
        <v>#REF!</v>
      </c>
      <c r="G92" s="184" t="e">
        <f t="shared" si="5"/>
        <v>#REF!</v>
      </c>
      <c r="H92" s="179"/>
      <c r="I92" s="259" t="e">
        <f t="shared" si="3"/>
        <v>#REF!</v>
      </c>
      <c r="J92" s="259" t="e">
        <f t="shared" si="4"/>
        <v>#REF!</v>
      </c>
      <c r="K92" s="1" t="e">
        <f>_xlfn.IFNA(VLOOKUP(B93,#REF!,$K$4,0),0)</f>
        <v>#REF!</v>
      </c>
      <c r="L92" s="1" t="e">
        <f>_xlfn.IFNA(VLOOKUP(B93,#REF!,$K$4,0),0)</f>
        <v>#REF!</v>
      </c>
      <c r="M92" s="1" t="e">
        <f>_xlfn.IFNA(VLOOKUP(B93,#REF!,$K$4,0),0)</f>
        <v>#REF!</v>
      </c>
      <c r="N92" s="1" t="e">
        <f>_xlfn.IFNA(VLOOKUP(B93,#REF!,$K$4,0),0)</f>
        <v>#REF!</v>
      </c>
      <c r="O92" s="1" t="e">
        <f>_xlfn.IFNA(VLOOKUP(B93,#REF!,$K$4,0),0)</f>
        <v>#REF!</v>
      </c>
      <c r="P92" s="1" t="e">
        <f>_xlfn.IFNA(VLOOKUP(B93,#REF!,$K$4,0),0)</f>
        <v>#REF!</v>
      </c>
      <c r="Q92" s="1" t="e">
        <f>_xlfn.IFNA(VLOOKUP(B93,#REF!,$K$4,0),0)</f>
        <v>#REF!</v>
      </c>
      <c r="R92" s="1" t="e">
        <f>_xlfn.IFNA(VLOOKUP(B93,#REF!,$K$4,0),0)</f>
        <v>#REF!</v>
      </c>
      <c r="S92" s="1" t="e">
        <f>_xlfn.IFNA(VLOOKUP(B93,#REF!,$K$4,0),0)</f>
        <v>#REF!</v>
      </c>
      <c r="T92" s="1" t="e">
        <f>_xlfn.IFNA(VLOOKUP(B93,#REF!,$K$4,0),0)</f>
        <v>#REF!</v>
      </c>
      <c r="U92" s="1" t="e">
        <f>_xlfn.IFNA(VLOOKUP(B93,#REF!,$K$4,0),0)</f>
        <v>#REF!</v>
      </c>
      <c r="V92" s="1" t="e">
        <f>_xlfn.IFNA(VLOOKUP(B93,#REF!,$K$4,0),0)</f>
        <v>#REF!</v>
      </c>
      <c r="W92" s="1" t="e">
        <f>_xlfn.IFNA(VLOOKUP(B93,#REF!,$K$4,0),0)</f>
        <v>#REF!</v>
      </c>
      <c r="X92" s="1" t="e">
        <f>_xlfn.IFNA(VLOOKUP(B93,#REF!,$K$4,0),0)</f>
        <v>#REF!</v>
      </c>
      <c r="Y92" s="1" t="e">
        <f>_xlfn.IFNA(VLOOKUP(B93,#REF!,$K$4,0),0)</f>
        <v>#REF!</v>
      </c>
      <c r="Z92" s="1" t="e">
        <f>_xlfn.IFNA(VLOOKUP(B93,#REF!,$K$4,0),0)</f>
        <v>#REF!</v>
      </c>
      <c r="AA92" s="1" t="e">
        <f>_xlfn.IFNA(VLOOKUP(B93,#REF!,$K$4,0),0)</f>
        <v>#REF!</v>
      </c>
      <c r="AB92" s="1" t="e">
        <f>_xlfn.IFNA(VLOOKUP(B93,#REF!,$K$4,0),0)</f>
        <v>#REF!</v>
      </c>
      <c r="AC92" s="1" t="e">
        <f>_xlfn.IFNA(VLOOKUP(B93,#REF!,$K$4,0),0)</f>
        <v>#REF!</v>
      </c>
      <c r="AD92" s="1" t="e">
        <f>_xlfn.IFNA(VLOOKUP(B93,#REF!,$K$4,0),0)</f>
        <v>#REF!</v>
      </c>
      <c r="AE92" s="1" t="e">
        <f>_xlfn.IFNA(VLOOKUP(B93,#REF!,$K$4,0),0)</f>
        <v>#REF!</v>
      </c>
      <c r="AF92" s="1" t="e">
        <f>_xlfn.IFNA(VLOOKUP(B93,#REF!,$K$4,0),0)</f>
        <v>#REF!</v>
      </c>
      <c r="AG92" s="1" t="e">
        <f>_xlfn.IFNA(VLOOKUP(B93,#REF!,$K$4,0),0)</f>
        <v>#REF!</v>
      </c>
      <c r="AH92" s="1" t="e">
        <f>_xlfn.IFNA(VLOOKUP(B93,#REF!,$K$4,0),0)</f>
        <v>#REF!</v>
      </c>
      <c r="AI92" s="1" t="e">
        <f>_xlfn.IFNA(VLOOKUP(B93,#REF!,$K$4,0),0)</f>
        <v>#REF!</v>
      </c>
    </row>
    <row r="93" spans="1:35">
      <c r="A93" s="231">
        <v>66</v>
      </c>
      <c r="B93" s="181" t="e">
        <f>#REF!</f>
        <v>#REF!</v>
      </c>
      <c r="C93" s="183" t="e">
        <f>#REF!</f>
        <v>#REF!</v>
      </c>
      <c r="D93" s="188" t="e">
        <f>#REF!</f>
        <v>#REF!</v>
      </c>
      <c r="E93" s="292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217" t="e">
        <f>#REF!</f>
        <v>#REF!</v>
      </c>
      <c r="G93" s="184" t="e">
        <f t="shared" si="5"/>
        <v>#REF!</v>
      </c>
      <c r="H93" s="179"/>
      <c r="I93" s="259" t="e">
        <f t="shared" si="3"/>
        <v>#REF!</v>
      </c>
      <c r="J93" s="259" t="e">
        <f t="shared" si="4"/>
        <v>#REF!</v>
      </c>
      <c r="K93" s="1" t="e">
        <f>_xlfn.IFNA(VLOOKUP(B94,#REF!,$K$4,0),0)</f>
        <v>#REF!</v>
      </c>
      <c r="L93" s="1" t="e">
        <f>_xlfn.IFNA(VLOOKUP(B94,#REF!,$K$4,0),0)</f>
        <v>#REF!</v>
      </c>
      <c r="M93" s="1" t="e">
        <f>_xlfn.IFNA(VLOOKUP(B94,#REF!,$K$4,0),0)</f>
        <v>#REF!</v>
      </c>
      <c r="N93" s="1" t="e">
        <f>_xlfn.IFNA(VLOOKUP(B94,#REF!,$K$4,0),0)</f>
        <v>#REF!</v>
      </c>
      <c r="O93" s="1" t="e">
        <f>_xlfn.IFNA(VLOOKUP(B94,#REF!,$K$4,0),0)</f>
        <v>#REF!</v>
      </c>
      <c r="P93" s="1" t="e">
        <f>_xlfn.IFNA(VLOOKUP(B94,#REF!,$K$4,0),0)</f>
        <v>#REF!</v>
      </c>
      <c r="Q93" s="1" t="e">
        <f>_xlfn.IFNA(VLOOKUP(B94,#REF!,$K$4,0),0)</f>
        <v>#REF!</v>
      </c>
      <c r="R93" s="1" t="e">
        <f>_xlfn.IFNA(VLOOKUP(B94,#REF!,$K$4,0),0)</f>
        <v>#REF!</v>
      </c>
      <c r="S93" s="1" t="e">
        <f>_xlfn.IFNA(VLOOKUP(B94,#REF!,$K$4,0),0)</f>
        <v>#REF!</v>
      </c>
      <c r="T93" s="1" t="e">
        <f>_xlfn.IFNA(VLOOKUP(B94,#REF!,$K$4,0),0)</f>
        <v>#REF!</v>
      </c>
      <c r="U93" s="1" t="e">
        <f>_xlfn.IFNA(VLOOKUP(B94,#REF!,$K$4,0),0)</f>
        <v>#REF!</v>
      </c>
      <c r="V93" s="1" t="e">
        <f>_xlfn.IFNA(VLOOKUP(B94,#REF!,$K$4,0),0)</f>
        <v>#REF!</v>
      </c>
      <c r="W93" s="1" t="e">
        <f>_xlfn.IFNA(VLOOKUP(B94,#REF!,$K$4,0),0)</f>
        <v>#REF!</v>
      </c>
      <c r="X93" s="1" t="e">
        <f>_xlfn.IFNA(VLOOKUP(B94,#REF!,$K$4,0),0)</f>
        <v>#REF!</v>
      </c>
      <c r="Y93" s="1" t="e">
        <f>_xlfn.IFNA(VLOOKUP(B94,#REF!,$K$4,0),0)</f>
        <v>#REF!</v>
      </c>
      <c r="Z93" s="1" t="e">
        <f>_xlfn.IFNA(VLOOKUP(B94,#REF!,$K$4,0),0)</f>
        <v>#REF!</v>
      </c>
      <c r="AA93" s="1" t="e">
        <f>_xlfn.IFNA(VLOOKUP(B94,#REF!,$K$4,0),0)</f>
        <v>#REF!</v>
      </c>
      <c r="AB93" s="1" t="e">
        <f>_xlfn.IFNA(VLOOKUP(B94,#REF!,$K$4,0),0)</f>
        <v>#REF!</v>
      </c>
      <c r="AC93" s="1" t="e">
        <f>_xlfn.IFNA(VLOOKUP(B94,#REF!,$K$4,0),0)</f>
        <v>#REF!</v>
      </c>
      <c r="AD93" s="1" t="e">
        <f>_xlfn.IFNA(VLOOKUP(B94,#REF!,$K$4,0),0)</f>
        <v>#REF!</v>
      </c>
      <c r="AE93" s="1" t="e">
        <f>_xlfn.IFNA(VLOOKUP(B94,#REF!,$K$4,0),0)</f>
        <v>#REF!</v>
      </c>
      <c r="AF93" s="1" t="e">
        <f>_xlfn.IFNA(VLOOKUP(B94,#REF!,$K$4,0),0)</f>
        <v>#REF!</v>
      </c>
      <c r="AG93" s="1" t="e">
        <f>_xlfn.IFNA(VLOOKUP(B94,#REF!,$K$4,0),0)</f>
        <v>#REF!</v>
      </c>
      <c r="AH93" s="1" t="e">
        <f>_xlfn.IFNA(VLOOKUP(B94,#REF!,$K$4,0),0)</f>
        <v>#REF!</v>
      </c>
      <c r="AI93" s="1" t="e">
        <f>_xlfn.IFNA(VLOOKUP(B94,#REF!,$K$4,0),0)</f>
        <v>#REF!</v>
      </c>
    </row>
    <row r="94" spans="1:35">
      <c r="A94" s="231">
        <v>67</v>
      </c>
      <c r="B94" s="181" t="e">
        <f>#REF!</f>
        <v>#REF!</v>
      </c>
      <c r="C94" s="183" t="e">
        <f>#REF!</f>
        <v>#REF!</v>
      </c>
      <c r="D94" s="188" t="e">
        <f>#REF!</f>
        <v>#REF!</v>
      </c>
      <c r="E94" s="292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217" t="e">
        <f>#REF!</f>
        <v>#REF!</v>
      </c>
      <c r="G94" s="184" t="e">
        <f t="shared" si="5"/>
        <v>#REF!</v>
      </c>
      <c r="H94" s="179"/>
      <c r="I94" s="299" t="e">
        <f t="shared" si="3"/>
        <v>#REF!</v>
      </c>
      <c r="J94" s="259" t="e">
        <f t="shared" si="4"/>
        <v>#REF!</v>
      </c>
      <c r="K94" s="1" t="e">
        <f>_xlfn.IFNA(VLOOKUP(B95,#REF!,$K$4,0),0)</f>
        <v>#REF!</v>
      </c>
      <c r="L94" s="1" t="e">
        <f>_xlfn.IFNA(VLOOKUP(B95,#REF!,$K$4,0),0)</f>
        <v>#REF!</v>
      </c>
      <c r="M94" s="1" t="e">
        <f>_xlfn.IFNA(VLOOKUP(B95,#REF!,$K$4,0),0)</f>
        <v>#REF!</v>
      </c>
      <c r="N94" s="1" t="e">
        <f>_xlfn.IFNA(VLOOKUP(B95,#REF!,$K$4,0),0)</f>
        <v>#REF!</v>
      </c>
      <c r="O94" s="1" t="e">
        <f>_xlfn.IFNA(VLOOKUP(B95,#REF!,$K$4,0),0)</f>
        <v>#REF!</v>
      </c>
      <c r="P94" s="1" t="e">
        <f>_xlfn.IFNA(VLOOKUP(B95,#REF!,$K$4,0),0)</f>
        <v>#REF!</v>
      </c>
      <c r="Q94" s="1" t="e">
        <f>_xlfn.IFNA(VLOOKUP(B95,#REF!,$K$4,0),0)</f>
        <v>#REF!</v>
      </c>
      <c r="R94" s="1" t="e">
        <f>_xlfn.IFNA(VLOOKUP(B95,#REF!,$K$4,0),0)</f>
        <v>#REF!</v>
      </c>
      <c r="S94" s="1" t="e">
        <f>_xlfn.IFNA(VLOOKUP(B95,#REF!,$K$4,0),0)</f>
        <v>#REF!</v>
      </c>
      <c r="T94" s="1" t="e">
        <f>_xlfn.IFNA(VLOOKUP(B95,#REF!,$K$4,0),0)</f>
        <v>#REF!</v>
      </c>
      <c r="U94" s="1" t="e">
        <f>_xlfn.IFNA(VLOOKUP(B95,#REF!,$K$4,0),0)</f>
        <v>#REF!</v>
      </c>
      <c r="V94" s="1" t="e">
        <f>_xlfn.IFNA(VLOOKUP(B95,#REF!,$K$4,0),0)</f>
        <v>#REF!</v>
      </c>
      <c r="W94" s="1" t="e">
        <f>_xlfn.IFNA(VLOOKUP(B95,#REF!,$K$4,0),0)</f>
        <v>#REF!</v>
      </c>
      <c r="X94" s="1" t="e">
        <f>_xlfn.IFNA(VLOOKUP(B95,#REF!,$K$4,0),0)</f>
        <v>#REF!</v>
      </c>
      <c r="Y94" s="1" t="e">
        <f>_xlfn.IFNA(VLOOKUP(B95,#REF!,$K$4,0),0)</f>
        <v>#REF!</v>
      </c>
      <c r="Z94" s="1" t="e">
        <f>_xlfn.IFNA(VLOOKUP(B95,#REF!,$K$4,0),0)</f>
        <v>#REF!</v>
      </c>
      <c r="AA94" s="1" t="e">
        <f>_xlfn.IFNA(VLOOKUP(B95,#REF!,$K$4,0),0)</f>
        <v>#REF!</v>
      </c>
      <c r="AB94" s="1" t="e">
        <f>_xlfn.IFNA(VLOOKUP(B95,#REF!,$K$4,0),0)</f>
        <v>#REF!</v>
      </c>
      <c r="AC94" s="1" t="e">
        <f>_xlfn.IFNA(VLOOKUP(B95,#REF!,$K$4,0),0)</f>
        <v>#REF!</v>
      </c>
      <c r="AD94" s="1" t="e">
        <f>_xlfn.IFNA(VLOOKUP(B95,#REF!,$K$4,0),0)</f>
        <v>#REF!</v>
      </c>
      <c r="AE94" s="1" t="e">
        <f>_xlfn.IFNA(VLOOKUP(B95,#REF!,$K$4,0),0)</f>
        <v>#REF!</v>
      </c>
      <c r="AF94" s="1" t="e">
        <f>_xlfn.IFNA(VLOOKUP(B95,#REF!,$K$4,0),0)</f>
        <v>#REF!</v>
      </c>
      <c r="AG94" s="1" t="e">
        <f>_xlfn.IFNA(VLOOKUP(B95,#REF!,$K$4,0),0)</f>
        <v>#REF!</v>
      </c>
      <c r="AH94" s="1" t="e">
        <f>_xlfn.IFNA(VLOOKUP(B95,#REF!,$K$4,0),0)</f>
        <v>#REF!</v>
      </c>
      <c r="AI94" s="1" t="e">
        <f>_xlfn.IFNA(VLOOKUP(B95,#REF!,$K$4,0),0)</f>
        <v>#REF!</v>
      </c>
    </row>
    <row r="95" spans="1:35">
      <c r="A95" s="231">
        <v>68</v>
      </c>
      <c r="B95" s="181" t="e">
        <f>#REF!</f>
        <v>#REF!</v>
      </c>
      <c r="C95" s="183" t="e">
        <f>#REF!</f>
        <v>#REF!</v>
      </c>
      <c r="D95" s="188" t="e">
        <f>#REF!</f>
        <v>#REF!</v>
      </c>
      <c r="E95" s="292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217" t="e">
        <f>#REF!</f>
        <v>#REF!</v>
      </c>
      <c r="G95" s="184" t="e">
        <f t="shared" si="5"/>
        <v>#REF!</v>
      </c>
      <c r="H95" s="179"/>
      <c r="I95" s="259" t="e">
        <f t="shared" si="3"/>
        <v>#REF!</v>
      </c>
      <c r="J95" s="259" t="e">
        <f t="shared" si="4"/>
        <v>#REF!</v>
      </c>
      <c r="K95" s="1" t="e">
        <f>_xlfn.IFNA(VLOOKUP(B96,#REF!,$K$4,0),0)</f>
        <v>#REF!</v>
      </c>
      <c r="L95" s="1" t="e">
        <f>_xlfn.IFNA(VLOOKUP(B96,#REF!,$K$4,0),0)</f>
        <v>#REF!</v>
      </c>
      <c r="M95" s="1" t="e">
        <f>_xlfn.IFNA(VLOOKUP(B96,#REF!,$K$4,0),0)</f>
        <v>#REF!</v>
      </c>
      <c r="N95" s="1" t="e">
        <f>_xlfn.IFNA(VLOOKUP(B96,#REF!,$K$4,0),0)</f>
        <v>#REF!</v>
      </c>
      <c r="O95" s="1" t="e">
        <f>_xlfn.IFNA(VLOOKUP(B96,#REF!,$K$4,0),0)</f>
        <v>#REF!</v>
      </c>
      <c r="P95" s="1" t="e">
        <f>_xlfn.IFNA(VLOOKUP(B96,#REF!,$K$4,0),0)</f>
        <v>#REF!</v>
      </c>
      <c r="Q95" s="1" t="e">
        <f>_xlfn.IFNA(VLOOKUP(B96,#REF!,$K$4,0),0)</f>
        <v>#REF!</v>
      </c>
      <c r="R95" s="1" t="e">
        <f>_xlfn.IFNA(VLOOKUP(B96,#REF!,$K$4,0),0)</f>
        <v>#REF!</v>
      </c>
      <c r="S95" s="1" t="e">
        <f>_xlfn.IFNA(VLOOKUP(B96,#REF!,$K$4,0),0)</f>
        <v>#REF!</v>
      </c>
      <c r="T95" s="1" t="e">
        <f>_xlfn.IFNA(VLOOKUP(B96,#REF!,$K$4,0),0)</f>
        <v>#REF!</v>
      </c>
      <c r="U95" s="1" t="e">
        <f>_xlfn.IFNA(VLOOKUP(B96,#REF!,$K$4,0),0)</f>
        <v>#REF!</v>
      </c>
      <c r="V95" s="1" t="e">
        <f>_xlfn.IFNA(VLOOKUP(B96,#REF!,$K$4,0),0)</f>
        <v>#REF!</v>
      </c>
      <c r="W95" s="1" t="e">
        <f>_xlfn.IFNA(VLOOKUP(B96,#REF!,$K$4,0),0)</f>
        <v>#REF!</v>
      </c>
      <c r="X95" s="1" t="e">
        <f>_xlfn.IFNA(VLOOKUP(B96,#REF!,$K$4,0),0)</f>
        <v>#REF!</v>
      </c>
      <c r="Y95" s="1" t="e">
        <f>_xlfn.IFNA(VLOOKUP(B96,#REF!,$K$4,0),0)</f>
        <v>#REF!</v>
      </c>
      <c r="Z95" s="1" t="e">
        <f>_xlfn.IFNA(VLOOKUP(B96,#REF!,$K$4,0),0)</f>
        <v>#REF!</v>
      </c>
      <c r="AA95" s="1" t="e">
        <f>_xlfn.IFNA(VLOOKUP(B96,#REF!,$K$4,0),0)</f>
        <v>#REF!</v>
      </c>
      <c r="AB95" s="1" t="e">
        <f>_xlfn.IFNA(VLOOKUP(B96,#REF!,$K$4,0),0)</f>
        <v>#REF!</v>
      </c>
      <c r="AC95" s="1" t="e">
        <f>_xlfn.IFNA(VLOOKUP(B96,#REF!,$K$4,0),0)</f>
        <v>#REF!</v>
      </c>
      <c r="AD95" s="1" t="e">
        <f>_xlfn.IFNA(VLOOKUP(B96,#REF!,$K$4,0),0)</f>
        <v>#REF!</v>
      </c>
      <c r="AE95" s="1" t="e">
        <f>_xlfn.IFNA(VLOOKUP(B96,#REF!,$K$4,0),0)</f>
        <v>#REF!</v>
      </c>
      <c r="AF95" s="1" t="e">
        <f>_xlfn.IFNA(VLOOKUP(B96,#REF!,$K$4,0),0)</f>
        <v>#REF!</v>
      </c>
      <c r="AG95" s="1" t="e">
        <f>_xlfn.IFNA(VLOOKUP(B96,#REF!,$K$4,0),0)</f>
        <v>#REF!</v>
      </c>
      <c r="AH95" s="1" t="e">
        <f>_xlfn.IFNA(VLOOKUP(B96,#REF!,$K$4,0),0)</f>
        <v>#REF!</v>
      </c>
      <c r="AI95" s="1" t="e">
        <f>_xlfn.IFNA(VLOOKUP(B96,#REF!,$K$4,0),0)</f>
        <v>#REF!</v>
      </c>
    </row>
    <row r="96" spans="1:35">
      <c r="A96" s="231">
        <v>69</v>
      </c>
      <c r="B96" s="181" t="e">
        <f>#REF!</f>
        <v>#REF!</v>
      </c>
      <c r="C96" s="183" t="e">
        <f>#REF!</f>
        <v>#REF!</v>
      </c>
      <c r="D96" s="188" t="e">
        <f>#REF!</f>
        <v>#REF!</v>
      </c>
      <c r="E96" s="292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217" t="e">
        <f>'49P'!N43</f>
        <v>#REF!</v>
      </c>
      <c r="G96" s="184" t="e">
        <f t="shared" si="5"/>
        <v>#REF!</v>
      </c>
      <c r="H96" s="179"/>
      <c r="I96" s="259" t="e">
        <f t="shared" si="3"/>
        <v>#REF!</v>
      </c>
      <c r="J96" s="259" t="e">
        <f t="shared" si="4"/>
        <v>#REF!</v>
      </c>
      <c r="K96" s="1" t="e">
        <f>_xlfn.IFNA(VLOOKUP(B97,#REF!,$K$4,0),0)</f>
        <v>#REF!</v>
      </c>
      <c r="L96" s="1" t="e">
        <f>_xlfn.IFNA(VLOOKUP(B97,#REF!,$K$4,0),0)</f>
        <v>#REF!</v>
      </c>
      <c r="M96" s="1" t="e">
        <f>_xlfn.IFNA(VLOOKUP(B97,#REF!,$K$4,0),0)</f>
        <v>#REF!</v>
      </c>
      <c r="N96" s="1" t="e">
        <f>_xlfn.IFNA(VLOOKUP(B97,#REF!,$K$4,0),0)</f>
        <v>#REF!</v>
      </c>
      <c r="O96" s="1" t="e">
        <f>_xlfn.IFNA(VLOOKUP(B97,#REF!,$K$4,0),0)</f>
        <v>#REF!</v>
      </c>
      <c r="P96" s="1" t="e">
        <f>_xlfn.IFNA(VLOOKUP(B97,#REF!,$K$4,0),0)</f>
        <v>#REF!</v>
      </c>
      <c r="Q96" s="1" t="e">
        <f>_xlfn.IFNA(VLOOKUP(B97,#REF!,$K$4,0),0)</f>
        <v>#REF!</v>
      </c>
      <c r="R96" s="1" t="e">
        <f>_xlfn.IFNA(VLOOKUP(B97,#REF!,$K$4,0),0)</f>
        <v>#REF!</v>
      </c>
      <c r="S96" s="1" t="e">
        <f>_xlfn.IFNA(VLOOKUP(B97,#REF!,$K$4,0),0)</f>
        <v>#REF!</v>
      </c>
      <c r="T96" s="1" t="e">
        <f>_xlfn.IFNA(VLOOKUP(B97,#REF!,$K$4,0),0)</f>
        <v>#REF!</v>
      </c>
      <c r="U96" s="1" t="e">
        <f>_xlfn.IFNA(VLOOKUP(B97,#REF!,$K$4,0),0)</f>
        <v>#REF!</v>
      </c>
      <c r="V96" s="1" t="e">
        <f>_xlfn.IFNA(VLOOKUP(B97,#REF!,$K$4,0),0)</f>
        <v>#REF!</v>
      </c>
      <c r="W96" s="1" t="e">
        <f>_xlfn.IFNA(VLOOKUP(B97,#REF!,$K$4,0),0)</f>
        <v>#REF!</v>
      </c>
      <c r="X96" s="1" t="e">
        <f>_xlfn.IFNA(VLOOKUP(B97,#REF!,$K$4,0),0)</f>
        <v>#REF!</v>
      </c>
      <c r="Y96" s="1" t="e">
        <f>_xlfn.IFNA(VLOOKUP(B97,#REF!,$K$4,0),0)</f>
        <v>#REF!</v>
      </c>
      <c r="Z96" s="1" t="e">
        <f>_xlfn.IFNA(VLOOKUP(B97,#REF!,$K$4,0),0)</f>
        <v>#REF!</v>
      </c>
      <c r="AA96" s="1" t="e">
        <f>_xlfn.IFNA(VLOOKUP(B97,#REF!,$K$4,0),0)</f>
        <v>#REF!</v>
      </c>
      <c r="AB96" s="1" t="e">
        <f>_xlfn.IFNA(VLOOKUP(B97,#REF!,$K$4,0),0)</f>
        <v>#REF!</v>
      </c>
      <c r="AC96" s="1" t="e">
        <f>_xlfn.IFNA(VLOOKUP(B97,#REF!,$K$4,0),0)</f>
        <v>#REF!</v>
      </c>
      <c r="AD96" s="1" t="e">
        <f>_xlfn.IFNA(VLOOKUP(B97,#REF!,$K$4,0),0)</f>
        <v>#REF!</v>
      </c>
      <c r="AE96" s="1" t="e">
        <f>_xlfn.IFNA(VLOOKUP(B97,#REF!,$K$4,0),0)</f>
        <v>#REF!</v>
      </c>
      <c r="AF96" s="1" t="e">
        <f>_xlfn.IFNA(VLOOKUP(B97,#REF!,$K$4,0),0)</f>
        <v>#REF!</v>
      </c>
      <c r="AG96" s="1" t="e">
        <f>_xlfn.IFNA(VLOOKUP(B97,#REF!,$K$4,0),0)</f>
        <v>#REF!</v>
      </c>
      <c r="AH96" s="1" t="e">
        <f>_xlfn.IFNA(VLOOKUP(B97,#REF!,$K$4,0),0)</f>
        <v>#REF!</v>
      </c>
      <c r="AI96" s="1" t="e">
        <f>_xlfn.IFNA(VLOOKUP(B97,#REF!,$K$4,0),0)</f>
        <v>#REF!</v>
      </c>
    </row>
    <row r="97" spans="1:37">
      <c r="A97" s="231">
        <v>70</v>
      </c>
      <c r="B97" s="181" t="e">
        <f>#REF!</f>
        <v>#REF!</v>
      </c>
      <c r="C97" s="183" t="e">
        <f>#REF!</f>
        <v>#REF!</v>
      </c>
      <c r="D97" s="188" t="e">
        <f>#REF!</f>
        <v>#REF!</v>
      </c>
      <c r="E97" s="292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217" t="e">
        <f>#REF!</f>
        <v>#REF!</v>
      </c>
      <c r="G97" s="184" t="e">
        <f t="shared" si="5"/>
        <v>#REF!</v>
      </c>
      <c r="H97" s="179"/>
      <c r="I97" s="259" t="e">
        <f t="shared" si="3"/>
        <v>#REF!</v>
      </c>
      <c r="J97" s="259" t="e">
        <f t="shared" si="4"/>
        <v>#REF!</v>
      </c>
      <c r="K97" s="1" t="e">
        <f>_xlfn.IFNA(VLOOKUP(B98,#REF!,$K$4,0),0)</f>
        <v>#REF!</v>
      </c>
      <c r="L97" s="1" t="e">
        <f>_xlfn.IFNA(VLOOKUP(B98,#REF!,$K$4,0),0)</f>
        <v>#REF!</v>
      </c>
      <c r="M97" s="1" t="e">
        <f>_xlfn.IFNA(VLOOKUP(B98,#REF!,$K$4,0),0)</f>
        <v>#REF!</v>
      </c>
      <c r="N97" s="1" t="e">
        <f>_xlfn.IFNA(VLOOKUP(B98,#REF!,$K$4,0),0)</f>
        <v>#REF!</v>
      </c>
      <c r="O97" s="1" t="e">
        <f>_xlfn.IFNA(VLOOKUP(B98,#REF!,$K$4,0),0)</f>
        <v>#REF!</v>
      </c>
      <c r="P97" s="1" t="e">
        <f>_xlfn.IFNA(VLOOKUP(B98,#REF!,$K$4,0),0)</f>
        <v>#REF!</v>
      </c>
      <c r="Q97" s="1" t="e">
        <f>_xlfn.IFNA(VLOOKUP(B98,#REF!,$K$4,0),0)</f>
        <v>#REF!</v>
      </c>
      <c r="R97" s="1" t="e">
        <f>_xlfn.IFNA(VLOOKUP(B98,#REF!,$K$4,0),0)</f>
        <v>#REF!</v>
      </c>
      <c r="S97" s="1" t="e">
        <f>_xlfn.IFNA(VLOOKUP(B98,#REF!,$K$4,0),0)</f>
        <v>#REF!</v>
      </c>
      <c r="T97" s="1" t="e">
        <f>_xlfn.IFNA(VLOOKUP(B98,#REF!,$K$4,0),0)</f>
        <v>#REF!</v>
      </c>
      <c r="U97" s="1" t="e">
        <f>_xlfn.IFNA(VLOOKUP(B98,#REF!,$K$4,0),0)</f>
        <v>#REF!</v>
      </c>
      <c r="V97" s="1" t="e">
        <f>_xlfn.IFNA(VLOOKUP(B98,#REF!,$K$4,0),0)</f>
        <v>#REF!</v>
      </c>
      <c r="W97" s="1" t="e">
        <f>_xlfn.IFNA(VLOOKUP(B98,#REF!,$K$4,0),0)</f>
        <v>#REF!</v>
      </c>
      <c r="X97" s="1" t="e">
        <f>_xlfn.IFNA(VLOOKUP(B98,#REF!,$K$4,0),0)</f>
        <v>#REF!</v>
      </c>
      <c r="Y97" s="1" t="e">
        <f>_xlfn.IFNA(VLOOKUP(B98,#REF!,$K$4,0),0)</f>
        <v>#REF!</v>
      </c>
      <c r="Z97" s="1" t="e">
        <f>_xlfn.IFNA(VLOOKUP(B98,#REF!,$K$4,0),0)</f>
        <v>#REF!</v>
      </c>
      <c r="AA97" s="1" t="e">
        <f>_xlfn.IFNA(VLOOKUP(B98,#REF!,$K$4,0),0)</f>
        <v>#REF!</v>
      </c>
      <c r="AB97" s="1" t="e">
        <f>_xlfn.IFNA(VLOOKUP(B98,#REF!,$K$4,0),0)</f>
        <v>#REF!</v>
      </c>
      <c r="AC97" s="1" t="e">
        <f>_xlfn.IFNA(VLOOKUP(B98,#REF!,$K$4,0),0)</f>
        <v>#REF!</v>
      </c>
      <c r="AD97" s="1" t="e">
        <f>_xlfn.IFNA(VLOOKUP(B98,#REF!,$K$4,0),0)</f>
        <v>#REF!</v>
      </c>
      <c r="AE97" s="1" t="e">
        <f>_xlfn.IFNA(VLOOKUP(B98,#REF!,$K$4,0),0)</f>
        <v>#REF!</v>
      </c>
      <c r="AF97" s="1" t="e">
        <f>_xlfn.IFNA(VLOOKUP(B98,#REF!,$K$4,0),0)</f>
        <v>#REF!</v>
      </c>
      <c r="AG97" s="1" t="e">
        <f>_xlfn.IFNA(VLOOKUP(B98,#REF!,$K$4,0),0)</f>
        <v>#REF!</v>
      </c>
      <c r="AH97" s="1" t="e">
        <f>_xlfn.IFNA(VLOOKUP(B98,#REF!,$K$4,0),0)</f>
        <v>#REF!</v>
      </c>
      <c r="AI97" s="1" t="e">
        <f>_xlfn.IFNA(VLOOKUP(B98,#REF!,$K$4,0),0)</f>
        <v>#REF!</v>
      </c>
    </row>
    <row r="98" spans="1:37">
      <c r="A98" s="231">
        <v>71</v>
      </c>
      <c r="B98" s="181" t="e">
        <f>#REF!</f>
        <v>#REF!</v>
      </c>
      <c r="C98" s="183" t="e">
        <f>#REF!</f>
        <v>#REF!</v>
      </c>
      <c r="D98" s="188" t="e">
        <f>#REF!</f>
        <v>#REF!</v>
      </c>
      <c r="E98" s="292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217" t="e">
        <f>#REF!</f>
        <v>#REF!</v>
      </c>
      <c r="G98" s="184" t="e">
        <f t="shared" si="5"/>
        <v>#REF!</v>
      </c>
      <c r="H98" s="179"/>
      <c r="I98" s="259" t="e">
        <f t="shared" si="3"/>
        <v>#REF!</v>
      </c>
      <c r="J98" s="259" t="e">
        <f t="shared" si="4"/>
        <v>#REF!</v>
      </c>
      <c r="K98" s="1" t="e">
        <f>_xlfn.IFNA(VLOOKUP(B99,#REF!,$K$4,0),0)</f>
        <v>#REF!</v>
      </c>
      <c r="L98" s="1" t="e">
        <f>_xlfn.IFNA(VLOOKUP(B99,#REF!,$K$4,0),0)</f>
        <v>#REF!</v>
      </c>
      <c r="M98" s="1" t="e">
        <f>_xlfn.IFNA(VLOOKUP(B99,#REF!,$K$4,0),0)</f>
        <v>#REF!</v>
      </c>
      <c r="N98" s="1" t="e">
        <f>_xlfn.IFNA(VLOOKUP(B99,#REF!,$K$4,0),0)</f>
        <v>#REF!</v>
      </c>
      <c r="O98" s="1" t="e">
        <f>_xlfn.IFNA(VLOOKUP(B99,#REF!,$K$4,0),0)</f>
        <v>#REF!</v>
      </c>
      <c r="P98" s="1" t="e">
        <f>_xlfn.IFNA(VLOOKUP(B99,#REF!,$K$4,0),0)</f>
        <v>#REF!</v>
      </c>
      <c r="Q98" s="1" t="e">
        <f>_xlfn.IFNA(VLOOKUP(B99,#REF!,$K$4,0),0)</f>
        <v>#REF!</v>
      </c>
      <c r="R98" s="1" t="e">
        <f>_xlfn.IFNA(VLOOKUP(B99,#REF!,$K$4,0),0)</f>
        <v>#REF!</v>
      </c>
      <c r="S98" s="1" t="e">
        <f>_xlfn.IFNA(VLOOKUP(B99,#REF!,$K$4,0),0)</f>
        <v>#REF!</v>
      </c>
      <c r="T98" s="1" t="e">
        <f>_xlfn.IFNA(VLOOKUP(B99,#REF!,$K$4,0),0)</f>
        <v>#REF!</v>
      </c>
      <c r="U98" s="1" t="e">
        <f>_xlfn.IFNA(VLOOKUP(B99,#REF!,$K$4,0),0)</f>
        <v>#REF!</v>
      </c>
      <c r="V98" s="1" t="e">
        <f>_xlfn.IFNA(VLOOKUP(B99,#REF!,$K$4,0),0)</f>
        <v>#REF!</v>
      </c>
      <c r="W98" s="1" t="e">
        <f>_xlfn.IFNA(VLOOKUP(B99,#REF!,$K$4,0),0)</f>
        <v>#REF!</v>
      </c>
      <c r="X98" s="1" t="e">
        <f>_xlfn.IFNA(VLOOKUP(B99,#REF!,$K$4,0),0)</f>
        <v>#REF!</v>
      </c>
      <c r="Y98" s="1" t="e">
        <f>_xlfn.IFNA(VLOOKUP(B99,#REF!,$K$4,0),0)</f>
        <v>#REF!</v>
      </c>
      <c r="Z98" s="1" t="e">
        <f>_xlfn.IFNA(VLOOKUP(B99,#REF!,$K$4,0),0)</f>
        <v>#REF!</v>
      </c>
      <c r="AA98" s="1" t="e">
        <f>_xlfn.IFNA(VLOOKUP(B99,#REF!,$K$4,0),0)</f>
        <v>#REF!</v>
      </c>
      <c r="AB98" s="1" t="e">
        <f>_xlfn.IFNA(VLOOKUP(B99,#REF!,$K$4,0),0)</f>
        <v>#REF!</v>
      </c>
      <c r="AC98" s="1" t="e">
        <f>_xlfn.IFNA(VLOOKUP(B99,#REF!,$K$4,0),0)</f>
        <v>#REF!</v>
      </c>
      <c r="AD98" s="1" t="e">
        <f>_xlfn.IFNA(VLOOKUP(B99,#REF!,$K$4,0),0)</f>
        <v>#REF!</v>
      </c>
      <c r="AE98" s="1" t="e">
        <f>_xlfn.IFNA(VLOOKUP(B99,#REF!,$K$4,0),0)</f>
        <v>#REF!</v>
      </c>
      <c r="AF98" s="1" t="e">
        <f>_xlfn.IFNA(VLOOKUP(B99,#REF!,$K$4,0),0)</f>
        <v>#REF!</v>
      </c>
      <c r="AG98" s="1" t="e">
        <f>_xlfn.IFNA(VLOOKUP(B99,#REF!,$K$4,0),0)</f>
        <v>#REF!</v>
      </c>
      <c r="AH98" s="1" t="e">
        <f>_xlfn.IFNA(VLOOKUP(B99,#REF!,$K$4,0),0)</f>
        <v>#REF!</v>
      </c>
      <c r="AI98" s="1" t="e">
        <f>_xlfn.IFNA(VLOOKUP(B99,#REF!,$K$4,0),0)</f>
        <v>#REF!</v>
      </c>
    </row>
    <row r="99" spans="1:37">
      <c r="A99" s="252"/>
      <c r="B99" s="253" t="s">
        <v>344</v>
      </c>
      <c r="C99" s="254" t="s">
        <v>260</v>
      </c>
      <c r="D99" s="255"/>
      <c r="E99" s="292"/>
      <c r="F99" s="217"/>
      <c r="G99" s="256" t="e">
        <f>SUM(G92:G98)</f>
        <v>#REF!</v>
      </c>
      <c r="H99" s="179"/>
      <c r="I99" s="259" t="e">
        <f t="shared" si="3"/>
        <v>#REF!</v>
      </c>
      <c r="J99" s="259" t="e">
        <f t="shared" si="4"/>
        <v>#REF!</v>
      </c>
      <c r="K99" s="1" t="e">
        <f>_xlfn.IFNA(VLOOKUP(B100,#REF!,$K$4,0),0)</f>
        <v>#REF!</v>
      </c>
      <c r="L99" s="1" t="e">
        <f>_xlfn.IFNA(VLOOKUP(B100,#REF!,$K$4,0),0)</f>
        <v>#REF!</v>
      </c>
      <c r="M99" s="1" t="e">
        <f>_xlfn.IFNA(VLOOKUP(B100,#REF!,$K$4,0),0)</f>
        <v>#REF!</v>
      </c>
      <c r="N99" s="1" t="e">
        <f>_xlfn.IFNA(VLOOKUP(B100,#REF!,$K$4,0),0)</f>
        <v>#REF!</v>
      </c>
      <c r="O99" s="1" t="e">
        <f>_xlfn.IFNA(VLOOKUP(B100,#REF!,$K$4,0),0)</f>
        <v>#REF!</v>
      </c>
      <c r="P99" s="1" t="e">
        <f>_xlfn.IFNA(VLOOKUP(B100,#REF!,$K$4,0),0)</f>
        <v>#REF!</v>
      </c>
      <c r="Q99" s="1" t="e">
        <f>_xlfn.IFNA(VLOOKUP(B100,#REF!,$K$4,0),0)</f>
        <v>#REF!</v>
      </c>
      <c r="R99" s="1" t="e">
        <f>_xlfn.IFNA(VLOOKUP(B100,#REF!,$K$4,0),0)</f>
        <v>#REF!</v>
      </c>
      <c r="S99" s="1" t="e">
        <f>_xlfn.IFNA(VLOOKUP(B100,#REF!,$K$4,0),0)</f>
        <v>#REF!</v>
      </c>
      <c r="T99" s="1" t="e">
        <f>_xlfn.IFNA(VLOOKUP(B100,#REF!,$K$4,0),0)</f>
        <v>#REF!</v>
      </c>
      <c r="U99" s="1" t="e">
        <f>_xlfn.IFNA(VLOOKUP(B100,#REF!,$K$4,0),0)</f>
        <v>#REF!</v>
      </c>
      <c r="V99" s="1" t="e">
        <f>_xlfn.IFNA(VLOOKUP(B100,#REF!,$K$4,0),0)</f>
        <v>#REF!</v>
      </c>
      <c r="W99" s="1" t="e">
        <f>_xlfn.IFNA(VLOOKUP(B100,#REF!,$K$4,0),0)</f>
        <v>#REF!</v>
      </c>
      <c r="X99" s="1" t="e">
        <f>_xlfn.IFNA(VLOOKUP(B100,#REF!,$K$4,0),0)</f>
        <v>#REF!</v>
      </c>
      <c r="Y99" s="1" t="e">
        <f>_xlfn.IFNA(VLOOKUP(B100,#REF!,$K$4,0),0)</f>
        <v>#REF!</v>
      </c>
      <c r="Z99" s="1" t="e">
        <f>_xlfn.IFNA(VLOOKUP(B100,#REF!,$K$4,0),0)</f>
        <v>#REF!</v>
      </c>
      <c r="AA99" s="1" t="e">
        <f>_xlfn.IFNA(VLOOKUP(B100,#REF!,$K$4,0),0)</f>
        <v>#REF!</v>
      </c>
      <c r="AB99" s="1" t="e">
        <f>_xlfn.IFNA(VLOOKUP(B100,#REF!,$K$4,0),0)</f>
        <v>#REF!</v>
      </c>
      <c r="AC99" s="1" t="e">
        <f>_xlfn.IFNA(VLOOKUP(B100,#REF!,$K$4,0),0)</f>
        <v>#REF!</v>
      </c>
      <c r="AD99" s="1" t="e">
        <f>_xlfn.IFNA(VLOOKUP(B100,#REF!,$K$4,0),0)</f>
        <v>#REF!</v>
      </c>
      <c r="AE99" s="1" t="e">
        <f>_xlfn.IFNA(VLOOKUP(B100,#REF!,$K$4,0),0)</f>
        <v>#REF!</v>
      </c>
      <c r="AF99" s="1" t="e">
        <f>_xlfn.IFNA(VLOOKUP(B100,#REF!,$K$4,0),0)</f>
        <v>#REF!</v>
      </c>
      <c r="AG99" s="1" t="e">
        <f>_xlfn.IFNA(VLOOKUP(B100,#REF!,$K$4,0),0)</f>
        <v>#REF!</v>
      </c>
      <c r="AH99" s="1" t="e">
        <f>_xlfn.IFNA(VLOOKUP(B100,#REF!,$K$4,0),0)</f>
        <v>#REF!</v>
      </c>
      <c r="AI99" s="1" t="e">
        <f>_xlfn.IFNA(VLOOKUP(B100,#REF!,$K$4,0),0)</f>
        <v>#REF!</v>
      </c>
    </row>
    <row r="100" spans="1:37" ht="46.95" customHeight="1">
      <c r="A100" s="257">
        <v>71</v>
      </c>
      <c r="B100" s="272" t="e">
        <f>#REF!</f>
        <v>#REF!</v>
      </c>
      <c r="C100" s="273" t="e">
        <f>#REF!</f>
        <v>#REF!</v>
      </c>
      <c r="D100" s="220" t="e">
        <f>#REF!</f>
        <v>#REF!</v>
      </c>
      <c r="E100" s="292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225" t="e">
        <f>#REF!</f>
        <v>#REF!</v>
      </c>
      <c r="G100" s="251" t="e">
        <f t="shared" si="5"/>
        <v>#REF!</v>
      </c>
      <c r="H100" s="179"/>
      <c r="I100" s="259" t="e">
        <f t="shared" si="3"/>
        <v>#REF!</v>
      </c>
      <c r="J100" s="259" t="e">
        <f t="shared" si="4"/>
        <v>#REF!</v>
      </c>
      <c r="K100" s="1" t="e">
        <f>_xlfn.IFNA(VLOOKUP(B101,#REF!,$K$4,0),0)</f>
        <v>#REF!</v>
      </c>
      <c r="L100" s="1" t="e">
        <f>_xlfn.IFNA(VLOOKUP(B101,#REF!,$K$4,0),0)</f>
        <v>#REF!</v>
      </c>
      <c r="M100" s="1" t="e">
        <f>_xlfn.IFNA(VLOOKUP(B101,#REF!,$K$4,0),0)</f>
        <v>#REF!</v>
      </c>
      <c r="N100" s="1" t="e">
        <f>_xlfn.IFNA(VLOOKUP(B101,#REF!,$K$4,0),0)</f>
        <v>#REF!</v>
      </c>
      <c r="O100" s="1" t="e">
        <f>_xlfn.IFNA(VLOOKUP(B101,#REF!,$K$4,0),0)</f>
        <v>#REF!</v>
      </c>
      <c r="P100" s="1" t="e">
        <f>_xlfn.IFNA(VLOOKUP(B101,#REF!,$K$4,0),0)</f>
        <v>#REF!</v>
      </c>
      <c r="Q100" s="1" t="e">
        <f>_xlfn.IFNA(VLOOKUP(B101,#REF!,$K$4,0),0)</f>
        <v>#REF!</v>
      </c>
      <c r="R100" s="1" t="e">
        <f>_xlfn.IFNA(VLOOKUP(B101,#REF!,$K$4,0),0)</f>
        <v>#REF!</v>
      </c>
      <c r="S100" s="1" t="e">
        <f>_xlfn.IFNA(VLOOKUP(B101,#REF!,$K$4,0),0)</f>
        <v>#REF!</v>
      </c>
      <c r="T100" s="1" t="e">
        <f>_xlfn.IFNA(VLOOKUP(B101,#REF!,$K$4,0),0)</f>
        <v>#REF!</v>
      </c>
      <c r="U100" s="1" t="e">
        <f>_xlfn.IFNA(VLOOKUP(B101,#REF!,$K$4,0),0)</f>
        <v>#REF!</v>
      </c>
      <c r="V100" s="1" t="e">
        <f>_xlfn.IFNA(VLOOKUP(B101,#REF!,$K$4,0),0)</f>
        <v>#REF!</v>
      </c>
      <c r="W100" s="1" t="e">
        <f>_xlfn.IFNA(VLOOKUP(B101,#REF!,$K$4,0),0)</f>
        <v>#REF!</v>
      </c>
      <c r="X100" s="1" t="e">
        <f>_xlfn.IFNA(VLOOKUP(B101,#REF!,$K$4,0),0)</f>
        <v>#REF!</v>
      </c>
      <c r="Y100" s="1" t="e">
        <f>_xlfn.IFNA(VLOOKUP(B101,#REF!,$K$4,0),0)</f>
        <v>#REF!</v>
      </c>
      <c r="Z100" s="1" t="e">
        <f>_xlfn.IFNA(VLOOKUP(B101,#REF!,$K$4,0),0)</f>
        <v>#REF!</v>
      </c>
      <c r="AA100" s="1" t="e">
        <f>_xlfn.IFNA(VLOOKUP(B101,#REF!,$K$4,0),0)</f>
        <v>#REF!</v>
      </c>
      <c r="AB100" s="1" t="e">
        <f>_xlfn.IFNA(VLOOKUP(B101,#REF!,$K$4,0),0)</f>
        <v>#REF!</v>
      </c>
      <c r="AC100" s="1" t="e">
        <f>_xlfn.IFNA(VLOOKUP(B101,#REF!,$K$4,0),0)</f>
        <v>#REF!</v>
      </c>
      <c r="AD100" s="1" t="e">
        <f>_xlfn.IFNA(VLOOKUP(B101,#REF!,$K$4,0),0)</f>
        <v>#REF!</v>
      </c>
      <c r="AE100" s="1" t="e">
        <f>_xlfn.IFNA(VLOOKUP(B101,#REF!,$K$4,0),0)</f>
        <v>#REF!</v>
      </c>
      <c r="AF100" s="1" t="e">
        <f>_xlfn.IFNA(VLOOKUP(B101,#REF!,$K$4,0),0)</f>
        <v>#REF!</v>
      </c>
      <c r="AG100" s="1" t="e">
        <f>_xlfn.IFNA(VLOOKUP(B101,#REF!,$K$4,0),0)</f>
        <v>#REF!</v>
      </c>
      <c r="AH100" s="1" t="e">
        <f>_xlfn.IFNA(VLOOKUP(B101,#REF!,$K$4,0),0)</f>
        <v>#REF!</v>
      </c>
      <c r="AI100" s="1" t="e">
        <f>_xlfn.IFNA(VLOOKUP(B101,#REF!,$K$4,0),0)</f>
        <v>#REF!</v>
      </c>
    </row>
    <row r="101" spans="1:37">
      <c r="A101" s="271">
        <v>72</v>
      </c>
      <c r="B101" s="272" t="e">
        <f>#REF!</f>
        <v>#REF!</v>
      </c>
      <c r="C101" s="273" t="e">
        <f>#REF!</f>
        <v>#REF!</v>
      </c>
      <c r="D101" s="220" t="e">
        <f>#REF!</f>
        <v>#REF!</v>
      </c>
      <c r="E101" s="292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225" t="e">
        <f>#REF!</f>
        <v>#REF!</v>
      </c>
      <c r="G101" s="251"/>
      <c r="H101" s="179"/>
      <c r="I101" s="179"/>
      <c r="J101" s="179"/>
      <c r="K101" s="20" t="e">
        <f>SUM(K6:K100)</f>
        <v>#REF!</v>
      </c>
      <c r="L101" s="20" t="e">
        <f>SUM(L6:L100)</f>
        <v>#REF!</v>
      </c>
      <c r="M101" s="20" t="e">
        <f t="shared" ref="M101:AI101" si="6">SUM(M6:M100)</f>
        <v>#REF!</v>
      </c>
      <c r="N101" s="20" t="e">
        <f t="shared" si="6"/>
        <v>#REF!</v>
      </c>
      <c r="O101" s="20" t="e">
        <f t="shared" si="6"/>
        <v>#REF!</v>
      </c>
      <c r="P101" s="20" t="e">
        <f t="shared" si="6"/>
        <v>#REF!</v>
      </c>
      <c r="Q101" s="20" t="e">
        <f t="shared" si="6"/>
        <v>#REF!</v>
      </c>
      <c r="R101" s="20" t="e">
        <f t="shared" si="6"/>
        <v>#REF!</v>
      </c>
      <c r="S101" s="20" t="e">
        <f t="shared" si="6"/>
        <v>#REF!</v>
      </c>
      <c r="T101" s="20" t="e">
        <f t="shared" si="6"/>
        <v>#REF!</v>
      </c>
      <c r="U101" s="20" t="e">
        <f t="shared" si="6"/>
        <v>#REF!</v>
      </c>
      <c r="V101" s="20" t="e">
        <f t="shared" si="6"/>
        <v>#REF!</v>
      </c>
      <c r="W101" s="20" t="e">
        <f t="shared" si="6"/>
        <v>#REF!</v>
      </c>
      <c r="X101" s="20" t="e">
        <f t="shared" si="6"/>
        <v>#REF!</v>
      </c>
      <c r="Y101" s="20" t="e">
        <f t="shared" si="6"/>
        <v>#REF!</v>
      </c>
      <c r="Z101" s="20" t="e">
        <f t="shared" si="6"/>
        <v>#REF!</v>
      </c>
      <c r="AA101" s="20" t="e">
        <f t="shared" si="6"/>
        <v>#REF!</v>
      </c>
      <c r="AB101" s="20" t="e">
        <f t="shared" si="6"/>
        <v>#REF!</v>
      </c>
      <c r="AC101" s="20" t="e">
        <f t="shared" si="6"/>
        <v>#REF!</v>
      </c>
      <c r="AD101" s="20" t="e">
        <f t="shared" si="6"/>
        <v>#REF!</v>
      </c>
      <c r="AE101" s="20" t="e">
        <f t="shared" si="6"/>
        <v>#REF!</v>
      </c>
      <c r="AF101" s="20" t="e">
        <f t="shared" si="6"/>
        <v>#REF!</v>
      </c>
      <c r="AG101" s="20" t="e">
        <f t="shared" si="6"/>
        <v>#REF!</v>
      </c>
      <c r="AH101" s="20" t="e">
        <f t="shared" si="6"/>
        <v>#REF!</v>
      </c>
      <c r="AI101" s="20" t="e">
        <f t="shared" si="6"/>
        <v>#REF!</v>
      </c>
      <c r="AJ101" s="301" t="e">
        <f>SUM(K101:AI101)</f>
        <v>#REF!</v>
      </c>
      <c r="AK101" s="300"/>
    </row>
    <row r="102" spans="1:37">
      <c r="A102" s="591" t="s">
        <v>8</v>
      </c>
      <c r="B102" s="592"/>
      <c r="C102" s="592"/>
      <c r="D102" s="592"/>
      <c r="E102" s="592"/>
      <c r="F102" s="593"/>
      <c r="G102" s="189" t="e">
        <f>G101+G100+G99+G90+G79+G70+G49+G44+G41+G38+G33+G27+G21+G15</f>
        <v>#REF!</v>
      </c>
      <c r="H102" s="179"/>
      <c r="I102" s="179"/>
      <c r="J102" s="179"/>
      <c r="K102" s="18" t="e">
        <f>K101*1.3</f>
        <v>#REF!</v>
      </c>
      <c r="L102" s="18" t="e">
        <f>L101*1.3</f>
        <v>#REF!</v>
      </c>
      <c r="M102" s="18" t="e">
        <f t="shared" ref="M102:AI102" si="7">M101*1.3</f>
        <v>#REF!</v>
      </c>
      <c r="N102" s="18" t="e">
        <f t="shared" si="7"/>
        <v>#REF!</v>
      </c>
      <c r="O102" s="18" t="e">
        <f t="shared" si="7"/>
        <v>#REF!</v>
      </c>
      <c r="P102" s="18" t="e">
        <f t="shared" si="7"/>
        <v>#REF!</v>
      </c>
      <c r="Q102" s="18" t="e">
        <f t="shared" si="7"/>
        <v>#REF!</v>
      </c>
      <c r="R102" s="18" t="e">
        <f t="shared" si="7"/>
        <v>#REF!</v>
      </c>
      <c r="S102" s="18" t="e">
        <f t="shared" si="7"/>
        <v>#REF!</v>
      </c>
      <c r="T102" s="18" t="e">
        <f t="shared" si="7"/>
        <v>#REF!</v>
      </c>
      <c r="U102" s="18" t="e">
        <f t="shared" si="7"/>
        <v>#REF!</v>
      </c>
      <c r="V102" s="18" t="e">
        <f t="shared" si="7"/>
        <v>#REF!</v>
      </c>
      <c r="W102" s="18" t="e">
        <f t="shared" si="7"/>
        <v>#REF!</v>
      </c>
      <c r="X102" s="18" t="e">
        <f t="shared" si="7"/>
        <v>#REF!</v>
      </c>
      <c r="Y102" s="18" t="e">
        <f t="shared" si="7"/>
        <v>#REF!</v>
      </c>
      <c r="Z102" s="18" t="e">
        <f t="shared" si="7"/>
        <v>#REF!</v>
      </c>
      <c r="AA102" s="18" t="e">
        <f t="shared" si="7"/>
        <v>#REF!</v>
      </c>
      <c r="AB102" s="18" t="e">
        <f t="shared" si="7"/>
        <v>#REF!</v>
      </c>
      <c r="AC102" s="18" t="e">
        <f t="shared" si="7"/>
        <v>#REF!</v>
      </c>
      <c r="AD102" s="18" t="e">
        <f t="shared" si="7"/>
        <v>#REF!</v>
      </c>
      <c r="AE102" s="18" t="e">
        <f t="shared" si="7"/>
        <v>#REF!</v>
      </c>
      <c r="AF102" s="18" t="e">
        <f t="shared" si="7"/>
        <v>#REF!</v>
      </c>
      <c r="AG102" s="18" t="e">
        <f t="shared" si="7"/>
        <v>#REF!</v>
      </c>
      <c r="AH102" s="18" t="e">
        <f t="shared" si="7"/>
        <v>#REF!</v>
      </c>
      <c r="AI102" s="18" t="e">
        <f t="shared" si="7"/>
        <v>#REF!</v>
      </c>
    </row>
    <row r="103" spans="1:37">
      <c r="A103" s="580" t="s">
        <v>9</v>
      </c>
      <c r="B103" s="581"/>
      <c r="C103" s="582"/>
      <c r="D103" s="181"/>
      <c r="E103" s="186"/>
      <c r="F103" s="261">
        <v>0.24</v>
      </c>
      <c r="G103" s="184" t="e">
        <f>ROUND(F103*G102,0)</f>
        <v>#REF!</v>
      </c>
      <c r="H103" s="179"/>
      <c r="I103" s="179"/>
      <c r="J103" s="179"/>
      <c r="K103" s="18">
        <v>2045224800</v>
      </c>
      <c r="L103" s="20">
        <v>990273954</v>
      </c>
      <c r="M103" s="13">
        <v>1022566318</v>
      </c>
      <c r="N103" s="20">
        <v>1753422035</v>
      </c>
      <c r="O103" s="20">
        <v>1630605273</v>
      </c>
      <c r="P103" s="13">
        <v>923919987</v>
      </c>
      <c r="Q103" s="13">
        <v>425629600</v>
      </c>
      <c r="R103" s="13">
        <v>81206800</v>
      </c>
      <c r="S103" s="173">
        <v>734269977</v>
      </c>
      <c r="T103" s="173">
        <v>1242087440</v>
      </c>
      <c r="U103" s="173">
        <v>4381668863</v>
      </c>
      <c r="V103" s="173">
        <v>3502134447</v>
      </c>
      <c r="W103" s="173">
        <v>916797320</v>
      </c>
      <c r="X103" s="13">
        <v>2360283780</v>
      </c>
      <c r="Y103" s="13">
        <v>3900151833</v>
      </c>
      <c r="Z103" s="13">
        <v>480041270</v>
      </c>
      <c r="AA103" s="13">
        <v>792839565</v>
      </c>
      <c r="AB103" s="13">
        <v>413309417</v>
      </c>
      <c r="AC103" s="13">
        <v>553758315</v>
      </c>
      <c r="AD103" s="13">
        <v>918689339</v>
      </c>
      <c r="AE103" s="13">
        <v>468122713</v>
      </c>
      <c r="AF103" s="13">
        <v>554608013</v>
      </c>
      <c r="AG103" s="13">
        <v>554452195</v>
      </c>
      <c r="AH103" s="13">
        <v>351468572</v>
      </c>
      <c r="AI103" s="13">
        <v>2762175568</v>
      </c>
      <c r="AJ103" s="301">
        <f>SUM(K103:AI103)</f>
        <v>33759707394</v>
      </c>
    </row>
    <row r="104" spans="1:37">
      <c r="A104" s="580" t="s">
        <v>10</v>
      </c>
      <c r="B104" s="581"/>
      <c r="C104" s="582"/>
      <c r="D104" s="181"/>
      <c r="E104" s="186"/>
      <c r="F104" s="261">
        <v>0.01</v>
      </c>
      <c r="G104" s="184" t="e">
        <f>ROUND(F104*G102,0)</f>
        <v>#REF!</v>
      </c>
      <c r="H104" s="179"/>
      <c r="I104" s="179" t="s">
        <v>345</v>
      </c>
      <c r="J104" s="179"/>
      <c r="K104" s="18" t="e">
        <f>K103-K102</f>
        <v>#REF!</v>
      </c>
      <c r="L104" s="18" t="e">
        <f>L103-L102</f>
        <v>#REF!</v>
      </c>
      <c r="M104" s="18" t="e">
        <f t="shared" ref="M104:AI104" si="8">M103-M102</f>
        <v>#REF!</v>
      </c>
      <c r="N104" s="18" t="e">
        <f t="shared" si="8"/>
        <v>#REF!</v>
      </c>
      <c r="O104" s="18" t="e">
        <f t="shared" si="8"/>
        <v>#REF!</v>
      </c>
      <c r="P104" s="18" t="e">
        <f t="shared" si="8"/>
        <v>#REF!</v>
      </c>
      <c r="Q104" s="18" t="e">
        <f t="shared" si="8"/>
        <v>#REF!</v>
      </c>
      <c r="R104" s="18" t="e">
        <f t="shared" si="8"/>
        <v>#REF!</v>
      </c>
      <c r="S104" s="18" t="e">
        <f t="shared" si="8"/>
        <v>#REF!</v>
      </c>
      <c r="T104" s="18" t="e">
        <f t="shared" si="8"/>
        <v>#REF!</v>
      </c>
      <c r="U104" s="18" t="e">
        <f t="shared" si="8"/>
        <v>#REF!</v>
      </c>
      <c r="V104" s="18" t="e">
        <f t="shared" si="8"/>
        <v>#REF!</v>
      </c>
      <c r="W104" s="18" t="e">
        <f t="shared" si="8"/>
        <v>#REF!</v>
      </c>
      <c r="X104" s="18" t="e">
        <f t="shared" si="8"/>
        <v>#REF!</v>
      </c>
      <c r="Y104" s="18" t="e">
        <f t="shared" si="8"/>
        <v>#REF!</v>
      </c>
      <c r="Z104" s="18" t="e">
        <f t="shared" si="8"/>
        <v>#REF!</v>
      </c>
      <c r="AA104" s="18" t="e">
        <f t="shared" si="8"/>
        <v>#REF!</v>
      </c>
      <c r="AB104" s="18" t="e">
        <f t="shared" si="8"/>
        <v>#REF!</v>
      </c>
      <c r="AC104" s="18" t="e">
        <f t="shared" si="8"/>
        <v>#REF!</v>
      </c>
      <c r="AD104" s="18" t="e">
        <f t="shared" si="8"/>
        <v>#REF!</v>
      </c>
      <c r="AE104" s="18" t="e">
        <f t="shared" si="8"/>
        <v>#REF!</v>
      </c>
      <c r="AF104" s="18" t="e">
        <f t="shared" si="8"/>
        <v>#REF!</v>
      </c>
      <c r="AG104" s="18" t="e">
        <f t="shared" si="8"/>
        <v>#REF!</v>
      </c>
      <c r="AH104" s="18" t="e">
        <f t="shared" si="8"/>
        <v>#REF!</v>
      </c>
      <c r="AI104" s="18" t="e">
        <f t="shared" si="8"/>
        <v>#REF!</v>
      </c>
    </row>
    <row r="105" spans="1:37">
      <c r="A105" s="580" t="s">
        <v>11</v>
      </c>
      <c r="B105" s="581"/>
      <c r="C105" s="582"/>
      <c r="D105" s="181"/>
      <c r="E105" s="186"/>
      <c r="F105" s="261">
        <v>0.05</v>
      </c>
      <c r="G105" s="184" t="e">
        <f>ROUND(F105*G102,0)</f>
        <v>#REF!</v>
      </c>
      <c r="H105" s="27"/>
      <c r="I105" s="179"/>
      <c r="J105" s="179"/>
    </row>
    <row r="106" spans="1:37" ht="32.700000000000003" customHeight="1">
      <c r="A106" s="580" t="s">
        <v>12</v>
      </c>
      <c r="B106" s="581"/>
      <c r="C106" s="582"/>
      <c r="D106" s="181"/>
      <c r="E106" s="186"/>
      <c r="F106" s="216"/>
      <c r="G106" s="190" t="e">
        <f>+G102+G103+G104+G105</f>
        <v>#REF!</v>
      </c>
      <c r="H106" s="179"/>
      <c r="I106" s="179"/>
      <c r="J106" s="179"/>
      <c r="K106" s="18"/>
    </row>
    <row r="107" spans="1:37" ht="34.950000000000003" customHeight="1">
      <c r="A107" s="600" t="s">
        <v>64</v>
      </c>
      <c r="B107" s="601"/>
      <c r="C107" s="602"/>
      <c r="D107" s="603" t="s">
        <v>58</v>
      </c>
      <c r="E107" s="604"/>
      <c r="F107" s="605"/>
      <c r="G107" s="184">
        <v>1</v>
      </c>
      <c r="H107" s="179"/>
      <c r="I107" s="179"/>
      <c r="J107" s="179"/>
      <c r="K107" s="20"/>
      <c r="L107" s="22"/>
    </row>
    <row r="108" spans="1:37" ht="34.950000000000003" customHeight="1">
      <c r="A108" s="600" t="s">
        <v>128</v>
      </c>
      <c r="B108" s="601"/>
      <c r="C108" s="602"/>
      <c r="D108" s="603" t="s">
        <v>58</v>
      </c>
      <c r="E108" s="604"/>
      <c r="F108" s="605"/>
      <c r="G108" s="184">
        <v>1</v>
      </c>
      <c r="H108" s="179"/>
      <c r="I108" s="179"/>
      <c r="J108" s="179"/>
      <c r="K108" s="20"/>
      <c r="L108" s="22"/>
    </row>
    <row r="109" spans="1:37" ht="32.25" customHeight="1">
      <c r="A109" s="600" t="s">
        <v>129</v>
      </c>
      <c r="B109" s="601"/>
      <c r="C109" s="602"/>
      <c r="D109" s="603"/>
      <c r="E109" s="604"/>
      <c r="F109" s="605"/>
      <c r="G109" s="184">
        <v>1</v>
      </c>
    </row>
    <row r="110" spans="1:37" ht="14.4" thickBot="1">
      <c r="A110" s="594" t="s">
        <v>51</v>
      </c>
      <c r="B110" s="595"/>
      <c r="C110" s="596"/>
      <c r="D110" s="597"/>
      <c r="E110" s="598"/>
      <c r="F110" s="599"/>
      <c r="G110" s="191" t="e">
        <f>G106+G107+G108+G109</f>
        <v>#REF!</v>
      </c>
      <c r="H110" s="192"/>
      <c r="I110" s="192"/>
      <c r="J110" s="192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7">
      <c r="A111" s="193"/>
      <c r="B111" s="193"/>
      <c r="C111" s="193"/>
      <c r="D111" s="194"/>
      <c r="E111" s="195"/>
      <c r="F111" s="20"/>
      <c r="G111" s="196"/>
      <c r="H111" s="192"/>
      <c r="I111" s="197"/>
      <c r="J111" s="197"/>
    </row>
    <row r="112" spans="1:37">
      <c r="F112" s="20"/>
      <c r="G112" s="196">
        <v>33759707394</v>
      </c>
      <c r="H112" s="16"/>
      <c r="I112" s="16"/>
      <c r="J112" s="16"/>
      <c r="K112" s="173"/>
    </row>
    <row r="113" spans="1:11" ht="14.4" thickBot="1">
      <c r="F113" s="20"/>
      <c r="G113" s="196" t="e">
        <f>G110-G112</f>
        <v>#REF!</v>
      </c>
      <c r="H113" s="16"/>
      <c r="I113" s="16"/>
      <c r="J113" s="16"/>
      <c r="K113" s="173"/>
    </row>
    <row r="114" spans="1:11">
      <c r="A114" s="610"/>
      <c r="B114" s="611"/>
      <c r="C114" s="611"/>
      <c r="D114" s="611"/>
      <c r="E114" s="611"/>
      <c r="F114" s="611"/>
      <c r="G114" s="612"/>
      <c r="H114" s="16"/>
      <c r="I114" s="16"/>
      <c r="J114" s="16"/>
      <c r="K114" s="173"/>
    </row>
    <row r="115" spans="1:11">
      <c r="A115" s="613"/>
      <c r="B115" s="614"/>
      <c r="C115" s="614"/>
      <c r="D115" s="614"/>
      <c r="E115" s="614"/>
      <c r="F115" s="614"/>
      <c r="G115" s="615"/>
      <c r="H115" s="16"/>
      <c r="I115" s="16"/>
      <c r="J115" s="16"/>
      <c r="K115" s="173"/>
    </row>
    <row r="116" spans="1:11" ht="26.7" customHeight="1">
      <c r="A116" s="294"/>
      <c r="B116" s="289"/>
      <c r="C116" s="289"/>
      <c r="D116" s="289"/>
      <c r="E116" s="283"/>
      <c r="F116" s="289"/>
      <c r="G116" s="290"/>
      <c r="H116" s="16"/>
      <c r="I116" s="16"/>
      <c r="J116" s="16"/>
      <c r="K116" s="173"/>
    </row>
    <row r="117" spans="1:11">
      <c r="A117" s="276"/>
      <c r="B117" s="274"/>
      <c r="C117" s="275"/>
      <c r="D117" s="274"/>
      <c r="E117" s="274"/>
      <c r="F117" s="216"/>
      <c r="G117" s="277"/>
    </row>
    <row r="118" spans="1:11">
      <c r="A118" s="276"/>
      <c r="B118" s="274"/>
      <c r="C118" s="275"/>
      <c r="D118" s="274"/>
      <c r="E118" s="274"/>
      <c r="F118" s="216"/>
      <c r="G118" s="277"/>
    </row>
    <row r="119" spans="1:11">
      <c r="A119" s="276"/>
      <c r="B119" s="274"/>
      <c r="C119" s="275"/>
      <c r="D119" s="274"/>
      <c r="E119" s="274"/>
      <c r="F119" s="216"/>
      <c r="G119" s="277"/>
    </row>
    <row r="120" spans="1:11">
      <c r="A120" s="276"/>
      <c r="B120" s="274"/>
      <c r="C120" s="275"/>
      <c r="D120" s="274"/>
      <c r="E120" s="274"/>
      <c r="F120" s="216"/>
      <c r="G120" s="277"/>
    </row>
    <row r="121" spans="1:11">
      <c r="A121" s="276"/>
      <c r="B121" s="274"/>
      <c r="C121" s="275"/>
      <c r="D121" s="274"/>
      <c r="E121" s="274"/>
      <c r="F121" s="216"/>
      <c r="G121" s="277"/>
    </row>
    <row r="122" spans="1:11">
      <c r="A122" s="276"/>
      <c r="B122" s="274"/>
      <c r="C122" s="275"/>
      <c r="D122" s="274"/>
      <c r="E122" s="274"/>
      <c r="F122" s="216"/>
      <c r="G122" s="277"/>
    </row>
    <row r="123" spans="1:11">
      <c r="A123" s="276"/>
      <c r="B123" s="274"/>
      <c r="C123" s="275"/>
      <c r="D123" s="274"/>
      <c r="E123" s="274"/>
      <c r="F123" s="216"/>
      <c r="G123" s="277"/>
    </row>
    <row r="124" spans="1:11">
      <c r="A124" s="276"/>
      <c r="B124" s="274"/>
      <c r="C124" s="275"/>
      <c r="D124" s="274"/>
      <c r="E124" s="274"/>
      <c r="F124" s="216"/>
      <c r="G124" s="277"/>
    </row>
    <row r="125" spans="1:11">
      <c r="A125" s="276"/>
      <c r="B125" s="274"/>
      <c r="C125" s="275"/>
      <c r="D125" s="274"/>
      <c r="E125" s="274"/>
      <c r="F125" s="216"/>
      <c r="G125" s="277"/>
    </row>
    <row r="126" spans="1:11">
      <c r="A126" s="276"/>
      <c r="B126" s="274"/>
      <c r="C126" s="275"/>
      <c r="D126" s="274"/>
      <c r="E126" s="274"/>
      <c r="F126" s="216"/>
      <c r="G126" s="277"/>
    </row>
    <row r="127" spans="1:11">
      <c r="A127" s="276"/>
      <c r="B127" s="274"/>
      <c r="C127" s="275"/>
      <c r="D127" s="274"/>
      <c r="E127" s="274"/>
      <c r="F127" s="216"/>
      <c r="G127" s="277"/>
    </row>
    <row r="128" spans="1:11">
      <c r="A128" s="276"/>
      <c r="B128" s="274"/>
      <c r="C128" s="275"/>
      <c r="D128" s="274"/>
      <c r="E128" s="274"/>
      <c r="F128" s="216"/>
      <c r="G128" s="277"/>
    </row>
    <row r="129" spans="1:7">
      <c r="A129" s="276"/>
      <c r="B129" s="274"/>
      <c r="C129" s="275"/>
      <c r="D129" s="274"/>
      <c r="E129" s="274"/>
      <c r="F129" s="216"/>
      <c r="G129" s="277"/>
    </row>
    <row r="130" spans="1:7">
      <c r="A130" s="276"/>
      <c r="B130" s="274"/>
      <c r="C130" s="275"/>
      <c r="D130" s="274"/>
      <c r="E130" s="274"/>
      <c r="F130" s="216"/>
      <c r="G130" s="277"/>
    </row>
    <row r="131" spans="1:7">
      <c r="A131" s="276"/>
      <c r="B131" s="274"/>
      <c r="C131" s="275"/>
      <c r="D131" s="274"/>
      <c r="E131" s="274"/>
      <c r="F131" s="216"/>
      <c r="G131" s="277"/>
    </row>
    <row r="132" spans="1:7">
      <c r="A132" s="276"/>
      <c r="B132" s="274"/>
      <c r="C132" s="275"/>
      <c r="D132" s="274"/>
      <c r="E132" s="274"/>
      <c r="F132" s="216"/>
      <c r="G132" s="277"/>
    </row>
    <row r="133" spans="1:7">
      <c r="A133" s="276"/>
      <c r="B133" s="274"/>
      <c r="C133" s="275"/>
      <c r="D133" s="274"/>
      <c r="E133" s="274"/>
      <c r="F133" s="216"/>
      <c r="G133" s="277"/>
    </row>
    <row r="134" spans="1:7">
      <c r="A134" s="276"/>
      <c r="B134" s="274"/>
      <c r="C134" s="275"/>
      <c r="D134" s="274"/>
      <c r="E134" s="274"/>
      <c r="F134" s="216"/>
      <c r="G134" s="277"/>
    </row>
    <row r="135" spans="1:7">
      <c r="A135" s="276"/>
      <c r="B135" s="274"/>
      <c r="C135" s="275"/>
      <c r="D135" s="274"/>
      <c r="E135" s="274"/>
      <c r="F135" s="216"/>
      <c r="G135" s="277"/>
    </row>
    <row r="136" spans="1:7">
      <c r="A136" s="276"/>
      <c r="B136" s="274"/>
      <c r="C136" s="275"/>
      <c r="D136" s="274"/>
      <c r="E136" s="274"/>
      <c r="F136" s="216"/>
      <c r="G136" s="277"/>
    </row>
    <row r="137" spans="1:7">
      <c r="A137" s="276"/>
      <c r="B137" s="274"/>
      <c r="C137" s="275"/>
      <c r="D137" s="274"/>
      <c r="E137" s="274"/>
      <c r="F137" s="216"/>
      <c r="G137" s="277"/>
    </row>
    <row r="138" spans="1:7">
      <c r="A138" s="276"/>
      <c r="B138" s="274"/>
      <c r="C138" s="275"/>
      <c r="D138" s="274"/>
      <c r="E138" s="274"/>
      <c r="F138" s="216"/>
      <c r="G138" s="277"/>
    </row>
    <row r="139" spans="1:7">
      <c r="A139" s="276"/>
      <c r="B139" s="274"/>
      <c r="C139" s="275"/>
      <c r="D139" s="274"/>
      <c r="E139" s="274"/>
      <c r="F139" s="216"/>
      <c r="G139" s="277"/>
    </row>
    <row r="140" spans="1:7">
      <c r="A140" s="276"/>
      <c r="B140" s="274"/>
      <c r="C140" s="275"/>
      <c r="D140" s="274"/>
      <c r="E140" s="274"/>
      <c r="F140" s="216"/>
      <c r="G140" s="277"/>
    </row>
    <row r="141" spans="1:7" ht="14.4" thickBot="1">
      <c r="A141" s="278"/>
      <c r="B141" s="279"/>
      <c r="C141" s="280"/>
      <c r="D141" s="279"/>
      <c r="E141" s="279"/>
      <c r="F141" s="281"/>
      <c r="G141" s="282"/>
    </row>
  </sheetData>
  <mergeCells count="16">
    <mergeCell ref="A110:C110"/>
    <mergeCell ref="D110:F110"/>
    <mergeCell ref="A114:G115"/>
    <mergeCell ref="A106:C106"/>
    <mergeCell ref="A107:C107"/>
    <mergeCell ref="D107:F107"/>
    <mergeCell ref="A108:C108"/>
    <mergeCell ref="D108:F108"/>
    <mergeCell ref="A109:C109"/>
    <mergeCell ref="D109:F109"/>
    <mergeCell ref="A105:C105"/>
    <mergeCell ref="A1:G4"/>
    <mergeCell ref="K2:L3"/>
    <mergeCell ref="A102:F102"/>
    <mergeCell ref="A103:C103"/>
    <mergeCell ref="A104:C104"/>
  </mergeCells>
  <phoneticPr fontId="17" type="noConversion"/>
  <conditionalFormatting sqref="A17:A21 C21">
    <cfRule type="cellIs" dxfId="373" priority="48" operator="equal">
      <formula>#REF!</formula>
    </cfRule>
  </conditionalFormatting>
  <conditionalFormatting sqref="A17:A26 C21:C26">
    <cfRule type="cellIs" dxfId="372" priority="47" operator="equal">
      <formula>0</formula>
    </cfRule>
  </conditionalFormatting>
  <conditionalFormatting sqref="A21 C21">
    <cfRule type="cellIs" dxfId="371" priority="46" operator="equal">
      <formula>#REF!</formula>
    </cfRule>
    <cfRule type="cellIs" dxfId="370" priority="45" operator="equal">
      <formula>0</formula>
    </cfRule>
  </conditionalFormatting>
  <conditionalFormatting sqref="A27 C27">
    <cfRule type="cellIs" dxfId="369" priority="42" operator="equal">
      <formula>#REF!</formula>
    </cfRule>
    <cfRule type="cellIs" dxfId="368" priority="41" operator="equal">
      <formula>0</formula>
    </cfRule>
  </conditionalFormatting>
  <conditionalFormatting sqref="A27:A28 C27:C28">
    <cfRule type="cellIs" dxfId="367" priority="44" operator="equal">
      <formula>#REF!</formula>
    </cfRule>
  </conditionalFormatting>
  <conditionalFormatting sqref="A33 C33">
    <cfRule type="cellIs" dxfId="366" priority="37" operator="equal">
      <formula>0</formula>
    </cfRule>
    <cfRule type="cellIs" dxfId="365" priority="38" operator="equal">
      <formula>#REF!</formula>
    </cfRule>
  </conditionalFormatting>
  <conditionalFormatting sqref="A38 C38">
    <cfRule type="cellIs" dxfId="364" priority="1" operator="equal">
      <formula>0</formula>
    </cfRule>
    <cfRule type="cellIs" dxfId="363" priority="2" operator="equal">
      <formula>#REF!</formula>
    </cfRule>
  </conditionalFormatting>
  <conditionalFormatting sqref="A38:A39 C38:C39">
    <cfRule type="cellIs" dxfId="362" priority="3" operator="equal">
      <formula>0</formula>
    </cfRule>
    <cfRule type="cellIs" dxfId="361" priority="4" operator="equal">
      <formula>#REF!</formula>
    </cfRule>
  </conditionalFormatting>
  <conditionalFormatting sqref="A39:A43 C39:C43">
    <cfRule type="cellIs" dxfId="360" priority="32" operator="equal">
      <formula>#REF!</formula>
    </cfRule>
    <cfRule type="cellIs" dxfId="359" priority="31" operator="equal">
      <formula>0</formula>
    </cfRule>
  </conditionalFormatting>
  <conditionalFormatting sqref="A41 C41">
    <cfRule type="cellIs" dxfId="358" priority="30" operator="equal">
      <formula>#REF!</formula>
    </cfRule>
    <cfRule type="cellIs" dxfId="357" priority="29" operator="equal">
      <formula>0</formula>
    </cfRule>
  </conditionalFormatting>
  <conditionalFormatting sqref="A44 C44">
    <cfRule type="cellIs" dxfId="356" priority="25" operator="equal">
      <formula>0</formula>
    </cfRule>
    <cfRule type="cellIs" dxfId="355" priority="26" operator="equal">
      <formula>#REF!</formula>
    </cfRule>
  </conditionalFormatting>
  <conditionalFormatting sqref="A49 C49">
    <cfRule type="cellIs" dxfId="354" priority="22" operator="equal">
      <formula>#REF!</formula>
    </cfRule>
    <cfRule type="cellIs" dxfId="353" priority="21" operator="equal">
      <formula>0</formula>
    </cfRule>
  </conditionalFormatting>
  <conditionalFormatting sqref="A70 C70">
    <cfRule type="cellIs" dxfId="352" priority="17" operator="equal">
      <formula>0</formula>
    </cfRule>
    <cfRule type="cellIs" dxfId="351" priority="18" operator="equal">
      <formula>#REF!</formula>
    </cfRule>
  </conditionalFormatting>
  <conditionalFormatting sqref="A79 C79">
    <cfRule type="cellIs" dxfId="350" priority="13" operator="equal">
      <formula>0</formula>
    </cfRule>
    <cfRule type="cellIs" dxfId="349" priority="14" operator="equal">
      <formula>#REF!</formula>
    </cfRule>
  </conditionalFormatting>
  <conditionalFormatting sqref="A90 C90">
    <cfRule type="cellIs" dxfId="348" priority="10" operator="equal">
      <formula>#REF!</formula>
    </cfRule>
    <cfRule type="cellIs" dxfId="347" priority="9" operator="equal">
      <formula>0</formula>
    </cfRule>
  </conditionalFormatting>
  <conditionalFormatting sqref="A15:C16 C92:C98 A22:A26">
    <cfRule type="cellIs" dxfId="346" priority="56" operator="equal">
      <formula>#REF!</formula>
    </cfRule>
  </conditionalFormatting>
  <conditionalFormatting sqref="A15:C16 C92:C98">
    <cfRule type="cellIs" dxfId="345" priority="55" operator="equal">
      <formula>0</formula>
    </cfRule>
  </conditionalFormatting>
  <conditionalFormatting sqref="A6:D14">
    <cfRule type="cellIs" dxfId="344" priority="51" operator="equal">
      <formula>0</formula>
    </cfRule>
    <cfRule type="cellIs" dxfId="343" priority="52" operator="equal">
      <formula>#REF!</formula>
    </cfRule>
  </conditionalFormatting>
  <conditionalFormatting sqref="A7:D20 B21:B98 D21:D98 C40 C91:C98 A102 A105:B111 D105:D111 A5:D5 C22:C26 A29:A32 C45:C48 C50:C69 C71:C78 C80:C89">
    <cfRule type="cellIs" dxfId="342" priority="62" operator="equal">
      <formula>#REF!</formula>
    </cfRule>
  </conditionalFormatting>
  <conditionalFormatting sqref="A7:D20 B21:B98 D21:D98 C91:C98 C40 A102">
    <cfRule type="cellIs" dxfId="341" priority="61" operator="equal">
      <formula>0</formula>
    </cfRule>
  </conditionalFormatting>
  <conditionalFormatting sqref="A99:D101">
    <cfRule type="cellIs" dxfId="340" priority="5" operator="equal">
      <formula>0</formula>
    </cfRule>
    <cfRule type="cellIs" dxfId="339" priority="6" operator="equal">
      <formula>#REF!</formula>
    </cfRule>
    <cfRule type="cellIs" dxfId="338" priority="8" operator="equal">
      <formula>#REF!</formula>
    </cfRule>
    <cfRule type="cellIs" dxfId="337" priority="7" operator="equal">
      <formula>0</formula>
    </cfRule>
  </conditionalFormatting>
  <conditionalFormatting sqref="C27:C28 A27:A32">
    <cfRule type="cellIs" dxfId="336" priority="43" operator="equal">
      <formula>0</formula>
    </cfRule>
  </conditionalFormatting>
  <conditionalFormatting sqref="C33 A33:A37">
    <cfRule type="cellIs" dxfId="335" priority="39" operator="equal">
      <formula>0</formula>
    </cfRule>
    <cfRule type="cellIs" dxfId="334" priority="40" operator="equal">
      <formula>#REF!</formula>
    </cfRule>
  </conditionalFormatting>
  <conditionalFormatting sqref="C43:C44 A44:A48">
    <cfRule type="cellIs" dxfId="333" priority="28" operator="equal">
      <formula>#REF!</formula>
    </cfRule>
  </conditionalFormatting>
  <conditionalFormatting sqref="C43:C48 A44:A48">
    <cfRule type="cellIs" dxfId="332" priority="27" operator="equal">
      <formula>0</formula>
    </cfRule>
  </conditionalFormatting>
  <conditionalFormatting sqref="C46:C49 A49:A69">
    <cfRule type="cellIs" dxfId="331" priority="24" operator="equal">
      <formula>#REF!</formula>
    </cfRule>
  </conditionalFormatting>
  <conditionalFormatting sqref="C46:C69 A49:A69">
    <cfRule type="cellIs" dxfId="330" priority="23" operator="equal">
      <formula>0</formula>
    </cfRule>
  </conditionalFormatting>
  <conditionalFormatting sqref="C51:C70 A70:A78">
    <cfRule type="cellIs" dxfId="329" priority="20" operator="equal">
      <formula>#REF!</formula>
    </cfRule>
  </conditionalFormatting>
  <conditionalFormatting sqref="C51:C78 A70:A78">
    <cfRule type="cellIs" dxfId="328" priority="19" operator="equal">
      <formula>0</formula>
    </cfRule>
  </conditionalFormatting>
  <conditionalFormatting sqref="C72:C79 A79:A89">
    <cfRule type="cellIs" dxfId="327" priority="16" operator="equal">
      <formula>#REF!</formula>
    </cfRule>
  </conditionalFormatting>
  <conditionalFormatting sqref="C72:C89 A79:A89">
    <cfRule type="cellIs" dxfId="326" priority="15" operator="equal">
      <formula>0</formula>
    </cfRule>
  </conditionalFormatting>
  <conditionalFormatting sqref="C82:C90 A90:A98">
    <cfRule type="cellIs" dxfId="325" priority="12" operator="equal">
      <formula>#REF!</formula>
    </cfRule>
    <cfRule type="cellIs" dxfId="324" priority="11" operator="equal">
      <formula>0</formula>
    </cfRule>
  </conditionalFormatting>
  <conditionalFormatting sqref="D15:D19 B17:B98 C20:D20 D21:D98 A103:B104 D103:D104">
    <cfRule type="cellIs" dxfId="323" priority="60" operator="equal">
      <formula>#REF!</formula>
    </cfRule>
  </conditionalFormatting>
  <conditionalFormatting sqref="D15:D19 B17:B98 C20:D20 D21:D98 A103:B111 D103:D111">
    <cfRule type="cellIs" dxfId="322" priority="59" operator="equal">
      <formula>0</formula>
    </cfRule>
  </conditionalFormatting>
  <conditionalFormatting sqref="H3:J3 A5:G5">
    <cfRule type="cellIs" dxfId="321" priority="57" operator="equal">
      <formula>0</formula>
    </cfRule>
  </conditionalFormatting>
  <conditionalFormatting sqref="H3:J3 E5:G5">
    <cfRule type="cellIs" dxfId="320" priority="58" operator="equal">
      <formula>#REF!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'CDO.'!B4</f>
        <v>1. CALLE 14 SUR ENTRE CARRERAS 16 Y 14  BELTRÁN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1"/>
    </row>
    <row r="7" spans="1:15" ht="14.4">
      <c r="A7" s="231"/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ROUND(F7*E7,0)</f>
        <v>#REF!</v>
      </c>
      <c r="H7" s="239"/>
      <c r="I7" s="1"/>
    </row>
    <row r="8" spans="1:15" ht="14.4">
      <c r="A8" s="231"/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306" t="e">
        <f t="shared" ref="G8:G14" si="0">ROUND(F8*E8,0)</f>
        <v>#REF!</v>
      </c>
      <c r="H8" s="239"/>
      <c r="I8" s="1"/>
    </row>
    <row r="9" spans="1:15" ht="14.4">
      <c r="A9" s="231"/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306" t="e">
        <f t="shared" si="0"/>
        <v>#REF!</v>
      </c>
      <c r="H9" s="239"/>
      <c r="I9" s="491"/>
    </row>
    <row r="10" spans="1:15" ht="14.4">
      <c r="A10" s="231"/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306" t="e">
        <f t="shared" si="0"/>
        <v>#REF!</v>
      </c>
      <c r="H10" s="239"/>
      <c r="I10" s="1"/>
    </row>
    <row r="11" spans="1:15" ht="14.4">
      <c r="A11" s="231"/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306" t="e">
        <f t="shared" si="0"/>
        <v>#REF!</v>
      </c>
      <c r="H11" s="239"/>
      <c r="I11" s="1"/>
    </row>
    <row r="12" spans="1:15" ht="14.4">
      <c r="A12" s="231"/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306" t="e">
        <f t="shared" si="0"/>
        <v>#REF!</v>
      </c>
      <c r="H12" s="239"/>
      <c r="I12" s="20"/>
    </row>
    <row r="13" spans="1:15" ht="14.4">
      <c r="A13" s="231"/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306" t="e">
        <f t="shared" si="0"/>
        <v>#REF!</v>
      </c>
      <c r="H13" s="239"/>
      <c r="I13" s="1"/>
    </row>
    <row r="14" spans="1:15" ht="14.4">
      <c r="A14" s="231"/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306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ROUND(SUM(G7:G14),0)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/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ROUND(F17*E17,0)</f>
        <v>#REF!</v>
      </c>
      <c r="H17" s="239"/>
      <c r="I17" s="1"/>
    </row>
    <row r="18" spans="1:9" ht="14.4">
      <c r="A18" s="231"/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ROUND(F18*E18,0)</f>
        <v>#REF!</v>
      </c>
      <c r="H18" s="185"/>
      <c r="I18" s="1"/>
    </row>
    <row r="19" spans="1:9" ht="14.4">
      <c r="A19" s="231"/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ROUND(F19*E19,0)</f>
        <v>#REF!</v>
      </c>
      <c r="H19" s="185"/>
      <c r="I19" s="1"/>
    </row>
    <row r="20" spans="1:9" ht="14.4">
      <c r="A20" s="231"/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ROUND(F20*E20,0)</f>
        <v>#REF!</v>
      </c>
      <c r="H20" s="185"/>
      <c r="I20" s="1"/>
    </row>
    <row r="21" spans="1:9" ht="14.4">
      <c r="A21" s="231"/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ROUND(F21*E21,0)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ROUND(SUM(G17:G21),0)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/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ROUND(F24*E24,0)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ROUND(F25*E25,0)</f>
        <v>#REF!</v>
      </c>
      <c r="H25" s="179"/>
      <c r="I25" s="1"/>
    </row>
    <row r="26" spans="1:9" ht="14.4">
      <c r="A26" s="231"/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ROUND(F26*E26,0)</f>
        <v>#REF!</v>
      </c>
      <c r="H26" s="179"/>
      <c r="I26" s="1"/>
    </row>
    <row r="27" spans="1:9" ht="14.4">
      <c r="A27" s="231"/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ROUND(F27*E27,0)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ROUND(SUM(G24:G27),0)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/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ROUND(F30*E30,0)</f>
        <v>#REF!</v>
      </c>
      <c r="H30" s="179"/>
      <c r="I30" s="1"/>
    </row>
    <row r="31" spans="1:9" ht="14.4">
      <c r="A31" s="263"/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ROUND(F31*E31,0)</f>
        <v>#REF!</v>
      </c>
      <c r="H31" s="179"/>
      <c r="I31" s="1"/>
    </row>
    <row r="32" spans="1:9" ht="14.4">
      <c r="A32" s="263"/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ROUND(F32*E32,0)</f>
        <v>#REF!</v>
      </c>
      <c r="H32" s="179"/>
      <c r="I32" s="1"/>
    </row>
    <row r="33" spans="1:9" ht="14.4">
      <c r="A33" s="263"/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ROUND(F33*E33,0)</f>
        <v>#REF!</v>
      </c>
      <c r="H33" s="179"/>
      <c r="I33" s="1"/>
    </row>
    <row r="34" spans="1:9" ht="14.4">
      <c r="A34" s="263"/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ROUND(F34*E34,0)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ROUND(SUM(G30:G34),0)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/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ROUND(F37*E37,0)</f>
        <v>#REF!</v>
      </c>
      <c r="H37" s="179"/>
      <c r="I37" s="217" t="e">
        <f>#REF!</f>
        <v>#REF!</v>
      </c>
    </row>
    <row r="38" spans="1:9" ht="14.4">
      <c r="A38" s="263"/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/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/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/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/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/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ROUND(F45*E45,0)</f>
        <v>#REF!</v>
      </c>
      <c r="H45" s="179"/>
      <c r="I45" s="1"/>
    </row>
    <row r="46" spans="1:9" ht="14.4">
      <c r="A46" s="263"/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ROUND(F46*E46,0)</f>
        <v>#REF!</v>
      </c>
      <c r="H46" s="179"/>
      <c r="I46" s="1"/>
    </row>
    <row r="47" spans="1:9" ht="14.4">
      <c r="A47" s="263"/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ROUND(F47*E47,0)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ROUND(SUM(G45:G47),0)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/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ROUND(F50*E50,0)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ROUND(F51*E51,0)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/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ROUND(F54*E54,0)</f>
        <v>#REF!</v>
      </c>
      <c r="H54" s="179"/>
      <c r="I54" s="1"/>
      <c r="J54" s="19"/>
      <c r="K54" s="19"/>
    </row>
    <row r="55" spans="1:11" ht="15" customHeight="1">
      <c r="A55" s="232"/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/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ROUND(F56*E56,0)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ROUND(SUM(G54:G56),0)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/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ROUND(F59*E59,0)</f>
        <v>#REF!</v>
      </c>
      <c r="H59" s="179"/>
      <c r="I59" s="1"/>
      <c r="J59" s="19"/>
      <c r="K59" s="19"/>
    </row>
    <row r="60" spans="1:11" ht="14.4">
      <c r="A60" s="231"/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95" si="2">ROUND(F60*E60,0)</f>
        <v>#REF!</v>
      </c>
      <c r="H60" s="179"/>
      <c r="I60" s="1"/>
      <c r="J60" s="19"/>
      <c r="K60" s="19"/>
    </row>
    <row r="61" spans="1:11" ht="14.4">
      <c r="A61" s="231"/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/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/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/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/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/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/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/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/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/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/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/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/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/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/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/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/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/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/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/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/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6" t="e">
        <f>SUM(G59:G81)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/>
      <c r="G83" s="225" t="s">
        <v>496</v>
      </c>
      <c r="H83" s="179"/>
      <c r="I83" s="1"/>
      <c r="J83" s="19"/>
      <c r="K83" s="19"/>
    </row>
    <row r="84" spans="1:11" ht="14.4">
      <c r="A84" s="231"/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 t="shared" si="2"/>
        <v>#REF!</v>
      </c>
      <c r="H84" s="179"/>
      <c r="I84" s="1"/>
      <c r="J84" s="19"/>
      <c r="K84" s="19"/>
    </row>
    <row r="85" spans="1:11" ht="14.4">
      <c r="A85" s="231"/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si="2"/>
        <v>#REF!</v>
      </c>
      <c r="H85" s="179"/>
      <c r="I85" s="1"/>
      <c r="J85" s="19"/>
      <c r="K85" s="19"/>
    </row>
    <row r="86" spans="1:11" ht="14.4">
      <c r="A86" s="231"/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2"/>
        <v>#REF!</v>
      </c>
      <c r="H86" s="179"/>
      <c r="I86" s="1"/>
      <c r="J86" s="19"/>
      <c r="K86" s="19"/>
    </row>
    <row r="87" spans="1:11" ht="14.4">
      <c r="A87" s="231"/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2"/>
        <v>#REF!</v>
      </c>
      <c r="H87" s="179"/>
      <c r="I87" s="1"/>
      <c r="J87" s="19"/>
      <c r="K87" s="19"/>
    </row>
    <row r="88" spans="1:11" ht="14.4">
      <c r="A88" s="231"/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2"/>
        <v>#REF!</v>
      </c>
      <c r="H88" s="179"/>
      <c r="I88" s="1"/>
      <c r="J88" s="19"/>
      <c r="K88" s="19"/>
    </row>
    <row r="89" spans="1:11" ht="14.4">
      <c r="A89" s="231"/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2"/>
        <v>#REF!</v>
      </c>
      <c r="H89" s="179"/>
      <c r="I89" s="1"/>
      <c r="J89" s="19"/>
      <c r="K89" s="19"/>
    </row>
    <row r="90" spans="1:11" ht="14.4">
      <c r="A90" s="231"/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2"/>
        <v>#REF!</v>
      </c>
      <c r="H90" s="179"/>
      <c r="I90" s="1"/>
      <c r="J90" s="19"/>
      <c r="K90" s="19"/>
    </row>
    <row r="91" spans="1:11" ht="14.4">
      <c r="A91" s="231"/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2"/>
        <v>#REF!</v>
      </c>
      <c r="H91" s="179"/>
      <c r="I91" s="1"/>
      <c r="J91" s="19"/>
      <c r="K91" s="19"/>
    </row>
    <row r="92" spans="1:11" ht="14.4">
      <c r="A92" s="231"/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2"/>
        <v>#REF!</v>
      </c>
      <c r="H92" s="179"/>
      <c r="I92" s="1"/>
      <c r="J92" s="19"/>
      <c r="K92" s="19"/>
    </row>
    <row r="93" spans="1:11" ht="14.4">
      <c r="A93" s="231"/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2"/>
        <v>#REF!</v>
      </c>
      <c r="H93" s="179"/>
      <c r="I93" s="1"/>
      <c r="J93" s="19"/>
      <c r="K93" s="19"/>
    </row>
    <row r="94" spans="1:11" ht="14.4">
      <c r="A94" s="231"/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2"/>
        <v>#REF!</v>
      </c>
      <c r="H94" s="179"/>
      <c r="I94" s="1"/>
      <c r="J94" s="19"/>
      <c r="K94" s="19"/>
    </row>
    <row r="95" spans="1:11" ht="14.4">
      <c r="A95" s="231"/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2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ROUND(SUM(G84:G95),0)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s">
        <v>510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/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 t="shared" ref="G99:G106" si="3">ROUND(F99*E99,0)</f>
        <v>#REF!</v>
      </c>
      <c r="H99" s="179"/>
      <c r="I99" s="1"/>
      <c r="J99" s="19"/>
      <c r="K99" s="19"/>
    </row>
    <row r="100" spans="1:11" ht="14.4">
      <c r="A100" s="231"/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si="3"/>
        <v>#REF!</v>
      </c>
      <c r="H100" s="179"/>
      <c r="I100" s="1"/>
      <c r="J100" s="19"/>
      <c r="K100" s="19"/>
    </row>
    <row r="101" spans="1:11" ht="14.4">
      <c r="A101" s="231"/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3"/>
        <v>#REF!</v>
      </c>
      <c r="H101" s="179"/>
      <c r="I101" s="1"/>
      <c r="J101" s="19"/>
      <c r="K101" s="19"/>
    </row>
    <row r="102" spans="1:11" ht="14.4">
      <c r="A102" s="231"/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3"/>
        <v>#REF!</v>
      </c>
      <c r="H102" s="179"/>
      <c r="I102" s="1"/>
      <c r="J102" s="19"/>
      <c r="K102" s="19"/>
    </row>
    <row r="103" spans="1:11" ht="14.4">
      <c r="A103" s="231"/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3"/>
        <v>#REF!</v>
      </c>
      <c r="H103" s="179"/>
      <c r="I103" s="1"/>
      <c r="J103" s="19"/>
      <c r="K103" s="19"/>
    </row>
    <row r="104" spans="1:11" ht="14.4">
      <c r="A104" s="231"/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3"/>
        <v>#REF!</v>
      </c>
      <c r="H104" s="179"/>
      <c r="I104" s="1"/>
      <c r="J104" s="19"/>
      <c r="K104" s="19"/>
    </row>
    <row r="105" spans="1:11" ht="14.4">
      <c r="A105" s="231"/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3"/>
        <v>#REF!</v>
      </c>
      <c r="H105" s="179"/>
      <c r="I105" s="1"/>
      <c r="J105" s="19"/>
      <c r="K105" s="19"/>
    </row>
    <row r="106" spans="1:11" ht="14.4">
      <c r="A106" s="231"/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3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ROUND(SUM(G99:G106),0)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s">
        <v>510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/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ROUND(F109*E109,0)</f>
        <v>#REF!</v>
      </c>
      <c r="H109" s="179"/>
      <c r="I109" s="1"/>
      <c r="J109" s="19"/>
      <c r="K109" s="19"/>
    </row>
    <row r="110" spans="1:11" ht="14.4">
      <c r="A110" s="231"/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4">ROUND(F110*E110,0)</f>
        <v>#REF!</v>
      </c>
      <c r="H110" s="179"/>
      <c r="I110" s="1"/>
      <c r="J110" s="19"/>
      <c r="K110" s="19"/>
    </row>
    <row r="111" spans="1:11" ht="14.4">
      <c r="A111" s="231"/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4"/>
        <v>#REF!</v>
      </c>
      <c r="H111" s="179"/>
      <c r="I111" s="1"/>
      <c r="J111" s="19"/>
      <c r="K111" s="19"/>
    </row>
    <row r="112" spans="1:11" ht="14.4">
      <c r="A112" s="231"/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4"/>
        <v>#REF!</v>
      </c>
      <c r="H112" s="179"/>
      <c r="I112" s="1"/>
      <c r="J112" s="19"/>
      <c r="K112" s="19"/>
    </row>
    <row r="113" spans="1:11" ht="14.4">
      <c r="A113" s="231"/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4"/>
        <v>#REF!</v>
      </c>
      <c r="H113" s="179"/>
      <c r="I113" s="1"/>
      <c r="J113" s="19"/>
      <c r="K113" s="19"/>
    </row>
    <row r="114" spans="1:11" ht="14.4">
      <c r="A114" s="231"/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4"/>
        <v>#REF!</v>
      </c>
      <c r="H114" s="179"/>
      <c r="I114" s="1"/>
      <c r="J114" s="19"/>
      <c r="K114" s="19"/>
    </row>
    <row r="115" spans="1:11" ht="14.4">
      <c r="A115" s="231"/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4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ROUND(SUM(G109:G115),0)</f>
        <v>#REF!</v>
      </c>
      <c r="H116" s="179"/>
      <c r="I116" s="1"/>
      <c r="J116" s="19"/>
      <c r="K116" s="19"/>
    </row>
    <row r="117" spans="1:11" ht="14.4">
      <c r="A117" s="231"/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ROUND(F117*E117,0)</f>
        <v>#REF!</v>
      </c>
      <c r="H117" s="179"/>
      <c r="I117" s="1"/>
      <c r="J117" s="19"/>
      <c r="K117" s="19"/>
    </row>
    <row r="118" spans="1:11" ht="15" thickBot="1">
      <c r="A118" s="316"/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ROUND(F118*E118,0)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ROUND(F120*G119,0)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ROUND(F121*G119,0)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ROUND(F122*G119,0)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I2:J3"/>
    <mergeCell ref="A119:F119"/>
    <mergeCell ref="A120:C120"/>
    <mergeCell ref="A121:C121"/>
    <mergeCell ref="A122:C122"/>
    <mergeCell ref="A1:G4"/>
    <mergeCell ref="A126:C126"/>
    <mergeCell ref="D126:F126"/>
    <mergeCell ref="A127:C127"/>
    <mergeCell ref="D127:F127"/>
    <mergeCell ref="A123:C123"/>
    <mergeCell ref="A124:C124"/>
    <mergeCell ref="D124:F124"/>
    <mergeCell ref="A125:C125"/>
    <mergeCell ref="D125:F125"/>
  </mergeCells>
  <conditionalFormatting sqref="A6:A118 C6:D118 B51">
    <cfRule type="cellIs" dxfId="319" priority="30" operator="equal">
      <formula>#REF!</formula>
    </cfRule>
  </conditionalFormatting>
  <conditionalFormatting sqref="A6:A118">
    <cfRule type="cellIs" dxfId="318" priority="29" operator="equal">
      <formula>0</formula>
    </cfRule>
  </conditionalFormatting>
  <conditionalFormatting sqref="A7:A21">
    <cfRule type="cellIs" dxfId="317" priority="27" operator="equal">
      <formula>0</formula>
    </cfRule>
    <cfRule type="cellIs" dxfId="316" priority="28" operator="equal">
      <formula>#REF!</formula>
    </cfRule>
  </conditionalFormatting>
  <conditionalFormatting sqref="A119">
    <cfRule type="cellIs" dxfId="315" priority="25" operator="equal">
      <formula>0</formula>
    </cfRule>
    <cfRule type="cellIs" dxfId="314" priority="26" operator="equal">
      <formula>#REF!</formula>
    </cfRule>
  </conditionalFormatting>
  <conditionalFormatting sqref="A120:B127 D120:D127">
    <cfRule type="cellIs" dxfId="313" priority="23" operator="equal">
      <formula>0</formula>
    </cfRule>
    <cfRule type="cellIs" dxfId="312" priority="24" operator="equal">
      <formula>#REF!</formula>
    </cfRule>
  </conditionalFormatting>
  <conditionalFormatting sqref="B6:B16">
    <cfRule type="cellIs" dxfId="311" priority="15" operator="equal">
      <formula>0</formula>
    </cfRule>
    <cfRule type="cellIs" dxfId="310" priority="16" operator="equal">
      <formula>#REF!</formula>
    </cfRule>
  </conditionalFormatting>
  <conditionalFormatting sqref="B7:B23">
    <cfRule type="cellIs" dxfId="309" priority="21" operator="equal">
      <formula>0</formula>
    </cfRule>
    <cfRule type="cellIs" dxfId="308" priority="22" operator="equal">
      <formula>#REF!</formula>
    </cfRule>
  </conditionalFormatting>
  <conditionalFormatting sqref="B24:B29">
    <cfRule type="cellIs" dxfId="307" priority="13" operator="equal">
      <formula>0</formula>
    </cfRule>
    <cfRule type="cellIs" dxfId="306" priority="14" operator="equal">
      <formula>#REF!</formula>
    </cfRule>
  </conditionalFormatting>
  <conditionalFormatting sqref="B44:B118">
    <cfRule type="cellIs" dxfId="305" priority="8" operator="equal">
      <formula>#REF!</formula>
    </cfRule>
  </conditionalFormatting>
  <conditionalFormatting sqref="C6:E118 B44:B118">
    <cfRule type="cellIs" dxfId="304" priority="3" operator="equal">
      <formula>0</formula>
    </cfRule>
  </conditionalFormatting>
  <conditionalFormatting sqref="C7:E118 B51">
    <cfRule type="cellIs" dxfId="303" priority="1" operator="equal">
      <formula>0</formula>
    </cfRule>
    <cfRule type="cellIs" dxfId="302" priority="2" operator="equal">
      <formula>#REF!</formula>
    </cfRule>
  </conditionalFormatting>
  <conditionalFormatting sqref="E6:E118">
    <cfRule type="cellIs" dxfId="301" priority="4" operator="equal">
      <formula>#REF!</formula>
    </cfRule>
  </conditionalFormatting>
  <conditionalFormatting sqref="H3 A5:F5">
    <cfRule type="cellIs" dxfId="300" priority="41" operator="equal">
      <formula>0</formula>
    </cfRule>
    <cfRule type="cellIs" dxfId="299" priority="42" operator="equal">
      <formula>#REF!</formula>
    </cfRule>
  </conditionalFormatting>
  <hyperlinks>
    <hyperlink ref="B7" location="'1P'!A1" display="1P" xr:uid="{00000000-0004-0000-0400-000000000000}"/>
    <hyperlink ref="B8" location="'5P'!A1" display="5P" xr:uid="{00000000-0004-0000-0400-000001000000}"/>
    <hyperlink ref="B9" location="'6P'!A1" display="6P" xr:uid="{00000000-0004-0000-0400-000002000000}"/>
    <hyperlink ref="B10" location="'7P'!A1" display="7P" xr:uid="{00000000-0004-0000-0400-000003000000}"/>
    <hyperlink ref="B11" location="'8P'!A1" display="8P" xr:uid="{00000000-0004-0000-0400-000004000000}"/>
    <hyperlink ref="B12" location="'201.3P'!A1" display="201.3P" xr:uid="{00000000-0004-0000-0400-000005000000}"/>
    <hyperlink ref="B13" location="'201.3'!A1" display="201.3" xr:uid="{00000000-0004-0000-0400-000006000000}"/>
    <hyperlink ref="B14" location="'201.9'!A1" display="201.9" xr:uid="{00000000-0004-0000-0400-000007000000}"/>
    <hyperlink ref="B17" location="'210.2.1P'!A1" display="210.2.1P" xr:uid="{00000000-0004-0000-0400-000008000000}"/>
    <hyperlink ref="B18" location="'210.2.2P'!A1" display="210.2.2P" xr:uid="{00000000-0004-0000-0400-000009000000}"/>
    <hyperlink ref="B19" location="'600.2.3P'!A1" display="600.2.3P" xr:uid="{00000000-0004-0000-0400-00000A000000}"/>
    <hyperlink ref="B20" location="'600.2.4P'!A1" display="600.2.4P" xr:uid="{00000000-0004-0000-0400-00000B000000}"/>
    <hyperlink ref="B21" location="'3P'!A1" display="3P" xr:uid="{00000000-0004-0000-0400-00000C000000}"/>
    <hyperlink ref="B26" location="'320.1'!A1" display="320.1" xr:uid="{00000000-0004-0000-0400-00000E000000}"/>
    <hyperlink ref="B27" location="'330.1'!A1" display="330.1" xr:uid="{00000000-0004-0000-0400-00000F000000}"/>
    <hyperlink ref="B30" location="'500.1.1P'!A1" display="500.1.1P" xr:uid="{00000000-0004-0000-0400-000010000000}"/>
    <hyperlink ref="B31" location="'500.1.2P'!A1" display="500.1.2P" xr:uid="{00000000-0004-0000-0400-000011000000}"/>
    <hyperlink ref="B32" location="'500.1.3P'!A1" display="500.1.3P" xr:uid="{00000000-0004-0000-0400-000012000000}"/>
    <hyperlink ref="B33" location="'9P'!A1" display="9P" xr:uid="{00000000-0004-0000-0400-000013000000}"/>
    <hyperlink ref="B34" location="'10P'!A1" display="10P" xr:uid="{00000000-0004-0000-0400-000014000000}"/>
    <hyperlink ref="B37" location="'11P'!A1" display="11P" xr:uid="{00000000-0004-0000-0400-000015000000}"/>
    <hyperlink ref="B38" location="'12P'!A1" display="12P" xr:uid="{00000000-0004-0000-0400-000016000000}"/>
    <hyperlink ref="B39" location="'13P'!A1" display="13P" xr:uid="{00000000-0004-0000-0400-000017000000}"/>
    <hyperlink ref="B40" location="'630.3'!A1" display="630.3" xr:uid="{00000000-0004-0000-0400-000018000000}"/>
    <hyperlink ref="B41" location="'630.4'!A1" display="630.4" xr:uid="{00000000-0004-0000-0400-000019000000}"/>
    <hyperlink ref="B42" location="'630.5'!A1" display="630.5" xr:uid="{00000000-0004-0000-0400-00001A000000}"/>
    <hyperlink ref="B45" location="'420.1'!A1" display="420.1" xr:uid="{00000000-0004-0000-0400-00001B000000}"/>
    <hyperlink ref="B46" location="'450.2P'!A1" display="450.2P" xr:uid="{00000000-0004-0000-0400-00001C000000}"/>
    <hyperlink ref="B47" location="'10.1P'!A1" display="10.1P" xr:uid="{00000000-0004-0000-0400-00001D000000}"/>
    <hyperlink ref="B50" location="'640.1'!Área_de_impresión" display="640.1" xr:uid="{00000000-0004-0000-0400-00001E000000}"/>
    <hyperlink ref="B54" location="'673.1.1'!A1" display="673.1.1" xr:uid="{00000000-0004-0000-0400-00001F000000}"/>
    <hyperlink ref="B55" location="'673.1.2'!A1" display="673.1.2" xr:uid="{00000000-0004-0000-0400-000020000000}"/>
    <hyperlink ref="B56" location="'14P'!A1" display="14P" xr:uid="{00000000-0004-0000-0400-000021000000}"/>
    <hyperlink ref="B59" location="'1.1P'!A1" display="1.1P" xr:uid="{00000000-0004-0000-0400-000022000000}"/>
    <hyperlink ref="B60" location="'41P'!A1" display="41P" xr:uid="{00000000-0004-0000-0400-000023000000}"/>
    <hyperlink ref="B61" location="'15P'!A1" display="15P" xr:uid="{00000000-0004-0000-0400-000024000000}"/>
    <hyperlink ref="B62" location="'16P'!A1" display="16P" xr:uid="{00000000-0004-0000-0400-000025000000}"/>
    <hyperlink ref="B63" location="'17P'!A1" display="17P" xr:uid="{00000000-0004-0000-0400-000026000000}"/>
    <hyperlink ref="B64" location="'18P'!A1" display="18P" xr:uid="{00000000-0004-0000-0400-000027000000}"/>
    <hyperlink ref="B65" location="'19P'!A1" display="19P" xr:uid="{00000000-0004-0000-0400-000028000000}"/>
    <hyperlink ref="B66" location="'20P'!A1" display="20P" xr:uid="{00000000-0004-0000-0400-000029000000}"/>
    <hyperlink ref="B67" location="'20.1P'!A1" display="20.1P" xr:uid="{00000000-0004-0000-0400-00002A000000}"/>
    <hyperlink ref="B68" location="'21P'!A1" display="21P" xr:uid="{00000000-0004-0000-0400-00002B000000}"/>
    <hyperlink ref="B69" location="'22P'!A1" display="22P" xr:uid="{00000000-0004-0000-0400-00002C000000}"/>
    <hyperlink ref="B70" location="'23P'!A1" display="23P" xr:uid="{00000000-0004-0000-0400-00002D000000}"/>
    <hyperlink ref="B71" location="'23.1P'!A1" display="23.1P" xr:uid="{00000000-0004-0000-0400-00002E000000}"/>
    <hyperlink ref="B72" location="'24P'!A1" display="24P" xr:uid="{00000000-0004-0000-0400-00002F000000}"/>
    <hyperlink ref="B73" location="'25P'!A1" display="25P" xr:uid="{00000000-0004-0000-0400-000030000000}"/>
    <hyperlink ref="B74" location="'26P'!A1" display="26P" xr:uid="{00000000-0004-0000-0400-000031000000}"/>
    <hyperlink ref="B75" location="'27P'!A1" display="27P" xr:uid="{00000000-0004-0000-0400-000032000000}"/>
    <hyperlink ref="B76" location="'28P'!A1" display="28P" xr:uid="{00000000-0004-0000-0400-000033000000}"/>
    <hyperlink ref="B77" location="'28.1P'!A1" display="28.1P" xr:uid="{00000000-0004-0000-0400-000034000000}"/>
    <hyperlink ref="B78" location="'29P'!A1" display="29P" xr:uid="{00000000-0004-0000-0400-000035000000}"/>
    <hyperlink ref="B79" location="'30P'!A1" display="30P" xr:uid="{00000000-0004-0000-0400-000036000000}"/>
    <hyperlink ref="B80" location="'31P'!A1" display="31P" xr:uid="{00000000-0004-0000-0400-000037000000}"/>
    <hyperlink ref="B81" location="'31.1P'!A1" display="31.1P" xr:uid="{00000000-0004-0000-0400-000038000000}"/>
    <hyperlink ref="B84" location="'42P'!A1" display="42P" xr:uid="{00000000-0004-0000-0400-000039000000}"/>
    <hyperlink ref="B85" location="'32P'!A1" display="32P" xr:uid="{00000000-0004-0000-0400-00003A000000}"/>
    <hyperlink ref="B86" location="'33P'!A1" display="33P" xr:uid="{00000000-0004-0000-0400-00003B000000}"/>
    <hyperlink ref="B87" location="'34P'!A1" display="34P" xr:uid="{00000000-0004-0000-0400-00003C000000}"/>
    <hyperlink ref="B88" location="'35P'!A1" display="35P" xr:uid="{00000000-0004-0000-0400-00003D000000}"/>
    <hyperlink ref="B89" location="'36P'!A1" display="36P" xr:uid="{00000000-0004-0000-0400-00003E000000}"/>
    <hyperlink ref="B90" location="'37P'!A1" display="37P" xr:uid="{00000000-0004-0000-0400-00003F000000}"/>
    <hyperlink ref="B91" location="'60P'!A1" display="60P" xr:uid="{00000000-0004-0000-0400-000040000000}"/>
    <hyperlink ref="B92" location="'60.1P'!A1" display="60.1P" xr:uid="{00000000-0004-0000-0400-000041000000}"/>
    <hyperlink ref="B93" location="'61P'!A1" display="61P" xr:uid="{00000000-0004-0000-0400-000042000000}"/>
    <hyperlink ref="B94" location="'62P'!A1" display="62P" xr:uid="{00000000-0004-0000-0400-000043000000}"/>
    <hyperlink ref="B95" location="'63P'!A1" display="63P" xr:uid="{00000000-0004-0000-0400-000044000000}"/>
    <hyperlink ref="B99" location="'38P'!A1" display="38P" xr:uid="{00000000-0004-0000-0400-000045000000}"/>
    <hyperlink ref="B100" location="'39P'!A1" display="39P" xr:uid="{00000000-0004-0000-0400-000046000000}"/>
    <hyperlink ref="B101" location="'40P'!A1" display="40P" xr:uid="{00000000-0004-0000-0400-000047000000}"/>
    <hyperlink ref="B102" location="'43P'!A1" display="43P" xr:uid="{00000000-0004-0000-0400-000048000000}"/>
    <hyperlink ref="B103" location="'44P'!A1" display="44P" xr:uid="{00000000-0004-0000-0400-000049000000}"/>
    <hyperlink ref="B104" location="'45P'!A1" display="45P" xr:uid="{00000000-0004-0000-0400-00004A000000}"/>
    <hyperlink ref="B105" location="'46P'!A1" display="46P" xr:uid="{00000000-0004-0000-0400-00004B000000}"/>
    <hyperlink ref="B106" location="'47P'!A1" display="47P" xr:uid="{00000000-0004-0000-0400-00004C000000}"/>
    <hyperlink ref="B109" location="'700.1'!A1" display="700.1" xr:uid="{00000000-0004-0000-0400-00004D000000}"/>
    <hyperlink ref="B110" location="'700.3P'!Área_de_impresión" display="700.3" xr:uid="{00000000-0004-0000-0400-00004E000000}"/>
    <hyperlink ref="B111" location="'48P'!A1" display="48P" xr:uid="{00000000-0004-0000-0400-00004F000000}"/>
    <hyperlink ref="B112" location="'48.1P'!A1" display="48.1P" xr:uid="{00000000-0004-0000-0400-000050000000}"/>
    <hyperlink ref="B113" location="'49P'!A1" display="49P" xr:uid="{00000000-0004-0000-0400-000051000000}"/>
    <hyperlink ref="B114" location="'50P'!A1" display="50P" xr:uid="{00000000-0004-0000-0400-000052000000}"/>
    <hyperlink ref="B115" location="'51P'!A1" display="51P" xr:uid="{00000000-0004-0000-0400-000053000000}"/>
    <hyperlink ref="B117" location="'900.2P'!A1" display="900.2P" xr:uid="{00000000-0004-0000-0400-000054000000}"/>
    <hyperlink ref="B118" location="'900.2P1'!A1" display="900.2P1" xr:uid="{00000000-0004-0000-0400-000055000000}"/>
    <hyperlink ref="B24" location="'310.1P'!A1" display="310.1P" xr:uid="{00000000-0004-0000-0400-00000D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hidden="1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'CDO.'!B5</f>
        <v>2. CARRERA 3 ENTRE CALLE 14 Y 15 VERSALLES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1"/>
    </row>
    <row r="7" spans="1:15" ht="14.4">
      <c r="A7" s="231"/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/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/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/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/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/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/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/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/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ROUND(F17*E17,20)</f>
        <v>#REF!</v>
      </c>
      <c r="H17" s="239"/>
      <c r="I17" s="1"/>
    </row>
    <row r="18" spans="1:9" ht="14.4">
      <c r="A18" s="231"/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ROUND(F18*E18,20)</f>
        <v>#REF!</v>
      </c>
      <c r="H18" s="185"/>
      <c r="I18" s="1"/>
    </row>
    <row r="19" spans="1:9" ht="14.4">
      <c r="A19" s="231"/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ROUND(F19*E19,20)</f>
        <v>#REF!</v>
      </c>
      <c r="H19" s="185"/>
      <c r="I19" s="1"/>
    </row>
    <row r="20" spans="1:9" ht="14.4">
      <c r="A20" s="231"/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ROUND(F20*E20,20)</f>
        <v>#REF!</v>
      </c>
      <c r="H20" s="185"/>
      <c r="I20" s="1"/>
    </row>
    <row r="21" spans="1:9" ht="14.4">
      <c r="A21" s="231"/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ROUND(F21*E21,20)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/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/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/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/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/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/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/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/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/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/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/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/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/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/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/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/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/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/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/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/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/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ROUND(F56*E56,0)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/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/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/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/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/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/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/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/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/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/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/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/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/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/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/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/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/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/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/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/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/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/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/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/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/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/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/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/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/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/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/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/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/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/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/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ROUND(SUM(G84:G95),2+G77)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s">
        <v>510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/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/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/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/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/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/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/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/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s">
        <v>510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/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/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/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/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/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/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/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/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/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I2:J3"/>
    <mergeCell ref="A119:F119"/>
    <mergeCell ref="A120:C120"/>
    <mergeCell ref="A121:C121"/>
    <mergeCell ref="A122:C122"/>
    <mergeCell ref="A1:G4"/>
    <mergeCell ref="A126:C126"/>
    <mergeCell ref="D126:F126"/>
    <mergeCell ref="A127:C127"/>
    <mergeCell ref="D127:F127"/>
    <mergeCell ref="A123:C123"/>
    <mergeCell ref="A124:C124"/>
    <mergeCell ref="D124:F124"/>
    <mergeCell ref="A125:C125"/>
    <mergeCell ref="D125:F125"/>
  </mergeCells>
  <conditionalFormatting sqref="A6:A118 C6:D118">
    <cfRule type="cellIs" dxfId="298" priority="30" operator="equal">
      <formula>#REF!</formula>
    </cfRule>
  </conditionalFormatting>
  <conditionalFormatting sqref="A6:A118">
    <cfRule type="cellIs" dxfId="297" priority="29" operator="equal">
      <formula>0</formula>
    </cfRule>
  </conditionalFormatting>
  <conditionalFormatting sqref="A7:A21">
    <cfRule type="cellIs" dxfId="296" priority="27" operator="equal">
      <formula>0</formula>
    </cfRule>
    <cfRule type="cellIs" dxfId="295" priority="28" operator="equal">
      <formula>#REF!</formula>
    </cfRule>
  </conditionalFormatting>
  <conditionalFormatting sqref="A119">
    <cfRule type="cellIs" dxfId="294" priority="25" operator="equal">
      <formula>0</formula>
    </cfRule>
    <cfRule type="cellIs" dxfId="293" priority="26" operator="equal">
      <formula>#REF!</formula>
    </cfRule>
  </conditionalFormatting>
  <conditionalFormatting sqref="A120:B127 D120:D127">
    <cfRule type="cellIs" dxfId="292" priority="23" operator="equal">
      <formula>0</formula>
    </cfRule>
    <cfRule type="cellIs" dxfId="291" priority="24" operator="equal">
      <formula>#REF!</formula>
    </cfRule>
  </conditionalFormatting>
  <conditionalFormatting sqref="B6:B16">
    <cfRule type="cellIs" dxfId="290" priority="15" operator="equal">
      <formula>0</formula>
    </cfRule>
    <cfRule type="cellIs" dxfId="289" priority="16" operator="equal">
      <formula>#REF!</formula>
    </cfRule>
  </conditionalFormatting>
  <conditionalFormatting sqref="B7:B23">
    <cfRule type="cellIs" dxfId="288" priority="21" operator="equal">
      <formula>0</formula>
    </cfRule>
    <cfRule type="cellIs" dxfId="287" priority="22" operator="equal">
      <formula>#REF!</formula>
    </cfRule>
  </conditionalFormatting>
  <conditionalFormatting sqref="B24:B29">
    <cfRule type="cellIs" dxfId="286" priority="13" operator="equal">
      <formula>0</formula>
    </cfRule>
    <cfRule type="cellIs" dxfId="285" priority="14" operator="equal">
      <formula>#REF!</formula>
    </cfRule>
  </conditionalFormatting>
  <conditionalFormatting sqref="B44:B118">
    <cfRule type="cellIs" dxfId="284" priority="7" operator="equal">
      <formula>0</formula>
    </cfRule>
    <cfRule type="cellIs" dxfId="283" priority="8" operator="equal">
      <formula>#REF!</formula>
    </cfRule>
  </conditionalFormatting>
  <conditionalFormatting sqref="C6:E118">
    <cfRule type="cellIs" dxfId="282" priority="3" operator="equal">
      <formula>0</formula>
    </cfRule>
  </conditionalFormatting>
  <conditionalFormatting sqref="C7:E118">
    <cfRule type="cellIs" dxfId="281" priority="1" operator="equal">
      <formula>0</formula>
    </cfRule>
    <cfRule type="cellIs" dxfId="280" priority="2" operator="equal">
      <formula>#REF!</formula>
    </cfRule>
  </conditionalFormatting>
  <conditionalFormatting sqref="E6:E118">
    <cfRule type="cellIs" dxfId="279" priority="4" operator="equal">
      <formula>#REF!</formula>
    </cfRule>
  </conditionalFormatting>
  <conditionalFormatting sqref="H3 A5:F5">
    <cfRule type="cellIs" dxfId="278" priority="41" operator="equal">
      <formula>0</formula>
    </cfRule>
    <cfRule type="cellIs" dxfId="277" priority="42" operator="equal">
      <formula>#REF!</formula>
    </cfRule>
  </conditionalFormatting>
  <hyperlinks>
    <hyperlink ref="B7" location="'1P'!A1" display="1P" xr:uid="{00000000-0004-0000-0500-000000000000}"/>
    <hyperlink ref="B8" location="'5P'!A1" display="5P" xr:uid="{00000000-0004-0000-0500-000001000000}"/>
    <hyperlink ref="B9" location="'6P'!A1" display="6P" xr:uid="{00000000-0004-0000-0500-000002000000}"/>
    <hyperlink ref="B10" location="'7P'!A1" display="7P" xr:uid="{00000000-0004-0000-0500-000003000000}"/>
    <hyperlink ref="B11" location="'8P'!A1" display="8P" xr:uid="{00000000-0004-0000-0500-000004000000}"/>
    <hyperlink ref="B12" location="'201.3P'!A1" display="201.3P" xr:uid="{00000000-0004-0000-0500-000005000000}"/>
    <hyperlink ref="B13" location="'201.3'!A1" display="201.3" xr:uid="{00000000-0004-0000-0500-000006000000}"/>
    <hyperlink ref="B14" location="'201.9'!A1" display="201.9" xr:uid="{00000000-0004-0000-0500-000007000000}"/>
    <hyperlink ref="B17" location="'210.2.1P'!A1" display="210.2.1P" xr:uid="{00000000-0004-0000-0500-000008000000}"/>
    <hyperlink ref="B18" location="'210.2.2P'!A1" display="210.2.2P" xr:uid="{00000000-0004-0000-0500-000009000000}"/>
    <hyperlink ref="B19" location="'600.2.3P'!A1" display="600.2.3P" xr:uid="{00000000-0004-0000-0500-00000A000000}"/>
    <hyperlink ref="B20" location="'600.2.4P'!A1" display="600.2.4P" xr:uid="{00000000-0004-0000-0500-00000B000000}"/>
    <hyperlink ref="B21" location="'3P'!A1" display="3P" xr:uid="{00000000-0004-0000-0500-00000C000000}"/>
    <hyperlink ref="B24" location="'310.1P'!A1" display="310.1P" xr:uid="{00000000-0004-0000-0500-00000D000000}"/>
    <hyperlink ref="B26" location="'320.1'!A1" display="320.1" xr:uid="{00000000-0004-0000-0500-00000E000000}"/>
    <hyperlink ref="B27" location="'330.1'!A1" display="330.1" xr:uid="{00000000-0004-0000-0500-00000F000000}"/>
    <hyperlink ref="B30" location="'500.1.1P'!A1" display="500.1.1P" xr:uid="{00000000-0004-0000-0500-000010000000}"/>
    <hyperlink ref="B31" location="'500.1.2P'!A1" display="500.1.2P" xr:uid="{00000000-0004-0000-0500-000011000000}"/>
    <hyperlink ref="B32" location="'500.1.3P'!A1" display="500.1.3P" xr:uid="{00000000-0004-0000-0500-000012000000}"/>
    <hyperlink ref="B33" location="'9P'!A1" display="9P" xr:uid="{00000000-0004-0000-0500-000013000000}"/>
    <hyperlink ref="B34" location="'10P'!A1" display="10P" xr:uid="{00000000-0004-0000-0500-000014000000}"/>
    <hyperlink ref="B37" location="'11P'!A1" display="11P" xr:uid="{00000000-0004-0000-0500-000015000000}"/>
    <hyperlink ref="B38" location="'12P'!A1" display="12P" xr:uid="{00000000-0004-0000-0500-000016000000}"/>
    <hyperlink ref="B39" location="'13P'!A1" display="13P" xr:uid="{00000000-0004-0000-0500-000017000000}"/>
    <hyperlink ref="B40" location="'630.3'!A1" display="630.3" xr:uid="{00000000-0004-0000-0500-000018000000}"/>
    <hyperlink ref="B41" location="'630.4'!A1" display="630.4" xr:uid="{00000000-0004-0000-0500-000019000000}"/>
    <hyperlink ref="B42" location="'630.5'!A1" display="630.5" xr:uid="{00000000-0004-0000-0500-00001A000000}"/>
    <hyperlink ref="B45" location="'420.1'!A1" display="420.1" xr:uid="{00000000-0004-0000-0500-00001B000000}"/>
    <hyperlink ref="B46" location="'450.2P'!A1" display="450.2P" xr:uid="{00000000-0004-0000-0500-00001C000000}"/>
    <hyperlink ref="B47" location="'10.1P'!A1" display="10.1P" xr:uid="{00000000-0004-0000-0500-00001D000000}"/>
    <hyperlink ref="B50" location="'640.1'!Área_de_impresión" display="640.1" xr:uid="{00000000-0004-0000-0500-00001E000000}"/>
    <hyperlink ref="B54" location="'673.1.1'!A1" display="673.1.1" xr:uid="{00000000-0004-0000-0500-00001F000000}"/>
    <hyperlink ref="B55" location="'673.1.2'!A1" display="673.1.2" xr:uid="{00000000-0004-0000-0500-000020000000}"/>
    <hyperlink ref="B56" location="'14P'!A1" display="14P" xr:uid="{00000000-0004-0000-0500-000021000000}"/>
    <hyperlink ref="B59" location="'1.1P'!A1" display="1.1P" xr:uid="{00000000-0004-0000-0500-000022000000}"/>
    <hyperlink ref="B60" location="'41P'!A1" display="41P" xr:uid="{00000000-0004-0000-0500-000023000000}"/>
    <hyperlink ref="B61" location="'15P'!A1" display="15P" xr:uid="{00000000-0004-0000-0500-000024000000}"/>
    <hyperlink ref="B62" location="'16P'!A1" display="16P" xr:uid="{00000000-0004-0000-0500-000025000000}"/>
    <hyperlink ref="B63" location="'17P'!A1" display="17P" xr:uid="{00000000-0004-0000-0500-000026000000}"/>
    <hyperlink ref="B64" location="'18P'!A1" display="18P" xr:uid="{00000000-0004-0000-0500-000027000000}"/>
    <hyperlink ref="B65" location="'19P'!A1" display="19P" xr:uid="{00000000-0004-0000-0500-000028000000}"/>
    <hyperlink ref="B66" location="'20P'!A1" display="20P" xr:uid="{00000000-0004-0000-0500-000029000000}"/>
    <hyperlink ref="B67" location="'20.1P'!A1" display="20.1P" xr:uid="{00000000-0004-0000-0500-00002A000000}"/>
    <hyperlink ref="B68" location="'21P'!A1" display="21P" xr:uid="{00000000-0004-0000-0500-00002B000000}"/>
    <hyperlink ref="B69" location="'22P'!A1" display="22P" xr:uid="{00000000-0004-0000-0500-00002C000000}"/>
    <hyperlink ref="B70" location="'23P'!A1" display="23P" xr:uid="{00000000-0004-0000-0500-00002D000000}"/>
    <hyperlink ref="B71" location="'23.1P'!A1" display="23.1P" xr:uid="{00000000-0004-0000-0500-00002E000000}"/>
    <hyperlink ref="B72" location="'24P'!A1" display="24P" xr:uid="{00000000-0004-0000-0500-00002F000000}"/>
    <hyperlink ref="B73" location="'25P'!A1" display="25P" xr:uid="{00000000-0004-0000-0500-000030000000}"/>
    <hyperlink ref="B74" location="'26P'!A1" display="26P" xr:uid="{00000000-0004-0000-0500-000031000000}"/>
    <hyperlink ref="B75" location="'27P'!A1" display="27P" xr:uid="{00000000-0004-0000-0500-000032000000}"/>
    <hyperlink ref="B76" location="'28P'!A1" display="28P" xr:uid="{00000000-0004-0000-0500-000033000000}"/>
    <hyperlink ref="B77" location="'28.1P'!A1" display="28.1P" xr:uid="{00000000-0004-0000-0500-000034000000}"/>
    <hyperlink ref="B78" location="'29P'!A1" display="29P" xr:uid="{00000000-0004-0000-0500-000035000000}"/>
    <hyperlink ref="B79" location="'30P'!A1" display="30P" xr:uid="{00000000-0004-0000-0500-000036000000}"/>
    <hyperlink ref="B80" location="'31P'!A1" display="31P" xr:uid="{00000000-0004-0000-0500-000037000000}"/>
    <hyperlink ref="B81" location="'31.1P'!A1" display="31.1P" xr:uid="{00000000-0004-0000-0500-000038000000}"/>
    <hyperlink ref="B84" location="'42P'!A1" display="42P" xr:uid="{00000000-0004-0000-0500-000039000000}"/>
    <hyperlink ref="B85" location="'32P'!A1" display="32P" xr:uid="{00000000-0004-0000-0500-00003A000000}"/>
    <hyperlink ref="B86" location="'33P'!A1" display="33P" xr:uid="{00000000-0004-0000-0500-00003B000000}"/>
    <hyperlink ref="B87" location="'34P'!A1" display="34P" xr:uid="{00000000-0004-0000-0500-00003C000000}"/>
    <hyperlink ref="B88" location="'35P'!A1" display="35P" xr:uid="{00000000-0004-0000-0500-00003D000000}"/>
    <hyperlink ref="B89" location="'36P'!A1" display="36P" xr:uid="{00000000-0004-0000-0500-00003E000000}"/>
    <hyperlink ref="B90" location="'37P'!A1" display="37P" xr:uid="{00000000-0004-0000-0500-00003F000000}"/>
    <hyperlink ref="B91" location="'60P'!A1" display="60P" xr:uid="{00000000-0004-0000-0500-000040000000}"/>
    <hyperlink ref="B92" location="'60.1P'!A1" display="60.1P" xr:uid="{00000000-0004-0000-0500-000041000000}"/>
    <hyperlink ref="B93" location="'61P'!A1" display="61P" xr:uid="{00000000-0004-0000-0500-000042000000}"/>
    <hyperlink ref="B94" location="'62P'!A1" display="62P" xr:uid="{00000000-0004-0000-0500-000043000000}"/>
    <hyperlink ref="B95" location="'63P'!A1" display="63P" xr:uid="{00000000-0004-0000-0500-000044000000}"/>
    <hyperlink ref="B99" location="'38P'!A1" display="38P" xr:uid="{00000000-0004-0000-0500-000045000000}"/>
    <hyperlink ref="B100" location="'39P'!A1" display="39P" xr:uid="{00000000-0004-0000-0500-000046000000}"/>
    <hyperlink ref="B101" location="'40P'!A1" display="40P" xr:uid="{00000000-0004-0000-0500-000047000000}"/>
    <hyperlink ref="B102" location="'43P'!A1" display="43P" xr:uid="{00000000-0004-0000-0500-000048000000}"/>
    <hyperlink ref="B103" location="'44P'!A1" display="44P" xr:uid="{00000000-0004-0000-0500-000049000000}"/>
    <hyperlink ref="B104" location="'45P'!A1" display="45P" xr:uid="{00000000-0004-0000-0500-00004A000000}"/>
    <hyperlink ref="B105" location="'46P'!A1" display="46P" xr:uid="{00000000-0004-0000-0500-00004B000000}"/>
    <hyperlink ref="B106" location="'47P'!A1" display="47P" xr:uid="{00000000-0004-0000-0500-00004C000000}"/>
    <hyperlink ref="B109" location="'700.1'!A1" display="700.1" xr:uid="{00000000-0004-0000-0500-00004D000000}"/>
    <hyperlink ref="B110" location="'700.3P'!Área_de_impresión" display="700.3" xr:uid="{00000000-0004-0000-0500-00004E000000}"/>
    <hyperlink ref="B111" location="'48P'!A1" display="48P" xr:uid="{00000000-0004-0000-0500-00004F000000}"/>
    <hyperlink ref="B112" location="'48.1P'!A1" display="48.1P" xr:uid="{00000000-0004-0000-0500-000050000000}"/>
    <hyperlink ref="B113" location="'49P'!A1" display="49P" xr:uid="{00000000-0004-0000-0500-000051000000}"/>
    <hyperlink ref="B114" location="'50P'!A1" display="50P" xr:uid="{00000000-0004-0000-0500-000052000000}"/>
    <hyperlink ref="B115" location="'51P'!A1" display="51P" xr:uid="{00000000-0004-0000-0500-000053000000}"/>
    <hyperlink ref="B117" location="'900.2P'!A1" display="900.2P" xr:uid="{00000000-0004-0000-0500-000054000000}"/>
    <hyperlink ref="B118" location="'900.2P1'!A1" display="900.2P1" xr:uid="{00000000-0004-0000-0500-000055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1.5546875" style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14.44140625" style="17" bestFit="1" customWidth="1"/>
    <col min="10" max="10" width="8" style="17" customWidth="1"/>
    <col min="11" max="11" width="16" style="17" customWidth="1"/>
    <col min="12" max="13" width="8" style="17" customWidth="1"/>
    <col min="14" max="14" width="26.33203125" style="13" customWidth="1"/>
    <col min="15" max="15" width="6.6640625" style="1" customWidth="1"/>
    <col min="16" max="16" width="3.6640625" style="1" customWidth="1"/>
    <col min="17" max="19" width="11.44140625" style="1"/>
    <col min="20" max="20" width="34.6640625" style="1" customWidth="1"/>
    <col min="21" max="16384" width="11.44140625" style="1"/>
  </cols>
  <sheetData>
    <row r="1" spans="1:20" ht="16.5" customHeight="1">
      <c r="A1" s="583" t="str">
        <f>'CDO.'!B6</f>
        <v>3. CARRERA 8 ESTE ENTRE CALLES 13 Y 14 PRIMAVERA</v>
      </c>
      <c r="B1" s="584"/>
      <c r="C1" s="584"/>
      <c r="D1" s="584"/>
      <c r="E1" s="584"/>
      <c r="F1" s="584"/>
      <c r="G1" s="585"/>
      <c r="H1" s="15"/>
      <c r="I1" s="15"/>
      <c r="J1" s="15"/>
      <c r="K1" s="15"/>
      <c r="L1" s="15"/>
      <c r="M1" s="15"/>
      <c r="N1" s="1"/>
    </row>
    <row r="2" spans="1:20" ht="16.5" customHeight="1">
      <c r="A2" s="586"/>
      <c r="B2" s="571"/>
      <c r="C2" s="571"/>
      <c r="D2" s="571"/>
      <c r="E2" s="571"/>
      <c r="F2" s="571"/>
      <c r="G2" s="587"/>
      <c r="H2" s="258"/>
      <c r="I2" s="258"/>
      <c r="J2" s="258"/>
      <c r="K2" s="258"/>
      <c r="L2" s="258"/>
      <c r="M2" s="258"/>
      <c r="N2" s="606"/>
      <c r="O2" s="606"/>
      <c r="P2" s="260"/>
      <c r="Q2" s="202"/>
      <c r="R2" s="202"/>
      <c r="S2" s="202"/>
      <c r="T2" s="202"/>
    </row>
    <row r="3" spans="1:20" ht="22.5" customHeight="1">
      <c r="A3" s="586"/>
      <c r="B3" s="571"/>
      <c r="C3" s="571"/>
      <c r="D3" s="571"/>
      <c r="E3" s="571"/>
      <c r="F3" s="571"/>
      <c r="G3" s="587"/>
      <c r="H3" s="174"/>
      <c r="I3" s="174"/>
      <c r="J3" s="174"/>
      <c r="K3" s="174"/>
      <c r="L3" s="174"/>
      <c r="M3" s="174"/>
      <c r="N3" s="606"/>
      <c r="O3" s="606"/>
      <c r="P3" s="260"/>
      <c r="Q3" s="202"/>
      <c r="R3" s="202"/>
      <c r="S3" s="202"/>
      <c r="T3" s="202"/>
    </row>
    <row r="4" spans="1:20" ht="14.7" customHeight="1" thickBot="1">
      <c r="A4" s="586"/>
      <c r="B4" s="571"/>
      <c r="C4" s="571"/>
      <c r="D4" s="571"/>
      <c r="E4" s="571"/>
      <c r="F4" s="571"/>
      <c r="G4" s="587"/>
      <c r="H4" s="21"/>
      <c r="I4" s="21"/>
      <c r="J4" s="21"/>
      <c r="K4" s="21"/>
      <c r="L4" s="21"/>
      <c r="M4" s="21"/>
      <c r="N4" s="1"/>
      <c r="Q4" s="202"/>
      <c r="R4" s="202"/>
      <c r="S4" s="202"/>
      <c r="T4" s="202"/>
    </row>
    <row r="5" spans="1:20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259"/>
      <c r="J5" s="259"/>
      <c r="K5" s="259"/>
      <c r="L5" s="259"/>
      <c r="M5" s="259"/>
      <c r="N5" s="1"/>
    </row>
    <row r="6" spans="1:20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259"/>
      <c r="J6" s="259"/>
      <c r="K6" s="259"/>
      <c r="L6" s="259"/>
      <c r="M6" s="259"/>
      <c r="N6" s="1"/>
    </row>
    <row r="7" spans="1:20" ht="14.4">
      <c r="A7" s="231"/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239"/>
      <c r="J7" s="239"/>
      <c r="K7" s="239"/>
      <c r="L7" s="239"/>
      <c r="M7" s="239"/>
      <c r="N7" s="1"/>
    </row>
    <row r="8" spans="1:20" ht="14.4">
      <c r="A8" s="231"/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239"/>
      <c r="J8" s="239"/>
      <c r="K8" s="239"/>
      <c r="L8" s="239"/>
      <c r="M8" s="239"/>
      <c r="N8" s="1"/>
    </row>
    <row r="9" spans="1:20" ht="14.4">
      <c r="A9" s="231"/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239"/>
      <c r="J9" s="239"/>
      <c r="K9" s="239"/>
      <c r="L9" s="239"/>
      <c r="M9" s="239"/>
      <c r="N9" s="1"/>
    </row>
    <row r="10" spans="1:20" ht="14.4">
      <c r="A10" s="231"/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239"/>
      <c r="J10" s="239"/>
      <c r="K10" s="239"/>
      <c r="L10" s="239"/>
      <c r="M10" s="239"/>
      <c r="N10" s="1"/>
    </row>
    <row r="11" spans="1:20" ht="14.4">
      <c r="A11" s="231"/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239"/>
      <c r="J11" s="239"/>
      <c r="K11" s="239"/>
      <c r="L11" s="239"/>
      <c r="M11" s="239"/>
      <c r="N11" s="1"/>
    </row>
    <row r="12" spans="1:20" ht="14.4">
      <c r="A12" s="231"/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39"/>
      <c r="J12" s="239"/>
      <c r="K12" s="239"/>
      <c r="L12" s="239"/>
      <c r="M12" s="239"/>
      <c r="N12" s="20"/>
    </row>
    <row r="13" spans="1:20" ht="14.4">
      <c r="A13" s="231"/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239"/>
      <c r="J13" s="239"/>
      <c r="K13" s="239"/>
      <c r="L13" s="239"/>
      <c r="M13" s="239"/>
      <c r="N13" s="1"/>
    </row>
    <row r="14" spans="1:20" ht="14.4">
      <c r="A14" s="231"/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239"/>
      <c r="J14" s="239"/>
      <c r="K14" s="239"/>
      <c r="L14" s="239"/>
      <c r="M14" s="239"/>
      <c r="N14" s="1"/>
    </row>
    <row r="15" spans="1:20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239"/>
      <c r="J15" s="239"/>
      <c r="K15" s="239"/>
      <c r="L15" s="239"/>
      <c r="M15" s="239"/>
      <c r="N15" s="1"/>
    </row>
    <row r="16" spans="1:20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  <c r="I16" s="239"/>
      <c r="J16" s="239"/>
      <c r="K16" s="239"/>
      <c r="L16" s="239"/>
      <c r="M16" s="239"/>
    </row>
    <row r="17" spans="1:14" ht="14.4">
      <c r="A17" s="231"/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239"/>
      <c r="J17" s="239"/>
      <c r="K17" s="239"/>
      <c r="L17" s="239"/>
      <c r="M17" s="239"/>
      <c r="N17" s="1"/>
    </row>
    <row r="18" spans="1:14" ht="14.4">
      <c r="A18" s="231"/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85"/>
      <c r="J18" s="185"/>
      <c r="K18" s="239"/>
      <c r="L18" s="185"/>
      <c r="M18" s="185"/>
      <c r="N18" s="1"/>
    </row>
    <row r="19" spans="1:14" ht="14.4">
      <c r="A19" s="231"/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85"/>
      <c r="J19" s="185"/>
      <c r="K19" s="239"/>
      <c r="L19" s="185"/>
      <c r="M19" s="185"/>
      <c r="N19" s="1"/>
    </row>
    <row r="20" spans="1:14" ht="14.4">
      <c r="A20" s="231"/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85"/>
      <c r="J20" s="185"/>
      <c r="K20" s="239"/>
      <c r="L20" s="185"/>
      <c r="M20" s="185"/>
      <c r="N20" s="1"/>
    </row>
    <row r="21" spans="1:14" ht="14.4">
      <c r="A21" s="231"/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85"/>
      <c r="J21" s="185"/>
      <c r="K21" s="239"/>
      <c r="L21" s="185"/>
      <c r="M21" s="185"/>
      <c r="N21" s="1"/>
    </row>
    <row r="22" spans="1:14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79"/>
      <c r="J22" s="179"/>
      <c r="K22" s="239"/>
      <c r="L22" s="179"/>
      <c r="M22" s="179"/>
      <c r="N22" s="19"/>
    </row>
    <row r="23" spans="1:14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79"/>
      <c r="J23" s="179"/>
      <c r="K23" s="239"/>
      <c r="L23" s="179"/>
      <c r="M23" s="179"/>
      <c r="N23" s="1"/>
    </row>
    <row r="24" spans="1:14" ht="14.4">
      <c r="A24" s="231"/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79"/>
      <c r="J24" s="179"/>
      <c r="K24" s="239"/>
      <c r="L24" s="179"/>
      <c r="M24" s="179"/>
      <c r="N24" s="1"/>
    </row>
    <row r="25" spans="1:14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79"/>
      <c r="J25" s="179"/>
      <c r="K25" s="239"/>
      <c r="L25" s="179"/>
      <c r="M25" s="179"/>
      <c r="N25" s="1"/>
    </row>
    <row r="26" spans="1:14" ht="14.4">
      <c r="A26" s="231"/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79"/>
      <c r="J26" s="179"/>
      <c r="K26" s="239"/>
      <c r="L26" s="179"/>
      <c r="M26" s="179"/>
      <c r="N26" s="1"/>
    </row>
    <row r="27" spans="1:14" ht="14.4">
      <c r="A27" s="231"/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79"/>
      <c r="J27" s="179"/>
      <c r="K27" s="239"/>
      <c r="L27" s="179"/>
      <c r="M27" s="179"/>
      <c r="N27" s="1"/>
    </row>
    <row r="28" spans="1:14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79"/>
      <c r="J28" s="179"/>
      <c r="K28" s="239"/>
      <c r="L28" s="179"/>
      <c r="M28" s="179"/>
      <c r="N28" s="1"/>
    </row>
    <row r="29" spans="1:14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79"/>
      <c r="J29" s="179"/>
      <c r="K29" s="239"/>
      <c r="L29" s="179"/>
      <c r="M29" s="179"/>
      <c r="N29" s="1"/>
    </row>
    <row r="30" spans="1:14" ht="14.4">
      <c r="A30" s="263"/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79"/>
      <c r="J30" s="179"/>
      <c r="K30" s="239"/>
      <c r="L30" s="179"/>
      <c r="M30" s="179"/>
      <c r="N30" s="1"/>
    </row>
    <row r="31" spans="1:14" ht="14.4">
      <c r="A31" s="263"/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79"/>
      <c r="J31" s="179"/>
      <c r="K31" s="239"/>
      <c r="L31" s="179"/>
      <c r="M31" s="179"/>
      <c r="N31" s="1"/>
    </row>
    <row r="32" spans="1:14" ht="14.4">
      <c r="A32" s="263"/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79"/>
      <c r="J32" s="179"/>
      <c r="K32" s="239"/>
      <c r="L32" s="179"/>
      <c r="M32" s="179"/>
      <c r="N32" s="1"/>
    </row>
    <row r="33" spans="1:14" ht="14.4">
      <c r="A33" s="263"/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79"/>
      <c r="J33" s="179"/>
      <c r="K33" s="239"/>
      <c r="L33" s="179"/>
      <c r="M33" s="179"/>
      <c r="N33" s="1"/>
    </row>
    <row r="34" spans="1:14" ht="14.4">
      <c r="A34" s="263"/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79"/>
      <c r="J34" s="179"/>
      <c r="K34" s="239"/>
      <c r="L34" s="179"/>
      <c r="M34" s="179"/>
      <c r="N34" s="1"/>
    </row>
    <row r="35" spans="1:14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79"/>
      <c r="J35" s="179"/>
      <c r="K35" s="239"/>
      <c r="L35" s="179"/>
      <c r="M35" s="179"/>
      <c r="N35" s="1"/>
    </row>
    <row r="36" spans="1:14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79"/>
      <c r="J36" s="179"/>
      <c r="K36" s="239"/>
      <c r="L36" s="179"/>
      <c r="M36" s="179"/>
      <c r="N36" s="1"/>
    </row>
    <row r="37" spans="1:14" ht="14.4">
      <c r="A37" s="263"/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179"/>
      <c r="J37" s="179"/>
      <c r="K37" s="239"/>
      <c r="L37" s="179"/>
      <c r="M37" s="179"/>
      <c r="N37" s="217"/>
    </row>
    <row r="38" spans="1:14" ht="14.4">
      <c r="A38" s="263"/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179"/>
      <c r="J38" s="179"/>
      <c r="K38" s="239"/>
      <c r="L38" s="179"/>
      <c r="M38" s="179"/>
      <c r="N38" s="217"/>
    </row>
    <row r="39" spans="1:14" ht="14.4">
      <c r="A39" s="263"/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179"/>
      <c r="J39" s="179"/>
      <c r="K39" s="239"/>
      <c r="L39" s="179"/>
      <c r="M39" s="179"/>
      <c r="N39" s="217"/>
    </row>
    <row r="40" spans="1:14" ht="14.4">
      <c r="A40" s="263"/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79"/>
      <c r="J40" s="179"/>
      <c r="K40" s="239"/>
      <c r="L40" s="179"/>
      <c r="M40" s="179"/>
      <c r="N40" s="1"/>
    </row>
    <row r="41" spans="1:14" ht="14.4">
      <c r="A41" s="263"/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79"/>
      <c r="J41" s="179"/>
      <c r="K41" s="239"/>
      <c r="L41" s="179"/>
      <c r="M41" s="179"/>
      <c r="N41" s="1"/>
    </row>
    <row r="42" spans="1:14" ht="14.4">
      <c r="A42" s="263"/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79"/>
      <c r="J42" s="179"/>
      <c r="K42" s="239"/>
      <c r="L42" s="179"/>
      <c r="M42" s="179"/>
      <c r="N42" s="1"/>
    </row>
    <row r="43" spans="1:14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79"/>
      <c r="J43" s="179"/>
      <c r="K43" s="239"/>
      <c r="L43" s="179"/>
      <c r="M43" s="179"/>
      <c r="N43" s="1"/>
    </row>
    <row r="44" spans="1:14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79"/>
      <c r="J44" s="179"/>
      <c r="K44" s="239"/>
      <c r="L44" s="179"/>
      <c r="M44" s="179"/>
      <c r="N44" s="1"/>
    </row>
    <row r="45" spans="1:14" ht="14.4">
      <c r="A45" s="263"/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79"/>
      <c r="J45" s="179"/>
      <c r="K45" s="239"/>
      <c r="L45" s="179"/>
      <c r="M45" s="179"/>
      <c r="N45" s="1"/>
    </row>
    <row r="46" spans="1:14" ht="14.4">
      <c r="A46" s="263"/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79"/>
      <c r="J46" s="179"/>
      <c r="K46" s="239"/>
      <c r="L46" s="179"/>
      <c r="M46" s="179"/>
      <c r="N46" s="1"/>
    </row>
    <row r="47" spans="1:14" ht="14.4">
      <c r="A47" s="263"/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79"/>
      <c r="J47" s="179"/>
      <c r="K47" s="239"/>
      <c r="L47" s="179"/>
      <c r="M47" s="179"/>
      <c r="N47" s="1"/>
    </row>
    <row r="48" spans="1:14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+SUM(G45:G47)</f>
        <v>#REF!</v>
      </c>
      <c r="H48" s="179"/>
      <c r="I48" s="179"/>
      <c r="J48" s="179"/>
      <c r="K48" s="239"/>
      <c r="L48" s="179"/>
      <c r="M48" s="179"/>
      <c r="N48" s="1"/>
    </row>
    <row r="49" spans="1:16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3"/>
      <c r="G49" s="224"/>
      <c r="H49" s="179"/>
      <c r="I49" s="179"/>
      <c r="J49" s="179"/>
      <c r="K49" s="239"/>
      <c r="L49" s="179"/>
      <c r="M49" s="179"/>
      <c r="N49" s="1"/>
    </row>
    <row r="50" spans="1:16" ht="14.4">
      <c r="A50" s="232"/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79"/>
      <c r="J50" s="179"/>
      <c r="K50" s="239"/>
      <c r="L50" s="179"/>
      <c r="M50" s="179"/>
      <c r="N50" s="1"/>
    </row>
    <row r="51" spans="1:16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79"/>
      <c r="J51" s="179"/>
      <c r="K51" s="239"/>
      <c r="L51" s="179"/>
      <c r="M51" s="179"/>
      <c r="N51" s="1"/>
    </row>
    <row r="52" spans="1:16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481"/>
      <c r="G52" s="315" t="e">
        <f>SUM(G50:G51)</f>
        <v>#REF!</v>
      </c>
      <c r="H52" s="179"/>
      <c r="I52" s="179"/>
      <c r="J52" s="179"/>
      <c r="K52" s="239"/>
      <c r="L52" s="179"/>
      <c r="M52" s="179"/>
      <c r="N52" s="1"/>
    </row>
    <row r="53" spans="1:16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3" t="e">
        <f>#REF!</f>
        <v>#REF!</v>
      </c>
      <c r="G53" s="224"/>
      <c r="H53" s="179"/>
      <c r="I53" s="179"/>
      <c r="J53" s="179"/>
      <c r="K53" s="239"/>
      <c r="L53" s="179"/>
      <c r="M53" s="179"/>
      <c r="N53" s="1"/>
      <c r="O53" s="19"/>
      <c r="P53" s="19"/>
    </row>
    <row r="54" spans="1:16" ht="15" customHeight="1">
      <c r="A54" s="231"/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79"/>
      <c r="J54" s="179"/>
      <c r="K54" s="239"/>
      <c r="L54" s="179"/>
      <c r="M54" s="179"/>
      <c r="N54" s="1"/>
      <c r="O54" s="19"/>
      <c r="P54" s="19"/>
    </row>
    <row r="55" spans="1:16" ht="15" customHeight="1">
      <c r="A55" s="232"/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79"/>
      <c r="J55" s="179"/>
      <c r="K55" s="239"/>
      <c r="L55" s="179"/>
      <c r="M55" s="179"/>
      <c r="N55" s="1"/>
      <c r="O55" s="19"/>
      <c r="P55" s="19"/>
    </row>
    <row r="56" spans="1:16" ht="14.4">
      <c r="A56" s="231"/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79"/>
      <c r="J56" s="179"/>
      <c r="K56" s="239"/>
      <c r="L56" s="179"/>
      <c r="M56" s="179"/>
      <c r="N56" s="1"/>
      <c r="O56" s="19"/>
      <c r="P56" s="19"/>
    </row>
    <row r="57" spans="1:16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79"/>
      <c r="J57" s="179"/>
      <c r="K57" s="239"/>
      <c r="L57" s="179"/>
      <c r="M57" s="179"/>
      <c r="N57" s="1"/>
      <c r="O57" s="19"/>
      <c r="P57" s="19"/>
    </row>
    <row r="58" spans="1:16">
      <c r="A58" s="232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79"/>
      <c r="J58" s="179"/>
      <c r="K58" s="239"/>
      <c r="L58" s="179"/>
      <c r="M58" s="179"/>
      <c r="N58" s="1"/>
      <c r="O58" s="19"/>
      <c r="P58" s="19"/>
    </row>
    <row r="59" spans="1:16" ht="14.4">
      <c r="A59" s="231"/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79"/>
      <c r="J59" s="179"/>
      <c r="K59" s="239"/>
      <c r="L59" s="179"/>
      <c r="M59" s="179"/>
      <c r="N59" s="1"/>
      <c r="O59" s="19"/>
      <c r="P59" s="19"/>
    </row>
    <row r="60" spans="1:16" ht="14.4">
      <c r="A60" s="231"/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79"/>
      <c r="J60" s="179"/>
      <c r="K60" s="239"/>
      <c r="L60" s="179"/>
      <c r="M60" s="179"/>
      <c r="N60" s="1"/>
      <c r="O60" s="19"/>
      <c r="P60" s="19"/>
    </row>
    <row r="61" spans="1:16" ht="14.4">
      <c r="A61" s="231"/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79"/>
      <c r="J61" s="179"/>
      <c r="K61" s="239"/>
      <c r="L61" s="179"/>
      <c r="M61" s="179"/>
      <c r="N61" s="1"/>
      <c r="O61" s="19"/>
      <c r="P61" s="19"/>
    </row>
    <row r="62" spans="1:16" ht="14.4">
      <c r="A62" s="231"/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79"/>
      <c r="J62" s="179"/>
      <c r="K62" s="239"/>
      <c r="L62" s="179"/>
      <c r="M62" s="179"/>
      <c r="N62" s="1"/>
      <c r="O62" s="19"/>
      <c r="P62" s="19"/>
    </row>
    <row r="63" spans="1:16" ht="14.4">
      <c r="A63" s="231"/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79"/>
      <c r="J63" s="179"/>
      <c r="K63" s="239"/>
      <c r="L63" s="179"/>
      <c r="M63" s="179"/>
      <c r="N63" s="1"/>
      <c r="O63" s="19"/>
      <c r="P63" s="19"/>
    </row>
    <row r="64" spans="1:16" ht="14.4">
      <c r="A64" s="231"/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79"/>
      <c r="J64" s="179"/>
      <c r="K64" s="239"/>
      <c r="L64" s="179"/>
      <c r="M64" s="179"/>
      <c r="N64" s="1"/>
      <c r="O64" s="19"/>
      <c r="P64" s="19"/>
    </row>
    <row r="65" spans="1:16" ht="14.4">
      <c r="A65" s="231"/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79"/>
      <c r="J65" s="179"/>
      <c r="K65" s="239"/>
      <c r="L65" s="179"/>
      <c r="M65" s="179"/>
      <c r="N65" s="1"/>
      <c r="O65" s="19"/>
      <c r="P65" s="19"/>
    </row>
    <row r="66" spans="1:16" ht="14.4">
      <c r="A66" s="231"/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"/>
      <c r="K66" s="239"/>
      <c r="L66" s="1"/>
      <c r="M66" s="1"/>
      <c r="N66" s="1"/>
      <c r="O66" s="19"/>
      <c r="P66" s="19"/>
    </row>
    <row r="67" spans="1:16" ht="14.4">
      <c r="A67" s="231"/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"/>
      <c r="K67" s="239"/>
      <c r="L67" s="1"/>
      <c r="M67" s="1"/>
      <c r="N67" s="1"/>
      <c r="O67" s="19"/>
      <c r="P67" s="19"/>
    </row>
    <row r="68" spans="1:16" ht="14.4">
      <c r="A68" s="231"/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"/>
      <c r="K68" s="239"/>
      <c r="L68" s="1"/>
      <c r="M68" s="1"/>
      <c r="N68" s="1"/>
      <c r="O68" s="19"/>
      <c r="P68" s="19"/>
    </row>
    <row r="69" spans="1:16" ht="14.4">
      <c r="A69" s="231"/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"/>
      <c r="K69" s="239"/>
      <c r="L69" s="1"/>
      <c r="M69" s="1"/>
      <c r="N69" s="1"/>
      <c r="O69" s="19"/>
      <c r="P69" s="19"/>
    </row>
    <row r="70" spans="1:16" ht="14.4">
      <c r="A70" s="231"/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"/>
      <c r="K70" s="239"/>
      <c r="L70" s="1"/>
      <c r="M70" s="1"/>
      <c r="N70" s="1"/>
      <c r="O70" s="19"/>
      <c r="P70" s="19"/>
    </row>
    <row r="71" spans="1:16" ht="14.4">
      <c r="A71" s="231"/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"/>
      <c r="K71" s="239"/>
      <c r="L71" s="1"/>
      <c r="M71" s="1"/>
      <c r="N71" s="1"/>
      <c r="O71" s="19"/>
      <c r="P71" s="19"/>
    </row>
    <row r="72" spans="1:16" ht="14.4">
      <c r="A72" s="231"/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"/>
      <c r="K72" s="239"/>
      <c r="L72" s="1"/>
      <c r="M72" s="1"/>
      <c r="N72" s="1"/>
      <c r="O72" s="19"/>
      <c r="P72" s="19"/>
    </row>
    <row r="73" spans="1:16" ht="14.4">
      <c r="A73" s="231"/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"/>
      <c r="K73" s="239"/>
      <c r="L73" s="1"/>
      <c r="M73" s="1"/>
      <c r="N73" s="1"/>
      <c r="O73" s="19"/>
      <c r="P73" s="19"/>
    </row>
    <row r="74" spans="1:16" ht="14.4">
      <c r="A74" s="231"/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"/>
      <c r="K74" s="239"/>
      <c r="L74" s="1"/>
      <c r="M74" s="1"/>
      <c r="N74" s="1"/>
      <c r="O74" s="19"/>
      <c r="P74" s="19"/>
    </row>
    <row r="75" spans="1:16" ht="14.4">
      <c r="A75" s="231"/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"/>
      <c r="K75" s="239"/>
      <c r="L75" s="1"/>
      <c r="M75" s="1"/>
      <c r="N75" s="1"/>
      <c r="O75" s="19"/>
      <c r="P75" s="19"/>
    </row>
    <row r="76" spans="1:16" ht="14.4">
      <c r="A76" s="231"/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"/>
      <c r="K76" s="239"/>
      <c r="L76" s="1"/>
      <c r="M76" s="1"/>
      <c r="N76" s="1"/>
      <c r="O76" s="19"/>
      <c r="P76" s="19"/>
    </row>
    <row r="77" spans="1:16" ht="14.4">
      <c r="A77" s="231"/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"/>
      <c r="K77" s="239"/>
      <c r="L77" s="1"/>
      <c r="M77" s="1"/>
      <c r="N77" s="1"/>
      <c r="O77" s="19"/>
      <c r="P77" s="19"/>
    </row>
    <row r="78" spans="1:16" ht="14.4">
      <c r="A78" s="231"/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79"/>
      <c r="J78" s="179"/>
      <c r="K78" s="239"/>
      <c r="L78" s="179"/>
      <c r="M78" s="179"/>
      <c r="N78" s="1"/>
      <c r="O78" s="19"/>
      <c r="P78" s="19"/>
    </row>
    <row r="79" spans="1:16" ht="14.4">
      <c r="A79" s="231"/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79"/>
      <c r="J79" s="179"/>
      <c r="K79" s="239"/>
      <c r="L79" s="179"/>
      <c r="M79" s="179"/>
      <c r="N79" s="1"/>
      <c r="O79" s="19"/>
      <c r="P79" s="19"/>
    </row>
    <row r="80" spans="1:16" ht="14.4">
      <c r="A80" s="231"/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79"/>
      <c r="J80" s="179"/>
      <c r="K80" s="239"/>
      <c r="L80" s="179"/>
      <c r="M80" s="179"/>
      <c r="N80" s="1"/>
      <c r="O80" s="19"/>
      <c r="P80" s="19"/>
    </row>
    <row r="81" spans="1:16" ht="14.4">
      <c r="A81" s="231"/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79"/>
      <c r="J81" s="179"/>
      <c r="K81" s="239"/>
      <c r="L81" s="179"/>
      <c r="M81" s="179"/>
      <c r="N81" s="1"/>
      <c r="O81" s="19"/>
      <c r="P81" s="19"/>
    </row>
    <row r="82" spans="1:16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79"/>
      <c r="J82" s="179"/>
      <c r="K82" s="239"/>
      <c r="L82" s="179"/>
      <c r="M82" s="179"/>
      <c r="N82" s="1"/>
      <c r="O82" s="19"/>
      <c r="P82" s="19"/>
    </row>
    <row r="83" spans="1:16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 t="s">
        <v>510</v>
      </c>
      <c r="G83" s="284"/>
      <c r="H83" s="179"/>
      <c r="I83" s="179"/>
      <c r="J83" s="179"/>
      <c r="K83" s="239"/>
      <c r="L83" s="179"/>
      <c r="M83" s="179"/>
      <c r="N83" s="1"/>
      <c r="O83" s="19"/>
      <c r="P83" s="19"/>
    </row>
    <row r="84" spans="1:16" ht="14.4">
      <c r="A84" s="231"/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79"/>
      <c r="J84" s="179"/>
      <c r="K84" s="239"/>
      <c r="L84" s="179"/>
      <c r="M84" s="179"/>
      <c r="N84" s="1"/>
      <c r="O84" s="19"/>
      <c r="P84" s="19"/>
    </row>
    <row r="85" spans="1:16" ht="14.4">
      <c r="A85" s="231"/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79"/>
      <c r="J85" s="179"/>
      <c r="K85" s="239"/>
      <c r="L85" s="179"/>
      <c r="M85" s="179"/>
      <c r="N85" s="1"/>
      <c r="O85" s="19"/>
      <c r="P85" s="19"/>
    </row>
    <row r="86" spans="1:16" ht="14.4">
      <c r="A86" s="231"/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79"/>
      <c r="J86" s="179"/>
      <c r="K86" s="239"/>
      <c r="L86" s="179"/>
      <c r="M86" s="179"/>
      <c r="N86" s="1"/>
      <c r="O86" s="19"/>
      <c r="P86" s="19"/>
    </row>
    <row r="87" spans="1:16" ht="14.4">
      <c r="A87" s="231"/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79"/>
      <c r="J87" s="179"/>
      <c r="K87" s="239"/>
      <c r="L87" s="179"/>
      <c r="M87" s="179"/>
      <c r="N87" s="1"/>
      <c r="O87" s="19"/>
      <c r="P87" s="19"/>
    </row>
    <row r="88" spans="1:16" ht="14.4">
      <c r="A88" s="231"/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79"/>
      <c r="J88" s="179"/>
      <c r="K88" s="239"/>
      <c r="L88" s="179"/>
      <c r="M88" s="179"/>
      <c r="N88" s="1"/>
      <c r="O88" s="19"/>
      <c r="P88" s="19"/>
    </row>
    <row r="89" spans="1:16" ht="14.4">
      <c r="A89" s="231"/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79"/>
      <c r="J89" s="179"/>
      <c r="K89" s="239"/>
      <c r="L89" s="179"/>
      <c r="M89" s="179"/>
      <c r="N89" s="1"/>
      <c r="O89" s="19"/>
      <c r="P89" s="19"/>
    </row>
    <row r="90" spans="1:16" ht="14.4">
      <c r="A90" s="231"/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79"/>
      <c r="J90" s="179"/>
      <c r="K90" s="239"/>
      <c r="L90" s="179"/>
      <c r="M90" s="179"/>
      <c r="N90" s="1"/>
      <c r="O90" s="19"/>
      <c r="P90" s="19"/>
    </row>
    <row r="91" spans="1:16" ht="14.4">
      <c r="A91" s="231"/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79"/>
      <c r="J91" s="179"/>
      <c r="K91" s="239"/>
      <c r="L91" s="179"/>
      <c r="M91" s="179"/>
      <c r="N91" s="1"/>
      <c r="O91" s="19"/>
      <c r="P91" s="19"/>
    </row>
    <row r="92" spans="1:16" ht="14.4">
      <c r="A92" s="231"/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79"/>
      <c r="J92" s="179"/>
      <c r="K92" s="239"/>
      <c r="L92" s="179"/>
      <c r="M92" s="179"/>
      <c r="N92" s="1"/>
      <c r="O92" s="19"/>
      <c r="P92" s="19"/>
    </row>
    <row r="93" spans="1:16" ht="14.4">
      <c r="A93" s="231"/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79"/>
      <c r="J93" s="179"/>
      <c r="K93" s="239"/>
      <c r="L93" s="179"/>
      <c r="M93" s="179"/>
      <c r="N93" s="1"/>
      <c r="O93" s="19"/>
      <c r="P93" s="19"/>
    </row>
    <row r="94" spans="1:16" ht="14.4">
      <c r="A94" s="231"/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79"/>
      <c r="J94" s="179"/>
      <c r="K94" s="239"/>
      <c r="L94" s="179"/>
      <c r="M94" s="179"/>
      <c r="N94" s="1"/>
      <c r="O94" s="19"/>
      <c r="P94" s="19"/>
    </row>
    <row r="95" spans="1:16" ht="14.4">
      <c r="A95" s="231"/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79"/>
      <c r="J95" s="179"/>
      <c r="K95" s="239"/>
      <c r="L95" s="179"/>
      <c r="M95" s="179"/>
      <c r="N95" s="1"/>
      <c r="O95" s="19"/>
      <c r="P95" s="19"/>
    </row>
    <row r="96" spans="1:16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79"/>
      <c r="J96" s="179"/>
      <c r="K96" s="239"/>
      <c r="L96" s="179"/>
      <c r="M96" s="179"/>
      <c r="N96" s="1"/>
      <c r="O96" s="19"/>
      <c r="P96" s="19"/>
    </row>
    <row r="97" spans="1:16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79"/>
      <c r="J97" s="179"/>
      <c r="K97" s="239"/>
      <c r="L97" s="179"/>
      <c r="M97" s="179"/>
      <c r="N97" s="1"/>
      <c r="O97" s="19"/>
      <c r="P97" s="19"/>
    </row>
    <row r="98" spans="1:16">
      <c r="A98" s="231"/>
      <c r="B98" s="220"/>
      <c r="C98" s="270" t="s">
        <v>510</v>
      </c>
      <c r="D98" s="227" t="s">
        <v>510</v>
      </c>
      <c r="E98" s="181">
        <v>0</v>
      </c>
      <c r="F98" s="225"/>
      <c r="G98" s="284"/>
      <c r="H98" s="179"/>
      <c r="I98" s="179"/>
      <c r="J98" s="179"/>
      <c r="K98" s="239"/>
      <c r="L98" s="179"/>
      <c r="M98" s="179"/>
      <c r="N98" s="1"/>
      <c r="O98" s="19"/>
      <c r="P98" s="19"/>
    </row>
    <row r="99" spans="1:16" ht="14.4">
      <c r="A99" s="231"/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79"/>
      <c r="J99" s="179"/>
      <c r="K99" s="239"/>
      <c r="L99" s="179"/>
      <c r="M99" s="179"/>
      <c r="N99" s="1"/>
      <c r="O99" s="19"/>
      <c r="P99" s="19"/>
    </row>
    <row r="100" spans="1:16" ht="14.4">
      <c r="A100" s="231"/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79"/>
      <c r="J100" s="179"/>
      <c r="K100" s="239"/>
      <c r="L100" s="179"/>
      <c r="M100" s="179"/>
      <c r="N100" s="1"/>
      <c r="O100" s="19"/>
      <c r="P100" s="19"/>
    </row>
    <row r="101" spans="1:16" ht="14.4">
      <c r="A101" s="231"/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79"/>
      <c r="J101" s="179"/>
      <c r="K101" s="239"/>
      <c r="L101" s="179"/>
      <c r="M101" s="179"/>
      <c r="N101" s="1"/>
      <c r="O101" s="19"/>
      <c r="P101" s="19"/>
    </row>
    <row r="102" spans="1:16" ht="14.4">
      <c r="A102" s="231"/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79"/>
      <c r="J102" s="179"/>
      <c r="K102" s="239"/>
      <c r="L102" s="179"/>
      <c r="M102" s="179"/>
      <c r="N102" s="1"/>
      <c r="O102" s="19"/>
      <c r="P102" s="19"/>
    </row>
    <row r="103" spans="1:16" ht="14.4">
      <c r="A103" s="231"/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79"/>
      <c r="J103" s="179"/>
      <c r="K103" s="239"/>
      <c r="L103" s="179"/>
      <c r="M103" s="179"/>
      <c r="N103" s="1"/>
      <c r="O103" s="19"/>
      <c r="P103" s="19"/>
    </row>
    <row r="104" spans="1:16" ht="14.4">
      <c r="A104" s="231"/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79"/>
      <c r="J104" s="179"/>
      <c r="K104" s="239"/>
      <c r="L104" s="179"/>
      <c r="M104" s="179"/>
      <c r="N104" s="1"/>
      <c r="O104" s="19"/>
      <c r="P104" s="19"/>
    </row>
    <row r="105" spans="1:16" ht="14.4">
      <c r="A105" s="231"/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79"/>
      <c r="J105" s="179"/>
      <c r="K105" s="239"/>
      <c r="L105" s="179"/>
      <c r="M105" s="179"/>
      <c r="N105" s="1"/>
      <c r="O105" s="19"/>
      <c r="P105" s="19"/>
    </row>
    <row r="106" spans="1:16" ht="14.4">
      <c r="A106" s="231"/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79"/>
      <c r="J106" s="179"/>
      <c r="K106" s="239"/>
      <c r="L106" s="179"/>
      <c r="M106" s="179"/>
      <c r="N106" s="1"/>
      <c r="O106" s="19"/>
      <c r="P106" s="19"/>
    </row>
    <row r="107" spans="1:16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79"/>
      <c r="J107" s="179"/>
      <c r="K107" s="239"/>
      <c r="L107" s="179"/>
      <c r="M107" s="179"/>
      <c r="N107" s="1"/>
      <c r="O107" s="19"/>
      <c r="P107" s="19"/>
    </row>
    <row r="108" spans="1:16">
      <c r="A108" s="231"/>
      <c r="B108" s="181"/>
      <c r="C108" s="270" t="e">
        <f>#REF!</f>
        <v>#REF!</v>
      </c>
      <c r="D108" s="227" t="s">
        <v>510</v>
      </c>
      <c r="E108" s="181">
        <v>0</v>
      </c>
      <c r="F108" s="225"/>
      <c r="G108" s="284"/>
      <c r="H108" s="179"/>
      <c r="I108" s="179"/>
      <c r="J108" s="179"/>
      <c r="K108" s="239"/>
      <c r="L108" s="179"/>
      <c r="M108" s="179"/>
      <c r="N108" s="1"/>
      <c r="O108" s="19"/>
      <c r="P108" s="19"/>
    </row>
    <row r="109" spans="1:16" ht="14.4">
      <c r="A109" s="231"/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79"/>
      <c r="J109" s="179"/>
      <c r="K109" s="239"/>
      <c r="L109" s="179"/>
      <c r="M109" s="179"/>
      <c r="N109" s="1"/>
      <c r="O109" s="19"/>
      <c r="P109" s="19"/>
    </row>
    <row r="110" spans="1:16" ht="14.4">
      <c r="A110" s="231"/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79"/>
      <c r="J110" s="179"/>
      <c r="K110" s="239"/>
      <c r="L110" s="179"/>
      <c r="M110" s="179"/>
      <c r="N110" s="1"/>
      <c r="O110" s="19"/>
      <c r="P110" s="19"/>
    </row>
    <row r="111" spans="1:16" ht="14.4">
      <c r="A111" s="231"/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79"/>
      <c r="J111" s="179"/>
      <c r="K111" s="239"/>
      <c r="L111" s="179"/>
      <c r="M111" s="179"/>
      <c r="N111" s="1"/>
      <c r="O111" s="19"/>
      <c r="P111" s="19"/>
    </row>
    <row r="112" spans="1:16" ht="14.4">
      <c r="A112" s="231"/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79"/>
      <c r="J112" s="179"/>
      <c r="K112" s="239"/>
      <c r="L112" s="179"/>
      <c r="M112" s="179"/>
      <c r="N112" s="1"/>
      <c r="O112" s="19"/>
      <c r="P112" s="19"/>
    </row>
    <row r="113" spans="1:16" ht="14.4">
      <c r="A113" s="231"/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79"/>
      <c r="J113" s="179"/>
      <c r="K113" s="239"/>
      <c r="L113" s="179"/>
      <c r="M113" s="179"/>
      <c r="N113" s="1"/>
      <c r="O113" s="19"/>
      <c r="P113" s="19"/>
    </row>
    <row r="114" spans="1:16" ht="14.4">
      <c r="A114" s="231"/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79"/>
      <c r="J114" s="179"/>
      <c r="K114" s="239"/>
      <c r="L114" s="179"/>
      <c r="M114" s="179"/>
      <c r="N114" s="1"/>
      <c r="O114" s="19"/>
      <c r="P114" s="19"/>
    </row>
    <row r="115" spans="1:16" ht="14.4">
      <c r="A115" s="231"/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79"/>
      <c r="J115" s="179"/>
      <c r="K115" s="239"/>
      <c r="L115" s="179"/>
      <c r="M115" s="179"/>
      <c r="N115" s="1"/>
      <c r="O115" s="19"/>
      <c r="P115" s="19"/>
    </row>
    <row r="116" spans="1:16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79"/>
      <c r="J116" s="179"/>
      <c r="K116" s="239"/>
      <c r="L116" s="179"/>
      <c r="M116" s="179"/>
      <c r="N116" s="1"/>
      <c r="O116" s="19"/>
      <c r="P116" s="19"/>
    </row>
    <row r="117" spans="1:16" ht="14.4">
      <c r="A117" s="231"/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79"/>
      <c r="J117" s="179"/>
      <c r="K117" s="239"/>
      <c r="L117" s="179"/>
      <c r="M117" s="179"/>
      <c r="N117" s="1"/>
      <c r="O117" s="19"/>
      <c r="P117" s="19"/>
    </row>
    <row r="118" spans="1:16" ht="15" thickBot="1">
      <c r="A118" s="316"/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79"/>
      <c r="J118" s="179"/>
      <c r="K118" s="179"/>
      <c r="L118" s="179"/>
      <c r="M118" s="179"/>
      <c r="N118" s="1"/>
      <c r="O118" s="19"/>
      <c r="P118" s="19"/>
    </row>
    <row r="119" spans="1:16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79"/>
      <c r="K119" s="179"/>
      <c r="L119" s="179"/>
      <c r="M119" s="179"/>
      <c r="N119" s="179"/>
      <c r="O119" s="18"/>
    </row>
    <row r="120" spans="1:16">
      <c r="A120" s="580" t="s">
        <v>9</v>
      </c>
      <c r="B120" s="581"/>
      <c r="C120" s="582"/>
      <c r="D120" s="181"/>
      <c r="E120" s="186"/>
      <c r="F120" s="482">
        <v>0.24</v>
      </c>
      <c r="G120" s="184" t="e">
        <f>ROUND(F120*G119,2)</f>
        <v>#REF!</v>
      </c>
      <c r="H120" s="179"/>
      <c r="I120" s="179"/>
      <c r="J120" s="179"/>
      <c r="K120" s="179"/>
      <c r="L120" s="179"/>
      <c r="M120" s="179"/>
      <c r="N120" s="179"/>
      <c r="O120" s="18"/>
      <c r="P120" s="22"/>
    </row>
    <row r="121" spans="1:16">
      <c r="A121" s="580" t="s">
        <v>10</v>
      </c>
      <c r="B121" s="581"/>
      <c r="C121" s="582"/>
      <c r="D121" s="181"/>
      <c r="E121" s="186"/>
      <c r="F121" s="482">
        <v>0.01</v>
      </c>
      <c r="G121" s="184" t="e">
        <f>ROUND(F121*G119,2)</f>
        <v>#REF!</v>
      </c>
      <c r="H121" s="179"/>
      <c r="I121" s="179"/>
      <c r="J121" s="179"/>
      <c r="K121" s="179"/>
      <c r="L121" s="179"/>
      <c r="M121" s="179"/>
      <c r="N121" s="179"/>
      <c r="O121" s="18"/>
    </row>
    <row r="122" spans="1:16">
      <c r="A122" s="580" t="s">
        <v>11</v>
      </c>
      <c r="B122" s="581"/>
      <c r="C122" s="582"/>
      <c r="D122" s="181"/>
      <c r="E122" s="186"/>
      <c r="F122" s="482">
        <v>0.05</v>
      </c>
      <c r="G122" s="184" t="e">
        <f>ROUND(F122*G119,2)</f>
        <v>#REF!</v>
      </c>
      <c r="H122" s="27"/>
      <c r="I122" s="27"/>
      <c r="J122" s="27"/>
      <c r="K122" s="27"/>
      <c r="L122" s="27"/>
      <c r="M122" s="27"/>
      <c r="N122" s="179"/>
      <c r="O122" s="13"/>
    </row>
    <row r="123" spans="1:16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79"/>
      <c r="K123" s="179"/>
      <c r="L123" s="179"/>
      <c r="M123" s="179"/>
      <c r="N123" s="179"/>
      <c r="O123" s="18"/>
    </row>
    <row r="124" spans="1:16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179"/>
      <c r="K124" s="179"/>
      <c r="L124" s="179"/>
      <c r="M124" s="179"/>
      <c r="N124" s="179"/>
      <c r="O124" s="20"/>
      <c r="P124" s="22"/>
    </row>
    <row r="125" spans="1:16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179"/>
      <c r="K125" s="179"/>
      <c r="L125" s="179"/>
      <c r="M125" s="179"/>
      <c r="N125" s="179"/>
      <c r="O125" s="20"/>
      <c r="P125" s="22"/>
    </row>
    <row r="126" spans="1:16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N126" s="17"/>
      <c r="O126" s="13"/>
    </row>
    <row r="127" spans="1:16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92"/>
      <c r="K127" s="192"/>
      <c r="L127" s="192"/>
      <c r="M127" s="192"/>
      <c r="N127" s="192"/>
      <c r="O127" s="13"/>
      <c r="P127" s="3"/>
    </row>
  </sheetData>
  <mergeCells count="15">
    <mergeCell ref="N2:O3"/>
    <mergeCell ref="A119:F119"/>
    <mergeCell ref="A120:C120"/>
    <mergeCell ref="A121:C121"/>
    <mergeCell ref="A122:C122"/>
    <mergeCell ref="A1:G4"/>
    <mergeCell ref="A126:C126"/>
    <mergeCell ref="D126:F126"/>
    <mergeCell ref="A127:C127"/>
    <mergeCell ref="D127:F127"/>
    <mergeCell ref="A123:C123"/>
    <mergeCell ref="A124:C124"/>
    <mergeCell ref="D124:F124"/>
    <mergeCell ref="A125:C125"/>
    <mergeCell ref="D125:F125"/>
  </mergeCells>
  <conditionalFormatting sqref="A6:A118 C6:D118 B51">
    <cfRule type="cellIs" dxfId="276" priority="30" operator="equal">
      <formula>#REF!</formula>
    </cfRule>
  </conditionalFormatting>
  <conditionalFormatting sqref="A6:A118">
    <cfRule type="cellIs" dxfId="275" priority="29" operator="equal">
      <formula>0</formula>
    </cfRule>
  </conditionalFormatting>
  <conditionalFormatting sqref="A7:A21">
    <cfRule type="cellIs" dxfId="274" priority="27" operator="equal">
      <formula>0</formula>
    </cfRule>
    <cfRule type="cellIs" dxfId="273" priority="28" operator="equal">
      <formula>#REF!</formula>
    </cfRule>
  </conditionalFormatting>
  <conditionalFormatting sqref="A119">
    <cfRule type="cellIs" dxfId="272" priority="25" operator="equal">
      <formula>0</formula>
    </cfRule>
    <cfRule type="cellIs" dxfId="271" priority="26" operator="equal">
      <formula>#REF!</formula>
    </cfRule>
  </conditionalFormatting>
  <conditionalFormatting sqref="A120:B127 D120:D127">
    <cfRule type="cellIs" dxfId="270" priority="23" operator="equal">
      <formula>0</formula>
    </cfRule>
    <cfRule type="cellIs" dxfId="269" priority="24" operator="equal">
      <formula>#REF!</formula>
    </cfRule>
  </conditionalFormatting>
  <conditionalFormatting sqref="B6:B16">
    <cfRule type="cellIs" dxfId="268" priority="15" operator="equal">
      <formula>0</formula>
    </cfRule>
    <cfRule type="cellIs" dxfId="267" priority="16" operator="equal">
      <formula>#REF!</formula>
    </cfRule>
  </conditionalFormatting>
  <conditionalFormatting sqref="B7:B23">
    <cfRule type="cellIs" dxfId="266" priority="21" operator="equal">
      <formula>0</formula>
    </cfRule>
    <cfRule type="cellIs" dxfId="265" priority="22" operator="equal">
      <formula>#REF!</formula>
    </cfRule>
  </conditionalFormatting>
  <conditionalFormatting sqref="B24:B29">
    <cfRule type="cellIs" dxfId="264" priority="13" operator="equal">
      <formula>0</formula>
    </cfRule>
    <cfRule type="cellIs" dxfId="263" priority="14" operator="equal">
      <formula>#REF!</formula>
    </cfRule>
  </conditionalFormatting>
  <conditionalFormatting sqref="B44:B118">
    <cfRule type="cellIs" dxfId="262" priority="8" operator="equal">
      <formula>#REF!</formula>
    </cfRule>
  </conditionalFormatting>
  <conditionalFormatting sqref="C6:E118 B44:B118">
    <cfRule type="cellIs" dxfId="261" priority="3" operator="equal">
      <formula>0</formula>
    </cfRule>
  </conditionalFormatting>
  <conditionalFormatting sqref="C7:E118 B51">
    <cfRule type="cellIs" dxfId="260" priority="1" operator="equal">
      <formula>0</formula>
    </cfRule>
    <cfRule type="cellIs" dxfId="259" priority="2" operator="equal">
      <formula>#REF!</formula>
    </cfRule>
  </conditionalFormatting>
  <conditionalFormatting sqref="E6:E118">
    <cfRule type="cellIs" dxfId="258" priority="4" operator="equal">
      <formula>#REF!</formula>
    </cfRule>
  </conditionalFormatting>
  <conditionalFormatting sqref="H3:M3 A5:F5">
    <cfRule type="cellIs" dxfId="257" priority="41" operator="equal">
      <formula>0</formula>
    </cfRule>
    <cfRule type="cellIs" dxfId="256" priority="42" operator="equal">
      <formula>#REF!</formula>
    </cfRule>
  </conditionalFormatting>
  <hyperlinks>
    <hyperlink ref="B7" location="'1P'!A1" display="1P" xr:uid="{00000000-0004-0000-0600-000000000000}"/>
    <hyperlink ref="B8" location="'5P'!A1" display="5P" xr:uid="{00000000-0004-0000-0600-000001000000}"/>
    <hyperlink ref="B9" location="'6P'!A1" display="6P" xr:uid="{00000000-0004-0000-0600-000002000000}"/>
    <hyperlink ref="B10" location="'7P'!A1" display="7P" xr:uid="{00000000-0004-0000-0600-000003000000}"/>
    <hyperlink ref="B11" location="'8P'!A1" display="8P" xr:uid="{00000000-0004-0000-0600-000004000000}"/>
    <hyperlink ref="B12" location="'201.3P'!A1" display="201.3P" xr:uid="{00000000-0004-0000-0600-000005000000}"/>
    <hyperlink ref="B13" location="'201.3'!A1" display="201.3" xr:uid="{00000000-0004-0000-0600-000006000000}"/>
    <hyperlink ref="B14" location="'201.9'!A1" display="201.9" xr:uid="{00000000-0004-0000-0600-000007000000}"/>
    <hyperlink ref="B17" location="'210.2.1P'!A1" display="210.2.1P" xr:uid="{00000000-0004-0000-0600-000008000000}"/>
    <hyperlink ref="B18" location="'210.2.2P'!A1" display="210.2.2P" xr:uid="{00000000-0004-0000-0600-000009000000}"/>
    <hyperlink ref="B19" location="'600.2.3P'!A1" display="600.2.3P" xr:uid="{00000000-0004-0000-0600-00000A000000}"/>
    <hyperlink ref="B20" location="'600.2.4P'!A1" display="600.2.4P" xr:uid="{00000000-0004-0000-0600-00000B000000}"/>
    <hyperlink ref="B21" location="'3P'!A1" display="3P" xr:uid="{00000000-0004-0000-0600-00000C000000}"/>
    <hyperlink ref="B24" location="'310.1P'!A1" display="310.1P" xr:uid="{00000000-0004-0000-0600-00000D000000}"/>
    <hyperlink ref="B26" location="'320.1'!A1" display="320.1" xr:uid="{00000000-0004-0000-0600-00000E000000}"/>
    <hyperlink ref="B27" location="'330.1'!A1" display="330.1" xr:uid="{00000000-0004-0000-0600-00000F000000}"/>
    <hyperlink ref="B30" location="'500.1.1P'!A1" display="500.1.1P" xr:uid="{00000000-0004-0000-0600-000010000000}"/>
    <hyperlink ref="B31" location="'500.1.2P'!A1" display="500.1.2P" xr:uid="{00000000-0004-0000-0600-000011000000}"/>
    <hyperlink ref="B32" location="'500.1.3P'!A1" display="500.1.3P" xr:uid="{00000000-0004-0000-0600-000012000000}"/>
    <hyperlink ref="B33" location="'9P'!A1" display="9P" xr:uid="{00000000-0004-0000-0600-000013000000}"/>
    <hyperlink ref="B34" location="'10P'!A1" display="10P" xr:uid="{00000000-0004-0000-0600-000014000000}"/>
    <hyperlink ref="B37" location="'11P'!A1" display="11P" xr:uid="{00000000-0004-0000-0600-000015000000}"/>
    <hyperlink ref="B38" location="'12P'!A1" display="12P" xr:uid="{00000000-0004-0000-0600-000016000000}"/>
    <hyperlink ref="B39" location="'13P'!A1" display="13P" xr:uid="{00000000-0004-0000-0600-000017000000}"/>
    <hyperlink ref="B40" location="'630.3'!A1" display="630.3" xr:uid="{00000000-0004-0000-0600-000018000000}"/>
    <hyperlink ref="B41" location="'630.4'!A1" display="630.4" xr:uid="{00000000-0004-0000-0600-000019000000}"/>
    <hyperlink ref="B42" location="'630.5'!A1" display="630.5" xr:uid="{00000000-0004-0000-0600-00001A000000}"/>
    <hyperlink ref="B45" location="'420.1'!A1" display="420.1" xr:uid="{00000000-0004-0000-0600-00001B000000}"/>
    <hyperlink ref="B46" location="'450.2P'!A1" display="450.2P" xr:uid="{00000000-0004-0000-0600-00001C000000}"/>
    <hyperlink ref="B47" location="'10.1P'!A1" display="10.1P" xr:uid="{00000000-0004-0000-0600-00001D000000}"/>
    <hyperlink ref="B50" location="'640.1'!Área_de_impresión" display="640.1" xr:uid="{00000000-0004-0000-0600-00001E000000}"/>
    <hyperlink ref="B54" location="'673.1.1'!A1" display="673.1.1" xr:uid="{00000000-0004-0000-0600-00001F000000}"/>
    <hyperlink ref="B55" location="'673.1.2'!A1" display="673.1.2" xr:uid="{00000000-0004-0000-0600-000020000000}"/>
    <hyperlink ref="B56" location="'14P'!A1" display="14P" xr:uid="{00000000-0004-0000-0600-000021000000}"/>
    <hyperlink ref="B59" location="'1.1P'!A1" display="1.1P" xr:uid="{00000000-0004-0000-0600-000022000000}"/>
    <hyperlink ref="B60" location="'41P'!A1" display="41P" xr:uid="{00000000-0004-0000-0600-000023000000}"/>
    <hyperlink ref="B61" location="'15P'!A1" display="15P" xr:uid="{00000000-0004-0000-0600-000024000000}"/>
    <hyperlink ref="B62" location="'16P'!A1" display="16P" xr:uid="{00000000-0004-0000-0600-000025000000}"/>
    <hyperlink ref="B63" location="'17P'!A1" display="17P" xr:uid="{00000000-0004-0000-0600-000026000000}"/>
    <hyperlink ref="B64" location="'18P'!A1" display="18P" xr:uid="{00000000-0004-0000-0600-000027000000}"/>
    <hyperlink ref="B65" location="'19P'!A1" display="19P" xr:uid="{00000000-0004-0000-0600-000028000000}"/>
    <hyperlink ref="B66" location="'20P'!A1" display="20P" xr:uid="{00000000-0004-0000-0600-000029000000}"/>
    <hyperlink ref="B67" location="'20.1P'!A1" display="20.1P" xr:uid="{00000000-0004-0000-0600-00002A000000}"/>
    <hyperlink ref="B68" location="'21P'!A1" display="21P" xr:uid="{00000000-0004-0000-0600-00002B000000}"/>
    <hyperlink ref="B69" location="'22P'!A1" display="22P" xr:uid="{00000000-0004-0000-0600-00002C000000}"/>
    <hyperlink ref="B70" location="'23P'!A1" display="23P" xr:uid="{00000000-0004-0000-0600-00002D000000}"/>
    <hyperlink ref="B71" location="'23.1P'!A1" display="23.1P" xr:uid="{00000000-0004-0000-0600-00002E000000}"/>
    <hyperlink ref="B72" location="'24P'!A1" display="24P" xr:uid="{00000000-0004-0000-0600-00002F000000}"/>
    <hyperlink ref="B73" location="'25P'!A1" display="25P" xr:uid="{00000000-0004-0000-0600-000030000000}"/>
    <hyperlink ref="B74" location="'26P'!A1" display="26P" xr:uid="{00000000-0004-0000-0600-000031000000}"/>
    <hyperlink ref="B75" location="'27P'!A1" display="27P" xr:uid="{00000000-0004-0000-0600-000032000000}"/>
    <hyperlink ref="B76" location="'28P'!A1" display="28P" xr:uid="{00000000-0004-0000-0600-000033000000}"/>
    <hyperlink ref="B77" location="'28.1P'!A1" display="28.1P" xr:uid="{00000000-0004-0000-0600-000034000000}"/>
    <hyperlink ref="B78" location="'29P'!A1" display="29P" xr:uid="{00000000-0004-0000-0600-000035000000}"/>
    <hyperlink ref="B79" location="'30P'!A1" display="30P" xr:uid="{00000000-0004-0000-0600-000036000000}"/>
    <hyperlink ref="B80" location="'31P'!A1" display="31P" xr:uid="{00000000-0004-0000-0600-000037000000}"/>
    <hyperlink ref="B81" location="'31.1P'!A1" display="31.1P" xr:uid="{00000000-0004-0000-0600-000038000000}"/>
    <hyperlink ref="B84" location="'42P'!A1" display="42P" xr:uid="{00000000-0004-0000-0600-000039000000}"/>
    <hyperlink ref="B85" location="'32P'!A1" display="32P" xr:uid="{00000000-0004-0000-0600-00003A000000}"/>
    <hyperlink ref="B86" location="'33P'!A1" display="33P" xr:uid="{00000000-0004-0000-0600-00003B000000}"/>
    <hyperlink ref="B87" location="'34P'!A1" display="34P" xr:uid="{00000000-0004-0000-0600-00003C000000}"/>
    <hyperlink ref="B88" location="'35P'!A1" display="35P" xr:uid="{00000000-0004-0000-0600-00003D000000}"/>
    <hyperlink ref="B89" location="'36P'!A1" display="36P" xr:uid="{00000000-0004-0000-0600-00003E000000}"/>
    <hyperlink ref="B90" location="'37P'!A1" display="37P" xr:uid="{00000000-0004-0000-0600-00003F000000}"/>
    <hyperlink ref="B91" location="'60P'!A1" display="60P" xr:uid="{00000000-0004-0000-0600-000040000000}"/>
    <hyperlink ref="B92" location="'60.1P'!A1" display="60.1P" xr:uid="{00000000-0004-0000-0600-000041000000}"/>
    <hyperlink ref="B93" location="'61P'!A1" display="61P" xr:uid="{00000000-0004-0000-0600-000042000000}"/>
    <hyperlink ref="B94" location="'62P'!A1" display="62P" xr:uid="{00000000-0004-0000-0600-000043000000}"/>
    <hyperlink ref="B95" location="'63P'!A1" display="63P" xr:uid="{00000000-0004-0000-0600-000044000000}"/>
    <hyperlink ref="B99" location="'38P'!A1" display="38P" xr:uid="{00000000-0004-0000-0600-000045000000}"/>
    <hyperlink ref="B100" location="'39P'!A1" display="39P" xr:uid="{00000000-0004-0000-0600-000046000000}"/>
    <hyperlink ref="B101" location="'40P'!A1" display="40P" xr:uid="{00000000-0004-0000-0600-000047000000}"/>
    <hyperlink ref="B102" location="'43P'!A1" display="43P" xr:uid="{00000000-0004-0000-0600-000048000000}"/>
    <hyperlink ref="B103" location="'44P'!A1" display="44P" xr:uid="{00000000-0004-0000-0600-000049000000}"/>
    <hyperlink ref="B104" location="'45P'!A1" display="45P" xr:uid="{00000000-0004-0000-0600-00004A000000}"/>
    <hyperlink ref="B105" location="'46P'!A1" display="46P" xr:uid="{00000000-0004-0000-0600-00004B000000}"/>
    <hyperlink ref="B106" location="'47P'!A1" display="47P" xr:uid="{00000000-0004-0000-0600-00004C000000}"/>
    <hyperlink ref="B109" location="'700.1'!A1" display="700.1" xr:uid="{00000000-0004-0000-0600-00004D000000}"/>
    <hyperlink ref="B110" location="'700.3P'!Área_de_impresión" display="700.3" xr:uid="{00000000-0004-0000-0600-00004E000000}"/>
    <hyperlink ref="B111" location="'48P'!A1" display="48P" xr:uid="{00000000-0004-0000-0600-00004F000000}"/>
    <hyperlink ref="B112" location="'48.1P'!A1" display="48.1P" xr:uid="{00000000-0004-0000-0600-000050000000}"/>
    <hyperlink ref="B113" location="'49P'!A1" display="49P" xr:uid="{00000000-0004-0000-0600-000051000000}"/>
    <hyperlink ref="B114" location="'50P'!A1" display="50P" xr:uid="{00000000-0004-0000-0600-000052000000}"/>
    <hyperlink ref="B115" location="'51P'!A1" display="51P" xr:uid="{00000000-0004-0000-0600-000053000000}"/>
    <hyperlink ref="B117" location="'900.2P'!A1" display="900.2P" xr:uid="{00000000-0004-0000-0600-000054000000}"/>
    <hyperlink ref="B118" location="'900.2P1'!A1" display="900.2P1" xr:uid="{00000000-0004-0000-0600-000055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19.5546875" style="17" bestFit="1" customWidth="1"/>
    <col min="10" max="10" width="34.109375" style="17" customWidth="1"/>
    <col min="11" max="12" width="8" style="17" customWidth="1"/>
    <col min="13" max="13" width="26.33203125" style="13" customWidth="1"/>
    <col min="14" max="14" width="6.6640625" style="1" customWidth="1"/>
    <col min="15" max="15" width="3.6640625" style="1" customWidth="1"/>
    <col min="16" max="18" width="11.44140625" style="1"/>
    <col min="19" max="19" width="34.6640625" style="1" customWidth="1"/>
    <col min="20" max="16384" width="11.44140625" style="1"/>
  </cols>
  <sheetData>
    <row r="1" spans="1:19" ht="16.5" customHeight="1">
      <c r="A1" s="583" t="str">
        <f>'CDO.'!B7</f>
        <v>4. CARRERA 11E ENTRE CALLES 6 Y 6A  CARMEN ROCHA</v>
      </c>
      <c r="B1" s="584"/>
      <c r="C1" s="584"/>
      <c r="D1" s="584"/>
      <c r="E1" s="584"/>
      <c r="F1" s="584"/>
      <c r="G1" s="585"/>
      <c r="H1" s="15"/>
      <c r="I1" s="15"/>
      <c r="J1" s="15"/>
      <c r="K1" s="15"/>
      <c r="L1" s="15"/>
      <c r="M1" s="1"/>
    </row>
    <row r="2" spans="1:19" ht="16.5" customHeight="1">
      <c r="A2" s="586"/>
      <c r="B2" s="571"/>
      <c r="C2" s="571"/>
      <c r="D2" s="571"/>
      <c r="E2" s="571"/>
      <c r="F2" s="571"/>
      <c r="G2" s="587"/>
      <c r="H2" s="258"/>
      <c r="I2" s="258"/>
      <c r="J2" s="258"/>
      <c r="K2" s="258"/>
      <c r="L2" s="258"/>
      <c r="M2" s="606"/>
      <c r="N2" s="606"/>
      <c r="O2" s="260"/>
      <c r="P2" s="202"/>
      <c r="Q2" s="202"/>
      <c r="R2" s="202"/>
      <c r="S2" s="202"/>
    </row>
    <row r="3" spans="1:19" ht="22.5" customHeight="1">
      <c r="A3" s="586"/>
      <c r="B3" s="571"/>
      <c r="C3" s="571"/>
      <c r="D3" s="571"/>
      <c r="E3" s="571"/>
      <c r="F3" s="571"/>
      <c r="G3" s="587"/>
      <c r="H3" s="174"/>
      <c r="I3" s="174"/>
      <c r="J3" s="174"/>
      <c r="K3" s="174"/>
      <c r="L3" s="174"/>
      <c r="M3" s="606"/>
      <c r="N3" s="606"/>
      <c r="O3" s="260"/>
      <c r="P3" s="202"/>
      <c r="Q3" s="202"/>
      <c r="R3" s="202"/>
      <c r="S3" s="202"/>
    </row>
    <row r="4" spans="1:19" ht="14.7" customHeight="1" thickBot="1">
      <c r="A4" s="586"/>
      <c r="B4" s="571"/>
      <c r="C4" s="571"/>
      <c r="D4" s="571"/>
      <c r="E4" s="571"/>
      <c r="F4" s="571"/>
      <c r="G4" s="587"/>
      <c r="H4" s="21"/>
      <c r="I4" s="21"/>
      <c r="J4" s="21"/>
      <c r="K4" s="21"/>
      <c r="L4" s="21"/>
      <c r="M4" s="1"/>
      <c r="P4" s="202"/>
      <c r="Q4" s="202"/>
      <c r="R4" s="202"/>
      <c r="S4" s="202"/>
    </row>
    <row r="5" spans="1:19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259"/>
      <c r="J5" s="259"/>
      <c r="K5" s="259"/>
      <c r="L5" s="259"/>
      <c r="M5" s="1"/>
    </row>
    <row r="6" spans="1:19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259"/>
      <c r="J6" s="259"/>
      <c r="K6" s="259"/>
      <c r="L6" s="259"/>
      <c r="M6" s="1"/>
    </row>
    <row r="7" spans="1:19" ht="14.4">
      <c r="A7" s="231"/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239"/>
      <c r="J7" s="239"/>
      <c r="K7" s="239"/>
      <c r="L7" s="239"/>
      <c r="M7" s="1"/>
    </row>
    <row r="8" spans="1:19" ht="14.4">
      <c r="A8" s="231"/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239"/>
      <c r="J8" s="239"/>
      <c r="K8" s="239"/>
      <c r="L8" s="239"/>
      <c r="M8" s="1"/>
    </row>
    <row r="9" spans="1:19" ht="14.4">
      <c r="A9" s="231"/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239"/>
      <c r="J9" s="239"/>
      <c r="K9" s="239"/>
      <c r="L9" s="239"/>
      <c r="M9" s="1"/>
    </row>
    <row r="10" spans="1:19" ht="14.4">
      <c r="A10" s="231"/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239"/>
      <c r="J10" s="239"/>
      <c r="K10" s="239"/>
      <c r="L10" s="239"/>
      <c r="M10" s="1"/>
    </row>
    <row r="11" spans="1:19" ht="14.4">
      <c r="A11" s="231"/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239"/>
      <c r="J11" s="239"/>
      <c r="K11" s="239"/>
      <c r="L11" s="239"/>
      <c r="M11" s="1"/>
    </row>
    <row r="12" spans="1:19" ht="14.4">
      <c r="A12" s="231"/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39"/>
      <c r="J12" s="239"/>
      <c r="K12" s="239"/>
      <c r="L12" s="239"/>
      <c r="M12" s="20"/>
    </row>
    <row r="13" spans="1:19" ht="14.4">
      <c r="A13" s="231"/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239"/>
      <c r="J13" s="239"/>
      <c r="K13" s="239"/>
      <c r="L13" s="239"/>
      <c r="M13" s="1"/>
    </row>
    <row r="14" spans="1:19" ht="14.4">
      <c r="A14" s="231"/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239"/>
      <c r="J14" s="239"/>
      <c r="K14" s="239"/>
      <c r="L14" s="239"/>
      <c r="M14" s="1"/>
    </row>
    <row r="15" spans="1:19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239"/>
      <c r="J15" s="239"/>
      <c r="K15" s="239"/>
      <c r="L15" s="239"/>
      <c r="M15" s="1"/>
    </row>
    <row r="16" spans="1:19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  <c r="I16" s="239"/>
      <c r="J16" s="239"/>
      <c r="K16" s="239"/>
      <c r="L16" s="239"/>
    </row>
    <row r="17" spans="1:13" ht="14.4">
      <c r="A17" s="231"/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239"/>
      <c r="J17" s="239"/>
      <c r="K17" s="239"/>
      <c r="L17" s="239"/>
      <c r="M17" s="1"/>
    </row>
    <row r="18" spans="1:13" ht="14.4">
      <c r="A18" s="231"/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85"/>
      <c r="J18" s="239"/>
      <c r="K18" s="185"/>
      <c r="L18" s="185"/>
      <c r="M18" s="1"/>
    </row>
    <row r="19" spans="1:13" ht="14.4">
      <c r="A19" s="231"/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85"/>
      <c r="J19" s="239"/>
      <c r="K19" s="185"/>
      <c r="L19" s="185"/>
      <c r="M19" s="1"/>
    </row>
    <row r="20" spans="1:13" ht="14.4">
      <c r="A20" s="231"/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85"/>
      <c r="J20" s="239"/>
      <c r="K20" s="185"/>
      <c r="L20" s="185"/>
      <c r="M20" s="1"/>
    </row>
    <row r="21" spans="1:13" ht="14.4">
      <c r="A21" s="231"/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85"/>
      <c r="J21" s="239"/>
      <c r="K21" s="185"/>
      <c r="L21" s="185"/>
      <c r="M21" s="1"/>
    </row>
    <row r="22" spans="1:13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79"/>
      <c r="J22" s="239"/>
      <c r="K22" s="179"/>
      <c r="L22" s="179"/>
      <c r="M22" s="19"/>
    </row>
    <row r="23" spans="1:13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79"/>
      <c r="J23" s="239"/>
      <c r="K23" s="179"/>
      <c r="L23" s="179"/>
      <c r="M23" s="1"/>
    </row>
    <row r="24" spans="1:13" ht="14.4">
      <c r="A24" s="231"/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79"/>
      <c r="J24" s="239"/>
      <c r="K24" s="179"/>
      <c r="L24" s="179"/>
      <c r="M24" s="1"/>
    </row>
    <row r="25" spans="1:13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79"/>
      <c r="J25" s="239"/>
      <c r="K25" s="179"/>
      <c r="L25" s="179"/>
      <c r="M25" s="1"/>
    </row>
    <row r="26" spans="1:13" ht="14.4">
      <c r="A26" s="231"/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79"/>
      <c r="J26" s="239"/>
      <c r="K26" s="179"/>
      <c r="L26" s="179"/>
      <c r="M26" s="1"/>
    </row>
    <row r="27" spans="1:13" ht="14.4">
      <c r="A27" s="231"/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79"/>
      <c r="J27" s="239"/>
      <c r="K27" s="179"/>
      <c r="L27" s="179"/>
      <c r="M27" s="1"/>
    </row>
    <row r="28" spans="1:13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79"/>
      <c r="J28" s="239"/>
      <c r="K28" s="179"/>
      <c r="L28" s="179"/>
      <c r="M28" s="1"/>
    </row>
    <row r="29" spans="1:13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79"/>
      <c r="J29" s="239"/>
      <c r="K29" s="179"/>
      <c r="L29" s="179"/>
      <c r="M29" s="1"/>
    </row>
    <row r="30" spans="1:13" ht="14.4">
      <c r="A30" s="263"/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79"/>
      <c r="J30" s="239"/>
      <c r="K30" s="179"/>
      <c r="L30" s="179"/>
      <c r="M30" s="1"/>
    </row>
    <row r="31" spans="1:13" ht="14.4">
      <c r="A31" s="263"/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79"/>
      <c r="J31" s="239"/>
      <c r="K31" s="179"/>
      <c r="L31" s="179"/>
      <c r="M31" s="1"/>
    </row>
    <row r="32" spans="1:13" ht="14.4">
      <c r="A32" s="263"/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79"/>
      <c r="J32" s="239"/>
      <c r="K32" s="179"/>
      <c r="L32" s="179"/>
      <c r="M32" s="1"/>
    </row>
    <row r="33" spans="1:13" ht="14.4">
      <c r="A33" s="263"/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79"/>
      <c r="J33" s="239"/>
      <c r="K33" s="179"/>
      <c r="L33" s="179"/>
      <c r="M33" s="1"/>
    </row>
    <row r="34" spans="1:13" ht="14.4">
      <c r="A34" s="263"/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79"/>
      <c r="J34" s="239"/>
      <c r="K34" s="179"/>
      <c r="L34" s="179"/>
      <c r="M34" s="1"/>
    </row>
    <row r="35" spans="1:13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79"/>
      <c r="J35" s="239"/>
      <c r="K35" s="179"/>
      <c r="L35" s="179"/>
      <c r="M35" s="1"/>
    </row>
    <row r="36" spans="1:13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79"/>
      <c r="J36" s="239"/>
      <c r="K36" s="179"/>
      <c r="L36" s="179"/>
      <c r="M36" s="1"/>
    </row>
    <row r="37" spans="1:13" ht="14.4">
      <c r="A37" s="263"/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179"/>
      <c r="J37" s="239"/>
      <c r="K37" s="179"/>
      <c r="L37" s="179"/>
      <c r="M37" s="217" t="e">
        <f>#REF!</f>
        <v>#REF!</v>
      </c>
    </row>
    <row r="38" spans="1:13" ht="14.4">
      <c r="A38" s="263"/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179"/>
      <c r="J38" s="239"/>
      <c r="K38" s="179"/>
      <c r="L38" s="179"/>
      <c r="M38" s="217" t="e">
        <f>+'420.1'!N48</f>
        <v>#REF!</v>
      </c>
    </row>
    <row r="39" spans="1:13" ht="14.4">
      <c r="A39" s="263"/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179"/>
      <c r="J39" s="239"/>
      <c r="K39" s="179"/>
      <c r="L39" s="179"/>
      <c r="M39" s="217" t="e">
        <f>+'450.2P'!N53</f>
        <v>#REF!</v>
      </c>
    </row>
    <row r="40" spans="1:13" ht="14.4">
      <c r="A40" s="263"/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79"/>
      <c r="J40" s="239"/>
      <c r="K40" s="179"/>
      <c r="L40" s="179"/>
      <c r="M40" s="1"/>
    </row>
    <row r="41" spans="1:13" ht="14.4">
      <c r="A41" s="263"/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79"/>
      <c r="J41" s="239"/>
      <c r="K41" s="179"/>
      <c r="L41" s="179"/>
      <c r="M41" s="1"/>
    </row>
    <row r="42" spans="1:13" ht="14.4">
      <c r="A42" s="263"/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79"/>
      <c r="J42" s="239"/>
      <c r="K42" s="179"/>
      <c r="L42" s="179"/>
      <c r="M42" s="1"/>
    </row>
    <row r="43" spans="1:13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79"/>
      <c r="J43" s="239"/>
      <c r="K43" s="179"/>
      <c r="L43" s="179"/>
      <c r="M43" s="1"/>
    </row>
    <row r="44" spans="1:13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79"/>
      <c r="J44" s="239"/>
      <c r="K44" s="179"/>
      <c r="L44" s="179"/>
      <c r="M44" s="1"/>
    </row>
    <row r="45" spans="1:13" ht="14.4">
      <c r="A45" s="263"/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79"/>
      <c r="J45" s="239"/>
      <c r="K45" s="179"/>
      <c r="L45" s="179"/>
      <c r="M45" s="1"/>
    </row>
    <row r="46" spans="1:13" ht="14.4">
      <c r="A46" s="263"/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79"/>
      <c r="J46" s="239"/>
      <c r="K46" s="179"/>
      <c r="L46" s="179"/>
      <c r="M46" s="1"/>
    </row>
    <row r="47" spans="1:13" ht="14.4">
      <c r="A47" s="263"/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79"/>
      <c r="J47" s="239"/>
      <c r="K47" s="179"/>
      <c r="L47" s="179"/>
      <c r="M47" s="1"/>
    </row>
    <row r="48" spans="1:13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79"/>
      <c r="J48" s="239"/>
      <c r="K48" s="179"/>
      <c r="L48" s="179"/>
      <c r="M48" s="1"/>
    </row>
    <row r="49" spans="1:15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79"/>
      <c r="J49" s="239"/>
      <c r="K49" s="179"/>
      <c r="L49" s="179"/>
      <c r="M49" s="1"/>
    </row>
    <row r="50" spans="1:15" ht="14.4">
      <c r="A50" s="232"/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274" t="e">
        <f>#REF!</f>
        <v>#REF!</v>
      </c>
      <c r="G50" s="306" t="e">
        <f>ROUND(F50*E50,2)</f>
        <v>#REF!</v>
      </c>
      <c r="H50" s="179"/>
      <c r="I50" s="179"/>
      <c r="J50" s="239"/>
      <c r="K50" s="179"/>
      <c r="L50" s="179"/>
      <c r="M50" s="1"/>
    </row>
    <row r="51" spans="1:15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274" t="e">
        <f>#REF!</f>
        <v>#REF!</v>
      </c>
      <c r="G51" s="306" t="e">
        <f>ROUND(F51*E51,2)</f>
        <v>#REF!</v>
      </c>
      <c r="H51" s="179"/>
      <c r="I51" s="179"/>
      <c r="J51" s="239"/>
      <c r="K51" s="179"/>
      <c r="L51" s="179"/>
      <c r="M51" s="1"/>
    </row>
    <row r="52" spans="1:15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79"/>
      <c r="J52" s="239"/>
      <c r="K52" s="179"/>
      <c r="L52" s="179"/>
      <c r="M52" s="1"/>
    </row>
    <row r="53" spans="1:15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79"/>
      <c r="J53" s="239"/>
      <c r="K53" s="179"/>
      <c r="L53" s="179"/>
      <c r="M53" s="1"/>
      <c r="N53" s="19"/>
      <c r="O53" s="19"/>
    </row>
    <row r="54" spans="1:15" ht="15" customHeight="1">
      <c r="A54" s="231"/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79"/>
      <c r="J54" s="239"/>
      <c r="K54" s="179"/>
      <c r="L54" s="179"/>
      <c r="M54" s="1"/>
      <c r="N54" s="19"/>
      <c r="O54" s="19"/>
    </row>
    <row r="55" spans="1:15" ht="15" customHeight="1">
      <c r="A55" s="232"/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79"/>
      <c r="J55" s="239"/>
      <c r="K55" s="179"/>
      <c r="L55" s="179"/>
      <c r="M55" s="1"/>
      <c r="N55" s="19"/>
      <c r="O55" s="19"/>
    </row>
    <row r="56" spans="1:15" ht="14.4">
      <c r="A56" s="231"/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79"/>
      <c r="J56" s="239"/>
      <c r="K56" s="179"/>
      <c r="L56" s="179"/>
      <c r="M56" s="1"/>
      <c r="N56" s="19"/>
      <c r="O56" s="19"/>
    </row>
    <row r="57" spans="1:15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79"/>
      <c r="J57" s="239"/>
      <c r="K57" s="179"/>
      <c r="L57" s="179"/>
      <c r="M57" s="1"/>
      <c r="N57" s="19"/>
      <c r="O57" s="19"/>
    </row>
    <row r="58" spans="1:15">
      <c r="A58" s="232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79"/>
      <c r="J58" s="239"/>
      <c r="K58" s="179"/>
      <c r="L58" s="179"/>
      <c r="M58" s="1"/>
      <c r="N58" s="19"/>
      <c r="O58" s="19"/>
    </row>
    <row r="59" spans="1:15" ht="14.4">
      <c r="A59" s="231"/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79"/>
      <c r="J59" s="239"/>
      <c r="K59" s="179"/>
      <c r="L59" s="179"/>
      <c r="M59" s="1"/>
      <c r="N59" s="19"/>
      <c r="O59" s="19"/>
    </row>
    <row r="60" spans="1:15" ht="14.4">
      <c r="A60" s="231"/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79"/>
      <c r="J60" s="239"/>
      <c r="K60" s="179"/>
      <c r="L60" s="179"/>
      <c r="M60" s="1"/>
      <c r="N60" s="19"/>
      <c r="O60" s="19"/>
    </row>
    <row r="61" spans="1:15" ht="14.4">
      <c r="A61" s="231"/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79"/>
      <c r="J61" s="239"/>
      <c r="K61" s="179"/>
      <c r="L61" s="179"/>
      <c r="M61" s="1"/>
      <c r="N61" s="19"/>
      <c r="O61" s="19"/>
    </row>
    <row r="62" spans="1:15" ht="14.4">
      <c r="A62" s="231"/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79"/>
      <c r="J62" s="239"/>
      <c r="K62" s="179"/>
      <c r="L62" s="179"/>
      <c r="M62" s="1"/>
      <c r="N62" s="19"/>
      <c r="O62" s="19"/>
    </row>
    <row r="63" spans="1:15" ht="14.4">
      <c r="A63" s="231"/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79"/>
      <c r="J63" s="239"/>
      <c r="K63" s="179"/>
      <c r="L63" s="179"/>
      <c r="M63" s="1"/>
      <c r="N63" s="19"/>
      <c r="O63" s="19"/>
    </row>
    <row r="64" spans="1:15" ht="14.4">
      <c r="A64" s="231"/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79"/>
      <c r="J64" s="239"/>
      <c r="K64" s="179"/>
      <c r="L64" s="179"/>
      <c r="M64" s="1"/>
      <c r="N64" s="19"/>
      <c r="O64" s="19"/>
    </row>
    <row r="65" spans="1:15" ht="14.4">
      <c r="A65" s="231"/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79"/>
      <c r="J65" s="239"/>
      <c r="K65" s="179"/>
      <c r="L65" s="179"/>
      <c r="M65" s="1"/>
      <c r="N65" s="19"/>
      <c r="O65" s="19"/>
    </row>
    <row r="66" spans="1:15" ht="14.4">
      <c r="A66" s="231"/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239"/>
      <c r="K66" s="1"/>
      <c r="L66" s="1"/>
      <c r="M66" s="1"/>
      <c r="N66" s="19"/>
      <c r="O66" s="19"/>
    </row>
    <row r="67" spans="1:15" ht="14.4">
      <c r="A67" s="231"/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239"/>
      <c r="K67" s="1"/>
      <c r="L67" s="1"/>
      <c r="M67" s="1"/>
      <c r="N67" s="19"/>
      <c r="O67" s="19"/>
    </row>
    <row r="68" spans="1:15" ht="14.4">
      <c r="A68" s="231"/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239"/>
      <c r="K68" s="1"/>
      <c r="L68" s="1"/>
      <c r="M68" s="1"/>
      <c r="N68" s="19"/>
      <c r="O68" s="19"/>
    </row>
    <row r="69" spans="1:15" ht="14.4">
      <c r="A69" s="231"/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239"/>
      <c r="K69" s="1"/>
      <c r="L69" s="1"/>
      <c r="M69" s="1"/>
      <c r="N69" s="19"/>
      <c r="O69" s="19"/>
    </row>
    <row r="70" spans="1:15" ht="14.4">
      <c r="A70" s="231"/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239"/>
      <c r="K70" s="1"/>
      <c r="L70" s="1"/>
      <c r="M70" s="1"/>
      <c r="N70" s="19"/>
      <c r="O70" s="19"/>
    </row>
    <row r="71" spans="1:15" ht="14.4">
      <c r="A71" s="231"/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239"/>
      <c r="K71" s="1"/>
      <c r="L71" s="1"/>
      <c r="M71" s="1"/>
      <c r="N71" s="19"/>
      <c r="O71" s="19"/>
    </row>
    <row r="72" spans="1:15" ht="14.4">
      <c r="A72" s="231"/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239"/>
      <c r="K72" s="1"/>
      <c r="L72" s="1"/>
      <c r="M72" s="1"/>
      <c r="N72" s="19"/>
      <c r="O72" s="19"/>
    </row>
    <row r="73" spans="1:15" ht="14.4">
      <c r="A73" s="231"/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239"/>
      <c r="K73" s="1"/>
      <c r="L73" s="1"/>
      <c r="M73" s="1"/>
      <c r="N73" s="19"/>
      <c r="O73" s="19"/>
    </row>
    <row r="74" spans="1:15" ht="14.4">
      <c r="A74" s="231"/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239"/>
      <c r="K74" s="1"/>
      <c r="L74" s="1"/>
      <c r="M74" s="1"/>
      <c r="N74" s="19"/>
      <c r="O74" s="19"/>
    </row>
    <row r="75" spans="1:15" ht="14.4">
      <c r="A75" s="231"/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239"/>
      <c r="K75" s="1"/>
      <c r="L75" s="1"/>
      <c r="M75" s="1"/>
      <c r="N75" s="19"/>
      <c r="O75" s="19"/>
    </row>
    <row r="76" spans="1:15" ht="14.4">
      <c r="A76" s="231"/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239"/>
      <c r="K76" s="1"/>
      <c r="L76" s="1"/>
      <c r="M76" s="1"/>
      <c r="N76" s="19"/>
      <c r="O76" s="19"/>
    </row>
    <row r="77" spans="1:15" ht="14.4">
      <c r="A77" s="231"/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239"/>
      <c r="K77" s="1"/>
      <c r="L77" s="1"/>
      <c r="M77" s="1"/>
      <c r="N77" s="19"/>
      <c r="O77" s="19"/>
    </row>
    <row r="78" spans="1:15" ht="14.4">
      <c r="A78" s="231"/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79"/>
      <c r="J78" s="239"/>
      <c r="K78" s="179"/>
      <c r="L78" s="179"/>
      <c r="M78" s="1"/>
      <c r="N78" s="19"/>
      <c r="O78" s="19"/>
    </row>
    <row r="79" spans="1:15" ht="14.4">
      <c r="A79" s="231"/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79"/>
      <c r="J79" s="239"/>
      <c r="K79" s="179"/>
      <c r="L79" s="179"/>
      <c r="M79" s="1"/>
      <c r="N79" s="19"/>
      <c r="O79" s="19"/>
    </row>
    <row r="80" spans="1:15" ht="14.4">
      <c r="A80" s="231"/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79"/>
      <c r="J80" s="239"/>
      <c r="K80" s="179"/>
      <c r="L80" s="179"/>
      <c r="M80" s="1"/>
      <c r="N80" s="19"/>
      <c r="O80" s="19"/>
    </row>
    <row r="81" spans="1:15" ht="14.4">
      <c r="A81" s="231"/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79"/>
      <c r="J81" s="239"/>
      <c r="K81" s="179"/>
      <c r="L81" s="179"/>
      <c r="M81" s="1"/>
      <c r="N81" s="19"/>
      <c r="O81" s="19"/>
    </row>
    <row r="82" spans="1:15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79"/>
      <c r="J82" s="239"/>
      <c r="K82" s="179"/>
      <c r="L82" s="179"/>
      <c r="M82" s="1"/>
      <c r="N82" s="19"/>
      <c r="O82" s="19"/>
    </row>
    <row r="83" spans="1:15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 t="s">
        <v>510</v>
      </c>
      <c r="G83" s="284"/>
      <c r="H83" s="179"/>
      <c r="I83" s="179"/>
      <c r="J83" s="239"/>
      <c r="K83" s="179"/>
      <c r="L83" s="179"/>
      <c r="M83" s="1"/>
      <c r="N83" s="19"/>
      <c r="O83" s="19"/>
    </row>
    <row r="84" spans="1:15" ht="14.4">
      <c r="A84" s="231"/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79"/>
      <c r="J84" s="239"/>
      <c r="K84" s="179"/>
      <c r="L84" s="179"/>
      <c r="M84" s="1"/>
      <c r="N84" s="19"/>
      <c r="O84" s="19"/>
    </row>
    <row r="85" spans="1:15" ht="14.4">
      <c r="A85" s="231"/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79"/>
      <c r="J85" s="239"/>
      <c r="K85" s="179"/>
      <c r="L85" s="179"/>
      <c r="M85" s="1"/>
      <c r="N85" s="19"/>
      <c r="O85" s="19"/>
    </row>
    <row r="86" spans="1:15" ht="14.4">
      <c r="A86" s="231"/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79"/>
      <c r="J86" s="239"/>
      <c r="K86" s="179"/>
      <c r="L86" s="179"/>
      <c r="M86" s="1"/>
      <c r="N86" s="19"/>
      <c r="O86" s="19"/>
    </row>
    <row r="87" spans="1:15" ht="14.4">
      <c r="A87" s="231"/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79"/>
      <c r="J87" s="239"/>
      <c r="K87" s="179"/>
      <c r="L87" s="179"/>
      <c r="M87" s="1"/>
      <c r="N87" s="19"/>
      <c r="O87" s="19"/>
    </row>
    <row r="88" spans="1:15" ht="14.4">
      <c r="A88" s="231"/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79"/>
      <c r="J88" s="239"/>
      <c r="K88" s="179"/>
      <c r="L88" s="179"/>
      <c r="M88" s="1"/>
      <c r="N88" s="19"/>
      <c r="O88" s="19"/>
    </row>
    <row r="89" spans="1:15" ht="14.4">
      <c r="A89" s="231"/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79"/>
      <c r="J89" s="239"/>
      <c r="K89" s="179"/>
      <c r="L89" s="179"/>
      <c r="M89" s="1"/>
      <c r="N89" s="19"/>
      <c r="O89" s="19"/>
    </row>
    <row r="90" spans="1:15" ht="14.4">
      <c r="A90" s="231"/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79"/>
      <c r="J90" s="239"/>
      <c r="K90" s="179"/>
      <c r="L90" s="179"/>
      <c r="M90" s="1"/>
      <c r="N90" s="19"/>
      <c r="O90" s="19"/>
    </row>
    <row r="91" spans="1:15" ht="14.4">
      <c r="A91" s="231"/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79"/>
      <c r="J91" s="239"/>
      <c r="K91" s="179"/>
      <c r="L91" s="179"/>
      <c r="M91" s="1"/>
      <c r="N91" s="19"/>
      <c r="O91" s="19"/>
    </row>
    <row r="92" spans="1:15" ht="14.4">
      <c r="A92" s="231"/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79"/>
      <c r="J92" s="239"/>
      <c r="K92" s="179"/>
      <c r="L92" s="179"/>
      <c r="M92" s="1"/>
      <c r="N92" s="19"/>
      <c r="O92" s="19"/>
    </row>
    <row r="93" spans="1:15" ht="14.4">
      <c r="A93" s="231"/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79"/>
      <c r="J93" s="239"/>
      <c r="K93" s="179"/>
      <c r="L93" s="179"/>
      <c r="M93" s="1"/>
      <c r="N93" s="19"/>
      <c r="O93" s="19"/>
    </row>
    <row r="94" spans="1:15" ht="14.4">
      <c r="A94" s="231"/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79"/>
      <c r="J94" s="239"/>
      <c r="K94" s="179"/>
      <c r="L94" s="179"/>
      <c r="M94" s="1"/>
      <c r="N94" s="19"/>
      <c r="O94" s="19"/>
    </row>
    <row r="95" spans="1:15" ht="14.4">
      <c r="A95" s="231"/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79"/>
      <c r="J95" s="239"/>
      <c r="K95" s="179"/>
      <c r="L95" s="179"/>
      <c r="M95" s="1"/>
      <c r="N95" s="19"/>
      <c r="O95" s="19"/>
    </row>
    <row r="96" spans="1:15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SUM(G84:G95)</f>
        <v>#REF!</v>
      </c>
      <c r="H96" s="179"/>
      <c r="I96" s="179"/>
      <c r="J96" s="239"/>
      <c r="K96" s="179"/>
      <c r="L96" s="179"/>
      <c r="M96" s="1"/>
      <c r="N96" s="19"/>
      <c r="O96" s="19"/>
    </row>
    <row r="97" spans="1:15">
      <c r="A97" s="231"/>
      <c r="B97" s="220"/>
      <c r="C97" s="270" t="e">
        <f>#REF!</f>
        <v>#REF!</v>
      </c>
      <c r="D97" s="227" t="e">
        <f>#REF!</f>
        <v>#REF!</v>
      </c>
      <c r="E97" s="181">
        <v>0</v>
      </c>
      <c r="F97" s="225"/>
      <c r="G97" s="284"/>
      <c r="H97" s="179"/>
      <c r="I97" s="179"/>
      <c r="J97" s="239"/>
      <c r="K97" s="179"/>
      <c r="L97" s="179"/>
      <c r="M97" s="1"/>
      <c r="N97" s="19"/>
      <c r="O97" s="19"/>
    </row>
    <row r="98" spans="1:15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79"/>
      <c r="J98" s="239"/>
      <c r="K98" s="179"/>
      <c r="L98" s="179"/>
      <c r="M98" s="1"/>
      <c r="N98" s="19"/>
      <c r="O98" s="19"/>
    </row>
    <row r="99" spans="1:15" ht="14.4">
      <c r="A99" s="231"/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79"/>
      <c r="J99" s="239"/>
      <c r="K99" s="179"/>
      <c r="L99" s="179"/>
      <c r="M99" s="1"/>
      <c r="N99" s="19"/>
      <c r="O99" s="19"/>
    </row>
    <row r="100" spans="1:15" ht="14.4">
      <c r="A100" s="231"/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79"/>
      <c r="J100" s="239"/>
      <c r="K100" s="179"/>
      <c r="L100" s="179"/>
      <c r="M100" s="1"/>
      <c r="N100" s="19"/>
      <c r="O100" s="19"/>
    </row>
    <row r="101" spans="1:15" ht="14.4">
      <c r="A101" s="231"/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79"/>
      <c r="J101" s="239"/>
      <c r="K101" s="179"/>
      <c r="L101" s="179"/>
      <c r="M101" s="1"/>
      <c r="N101" s="19"/>
      <c r="O101" s="19"/>
    </row>
    <row r="102" spans="1:15" ht="14.4">
      <c r="A102" s="231"/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79"/>
      <c r="J102" s="239"/>
      <c r="K102" s="179"/>
      <c r="L102" s="179"/>
      <c r="M102" s="1"/>
      <c r="N102" s="19"/>
      <c r="O102" s="19"/>
    </row>
    <row r="103" spans="1:15" ht="14.4">
      <c r="A103" s="231"/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79"/>
      <c r="J103" s="239"/>
      <c r="K103" s="179"/>
      <c r="L103" s="179"/>
      <c r="M103" s="1"/>
      <c r="N103" s="19"/>
      <c r="O103" s="19"/>
    </row>
    <row r="104" spans="1:15" ht="14.4">
      <c r="A104" s="231"/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79"/>
      <c r="J104" s="239"/>
      <c r="K104" s="179"/>
      <c r="L104" s="179"/>
      <c r="M104" s="1"/>
      <c r="N104" s="19"/>
      <c r="O104" s="19"/>
    </row>
    <row r="105" spans="1:15" ht="14.4">
      <c r="A105" s="231"/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79"/>
      <c r="J105" s="239"/>
      <c r="K105" s="179"/>
      <c r="L105" s="179"/>
      <c r="M105" s="1"/>
      <c r="N105" s="19"/>
      <c r="O105" s="19"/>
    </row>
    <row r="106" spans="1:15" ht="14.4">
      <c r="A106" s="231"/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79"/>
      <c r="J106" s="239"/>
      <c r="K106" s="179"/>
      <c r="L106" s="179"/>
      <c r="M106" s="1"/>
      <c r="N106" s="19"/>
      <c r="O106" s="19"/>
    </row>
    <row r="107" spans="1:15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79"/>
      <c r="J107" s="239"/>
      <c r="K107" s="179"/>
      <c r="L107" s="179"/>
      <c r="M107" s="1"/>
      <c r="N107" s="19"/>
      <c r="O107" s="19"/>
    </row>
    <row r="108" spans="1:15">
      <c r="A108" s="231"/>
      <c r="B108" s="181"/>
      <c r="C108" s="270" t="e">
        <f>#REF!</f>
        <v>#REF!</v>
      </c>
      <c r="D108" s="227" t="e">
        <f>#REF!</f>
        <v>#REF!</v>
      </c>
      <c r="E108" s="181">
        <v>0</v>
      </c>
      <c r="F108" s="225"/>
      <c r="G108" s="284"/>
      <c r="H108" s="179"/>
      <c r="I108" s="179"/>
      <c r="J108" s="239"/>
      <c r="K108" s="179"/>
      <c r="L108" s="179"/>
      <c r="M108" s="1"/>
      <c r="N108" s="19"/>
      <c r="O108" s="19"/>
    </row>
    <row r="109" spans="1:15" ht="14.4">
      <c r="A109" s="231"/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 t="shared" ref="G109:G115" si="5">ROUND(F109*E109,2)</f>
        <v>#REF!</v>
      </c>
      <c r="H109" s="179"/>
      <c r="I109" s="179"/>
      <c r="J109" s="239"/>
      <c r="K109" s="179"/>
      <c r="L109" s="179"/>
      <c r="M109" s="1"/>
      <c r="N109" s="19"/>
      <c r="O109" s="19"/>
    </row>
    <row r="110" spans="1:15" ht="14.4">
      <c r="A110" s="231"/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si="5"/>
        <v>#REF!</v>
      </c>
      <c r="H110" s="179"/>
      <c r="I110" s="179"/>
      <c r="J110" s="239"/>
      <c r="K110" s="179"/>
      <c r="L110" s="179"/>
      <c r="M110" s="1"/>
      <c r="N110" s="19"/>
      <c r="O110" s="19"/>
    </row>
    <row r="111" spans="1:15" ht="14.4">
      <c r="A111" s="231"/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79"/>
      <c r="J111" s="239"/>
      <c r="K111" s="179"/>
      <c r="L111" s="179"/>
      <c r="M111" s="1"/>
      <c r="N111" s="19"/>
      <c r="O111" s="19"/>
    </row>
    <row r="112" spans="1:15" ht="14.4">
      <c r="A112" s="231"/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79"/>
      <c r="J112" s="239"/>
      <c r="K112" s="179"/>
      <c r="L112" s="179"/>
      <c r="M112" s="1"/>
      <c r="N112" s="19"/>
      <c r="O112" s="19"/>
    </row>
    <row r="113" spans="1:15" ht="14.4">
      <c r="A113" s="231"/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79"/>
      <c r="J113" s="239"/>
      <c r="K113" s="179"/>
      <c r="L113" s="179"/>
      <c r="M113" s="1"/>
      <c r="N113" s="19"/>
      <c r="O113" s="19"/>
    </row>
    <row r="114" spans="1:15" ht="14.4">
      <c r="A114" s="231"/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79"/>
      <c r="J114" s="239"/>
      <c r="K114" s="179"/>
      <c r="L114" s="179"/>
      <c r="M114" s="1"/>
      <c r="N114" s="19"/>
      <c r="O114" s="19"/>
    </row>
    <row r="115" spans="1:15" ht="14.4">
      <c r="A115" s="231"/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79"/>
      <c r="J115" s="239"/>
      <c r="K115" s="179"/>
      <c r="L115" s="179"/>
      <c r="M115" s="1"/>
      <c r="N115" s="19"/>
      <c r="O115" s="19"/>
    </row>
    <row r="116" spans="1:15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SUM(G109:G115)</f>
        <v>#REF!</v>
      </c>
      <c r="H116" s="179"/>
      <c r="I116" s="179"/>
      <c r="J116" s="239"/>
      <c r="K116" s="179"/>
      <c r="L116" s="179"/>
      <c r="M116" s="1"/>
      <c r="N116" s="19"/>
      <c r="O116" s="19"/>
    </row>
    <row r="117" spans="1:15" ht="15" thickBot="1">
      <c r="A117" s="231"/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20" t="e">
        <f>ROUND(F117*E117,2)</f>
        <v>#REF!</v>
      </c>
      <c r="H117" s="179"/>
      <c r="I117" s="179"/>
      <c r="J117" s="239"/>
      <c r="K117" s="179"/>
      <c r="L117" s="179"/>
      <c r="M117" s="1"/>
      <c r="N117" s="19"/>
      <c r="O117" s="19"/>
    </row>
    <row r="118" spans="1:15" ht="15" thickBot="1">
      <c r="A118" s="316"/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79"/>
      <c r="J118" s="179"/>
      <c r="K118" s="179"/>
      <c r="L118" s="179"/>
      <c r="M118" s="1"/>
      <c r="N118" s="19"/>
      <c r="O118" s="19"/>
    </row>
    <row r="119" spans="1:15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79"/>
      <c r="K119" s="179"/>
      <c r="L119" s="179"/>
      <c r="M119" s="179"/>
      <c r="N119" s="18"/>
    </row>
    <row r="120" spans="1:15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79"/>
      <c r="K120" s="179"/>
      <c r="L120" s="179"/>
      <c r="M120" s="179"/>
      <c r="N120" s="18" t="s">
        <v>272</v>
      </c>
      <c r="O120" s="22"/>
    </row>
    <row r="121" spans="1:15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79"/>
      <c r="K121" s="179"/>
      <c r="L121" s="179"/>
      <c r="M121" s="179"/>
      <c r="N121" s="18"/>
    </row>
    <row r="122" spans="1:15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27"/>
      <c r="J122" s="27"/>
      <c r="K122" s="27"/>
      <c r="L122" s="27"/>
      <c r="M122" s="179"/>
      <c r="N122" s="13"/>
    </row>
    <row r="123" spans="1:15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79"/>
      <c r="K123" s="179"/>
      <c r="L123" s="179"/>
      <c r="M123" s="179"/>
      <c r="N123" s="18"/>
    </row>
    <row r="124" spans="1:15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179"/>
      <c r="K124" s="179"/>
      <c r="L124" s="179"/>
      <c r="M124" s="179"/>
      <c r="N124" s="20"/>
      <c r="O124" s="22"/>
    </row>
    <row r="125" spans="1:15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179"/>
      <c r="K125" s="179"/>
      <c r="L125" s="179"/>
      <c r="M125" s="179"/>
      <c r="N125" s="20"/>
      <c r="O125" s="22"/>
    </row>
    <row r="126" spans="1:15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M126" s="17"/>
      <c r="N126" s="13"/>
    </row>
    <row r="127" spans="1:15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92"/>
      <c r="K127" s="192"/>
      <c r="L127" s="192"/>
      <c r="M127" s="192"/>
      <c r="N127" s="13"/>
      <c r="O127" s="3"/>
    </row>
  </sheetData>
  <mergeCells count="15">
    <mergeCell ref="M2:N3"/>
    <mergeCell ref="A119:F119"/>
    <mergeCell ref="A120:C120"/>
    <mergeCell ref="A121:C121"/>
    <mergeCell ref="A122:C122"/>
    <mergeCell ref="A1:G4"/>
    <mergeCell ref="A126:C126"/>
    <mergeCell ref="D126:F126"/>
    <mergeCell ref="A127:C127"/>
    <mergeCell ref="D127:F127"/>
    <mergeCell ref="A123:C123"/>
    <mergeCell ref="A124:C124"/>
    <mergeCell ref="D124:F124"/>
    <mergeCell ref="A125:C125"/>
    <mergeCell ref="D125:F125"/>
  </mergeCells>
  <conditionalFormatting sqref="A6:A118 C6:D118 B51">
    <cfRule type="cellIs" dxfId="255" priority="30" operator="equal">
      <formula>#REF!</formula>
    </cfRule>
  </conditionalFormatting>
  <conditionalFormatting sqref="A6:A118">
    <cfRule type="cellIs" dxfId="254" priority="29" operator="equal">
      <formula>0</formula>
    </cfRule>
  </conditionalFormatting>
  <conditionalFormatting sqref="A7:A21">
    <cfRule type="cellIs" dxfId="253" priority="27" operator="equal">
      <formula>0</formula>
    </cfRule>
    <cfRule type="cellIs" dxfId="252" priority="28" operator="equal">
      <formula>#REF!</formula>
    </cfRule>
  </conditionalFormatting>
  <conditionalFormatting sqref="A119">
    <cfRule type="cellIs" dxfId="251" priority="25" operator="equal">
      <formula>0</formula>
    </cfRule>
    <cfRule type="cellIs" dxfId="250" priority="26" operator="equal">
      <formula>#REF!</formula>
    </cfRule>
  </conditionalFormatting>
  <conditionalFormatting sqref="A120:B127 D120:D127">
    <cfRule type="cellIs" dxfId="249" priority="23" operator="equal">
      <formula>0</formula>
    </cfRule>
    <cfRule type="cellIs" dxfId="248" priority="24" operator="equal">
      <formula>#REF!</formula>
    </cfRule>
  </conditionalFormatting>
  <conditionalFormatting sqref="B6:B16">
    <cfRule type="cellIs" dxfId="247" priority="15" operator="equal">
      <formula>0</formula>
    </cfRule>
    <cfRule type="cellIs" dxfId="246" priority="16" operator="equal">
      <formula>#REF!</formula>
    </cfRule>
  </conditionalFormatting>
  <conditionalFormatting sqref="B7:B23">
    <cfRule type="cellIs" dxfId="245" priority="21" operator="equal">
      <formula>0</formula>
    </cfRule>
    <cfRule type="cellIs" dxfId="244" priority="22" operator="equal">
      <formula>#REF!</formula>
    </cfRule>
  </conditionalFormatting>
  <conditionalFormatting sqref="B24:B29">
    <cfRule type="cellIs" dxfId="243" priority="13" operator="equal">
      <formula>0</formula>
    </cfRule>
    <cfRule type="cellIs" dxfId="242" priority="14" operator="equal">
      <formula>#REF!</formula>
    </cfRule>
  </conditionalFormatting>
  <conditionalFormatting sqref="B44:B118">
    <cfRule type="cellIs" dxfId="241" priority="8" operator="equal">
      <formula>#REF!</formula>
    </cfRule>
  </conditionalFormatting>
  <conditionalFormatting sqref="C6:E118 B44:B118">
    <cfRule type="cellIs" dxfId="240" priority="3" operator="equal">
      <formula>0</formula>
    </cfRule>
  </conditionalFormatting>
  <conditionalFormatting sqref="C7:E118 B51">
    <cfRule type="cellIs" dxfId="239" priority="1" operator="equal">
      <formula>0</formula>
    </cfRule>
    <cfRule type="cellIs" dxfId="238" priority="2" operator="equal">
      <formula>#REF!</formula>
    </cfRule>
  </conditionalFormatting>
  <conditionalFormatting sqref="E6:E118">
    <cfRule type="cellIs" dxfId="237" priority="4" operator="equal">
      <formula>#REF!</formula>
    </cfRule>
  </conditionalFormatting>
  <conditionalFormatting sqref="H3:L3 A5:F5">
    <cfRule type="cellIs" dxfId="236" priority="41" operator="equal">
      <formula>0</formula>
    </cfRule>
    <cfRule type="cellIs" dxfId="235" priority="42" operator="equal">
      <formula>#REF!</formula>
    </cfRule>
  </conditionalFormatting>
  <hyperlinks>
    <hyperlink ref="B7" location="'1P'!A1" display="1P" xr:uid="{00000000-0004-0000-0700-000000000000}"/>
    <hyperlink ref="B8" location="'5P'!A1" display="5P" xr:uid="{00000000-0004-0000-0700-000001000000}"/>
    <hyperlink ref="B9" location="'6P'!A1" display="6P" xr:uid="{00000000-0004-0000-0700-000002000000}"/>
    <hyperlink ref="B10" location="'7P'!A1" display="7P" xr:uid="{00000000-0004-0000-0700-000003000000}"/>
    <hyperlink ref="B11" location="'8P'!A1" display="8P" xr:uid="{00000000-0004-0000-0700-000004000000}"/>
    <hyperlink ref="B12" location="'201.3P'!A1" display="201.3P" xr:uid="{00000000-0004-0000-0700-000005000000}"/>
    <hyperlink ref="B13" location="'201.3'!A1" display="201.3" xr:uid="{00000000-0004-0000-0700-000006000000}"/>
    <hyperlink ref="B14" location="'201.9'!A1" display="201.9" xr:uid="{00000000-0004-0000-0700-000007000000}"/>
    <hyperlink ref="B17" location="'210.2.1P'!A1" display="210.2.1P" xr:uid="{00000000-0004-0000-0700-000008000000}"/>
    <hyperlink ref="B18" location="'210.2.2P'!A1" display="210.2.2P" xr:uid="{00000000-0004-0000-0700-000009000000}"/>
    <hyperlink ref="B19" location="'600.2.3P'!A1" display="600.2.3P" xr:uid="{00000000-0004-0000-0700-00000A000000}"/>
    <hyperlink ref="B20" location="'600.2.4P'!A1" display="600.2.4P" xr:uid="{00000000-0004-0000-0700-00000B000000}"/>
    <hyperlink ref="B21" location="'3P'!A1" display="3P" xr:uid="{00000000-0004-0000-0700-00000C000000}"/>
    <hyperlink ref="B24" location="'310.1P'!A1" display="310.1P" xr:uid="{00000000-0004-0000-0700-00000D000000}"/>
    <hyperlink ref="B26" location="'320.1'!A1" display="320.1" xr:uid="{00000000-0004-0000-0700-00000E000000}"/>
    <hyperlink ref="B27" location="'330.1'!A1" display="330.1" xr:uid="{00000000-0004-0000-0700-00000F000000}"/>
    <hyperlink ref="B30" location="'500.1.1P'!A1" display="500.1.1P" xr:uid="{00000000-0004-0000-0700-000010000000}"/>
    <hyperlink ref="B31" location="'500.1.2P'!A1" display="500.1.2P" xr:uid="{00000000-0004-0000-0700-000011000000}"/>
    <hyperlink ref="B32" location="'500.1.3P'!A1" display="500.1.3P" xr:uid="{00000000-0004-0000-0700-000012000000}"/>
    <hyperlink ref="B33" location="'9P'!A1" display="9P" xr:uid="{00000000-0004-0000-0700-000013000000}"/>
    <hyperlink ref="B34" location="'10P'!A1" display="10P" xr:uid="{00000000-0004-0000-0700-000014000000}"/>
    <hyperlink ref="B37" location="'11P'!A1" display="11P" xr:uid="{00000000-0004-0000-0700-000015000000}"/>
    <hyperlink ref="B38" location="'12P'!A1" display="12P" xr:uid="{00000000-0004-0000-0700-000016000000}"/>
    <hyperlink ref="B39" location="'13P'!A1" display="13P" xr:uid="{00000000-0004-0000-0700-000017000000}"/>
    <hyperlink ref="B40" location="'630.3'!A1" display="630.3" xr:uid="{00000000-0004-0000-0700-000018000000}"/>
    <hyperlink ref="B41" location="'630.4'!A1" display="630.4" xr:uid="{00000000-0004-0000-0700-000019000000}"/>
    <hyperlink ref="B42" location="'630.5'!A1" display="630.5" xr:uid="{00000000-0004-0000-0700-00001A000000}"/>
    <hyperlink ref="B45" location="'420.1'!A1" display="420.1" xr:uid="{00000000-0004-0000-0700-00001B000000}"/>
    <hyperlink ref="B46" location="'450.2P'!A1" display="450.2P" xr:uid="{00000000-0004-0000-0700-00001C000000}"/>
    <hyperlink ref="B47" location="'10.1P'!A1" display="10.1P" xr:uid="{00000000-0004-0000-0700-00001D000000}"/>
    <hyperlink ref="B50" location="'640.1'!Área_de_impresión" display="640.1" xr:uid="{00000000-0004-0000-0700-00001E000000}"/>
    <hyperlink ref="B54" location="'673.1.1'!A1" display="673.1.1" xr:uid="{00000000-0004-0000-0700-00001F000000}"/>
    <hyperlink ref="B55" location="'673.1.2'!A1" display="673.1.2" xr:uid="{00000000-0004-0000-0700-000020000000}"/>
    <hyperlink ref="B56" location="'14P'!A1" display="14P" xr:uid="{00000000-0004-0000-0700-000021000000}"/>
    <hyperlink ref="B59" location="'1.1P'!A1" display="1.1P" xr:uid="{00000000-0004-0000-0700-000022000000}"/>
    <hyperlink ref="B60" location="'41P'!A1" display="41P" xr:uid="{00000000-0004-0000-0700-000023000000}"/>
    <hyperlink ref="B61" location="'15P'!A1" display="15P" xr:uid="{00000000-0004-0000-0700-000024000000}"/>
    <hyperlink ref="B62" location="'16P'!A1" display="16P" xr:uid="{00000000-0004-0000-0700-000025000000}"/>
    <hyperlink ref="B63" location="'17P'!A1" display="17P" xr:uid="{00000000-0004-0000-0700-000026000000}"/>
    <hyperlink ref="B64" location="'18P'!A1" display="18P" xr:uid="{00000000-0004-0000-0700-000027000000}"/>
    <hyperlink ref="B65" location="'19P'!A1" display="19P" xr:uid="{00000000-0004-0000-0700-000028000000}"/>
    <hyperlink ref="B66" location="'20P'!A1" display="20P" xr:uid="{00000000-0004-0000-0700-000029000000}"/>
    <hyperlink ref="B67" location="'20.1P'!A1" display="20.1P" xr:uid="{00000000-0004-0000-0700-00002A000000}"/>
    <hyperlink ref="B68" location="'21P'!A1" display="21P" xr:uid="{00000000-0004-0000-0700-00002B000000}"/>
    <hyperlink ref="B69" location="'22P'!A1" display="22P" xr:uid="{00000000-0004-0000-0700-00002C000000}"/>
    <hyperlink ref="B70" location="'23P'!A1" display="23P" xr:uid="{00000000-0004-0000-0700-00002D000000}"/>
    <hyperlink ref="B71" location="'23.1P'!A1" display="23.1P" xr:uid="{00000000-0004-0000-0700-00002E000000}"/>
    <hyperlink ref="B72" location="'24P'!A1" display="24P" xr:uid="{00000000-0004-0000-0700-00002F000000}"/>
    <hyperlink ref="B73" location="'25P'!A1" display="25P" xr:uid="{00000000-0004-0000-0700-000030000000}"/>
    <hyperlink ref="B74" location="'26P'!A1" display="26P" xr:uid="{00000000-0004-0000-0700-000031000000}"/>
    <hyperlink ref="B75" location="'27P'!A1" display="27P" xr:uid="{00000000-0004-0000-0700-000032000000}"/>
    <hyperlink ref="B76" location="'28P'!A1" display="28P" xr:uid="{00000000-0004-0000-0700-000033000000}"/>
    <hyperlink ref="B77" location="'28.1P'!A1" display="28.1P" xr:uid="{00000000-0004-0000-0700-000034000000}"/>
    <hyperlink ref="B78" location="'29P'!A1" display="29P" xr:uid="{00000000-0004-0000-0700-000035000000}"/>
    <hyperlink ref="B79" location="'30P'!A1" display="30P" xr:uid="{00000000-0004-0000-0700-000036000000}"/>
    <hyperlink ref="B80" location="'31P'!A1" display="31P" xr:uid="{00000000-0004-0000-0700-000037000000}"/>
    <hyperlink ref="B81" location="'31.1P'!A1" display="31.1P" xr:uid="{00000000-0004-0000-0700-000038000000}"/>
    <hyperlink ref="B84" location="'42P'!A1" display="42P" xr:uid="{00000000-0004-0000-0700-000039000000}"/>
    <hyperlink ref="B85" location="'32P'!A1" display="32P" xr:uid="{00000000-0004-0000-0700-00003A000000}"/>
    <hyperlink ref="B86" location="'33P'!A1" display="33P" xr:uid="{00000000-0004-0000-0700-00003B000000}"/>
    <hyperlink ref="B87" location="'34P'!A1" display="34P" xr:uid="{00000000-0004-0000-0700-00003C000000}"/>
    <hyperlink ref="B88" location="'35P'!A1" display="35P" xr:uid="{00000000-0004-0000-0700-00003D000000}"/>
    <hyperlink ref="B89" location="'36P'!A1" display="36P" xr:uid="{00000000-0004-0000-0700-00003E000000}"/>
    <hyperlink ref="B90" location="'37P'!A1" display="37P" xr:uid="{00000000-0004-0000-0700-00003F000000}"/>
    <hyperlink ref="B91" location="'60P'!A1" display="60P" xr:uid="{00000000-0004-0000-0700-000040000000}"/>
    <hyperlink ref="B92" location="'60.1P'!A1" display="60.1P" xr:uid="{00000000-0004-0000-0700-000041000000}"/>
    <hyperlink ref="B93" location="'61P'!A1" display="61P" xr:uid="{00000000-0004-0000-0700-000042000000}"/>
    <hyperlink ref="B94" location="'62P'!A1" display="62P" xr:uid="{00000000-0004-0000-0700-000043000000}"/>
    <hyperlink ref="B95" location="'63P'!A1" display="63P" xr:uid="{00000000-0004-0000-0700-000044000000}"/>
    <hyperlink ref="B99" location="'38P'!A1" display="38P" xr:uid="{00000000-0004-0000-0700-000045000000}"/>
    <hyperlink ref="B100" location="'39P'!A1" display="39P" xr:uid="{00000000-0004-0000-0700-000046000000}"/>
    <hyperlink ref="B101" location="'40P'!A1" display="40P" xr:uid="{00000000-0004-0000-0700-000047000000}"/>
    <hyperlink ref="B102" location="'43P'!A1" display="43P" xr:uid="{00000000-0004-0000-0700-000048000000}"/>
    <hyperlink ref="B103" location="'44P'!A1" display="44P" xr:uid="{00000000-0004-0000-0700-000049000000}"/>
    <hyperlink ref="B104" location="'45P'!A1" display="45P" xr:uid="{00000000-0004-0000-0700-00004A000000}"/>
    <hyperlink ref="B105" location="'46P'!A1" display="46P" xr:uid="{00000000-0004-0000-0700-00004B000000}"/>
    <hyperlink ref="B106" location="'47P'!A1" display="47P" xr:uid="{00000000-0004-0000-0700-00004C000000}"/>
    <hyperlink ref="B109" location="'700.1'!A1" display="700.1" xr:uid="{00000000-0004-0000-0700-00004D000000}"/>
    <hyperlink ref="B110" location="'700.3P'!Área_de_impresión" display="700.3" xr:uid="{00000000-0004-0000-0700-00004E000000}"/>
    <hyperlink ref="B111" location="'48P'!A1" display="48P" xr:uid="{00000000-0004-0000-0700-00004F000000}"/>
    <hyperlink ref="B112" location="'48.1P'!A1" display="48.1P" xr:uid="{00000000-0004-0000-0700-000050000000}"/>
    <hyperlink ref="B113" location="'49P'!A1" display="49P" xr:uid="{00000000-0004-0000-0700-000051000000}"/>
    <hyperlink ref="B114" location="'50P'!A1" display="50P" xr:uid="{00000000-0004-0000-0700-000052000000}"/>
    <hyperlink ref="B115" location="'51P'!A1" display="51P" xr:uid="{00000000-0004-0000-0700-000053000000}"/>
    <hyperlink ref="B117" location="'900.2P'!A1" display="900.2P" xr:uid="{00000000-0004-0000-0700-000054000000}"/>
    <hyperlink ref="B118" location="'900.2P1'!A1" display="900.2P1" xr:uid="{00000000-0004-0000-0700-000055000000}"/>
  </hyperlink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G35"/>
  <sheetViews>
    <sheetView workbookViewId="0">
      <selection sqref="A1:F2"/>
    </sheetView>
  </sheetViews>
  <sheetFormatPr baseColWidth="10" defaultRowHeight="14.4"/>
  <cols>
    <col min="1" max="1" width="5.6640625" bestFit="1" customWidth="1"/>
    <col min="2" max="2" width="100.6640625" bestFit="1" customWidth="1"/>
    <col min="3" max="3" width="18.33203125" bestFit="1" customWidth="1"/>
    <col min="4" max="4" width="27.44140625" bestFit="1" customWidth="1"/>
    <col min="5" max="5" width="26.6640625" bestFit="1" customWidth="1"/>
    <col min="6" max="6" width="66.44140625" bestFit="1" customWidth="1"/>
    <col min="7" max="7" width="23.109375" customWidth="1"/>
  </cols>
  <sheetData>
    <row r="1" spans="1:7" ht="28.95" customHeight="1">
      <c r="A1" s="586" t="s">
        <v>494</v>
      </c>
      <c r="B1" s="571"/>
      <c r="C1" s="571"/>
      <c r="D1" s="571"/>
      <c r="E1" s="571"/>
      <c r="F1" s="571"/>
    </row>
    <row r="2" spans="1:7" ht="28.95" customHeight="1">
      <c r="A2" s="586"/>
      <c r="B2" s="571"/>
      <c r="C2" s="571"/>
      <c r="D2" s="571"/>
      <c r="E2" s="571"/>
      <c r="F2" s="571"/>
    </row>
    <row r="3" spans="1:7">
      <c r="A3" s="497"/>
      <c r="B3" s="498" t="s">
        <v>291</v>
      </c>
      <c r="C3" s="498" t="s">
        <v>292</v>
      </c>
      <c r="D3" s="514" t="s">
        <v>8</v>
      </c>
      <c r="E3" s="499" t="s">
        <v>293</v>
      </c>
      <c r="F3" s="500" t="s">
        <v>498</v>
      </c>
    </row>
    <row r="4" spans="1:7">
      <c r="A4" s="294" t="s">
        <v>308</v>
      </c>
      <c r="B4" s="483" t="s">
        <v>480</v>
      </c>
      <c r="C4" s="289">
        <v>96.26</v>
      </c>
      <c r="D4" s="512" t="e">
        <f>'C.1'!G119</f>
        <v>#REF!</v>
      </c>
      <c r="E4" s="287" t="e">
        <f>'C.1'!G123</f>
        <v>#REF!</v>
      </c>
      <c r="F4" s="483"/>
    </row>
    <row r="5" spans="1:7">
      <c r="A5" s="294" t="s">
        <v>309</v>
      </c>
      <c r="B5" s="483" t="s">
        <v>481</v>
      </c>
      <c r="C5" s="289">
        <v>64.77</v>
      </c>
      <c r="D5" s="512" t="e">
        <f>'C.2'!G119</f>
        <v>#REF!</v>
      </c>
      <c r="E5" s="287" t="e">
        <f>'C.2'!G123</f>
        <v>#REF!</v>
      </c>
      <c r="F5" s="483"/>
    </row>
    <row r="6" spans="1:7">
      <c r="A6" s="294" t="s">
        <v>310</v>
      </c>
      <c r="B6" s="483" t="s">
        <v>482</v>
      </c>
      <c r="C6" s="289">
        <v>56.33</v>
      </c>
      <c r="D6" s="512" t="e">
        <f>'C.3'!G119</f>
        <v>#REF!</v>
      </c>
      <c r="E6" s="287" t="e">
        <f>'C.3'!G123</f>
        <v>#REF!</v>
      </c>
      <c r="F6" s="483"/>
    </row>
    <row r="7" spans="1:7">
      <c r="A7" s="294" t="s">
        <v>311</v>
      </c>
      <c r="B7" s="483" t="s">
        <v>483</v>
      </c>
      <c r="C7" s="289">
        <v>87.56</v>
      </c>
      <c r="D7" s="512" t="e">
        <f>'C.4'!G119</f>
        <v>#REF!</v>
      </c>
      <c r="E7" s="287" t="e">
        <f>'C.4'!G123</f>
        <v>#REF!</v>
      </c>
      <c r="F7" s="483"/>
    </row>
    <row r="8" spans="1:7">
      <c r="A8" s="294" t="s">
        <v>312</v>
      </c>
      <c r="B8" s="483" t="s">
        <v>484</v>
      </c>
      <c r="C8" s="289">
        <v>750</v>
      </c>
      <c r="D8" s="512" t="e">
        <f>#REF!</f>
        <v>#REF!</v>
      </c>
      <c r="E8" s="287" t="e">
        <f>#REF!</f>
        <v>#REF!</v>
      </c>
      <c r="F8" s="483"/>
      <c r="G8" s="158" t="e">
        <f>D8+6000000000</f>
        <v>#REF!</v>
      </c>
    </row>
    <row r="9" spans="1:7">
      <c r="A9" s="294" t="s">
        <v>313</v>
      </c>
      <c r="B9" s="483" t="s">
        <v>485</v>
      </c>
      <c r="C9" s="289">
        <v>260.89999999999998</v>
      </c>
      <c r="D9" s="512" t="e">
        <f>'C.6'!G119</f>
        <v>#REF!</v>
      </c>
      <c r="E9" s="287" t="e">
        <f>'C.6'!G123</f>
        <v>#REF!</v>
      </c>
      <c r="F9" s="483"/>
      <c r="G9" s="304" t="e">
        <f>E9</f>
        <v>#REF!</v>
      </c>
    </row>
    <row r="10" spans="1:7">
      <c r="A10" s="294" t="s">
        <v>314</v>
      </c>
      <c r="B10" s="483" t="s">
        <v>486</v>
      </c>
      <c r="C10" s="289">
        <v>78.05</v>
      </c>
      <c r="D10" s="512" t="e">
        <f>'C.7'!G119</f>
        <v>#REF!</v>
      </c>
      <c r="E10" s="287" t="e">
        <f>'C.7'!G123</f>
        <v>#REF!</v>
      </c>
      <c r="F10" s="483"/>
    </row>
    <row r="11" spans="1:7">
      <c r="A11" s="518" t="s">
        <v>315</v>
      </c>
      <c r="B11" s="517" t="s">
        <v>487</v>
      </c>
      <c r="C11" s="516">
        <v>130.51</v>
      </c>
      <c r="D11" s="511" t="e">
        <f>'C.8'!G119</f>
        <v>#REF!</v>
      </c>
      <c r="E11" s="515" t="e">
        <f>'C.8'!G123</f>
        <v>#REF!</v>
      </c>
      <c r="F11" s="517" t="s">
        <v>508</v>
      </c>
      <c r="G11" s="158" t="e">
        <f>E11+500000000</f>
        <v>#REF!</v>
      </c>
    </row>
    <row r="12" spans="1:7">
      <c r="A12" s="294" t="s">
        <v>316</v>
      </c>
      <c r="B12" s="519" t="s">
        <v>499</v>
      </c>
      <c r="C12" s="520"/>
      <c r="D12" s="521"/>
      <c r="E12" s="522" t="e">
        <f>'C.9'!G122</f>
        <v>#REF!</v>
      </c>
      <c r="F12" s="519" t="s">
        <v>500</v>
      </c>
    </row>
    <row r="13" spans="1:7">
      <c r="A13" s="294" t="s">
        <v>317</v>
      </c>
      <c r="B13" s="483" t="s">
        <v>488</v>
      </c>
      <c r="C13" s="289">
        <v>75.760000000000005</v>
      </c>
      <c r="D13" s="512" t="e">
        <f>'C.10'!G119</f>
        <v>#REF!</v>
      </c>
      <c r="E13" s="287" t="e">
        <f>'C.10'!G123</f>
        <v>#REF!</v>
      </c>
      <c r="F13" s="484"/>
    </row>
    <row r="14" spans="1:7">
      <c r="A14" s="294" t="s">
        <v>318</v>
      </c>
      <c r="B14" s="483" t="s">
        <v>489</v>
      </c>
      <c r="C14" s="289">
        <v>74.73</v>
      </c>
      <c r="D14" s="512" t="e">
        <f>'C.11'!G119</f>
        <v>#REF!</v>
      </c>
      <c r="E14" s="287" t="e">
        <f>'C.11'!G123</f>
        <v>#REF!</v>
      </c>
      <c r="F14" s="484"/>
    </row>
    <row r="15" spans="1:7" ht="27.6">
      <c r="A15" s="523">
        <v>12</v>
      </c>
      <c r="B15" s="519" t="s">
        <v>504</v>
      </c>
      <c r="C15" s="520"/>
      <c r="D15" s="521"/>
      <c r="E15" s="522" t="e">
        <f>'C.12'!G122</f>
        <v>#REF!</v>
      </c>
      <c r="F15" s="519" t="s">
        <v>509</v>
      </c>
    </row>
    <row r="16" spans="1:7">
      <c r="A16" s="294">
        <v>13</v>
      </c>
      <c r="B16" s="483" t="s">
        <v>490</v>
      </c>
      <c r="C16" s="289">
        <v>166.05</v>
      </c>
      <c r="D16" s="512" t="e">
        <f>'C.13'!G120</f>
        <v>#REF!</v>
      </c>
      <c r="E16" s="287" t="e">
        <f>'C.13'!G124</f>
        <v>#REF!</v>
      </c>
      <c r="F16" s="484"/>
      <c r="G16" s="304" t="e">
        <f>E16</f>
        <v>#REF!</v>
      </c>
    </row>
    <row r="17" spans="1:7">
      <c r="A17" s="523">
        <v>14</v>
      </c>
      <c r="B17" s="519" t="s">
        <v>491</v>
      </c>
      <c r="C17" s="520"/>
      <c r="D17" s="521"/>
      <c r="E17" s="522" t="e">
        <f>'C.14'!G122</f>
        <v>#REF!</v>
      </c>
      <c r="F17" s="519" t="s">
        <v>501</v>
      </c>
    </row>
    <row r="18" spans="1:7" ht="27.6">
      <c r="A18" s="294">
        <v>15</v>
      </c>
      <c r="B18" s="483" t="s">
        <v>492</v>
      </c>
      <c r="C18" s="289">
        <v>87</v>
      </c>
      <c r="D18" s="531" t="e">
        <f>'C.15'!G119</f>
        <v>#REF!</v>
      </c>
      <c r="E18" s="532" t="e">
        <f>'C.15'!G123</f>
        <v>#REF!</v>
      </c>
      <c r="F18" s="484" t="s">
        <v>507</v>
      </c>
    </row>
    <row r="19" spans="1:7">
      <c r="A19" s="294">
        <v>16</v>
      </c>
      <c r="B19" s="483" t="s">
        <v>493</v>
      </c>
      <c r="C19" s="289">
        <v>70.28</v>
      </c>
      <c r="D19" s="512" t="e">
        <f>'C.16'!G120</f>
        <v>#REF!</v>
      </c>
      <c r="E19" s="287" t="e">
        <f>'C.16'!G124</f>
        <v>#REF!</v>
      </c>
      <c r="F19" s="484"/>
    </row>
    <row r="20" spans="1:7" ht="15" thickBot="1">
      <c r="A20" s="624" t="s">
        <v>505</v>
      </c>
      <c r="B20" s="625"/>
      <c r="C20" s="289">
        <f>SUM(C4:C19)</f>
        <v>1998.2</v>
      </c>
      <c r="D20" s="510" t="e">
        <f>SUM(D4:D19)</f>
        <v>#REF!</v>
      </c>
      <c r="E20" s="509" t="e">
        <f>SUM(E4:E19)</f>
        <v>#REF!</v>
      </c>
      <c r="F20" s="507"/>
      <c r="G20" s="158" t="e">
        <f>SUM(G8:G19)</f>
        <v>#REF!</v>
      </c>
    </row>
    <row r="21" spans="1:7" ht="36" customHeight="1" thickBot="1">
      <c r="A21" s="626" t="s">
        <v>83</v>
      </c>
      <c r="B21" s="627"/>
      <c r="C21" s="627"/>
      <c r="D21" s="628"/>
      <c r="E21" s="508" t="e">
        <f>SUM(E4:E19)</f>
        <v>#REF!</v>
      </c>
      <c r="G21" s="291"/>
    </row>
    <row r="22" spans="1:7" ht="16.2" thickBot="1">
      <c r="A22" s="619" t="s">
        <v>64</v>
      </c>
      <c r="B22" s="620"/>
      <c r="C22" s="620"/>
      <c r="D22" s="505"/>
      <c r="E22" s="288">
        <v>79250900</v>
      </c>
      <c r="G22" s="158">
        <f>E22</f>
        <v>79250900</v>
      </c>
    </row>
    <row r="23" spans="1:7" ht="16.2" thickBot="1">
      <c r="A23" s="621" t="s">
        <v>128</v>
      </c>
      <c r="B23" s="622"/>
      <c r="C23" s="623"/>
      <c r="D23" s="513"/>
      <c r="E23" s="288">
        <f>'PRESUPUESTO CDO'!G132</f>
        <v>147781556.63999999</v>
      </c>
      <c r="G23" s="304">
        <f>E23</f>
        <v>147781556.63999999</v>
      </c>
    </row>
    <row r="24" spans="1:7" ht="16.2" thickBot="1">
      <c r="A24" s="616" t="s">
        <v>129</v>
      </c>
      <c r="B24" s="617"/>
      <c r="C24" s="618"/>
      <c r="D24" s="513"/>
      <c r="E24" s="288" t="e">
        <f>E21*0.08</f>
        <v>#REF!</v>
      </c>
      <c r="G24" s="158" t="e">
        <f>G20*0.08</f>
        <v>#REF!</v>
      </c>
    </row>
    <row r="25" spans="1:7" ht="16.2" thickBot="1">
      <c r="A25" s="616" t="s">
        <v>497</v>
      </c>
      <c r="B25" s="617"/>
      <c r="C25" s="617"/>
      <c r="D25" s="513"/>
      <c r="E25" s="288" t="e">
        <f>SUM(E21:E24)</f>
        <v>#REF!</v>
      </c>
      <c r="G25" s="158" t="e">
        <f>SUM(G20:G24)</f>
        <v>#REF!</v>
      </c>
    </row>
    <row r="27" spans="1:7">
      <c r="E27" s="291"/>
    </row>
    <row r="29" spans="1:7">
      <c r="C29" s="158"/>
      <c r="D29" s="158"/>
      <c r="E29" s="291"/>
    </row>
    <row r="30" spans="1:7">
      <c r="E30" s="291"/>
    </row>
    <row r="31" spans="1:7">
      <c r="D31" s="524"/>
      <c r="E31" s="291"/>
    </row>
    <row r="32" spans="1:7" ht="15.6">
      <c r="D32" s="525"/>
    </row>
    <row r="33" spans="4:5" ht="15.6">
      <c r="D33" s="525"/>
    </row>
    <row r="34" spans="4:5" ht="15.6">
      <c r="D34" s="525"/>
    </row>
    <row r="35" spans="4:5">
      <c r="D35" s="524"/>
      <c r="E35" s="524"/>
    </row>
  </sheetData>
  <mergeCells count="7">
    <mergeCell ref="A24:C24"/>
    <mergeCell ref="A25:C25"/>
    <mergeCell ref="A1:F2"/>
    <mergeCell ref="A22:C22"/>
    <mergeCell ref="A23:C23"/>
    <mergeCell ref="A20:B20"/>
    <mergeCell ref="A21:D21"/>
  </mergeCells>
  <hyperlinks>
    <hyperlink ref="A4" location="C.1!A1" display="C.1" xr:uid="{00000000-0004-0000-0300-000000000000}"/>
    <hyperlink ref="A5" location="C.2!A1" display="C.2" xr:uid="{00000000-0004-0000-0300-000001000000}"/>
    <hyperlink ref="A6" location="C.3!A1" display="C.3" xr:uid="{00000000-0004-0000-0300-000002000000}"/>
    <hyperlink ref="A7" location="C.4!A1" display="C.4" xr:uid="{00000000-0004-0000-0300-000003000000}"/>
    <hyperlink ref="A8" location="C.5!A1" display="C.5" xr:uid="{00000000-0004-0000-0300-000004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DC5D-5458-4ED8-9E67-2CE66CC4E6E7}">
  <sheetPr>
    <tabColor rgb="FF92D050"/>
  </sheetPr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.109375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'CDO.'!B9</f>
        <v>6. CALLE 6 ENTRE CARRERAS 7 Y 8 AMBEIMA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1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1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1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1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1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27.6">
      <c r="A90" s="231">
        <v>64</v>
      </c>
      <c r="B90" s="321" t="s">
        <v>242</v>
      </c>
      <c r="C90" s="183" t="s">
        <v>527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s">
        <v>510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s">
        <v>510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5" thickBot="1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20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conditionalFormatting sqref="A6:A118 C6:D118">
    <cfRule type="cellIs" dxfId="234" priority="20" operator="equal">
      <formula>#REF!</formula>
    </cfRule>
  </conditionalFormatting>
  <conditionalFormatting sqref="A6:A118">
    <cfRule type="cellIs" dxfId="233" priority="19" operator="equal">
      <formula>0</formula>
    </cfRule>
  </conditionalFormatting>
  <conditionalFormatting sqref="A7:A21">
    <cfRule type="cellIs" dxfId="232" priority="17" operator="equal">
      <formula>0</formula>
    </cfRule>
    <cfRule type="cellIs" dxfId="231" priority="18" operator="equal">
      <formula>#REF!</formula>
    </cfRule>
  </conditionalFormatting>
  <conditionalFormatting sqref="A119">
    <cfRule type="cellIs" dxfId="230" priority="15" operator="equal">
      <formula>0</formula>
    </cfRule>
    <cfRule type="cellIs" dxfId="229" priority="16" operator="equal">
      <formula>#REF!</formula>
    </cfRule>
  </conditionalFormatting>
  <conditionalFormatting sqref="A120:B127 D120:D127">
    <cfRule type="cellIs" dxfId="228" priority="13" operator="equal">
      <formula>0</formula>
    </cfRule>
    <cfRule type="cellIs" dxfId="227" priority="14" operator="equal">
      <formula>#REF!</formula>
    </cfRule>
  </conditionalFormatting>
  <conditionalFormatting sqref="B6:B16">
    <cfRule type="cellIs" dxfId="226" priority="9" operator="equal">
      <formula>0</formula>
    </cfRule>
    <cfRule type="cellIs" dxfId="225" priority="10" operator="equal">
      <formula>#REF!</formula>
    </cfRule>
  </conditionalFormatting>
  <conditionalFormatting sqref="B7:B23">
    <cfRule type="cellIs" dxfId="224" priority="11" operator="equal">
      <formula>0</formula>
    </cfRule>
    <cfRule type="cellIs" dxfId="223" priority="12" operator="equal">
      <formula>#REF!</formula>
    </cfRule>
  </conditionalFormatting>
  <conditionalFormatting sqref="B24:B29">
    <cfRule type="cellIs" dxfId="222" priority="7" operator="equal">
      <formula>0</formula>
    </cfRule>
    <cfRule type="cellIs" dxfId="221" priority="8" operator="equal">
      <formula>#REF!</formula>
    </cfRule>
  </conditionalFormatting>
  <conditionalFormatting sqref="B44:B118">
    <cfRule type="cellIs" dxfId="220" priority="5" operator="equal">
      <formula>0</formula>
    </cfRule>
    <cfRule type="cellIs" dxfId="219" priority="6" operator="equal">
      <formula>#REF!</formula>
    </cfRule>
  </conditionalFormatting>
  <conditionalFormatting sqref="C6:E118">
    <cfRule type="cellIs" dxfId="218" priority="3" operator="equal">
      <formula>0</formula>
    </cfRule>
  </conditionalFormatting>
  <conditionalFormatting sqref="C7:E118">
    <cfRule type="cellIs" dxfId="217" priority="1" operator="equal">
      <formula>0</formula>
    </cfRule>
    <cfRule type="cellIs" dxfId="216" priority="2" operator="equal">
      <formula>#REF!</formula>
    </cfRule>
  </conditionalFormatting>
  <conditionalFormatting sqref="E6:E118">
    <cfRule type="cellIs" dxfId="215" priority="4" operator="equal">
      <formula>#REF!</formula>
    </cfRule>
  </conditionalFormatting>
  <conditionalFormatting sqref="H3 A5:F5">
    <cfRule type="cellIs" dxfId="214" priority="21" operator="equal">
      <formula>0</formula>
    </cfRule>
    <cfRule type="cellIs" dxfId="213" priority="22" operator="equal">
      <formula>#REF!</formula>
    </cfRule>
  </conditionalFormatting>
  <hyperlinks>
    <hyperlink ref="B7" location="'1P'!A1" display="1P" xr:uid="{1E06DA83-58AF-4163-8095-F097E70169D7}"/>
    <hyperlink ref="B8" location="'5P'!A1" display="5P" xr:uid="{76A9BCE3-E17F-4CA5-A53A-17E92A101ABE}"/>
    <hyperlink ref="B9" location="'6P'!A1" display="6P" xr:uid="{62C8EC38-D160-4570-8D33-34845C1C9B44}"/>
    <hyperlink ref="B10" location="'7P'!A1" display="7P" xr:uid="{598F1B85-4875-40A6-9D5E-01C87B4D9B26}"/>
    <hyperlink ref="B11" location="'8P'!A1" display="8P" xr:uid="{85C203F7-5CD1-472F-A063-691003CFE0CC}"/>
    <hyperlink ref="B12" location="'201.3P'!A1" display="201.3P" xr:uid="{BE7A05F7-BCED-442A-A185-834A0BEBECD6}"/>
    <hyperlink ref="B13" location="'201.3'!A1" display="201.3" xr:uid="{5EC63FA2-D7C4-4FB3-AAED-3E2BD968ECEA}"/>
    <hyperlink ref="B14" location="'201.9'!A1" display="201.9" xr:uid="{5831C793-0C85-438D-B85A-F1E262AE228F}"/>
    <hyperlink ref="B17" location="'210.2.1P'!A1" display="210.2.1P" xr:uid="{991DB297-ECEC-4D32-A9FE-9DB5A49908CC}"/>
    <hyperlink ref="B18" location="'210.2.2P'!A1" display="210.2.2P" xr:uid="{E3053B52-A794-4E30-8C05-B0C6B2A1807A}"/>
    <hyperlink ref="B19" location="'600.2.3P'!A1" display="600.2.3P" xr:uid="{DCC34C1C-0D0D-4CDD-A387-AE8B4F566830}"/>
    <hyperlink ref="B20" location="'600.2.4P'!A1" display="600.2.4P" xr:uid="{CB7ACACA-D5FC-4EC3-A3F0-8ADC8808346E}"/>
    <hyperlink ref="B21" location="'3P'!A1" display="3P" xr:uid="{C36FADAB-1D18-4C86-8609-5D13D6B3CE27}"/>
    <hyperlink ref="B24" location="'310.1P'!A1" display="310.1P" xr:uid="{FF668396-059B-4AE0-9F7C-625A6EF346C9}"/>
    <hyperlink ref="B26" location="'320.1'!A1" display="320.1" xr:uid="{66552759-3190-48F7-BC4D-DDEE657243DD}"/>
    <hyperlink ref="B27" location="'330.1'!A1" display="330.1" xr:uid="{61105C15-BA92-480E-B9C9-AA3834AE6BF6}"/>
    <hyperlink ref="B30" location="'500.1.1P'!A1" display="500.1.1P" xr:uid="{A3D8A316-CA77-4282-A2A5-B4A469840AD2}"/>
    <hyperlink ref="B31" location="'500.1.2P'!A1" display="500.1.2P" xr:uid="{FC88BEEF-800F-4247-BFD7-1CC71FD15E0E}"/>
    <hyperlink ref="B32" location="'500.1.3P'!A1" display="500.1.3P" xr:uid="{55CDBEFA-33E1-452A-B2A8-E2CC3C7A6577}"/>
    <hyperlink ref="B33" location="'9P'!A1" display="9P" xr:uid="{91F366C6-54B4-449F-AF14-1BE88B5BD57A}"/>
    <hyperlink ref="B34" location="'10P'!A1" display="10P" xr:uid="{89B4F5D0-E652-4F6B-8CF1-C15BF810A5AD}"/>
    <hyperlink ref="B37" location="'11P'!A1" display="11P" xr:uid="{F2C1E3E5-5BE3-43D6-8340-A5A620BB5E27}"/>
    <hyperlink ref="B38" location="'12P'!A1" display="12P" xr:uid="{0DE926C6-6D25-4524-BA88-50155139B3EA}"/>
    <hyperlink ref="B39" location="'13P'!A1" display="13P" xr:uid="{DBE646F0-657B-4B1F-B0CC-644722743733}"/>
    <hyperlink ref="B40" location="'630.3'!A1" display="630.3" xr:uid="{DC6CA505-493D-426D-B308-2A32695FA8B2}"/>
    <hyperlink ref="B41" location="'630.4'!A1" display="630.4" xr:uid="{C7B011F2-193C-42D3-9397-A40B697DCEE4}"/>
    <hyperlink ref="B42" location="'630.5'!A1" display="630.5" xr:uid="{D05DD227-C0B3-48ED-824D-698655422829}"/>
    <hyperlink ref="B45" location="'420.1'!A1" display="420.1" xr:uid="{A94E2492-2037-4B39-BB85-A5114FA815BE}"/>
    <hyperlink ref="B46" location="'450.2P'!A1" display="450.2P" xr:uid="{A40C2A9E-FD82-46D7-BAAD-42CB5681E8E5}"/>
    <hyperlink ref="B47" location="'10.1P'!A1" display="10.1P" xr:uid="{94BD1734-6B74-489C-AC33-CC7D1C0D7697}"/>
    <hyperlink ref="B50" location="'640.1'!Área_de_impresión" display="640.1" xr:uid="{3C6474D2-D2F1-498C-B67B-A0B7DEC5DC75}"/>
    <hyperlink ref="B54" location="'673.1.1'!A1" display="673.1.1" xr:uid="{8C3C08E6-F2B3-4808-8F48-41C4C8B1D584}"/>
    <hyperlink ref="B55" location="'673.1.2'!A1" display="673.1.2" xr:uid="{BF3B3759-9134-453F-811D-0FF8FCF4BEB7}"/>
    <hyperlink ref="B56" location="'14P'!A1" display="14P" xr:uid="{AE2BFFB1-3F2C-4B67-B49D-4A3B6C42DC63}"/>
    <hyperlink ref="B59" location="'1.1P'!A1" display="1.1P" xr:uid="{FB6FE5E7-1430-4AD2-A549-9D1ABA696C7D}"/>
    <hyperlink ref="B60" location="'41P'!A1" display="41P" xr:uid="{BC1B2936-43D6-43C8-8A8D-F64D1C20602F}"/>
    <hyperlink ref="B61" location="'15P'!A1" display="15P" xr:uid="{33EB2A00-1E9B-4598-A6B5-B315CC5A0AE4}"/>
    <hyperlink ref="B62" location="'16P'!A1" display="16P" xr:uid="{55381C92-7383-4AD8-9DB3-E6ADFB9C45B3}"/>
    <hyperlink ref="B63" location="'17P'!A1" display="17P" xr:uid="{20A3F370-07ED-42AA-8124-BC206C018926}"/>
    <hyperlink ref="B64" location="'18P'!A1" display="18P" xr:uid="{AAE1C2F6-2C44-4608-A7B9-F63452A7DF75}"/>
    <hyperlink ref="B65" location="'19P'!A1" display="19P" xr:uid="{93BFD071-C171-4E0C-AC0A-D25FC366BB62}"/>
    <hyperlink ref="B66" location="'20P'!A1" display="20P" xr:uid="{CBE832BB-853D-44F5-93E5-69284CC04238}"/>
    <hyperlink ref="B67" location="'20.1P'!A1" display="20.1P" xr:uid="{7FA141D9-4A4D-467D-AC7E-6A0D85DD8643}"/>
    <hyperlink ref="B68" location="'21P'!A1" display="21P" xr:uid="{A6D2A1BE-4586-424F-8E30-366036F0A64B}"/>
    <hyperlink ref="B69" location="'22P'!A1" display="22P" xr:uid="{15EB31B2-2EF8-4631-897D-2AC330CA94B0}"/>
    <hyperlink ref="B70" location="'23P'!A1" display="23P" xr:uid="{31275CA3-2875-49E7-A766-0C59A0E085D0}"/>
    <hyperlink ref="B71" location="'23.1P'!A1" display="23.1P" xr:uid="{2192E2A3-FC31-4D30-AFB0-ACB2756B6353}"/>
    <hyperlink ref="B72" location="'24P'!A1" display="24P" xr:uid="{716A4C27-8846-4A8F-B479-9CB3576F74E4}"/>
    <hyperlink ref="B73" location="'25P'!A1" display="25P" xr:uid="{7094EE95-3C85-4DF4-90CD-36373063BCF8}"/>
    <hyperlink ref="B74" location="'26P'!A1" display="26P" xr:uid="{583886FA-CD9A-4B26-BC4E-A0B68E6368CD}"/>
    <hyperlink ref="B75" location="'27P'!A1" display="27P" xr:uid="{BE872987-A7FD-4195-90D8-5B08A0B15440}"/>
    <hyperlink ref="B76" location="'28P'!A1" display="28P" xr:uid="{DCE6C45F-FBCE-4497-9433-70548F16BE94}"/>
    <hyperlink ref="B77" location="'28.1P'!A1" display="28.1P" xr:uid="{F6E3C9D5-AF06-413F-B02E-AF7F8DD5D531}"/>
    <hyperlink ref="B78" location="'29P'!A1" display="29P" xr:uid="{CB0740F8-6F7F-4ED3-85FD-9E8C1C2FBC87}"/>
    <hyperlink ref="B79" location="'30P'!A1" display="30P" xr:uid="{2C1057A8-F632-4309-A20E-C9433B3B318D}"/>
    <hyperlink ref="B80" location="'31P'!A1" display="31P" xr:uid="{483BF377-B868-4C03-A164-D930E2863AFB}"/>
    <hyperlink ref="B81" location="'31.1P'!A1" display="31.1P" xr:uid="{75703C59-38E7-4F9B-BCB5-07B8D311F88F}"/>
    <hyperlink ref="B84" location="'42P'!A1" display="42P" xr:uid="{E9DF30DD-1B1F-4B7A-8AC0-9A0245EDCE3C}"/>
    <hyperlink ref="B85" location="'32P'!A1" display="32P" xr:uid="{A6BCA6BB-DB83-4C04-8F9B-6D25DCD6ED62}"/>
    <hyperlink ref="B86" location="'33P'!A1" display="33P" xr:uid="{972BEA5F-B623-4F88-8ECB-E6F95FB673B3}"/>
    <hyperlink ref="B87" location="'34P'!A1" display="34P" xr:uid="{A396AFCF-5F29-42B4-9CF5-FB431A3797F9}"/>
    <hyperlink ref="B88" location="'35P'!A1" display="35P" xr:uid="{3D427999-F35B-4C9A-9660-ED42817C7CC6}"/>
    <hyperlink ref="B89" location="'36P'!A1" display="36P" xr:uid="{742E3298-65BA-4370-A648-C52610C00E44}"/>
    <hyperlink ref="B90" location="'37P'!A1" display="37P" xr:uid="{AAFED5E6-EF54-46BD-96B5-94F4ED266B50}"/>
    <hyperlink ref="B91" location="'60P'!A1" display="60P" xr:uid="{A5CCEB00-8C64-4E9A-A07D-22D59CFBBC4A}"/>
    <hyperlink ref="B92" location="'60.1P'!A1" display="60.1P" xr:uid="{95529713-BD12-4790-A8C5-D3C1DE2BEED5}"/>
    <hyperlink ref="B93" location="'61P'!A1" display="61P" xr:uid="{EDB97824-82A1-4D10-AC8D-C0232835A776}"/>
    <hyperlink ref="B94" location="'62P'!A1" display="62P" xr:uid="{7A1FAAC4-5554-4D71-9FA8-F4A7873C3F0B}"/>
    <hyperlink ref="B95" location="'63P'!A1" display="63P" xr:uid="{ADC022F0-196F-47B3-B1AA-8CEE1951C4FF}"/>
    <hyperlink ref="B99" location="'38P'!A1" display="38P" xr:uid="{8E6D0329-D988-4CF9-8BBF-54DA3F632735}"/>
    <hyperlink ref="B100" location="'39P'!A1" display="39P" xr:uid="{2B704077-EF14-4C51-BF67-3D4042FE54AB}"/>
    <hyperlink ref="B101" location="'40P'!A1" display="40P" xr:uid="{19082D64-32BC-4AD2-A452-B9A8E6F9E93E}"/>
    <hyperlink ref="B102" location="'43P'!A1" display="43P" xr:uid="{21B9C5A8-2FAF-4722-A7BF-EF976C532627}"/>
    <hyperlink ref="B103" location="'44P'!A1" display="44P" xr:uid="{D907EF57-D2C6-4C12-837A-D175ACF7606D}"/>
    <hyperlink ref="B104" location="'45P'!A1" display="45P" xr:uid="{55196277-6C07-4B75-A259-5EAB6970A5DA}"/>
    <hyperlink ref="B105" location="'46P'!A1" display="46P" xr:uid="{FED35182-609F-4B31-9BCC-2A99971A1816}"/>
    <hyperlink ref="B106" location="'47P'!A1" display="47P" xr:uid="{CCE43009-6B8E-470C-AF95-709DC1AB5FB2}"/>
    <hyperlink ref="B109" location="'700.1'!A1" display="700.1" xr:uid="{1D860EFF-EAAA-49B9-BBAF-4387360825E0}"/>
    <hyperlink ref="B110" location="'700.3P'!Área_de_impresión" display="700.3" xr:uid="{E20D86D6-27F3-4A8C-9E18-68AE45A29ED6}"/>
    <hyperlink ref="B111" location="'48P'!A1" display="48P" xr:uid="{F2A46172-E4E9-4C5B-9530-9DAD8D991A1F}"/>
    <hyperlink ref="B112" location="'48.1P'!A1" display="48.1P" xr:uid="{1BC94CAA-6BA4-4152-9483-3FFEE3DEE446}"/>
    <hyperlink ref="B113" location="'49P'!A1" display="49P" xr:uid="{4DA61689-ECB9-45B2-BDD6-765EDB0CB7FD}"/>
    <hyperlink ref="B114" location="'50P'!A1" display="50P" xr:uid="{64DF3EE9-D01B-4D6A-B2AB-EA3170990576}"/>
    <hyperlink ref="B115" location="'51P'!A1" display="51P" xr:uid="{0DBCB0CF-6613-4357-BB1C-271DC6D92723}"/>
    <hyperlink ref="B117" location="'900.2P'!A1" display="900.2P" xr:uid="{F5606F64-A9B8-4BA1-90B7-6C225AECF65C}"/>
    <hyperlink ref="B118" location="'900.2P1'!A1" display="900.2P1" xr:uid="{093C1107-1D6B-4573-9279-D6F92C48F09C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FCB2-5A9E-43CD-A688-E9FC412B7005}"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'CDO.'!B10</f>
        <v>7. CARRERA 2 ENTRE CALLE 14 Y 15 VERSALLES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 t="s">
        <v>510</v>
      </c>
      <c r="E6" s="220" t="s">
        <v>510</v>
      </c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6.5" customHeight="1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s">
        <v>510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SUM(G59:G81)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70" t="s">
        <v>510</v>
      </c>
      <c r="E83" s="181">
        <v>0</v>
      </c>
      <c r="F83" s="225"/>
      <c r="G83" s="225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s">
        <v>510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s">
        <v>510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conditionalFormatting sqref="A6:A118 C6:D118 D83:E83">
    <cfRule type="cellIs" dxfId="212" priority="19" operator="equal">
      <formula>0</formula>
    </cfRule>
    <cfRule type="cellIs" dxfId="211" priority="20" operator="equal">
      <formula>#REF!</formula>
    </cfRule>
  </conditionalFormatting>
  <conditionalFormatting sqref="A7:A21 D83:E83">
    <cfRule type="cellIs" dxfId="210" priority="18" operator="equal">
      <formula>#REF!</formula>
    </cfRule>
  </conditionalFormatting>
  <conditionalFormatting sqref="A7:A21">
    <cfRule type="cellIs" dxfId="209" priority="17" operator="equal">
      <formula>0</formula>
    </cfRule>
  </conditionalFormatting>
  <conditionalFormatting sqref="A119">
    <cfRule type="cellIs" dxfId="208" priority="15" operator="equal">
      <formula>0</formula>
    </cfRule>
    <cfRule type="cellIs" dxfId="207" priority="16" operator="equal">
      <formula>#REF!</formula>
    </cfRule>
  </conditionalFormatting>
  <conditionalFormatting sqref="A120:B127 D120:D127">
    <cfRule type="cellIs" dxfId="206" priority="13" operator="equal">
      <formula>0</formula>
    </cfRule>
    <cfRule type="cellIs" dxfId="205" priority="14" operator="equal">
      <formula>#REF!</formula>
    </cfRule>
  </conditionalFormatting>
  <conditionalFormatting sqref="B6:B16">
    <cfRule type="cellIs" dxfId="204" priority="9" operator="equal">
      <formula>0</formula>
    </cfRule>
    <cfRule type="cellIs" dxfId="203" priority="10" operator="equal">
      <formula>#REF!</formula>
    </cfRule>
  </conditionalFormatting>
  <conditionalFormatting sqref="B7:B23">
    <cfRule type="cellIs" dxfId="202" priority="11" operator="equal">
      <formula>0</formula>
    </cfRule>
    <cfRule type="cellIs" dxfId="201" priority="12" operator="equal">
      <formula>#REF!</formula>
    </cfRule>
  </conditionalFormatting>
  <conditionalFormatting sqref="B24:B29">
    <cfRule type="cellIs" dxfId="200" priority="7" operator="equal">
      <formula>0</formula>
    </cfRule>
    <cfRule type="cellIs" dxfId="199" priority="8" operator="equal">
      <formula>#REF!</formula>
    </cfRule>
  </conditionalFormatting>
  <conditionalFormatting sqref="B44:B118">
    <cfRule type="cellIs" dxfId="198" priority="5" operator="equal">
      <formula>0</formula>
    </cfRule>
    <cfRule type="cellIs" dxfId="197" priority="6" operator="equal">
      <formula>#REF!</formula>
    </cfRule>
  </conditionalFormatting>
  <conditionalFormatting sqref="C7:E118">
    <cfRule type="cellIs" dxfId="196" priority="1" operator="equal">
      <formula>0</formula>
    </cfRule>
    <cfRule type="cellIs" dxfId="195" priority="2" operator="equal">
      <formula>#REF!</formula>
    </cfRule>
  </conditionalFormatting>
  <conditionalFormatting sqref="E6:E118">
    <cfRule type="cellIs" dxfId="194" priority="3" operator="equal">
      <formula>0</formula>
    </cfRule>
    <cfRule type="cellIs" dxfId="193" priority="4" operator="equal">
      <formula>#REF!</formula>
    </cfRule>
  </conditionalFormatting>
  <conditionalFormatting sqref="H3 A5:F5">
    <cfRule type="cellIs" dxfId="192" priority="21" operator="equal">
      <formula>0</formula>
    </cfRule>
    <cfRule type="cellIs" dxfId="191" priority="22" operator="equal">
      <formula>#REF!</formula>
    </cfRule>
  </conditionalFormatting>
  <hyperlinks>
    <hyperlink ref="B7" location="'1P'!A1" display="1P" xr:uid="{6FF33118-E969-46B2-9043-6A7AB0868AE2}"/>
    <hyperlink ref="B8" location="'5P'!A1" display="5P" xr:uid="{C4BAB3FC-F690-43BA-BFD9-7C53235715F3}"/>
    <hyperlink ref="B9" location="'6P'!A1" display="6P" xr:uid="{AB19E39E-FA73-4CDB-9E1F-85A6C7BC7333}"/>
    <hyperlink ref="B10" location="'7P'!A1" display="7P" xr:uid="{3911FDDF-AAB6-48F1-8E24-8897FCD6BA0A}"/>
    <hyperlink ref="B11" location="'8P'!A1" display="8P" xr:uid="{47C4115A-5A29-465C-967D-A58D6A86D0BF}"/>
    <hyperlink ref="B12" location="'201.3P'!A1" display="201.3P" xr:uid="{17C01307-E659-408B-8DE7-23B5B5F1516C}"/>
    <hyperlink ref="B13" location="'201.3'!A1" display="201.3" xr:uid="{296F2AC6-2AAF-46DC-AE15-BF98102B915E}"/>
    <hyperlink ref="B14" location="'201.9'!A1" display="201.9" xr:uid="{8653720A-3BA4-44FF-894E-E0874449DF1B}"/>
    <hyperlink ref="B17" location="'210.2.1P'!A1" display="210.2.1P" xr:uid="{061EB548-E68B-490E-B5B0-11EE610CD0E1}"/>
    <hyperlink ref="B18" location="'210.2.2P'!A1" display="210.2.2P" xr:uid="{8AE35FBD-C3A9-4100-9801-62EB73ACC045}"/>
    <hyperlink ref="B19" location="'600.2.3P'!A1" display="600.2.3P" xr:uid="{4A65A207-5DE5-44B1-BA38-01E0B6817362}"/>
    <hyperlink ref="B20" location="'600.2.4P'!A1" display="600.2.4P" xr:uid="{2E78BC45-6EF7-4E95-B47C-1395C9638922}"/>
    <hyperlink ref="B21" location="'3P'!A1" display="3P" xr:uid="{E6ADF1CD-7A90-43E3-8B69-958BFA5EF72D}"/>
    <hyperlink ref="B24" location="'310.1P'!A1" display="310.1P" xr:uid="{DCA3CA8A-F5EA-4B36-BC82-C3630A6968EE}"/>
    <hyperlink ref="B26" location="'320.1'!A1" display="320.1" xr:uid="{2F014B04-8E96-4E44-B46A-AC1DA9E4B2B1}"/>
    <hyperlink ref="B27" location="'330.1'!A1" display="330.1" xr:uid="{6CD22598-F425-4CB1-ABFC-923EFC6CBEEE}"/>
    <hyperlink ref="B30" location="'500.1.1P'!A1" display="500.1.1P" xr:uid="{62ED04C2-0E07-40A1-9A3B-81407158A0F0}"/>
    <hyperlink ref="B31" location="'500.1.2P'!A1" display="500.1.2P" xr:uid="{14316B80-01DE-48F8-913D-194E92AD817C}"/>
    <hyperlink ref="B32" location="'500.1.3P'!A1" display="500.1.3P" xr:uid="{E3560734-C2C0-4F1D-B966-1D3B0E71046D}"/>
    <hyperlink ref="B33" location="'9P'!A1" display="9P" xr:uid="{D959BB0A-8A36-4DB6-B9EF-81670919300A}"/>
    <hyperlink ref="B34" location="'10P'!A1" display="10P" xr:uid="{4BF8634A-7D98-486F-8A51-AF4C6B0A215C}"/>
    <hyperlink ref="B37" location="'11P'!A1" display="11P" xr:uid="{A93A7B81-241D-45C7-B630-C6FAF6C37316}"/>
    <hyperlink ref="B38" location="'12P'!A1" display="12P" xr:uid="{9332F8AE-78D4-4788-92F8-18616780747D}"/>
    <hyperlink ref="B39" location="'13P'!A1" display="13P" xr:uid="{FBE17889-8FFC-4D24-9244-47F519AE6BD7}"/>
    <hyperlink ref="B40" location="'630.3'!A1" display="630.3" xr:uid="{B35F5792-6E1A-4703-8C44-4B2CD6A33931}"/>
    <hyperlink ref="B41" location="'630.4'!A1" display="630.4" xr:uid="{4FE28E5D-97D4-40ED-8580-53D535DE1A0A}"/>
    <hyperlink ref="B42" location="'630.5'!A1" display="630.5" xr:uid="{EAD07AA2-2DB1-44FE-972C-F514D8217FD4}"/>
    <hyperlink ref="B45" location="'420.1'!A1" display="420.1" xr:uid="{D4A46FC5-5C54-4307-A262-EC98E0758175}"/>
    <hyperlink ref="B46" location="'450.2P'!A1" display="450.2P" xr:uid="{29DFC5D1-47C0-43B3-B849-599260C66D81}"/>
    <hyperlink ref="B47" location="'10.1P'!A1" display="10.1P" xr:uid="{10019BAD-DC65-4D08-BF86-F5676535825A}"/>
    <hyperlink ref="B50" location="'640.1'!Área_de_impresión" display="640.1" xr:uid="{2FB69D59-32E3-4E32-97B1-A45900FA08BF}"/>
    <hyperlink ref="B54" location="'673.1.1'!A1" display="673.1.1" xr:uid="{9CEEFA76-1246-43CC-9A83-B80A408C8852}"/>
    <hyperlink ref="B55" location="'673.1.2'!A1" display="673.1.2" xr:uid="{6FF676C9-03D4-46B2-B5ED-2642331B6F79}"/>
    <hyperlink ref="B56" location="'14P'!A1" display="14P" xr:uid="{666242B3-E665-41EA-AFB7-C94CE7FE8C90}"/>
    <hyperlink ref="B59" location="'1.1P'!A1" display="1.1P" xr:uid="{92FACA97-D9F4-4ABF-B31C-1C2C9EA7A5DA}"/>
    <hyperlink ref="B60" location="'41P'!A1" display="41P" xr:uid="{6975C4C1-9066-468E-AFE2-A8B3E4C33225}"/>
    <hyperlink ref="B61" location="'15P'!A1" display="15P" xr:uid="{6144FD72-C618-4A58-9A7E-D3911A2BA78F}"/>
    <hyperlink ref="B62" location="'16P'!A1" display="16P" xr:uid="{CC97F0CB-C186-4025-9F08-E3E1606F72D6}"/>
    <hyperlink ref="B63" location="'17P'!A1" display="17P" xr:uid="{C0F0F5E8-0D17-4B37-A40F-CA104ED82910}"/>
    <hyperlink ref="B64" location="'18P'!A1" display="18P" xr:uid="{2F891446-A2EE-4CE1-8B5F-C778DD46F7CC}"/>
    <hyperlink ref="B65" location="'19P'!A1" display="19P" xr:uid="{DB1E3073-7699-41E2-AB21-E93504D9EFF4}"/>
    <hyperlink ref="B66" location="'20P'!A1" display="20P" xr:uid="{517819D3-1456-488C-B087-CA6AB29655AA}"/>
    <hyperlink ref="B67" location="'20.1P'!A1" display="20.1P" xr:uid="{7A75D5D5-7BAD-453B-BA6A-EEACC30ABD53}"/>
    <hyperlink ref="B68" location="'21P'!A1" display="21P" xr:uid="{3C6C1B16-6AC7-412C-A753-986200E33174}"/>
    <hyperlink ref="B69" location="'22P'!A1" display="22P" xr:uid="{DEAC4175-6584-4177-8964-D7A98A3389A0}"/>
    <hyperlink ref="B70" location="'23P'!A1" display="23P" xr:uid="{533DD313-9E3F-4F23-9CAB-1F3607171EF6}"/>
    <hyperlink ref="B71" location="'23.1P'!A1" display="23.1P" xr:uid="{A024FEA3-D381-4812-BA53-AB5DDCDAC24C}"/>
    <hyperlink ref="B72" location="'24P'!A1" display="24P" xr:uid="{A925A1CD-2C54-4B17-A456-1ACE8BAE018C}"/>
    <hyperlink ref="B73" location="'25P'!A1" display="25P" xr:uid="{DACF26A5-C068-4526-858B-B2CC6DBCD4C0}"/>
    <hyperlink ref="B74" location="'26P'!A1" display="26P" xr:uid="{3B8D7A50-8B75-4215-9262-069E6421F1A9}"/>
    <hyperlink ref="B75" location="'27P'!A1" display="27P" xr:uid="{78FC4739-2D1C-4AA7-BF9A-D1E71E1D1E88}"/>
    <hyperlink ref="B76" location="'28P'!A1" display="28P" xr:uid="{04CF2ED9-068A-473D-81A1-015D77370856}"/>
    <hyperlink ref="B77" location="'28.1P'!A1" display="28.1P" xr:uid="{06426875-DB7E-4ACC-965E-99EF52C72A07}"/>
    <hyperlink ref="B78" location="'29P'!A1" display="29P" xr:uid="{E300B842-C52A-4C4F-A25A-DF86E400BC76}"/>
    <hyperlink ref="B79" location="'30P'!A1" display="30P" xr:uid="{928924FD-329C-47B8-A19C-206D9C32C2AD}"/>
    <hyperlink ref="B80" location="'31P'!A1" display="31P" xr:uid="{8E53B204-07D7-4BEA-89F4-B0C4E7CDA8DF}"/>
    <hyperlink ref="B81" location="'31.1P'!A1" display="31.1P" xr:uid="{6DFE820D-AA84-491E-8BC4-336D1EFC9DEE}"/>
    <hyperlink ref="B84" location="'42P'!A1" display="42P" xr:uid="{036670A1-B369-40EF-BBC3-C19792CDED59}"/>
    <hyperlink ref="B85" location="'32P'!A1" display="32P" xr:uid="{0F6A2FC0-36F7-4965-967C-96F39428E690}"/>
    <hyperlink ref="B86" location="'33P'!A1" display="33P" xr:uid="{14039C3D-DD50-409C-8D95-B5043EFE7FEA}"/>
    <hyperlink ref="B87" location="'34P'!A1" display="34P" xr:uid="{2EAF06CA-F396-48E8-9E7F-92B39C28975C}"/>
    <hyperlink ref="B88" location="'35P'!A1" display="35P" xr:uid="{F9B1677D-8114-4D65-8A7B-F3D5D2560A65}"/>
    <hyperlink ref="B89" location="'36P'!A1" display="36P" xr:uid="{77B84106-2E9D-40E5-8A48-E0748487D2AE}"/>
    <hyperlink ref="B90" location="'37P'!A1" display="37P" xr:uid="{7ED776B9-AD19-4BDF-A948-A8E5B094ACAA}"/>
    <hyperlink ref="B91" location="'60P'!A1" display="60P" xr:uid="{CAF2749A-9FF0-43C8-BE7C-C64035423FBF}"/>
    <hyperlink ref="B92" location="'60.1P'!A1" display="60.1P" xr:uid="{A44BD3CB-3894-4BB5-ACD8-AC9159DF067C}"/>
    <hyperlink ref="B93" location="'61P'!A1" display="61P" xr:uid="{B555E6DF-6DFD-496A-9528-C454AD3A523B}"/>
    <hyperlink ref="B94" location="'62P'!A1" display="62P" xr:uid="{25D10B4F-AFE4-4270-BBB7-95BCBB427659}"/>
    <hyperlink ref="B95" location="'63P'!A1" display="63P" xr:uid="{F11D07A1-5D6A-43A1-8C63-D3D6388963BB}"/>
    <hyperlink ref="B99" location="'38P'!A1" display="38P" xr:uid="{C0D85D49-2CB5-412A-8BFF-06E8D6BC79EF}"/>
    <hyperlink ref="B100" location="'39P'!A1" display="39P" xr:uid="{D6922F64-44EA-42AF-89B5-E3261F06893B}"/>
    <hyperlink ref="B101" location="'40P'!A1" display="40P" xr:uid="{39C0C9AB-BEA1-48FE-B0D6-9FC1A6F42A36}"/>
    <hyperlink ref="B102" location="'43P'!A1" display="43P" xr:uid="{5F1A24C7-B2DA-44A3-B889-E503E3E8B9A1}"/>
    <hyperlink ref="B103" location="'44P'!A1" display="44P" xr:uid="{067AB5E8-9B5D-4C49-A18D-767E037F28BD}"/>
    <hyperlink ref="B104" location="'45P'!A1" display="45P" xr:uid="{F60C192A-CAC0-4078-B651-3A3C409BEECC}"/>
    <hyperlink ref="B105" location="'46P'!A1" display="46P" xr:uid="{AFBA4229-4311-4605-99DE-A6C1A0F4C759}"/>
    <hyperlink ref="B106" location="'47P'!A1" display="47P" xr:uid="{16B2334A-BEA5-4BB1-98CA-48160EA2DA71}"/>
    <hyperlink ref="B109" location="'700.1'!A1" display="700.1" xr:uid="{02236049-5F78-4F9C-94F3-6B4795E335E3}"/>
    <hyperlink ref="B110" location="'700.3P'!Área_de_impresión" display="700.3" xr:uid="{11221D36-C9A8-42FC-A8A4-25651CACBB84}"/>
    <hyperlink ref="B111" location="'48P'!A1" display="48P" xr:uid="{62010055-BECC-4CEA-BFD2-44CE76965A3A}"/>
    <hyperlink ref="B112" location="'48.1P'!A1" display="48.1P" xr:uid="{7258C972-2B62-40A8-BD79-BF6946BF6375}"/>
    <hyperlink ref="B113" location="'49P'!A1" display="49P" xr:uid="{05C8DCA8-50A8-453E-AF2C-60A6CBC46AA5}"/>
    <hyperlink ref="B114" location="'50P'!A1" display="50P" xr:uid="{DD5EAD0E-86A5-4503-9EC8-03EC50C7EA4E}"/>
    <hyperlink ref="B115" location="'51P'!A1" display="51P" xr:uid="{4307ABC5-9C03-4C5B-8041-6C1FD9694AFC}"/>
    <hyperlink ref="B117" location="'900.2P'!A1" display="900.2P" xr:uid="{45C51C97-1F3F-49CD-B3B7-E26536F1C603}"/>
    <hyperlink ref="B118" location="'900.2P1'!A1" display="900.2P1" xr:uid="{F35D2956-FE26-42B9-BBE0-8D7B220780C5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0B33B-17D4-4808-BE1B-5CD53E84F878}">
  <sheetPr>
    <tabColor rgb="FF92D050"/>
  </sheetPr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.5546875" style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'CDO.'!B11</f>
        <v>8. CALLE 8 ENTRE CARRERA 3 Y CALLE 2B DIVINO NIÑO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s">
        <v>526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ROUND(F56*E56,0)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SUM(G54:G56)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ROUND(SUM(G59:G81),0)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ROUND(SUM(G99:G106),0)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e">
        <f>#REF!</f>
        <v>#REF!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 t="shared" ref="G109:G115" si="5"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si="5"/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phoneticPr fontId="17" type="noConversion"/>
  <conditionalFormatting sqref="A6:A118 C6:D118 B51">
    <cfRule type="cellIs" dxfId="190" priority="20" operator="equal">
      <formula>#REF!</formula>
    </cfRule>
  </conditionalFormatting>
  <conditionalFormatting sqref="A6:A118">
    <cfRule type="cellIs" dxfId="189" priority="19" operator="equal">
      <formula>0</formula>
    </cfRule>
  </conditionalFormatting>
  <conditionalFormatting sqref="A7:A21">
    <cfRule type="cellIs" dxfId="188" priority="17" operator="equal">
      <formula>0</formula>
    </cfRule>
    <cfRule type="cellIs" dxfId="187" priority="18" operator="equal">
      <formula>#REF!</formula>
    </cfRule>
  </conditionalFormatting>
  <conditionalFormatting sqref="A119">
    <cfRule type="cellIs" dxfId="186" priority="15" operator="equal">
      <formula>0</formula>
    </cfRule>
    <cfRule type="cellIs" dxfId="185" priority="16" operator="equal">
      <formula>#REF!</formula>
    </cfRule>
  </conditionalFormatting>
  <conditionalFormatting sqref="A120:B127 D120:D127">
    <cfRule type="cellIs" dxfId="184" priority="13" operator="equal">
      <formula>0</formula>
    </cfRule>
    <cfRule type="cellIs" dxfId="183" priority="14" operator="equal">
      <formula>#REF!</formula>
    </cfRule>
  </conditionalFormatting>
  <conditionalFormatting sqref="B6:B16">
    <cfRule type="cellIs" dxfId="182" priority="9" operator="equal">
      <formula>0</formula>
    </cfRule>
    <cfRule type="cellIs" dxfId="181" priority="10" operator="equal">
      <formula>#REF!</formula>
    </cfRule>
  </conditionalFormatting>
  <conditionalFormatting sqref="B7:B23">
    <cfRule type="cellIs" dxfId="180" priority="11" operator="equal">
      <formula>0</formula>
    </cfRule>
    <cfRule type="cellIs" dxfId="179" priority="12" operator="equal">
      <formula>#REF!</formula>
    </cfRule>
  </conditionalFormatting>
  <conditionalFormatting sqref="B24:B29">
    <cfRule type="cellIs" dxfId="178" priority="7" operator="equal">
      <formula>0</formula>
    </cfRule>
    <cfRule type="cellIs" dxfId="177" priority="8" operator="equal">
      <formula>#REF!</formula>
    </cfRule>
  </conditionalFormatting>
  <conditionalFormatting sqref="B44:B118">
    <cfRule type="cellIs" dxfId="176" priority="6" operator="equal">
      <formula>#REF!</formula>
    </cfRule>
  </conditionalFormatting>
  <conditionalFormatting sqref="C6:E118 B44:B118">
    <cfRule type="cellIs" dxfId="175" priority="3" operator="equal">
      <formula>0</formula>
    </cfRule>
  </conditionalFormatting>
  <conditionalFormatting sqref="C7:E118 B51">
    <cfRule type="cellIs" dxfId="174" priority="1" operator="equal">
      <formula>0</formula>
    </cfRule>
    <cfRule type="cellIs" dxfId="173" priority="2" operator="equal">
      <formula>#REF!</formula>
    </cfRule>
  </conditionalFormatting>
  <conditionalFormatting sqref="E6:E118">
    <cfRule type="cellIs" dxfId="172" priority="4" operator="equal">
      <formula>#REF!</formula>
    </cfRule>
  </conditionalFormatting>
  <conditionalFormatting sqref="H3 A5:F5">
    <cfRule type="cellIs" dxfId="171" priority="21" operator="equal">
      <formula>0</formula>
    </cfRule>
    <cfRule type="cellIs" dxfId="170" priority="22" operator="equal">
      <formula>#REF!</formula>
    </cfRule>
  </conditionalFormatting>
  <hyperlinks>
    <hyperlink ref="B7" location="'1P'!A1" display="1P" xr:uid="{5BD1BBD2-6DC1-490E-A78D-FF6220FA7CF9}"/>
    <hyperlink ref="B8" location="'5P'!A1" display="5P" xr:uid="{0FB5825B-E475-4B1D-BC5D-234305E4260E}"/>
    <hyperlink ref="B9" location="'6P'!A1" display="6P" xr:uid="{961353E3-C83A-49F7-98C1-DD7AB1C25DD2}"/>
    <hyperlink ref="B10" location="'7P'!A1" display="7P" xr:uid="{B9F52B79-85D0-4FCE-85D3-8D860E782403}"/>
    <hyperlink ref="B11" location="'8P'!A1" display="8P" xr:uid="{25694185-57E4-4CF9-B173-CC701E4CCC09}"/>
    <hyperlink ref="B12" location="'201.3P'!A1" display="201.3P" xr:uid="{47A84922-4B06-47C6-A8EB-85A18D491C47}"/>
    <hyperlink ref="B13" location="'201.3'!A1" display="201.3" xr:uid="{82708EF2-3894-4987-9774-F5ADF2A843D0}"/>
    <hyperlink ref="B14" location="'201.9'!A1" display="201.9" xr:uid="{A5CF5A49-E89E-4792-8874-840D2BEA6B81}"/>
    <hyperlink ref="B17" location="'210.2.1P'!A1" display="210.2.1P" xr:uid="{A4F196F6-5559-4F5F-B405-1B19A9707D05}"/>
    <hyperlink ref="B18" location="'210.2.2P'!A1" display="210.2.2P" xr:uid="{5DC46625-3390-4FE2-B8E2-161862A4C618}"/>
    <hyperlink ref="B19" location="'600.2.3P'!A1" display="600.2.3P" xr:uid="{D355354A-86C2-4CCE-ADD1-C4B3576C1045}"/>
    <hyperlink ref="B20" location="'600.2.4P'!A1" display="600.2.4P" xr:uid="{A3787746-30A5-4960-A5FB-23E6C544F416}"/>
    <hyperlink ref="B21" location="'3P'!A1" display="3P" xr:uid="{90077E89-CEF6-4228-9E6A-CCD62A67FF5A}"/>
    <hyperlink ref="B24" location="'310.1P'!A1" display="310.1P" xr:uid="{9378E2FB-412A-485D-ADAA-7BA7C4AFD99F}"/>
    <hyperlink ref="B26" location="'320.1'!A1" display="320.1" xr:uid="{F89417B2-8516-4C70-B65C-F4E1B3CD3BDB}"/>
    <hyperlink ref="B27" location="'330.1'!A1" display="330.1" xr:uid="{7F3EE62A-94CE-494B-99D9-EC934654251C}"/>
    <hyperlink ref="B30" location="'500.1.1P'!A1" display="500.1.1P" xr:uid="{0ECAF666-B48C-4311-84D2-CB97C9B5AEB8}"/>
    <hyperlink ref="B31" location="'500.1.2P'!A1" display="500.1.2P" xr:uid="{643D396F-358F-4965-B71D-72A48B106704}"/>
    <hyperlink ref="B32" location="'500.1.3P'!A1" display="500.1.3P" xr:uid="{DEE5189F-1FA2-495E-8F13-824EAB0E3B1C}"/>
    <hyperlink ref="B33" location="'9P'!A1" display="9P" xr:uid="{5E697298-F8D7-4FCB-9DD4-4C59A0204F66}"/>
    <hyperlink ref="B34" location="'10P'!A1" display="10P" xr:uid="{26D34DE8-37DF-490E-93E0-8EC72BBC9A5D}"/>
    <hyperlink ref="B37" location="'11P'!A1" display="11P" xr:uid="{F8AFD959-3AB7-47AD-99C9-AB3C2309405F}"/>
    <hyperlink ref="B38" location="'12P'!A1" display="12P" xr:uid="{DA3AD031-A25B-479E-A055-7E6F90C79BE0}"/>
    <hyperlink ref="B39" location="'13P'!A1" display="13P" xr:uid="{8FE36D9A-8B98-46C2-AFDD-C72AB7FD0B6A}"/>
    <hyperlink ref="B40" location="'630.3'!A1" display="630.3" xr:uid="{5DB80C67-5D58-4E69-B364-D37178DF8A00}"/>
    <hyperlink ref="B41" location="'630.4'!A1" display="630.4" xr:uid="{CC102BF3-7B62-48F6-B885-EAF08794EBCC}"/>
    <hyperlink ref="B42" location="'630.5'!A1" display="630.5" xr:uid="{57A912CF-1463-4290-82EB-694396CB8B97}"/>
    <hyperlink ref="B45" location="'420.1'!A1" display="420.1" xr:uid="{C9DB994F-4DA2-4470-8C29-4372BAE6FDAF}"/>
    <hyperlink ref="B46" location="'450.2P'!A1" display="450.2P" xr:uid="{35F5AFAE-0C26-4ABD-96DE-881F56C10FE3}"/>
    <hyperlink ref="B47" location="'10.1P'!A1" display="10.1P" xr:uid="{462EEBCF-FC4A-4F7A-967E-63119F4B7E75}"/>
    <hyperlink ref="B50" location="'640.1'!Área_de_impresión" display="640.1" xr:uid="{AC577212-6226-4599-9B83-9327841FD572}"/>
    <hyperlink ref="B54" location="'673.1.1'!A1" display="673.1.1" xr:uid="{B7A6C0CC-BFC1-4A01-9950-6DFE34D9288B}"/>
    <hyperlink ref="B55" location="'673.1.2'!A1" display="673.1.2" xr:uid="{7BF9A57F-5487-456D-BAAE-2F88C7163DBA}"/>
    <hyperlink ref="B56" location="'14P'!A1" display="14P" xr:uid="{E65CDC61-77AB-4FAF-9C20-67774B99ACB1}"/>
    <hyperlink ref="B59" location="'1.1P'!A1" display="1.1P" xr:uid="{C41A69E2-0363-4AAD-9643-B974CA631D59}"/>
    <hyperlink ref="B60" location="'41P'!A1" display="41P" xr:uid="{A73FCED4-D404-4C65-A3A5-C2DD30A6363A}"/>
    <hyperlink ref="B61" location="'15P'!A1" display="15P" xr:uid="{6F75DDDA-F313-455B-9237-B454498E87ED}"/>
    <hyperlink ref="B62" location="'16P'!A1" display="16P" xr:uid="{12DF428A-A8B1-4275-B431-8720A44CFA9F}"/>
    <hyperlink ref="B63" location="'17P'!A1" display="17P" xr:uid="{0479CB5C-E5A2-4F61-9E37-9E1CCBB88EEF}"/>
    <hyperlink ref="B64" location="'18P'!A1" display="18P" xr:uid="{21C5E3A4-182B-4248-A3EC-D2F875DB8D4A}"/>
    <hyperlink ref="B65" location="'19P'!A1" display="19P" xr:uid="{C4B0E3DD-EAD9-4C8F-8B70-CDC62BB85218}"/>
    <hyperlink ref="B66" location="'20P'!A1" display="20P" xr:uid="{D2B7DFE3-2DA2-43A1-9426-27076EC481CE}"/>
    <hyperlink ref="B67" location="'20.1P'!A1" display="20.1P" xr:uid="{6C39D165-547D-401D-A175-851FA726ADAE}"/>
    <hyperlink ref="B68" location="'21P'!A1" display="21P" xr:uid="{B9401C05-3A9C-4FF3-B2FB-60690AA59127}"/>
    <hyperlink ref="B69" location="'22P'!A1" display="22P" xr:uid="{A0E38DE6-CE5C-494E-A470-3330B6E7A4B5}"/>
    <hyperlink ref="B70" location="'23P'!A1" display="23P" xr:uid="{F71204F2-56E3-44A0-8DC3-3646A46668EA}"/>
    <hyperlink ref="B71" location="'23.1P'!A1" display="23.1P" xr:uid="{13BECB40-53E5-4ED6-A0DA-AF430E1A4B3F}"/>
    <hyperlink ref="B72" location="'24P'!A1" display="24P" xr:uid="{F0FB4857-26D6-402E-B129-3F3BA0AD9B4F}"/>
    <hyperlink ref="B73" location="'25P'!A1" display="25P" xr:uid="{2A15A983-2A1F-41DD-A4B8-8407BF9D7E02}"/>
    <hyperlink ref="B74" location="'26P'!A1" display="26P" xr:uid="{DBC6850D-A445-4C36-9CAE-407C49039AF0}"/>
    <hyperlink ref="B75" location="'27P'!A1" display="27P" xr:uid="{4432140D-D9E3-4FA7-A92F-84B1343CC6F9}"/>
    <hyperlink ref="B76" location="'28P'!A1" display="28P" xr:uid="{CCD10B86-6792-46F8-A833-ECB3D33EF2DB}"/>
    <hyperlink ref="B77" location="'28.1P'!A1" display="28.1P" xr:uid="{80A30AE1-F49F-4A6B-A18E-17C66A878F8F}"/>
    <hyperlink ref="B78" location="'29P'!A1" display="29P" xr:uid="{C99ADF91-A968-4B3D-9B4B-03F009ECF547}"/>
    <hyperlink ref="B79" location="'30P'!A1" display="30P" xr:uid="{12F5C08B-3161-4158-BE73-79997A8E233F}"/>
    <hyperlink ref="B80" location="'31P'!A1" display="31P" xr:uid="{59330747-1F29-4547-A79E-0076662FED4E}"/>
    <hyperlink ref="B81" location="'31.1P'!A1" display="31.1P" xr:uid="{DEEBD3C7-835B-400D-8A0D-42A08386F36F}"/>
    <hyperlink ref="B84" location="'42P'!A1" display="42P" xr:uid="{E695E01E-62E0-46B2-85F2-E4B579CECAF5}"/>
    <hyperlink ref="B85" location="'32P'!A1" display="32P" xr:uid="{B82D1DF7-6556-4932-88C9-C33BBF0A865F}"/>
    <hyperlink ref="B86" location="'33P'!A1" display="33P" xr:uid="{18D41984-1B20-47D4-AAF9-15CFF56EBEA3}"/>
    <hyperlink ref="B87" location="'34P'!A1" display="34P" xr:uid="{E7655B73-B4C7-4002-8A29-EB1C62B2F45F}"/>
    <hyperlink ref="B88" location="'35P'!A1" display="35P" xr:uid="{453D0C20-2481-4C00-AD55-E657F15208FD}"/>
    <hyperlink ref="B89" location="'36P'!A1" display="36P" xr:uid="{F78D911D-AAC6-4A1A-8F15-1E2ECD96DAA6}"/>
    <hyperlink ref="B90" location="'37P'!A1" display="37P" xr:uid="{87E75657-58BB-4657-A5FE-A8A1E79B2321}"/>
    <hyperlink ref="B91" location="'60P'!A1" display="60P" xr:uid="{D70A4477-AC1B-45C3-AECF-ADE56A89AE13}"/>
    <hyperlink ref="B92" location="'60.1P'!A1" display="60.1P" xr:uid="{8D8CE7B5-744D-4B59-8F96-84C0DDFF2C42}"/>
    <hyperlink ref="B93" location="'61P'!A1" display="61P" xr:uid="{01977F59-559C-4585-A03D-59EB72133216}"/>
    <hyperlink ref="B94" location="'62P'!A1" display="62P" xr:uid="{A68B044D-2608-49A7-8814-60D7D8148ADB}"/>
    <hyperlink ref="B95" location="'63P'!A1" display="63P" xr:uid="{9F4A6FB1-3D30-4D18-89CC-EDC5661F3CEB}"/>
    <hyperlink ref="B99" location="'38P'!A1" display="38P" xr:uid="{BB6DFAC8-9EF1-4C28-AF38-53098FF35441}"/>
    <hyperlink ref="B100" location="'39P'!A1" display="39P" xr:uid="{9C88130D-DD95-40DA-BB14-3E8F8BDE8AEC}"/>
    <hyperlink ref="B101" location="'40P'!A1" display="40P" xr:uid="{9D47D7ED-035A-43C1-94D5-277063E7D1C2}"/>
    <hyperlink ref="B102" location="'43P'!A1" display="43P" xr:uid="{45DCA022-3739-4C1D-9728-CB2C9D49B70A}"/>
    <hyperlink ref="B103" location="'44P'!A1" display="44P" xr:uid="{7915FDF6-64A5-46E5-A208-85730FCC1E8B}"/>
    <hyperlink ref="B104" location="'45P'!A1" display="45P" xr:uid="{B27D271C-9921-4A15-88CE-C8945E7DF81F}"/>
    <hyperlink ref="B105" location="'46P'!A1" display="46P" xr:uid="{615E59F8-2239-4884-A228-0E9B677BD969}"/>
    <hyperlink ref="B106" location="'47P'!A1" display="47P" xr:uid="{B2A71C9E-94BD-4C55-963B-BF4498295B7C}"/>
    <hyperlink ref="B109" location="'700.1'!A1" display="700.1" xr:uid="{5C3CE7DB-8602-4CFD-BD12-E5D51A3B911A}"/>
    <hyperlink ref="B110" location="'700.3P'!Área_de_impresión" display="700.3" xr:uid="{B0F0C440-E626-49EC-8013-63AFC4A29611}"/>
    <hyperlink ref="B111" location="'48P'!A1" display="48P" xr:uid="{4F4C54A2-4772-469A-8288-2C075E82AF3C}"/>
    <hyperlink ref="B112" location="'48.1P'!A1" display="48.1P" xr:uid="{E3876AA8-9A30-4C3D-9E6F-5B94EC36516F}"/>
    <hyperlink ref="B113" location="'49P'!A1" display="49P" xr:uid="{E50D9575-0F51-4DAA-BD12-66742D288539}"/>
    <hyperlink ref="B114" location="'50P'!A1" display="50P" xr:uid="{7255DCB6-A135-46B7-BC8B-1BA950D2EEF5}"/>
    <hyperlink ref="B115" location="'51P'!A1" display="51P" xr:uid="{8FA801DB-E5C3-401F-A680-86E16749599C}"/>
    <hyperlink ref="B117" location="'900.2P'!A1" display="900.2P" xr:uid="{D33692A6-39E5-4589-AEC3-8A5CA04B72A7}"/>
    <hyperlink ref="B118" location="'900.2P1'!A1" display="900.2P1" xr:uid="{EAE37C4A-2DFD-4727-BACA-ABA09E4911AC}"/>
    <hyperlink ref="B51" location="'640.1'!Área_de_impresión" display="640.1" xr:uid="{F35F8125-0AD8-4522-94B6-DC82FEF08163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25C8F-8CF9-4D89-84B5-A8BFEA8A1B2F}">
  <dimension ref="A1:O126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'CDO.'!B12</f>
        <v>9. CALLE 15 ENTRADA BARRIO AMERICAS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/>
      <c r="F7" s="217" t="e">
        <f>+#REF!</f>
        <v>#REF!</v>
      </c>
      <c r="G7" s="285" t="e">
        <f>ROUND(F7*E7,0)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/>
      <c r="F8" s="217" t="e">
        <f>#REF!</f>
        <v>#REF!</v>
      </c>
      <c r="G8" s="285" t="e">
        <f t="shared" ref="G8:G14" si="0">ROUND(F8*E8,0)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/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/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/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/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/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/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/>
      <c r="F15" s="217"/>
      <c r="G15" s="307" t="e">
        <f>ROUND(SUM(G7:G14),0)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222"/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/>
      <c r="F17" s="217" t="e">
        <f>+#REF!</f>
        <v>#REF!</v>
      </c>
      <c r="G17" s="306" t="e">
        <f>ROUND(F17*E17,0)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/>
      <c r="F18" s="217" t="e">
        <f>#REF!</f>
        <v>#REF!</v>
      </c>
      <c r="G18" s="306" t="e">
        <f>ROUND(F18*E18,0)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/>
      <c r="F19" s="217" t="e">
        <f>#REF!</f>
        <v>#REF!</v>
      </c>
      <c r="G19" s="306" t="e">
        <f>ROUND(F19*E19,0)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/>
      <c r="F20" s="217" t="e">
        <f>#REF!</f>
        <v>#REF!</v>
      </c>
      <c r="G20" s="306" t="e">
        <f>ROUND(F20*E20,0)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/>
      <c r="F21" s="217" t="e">
        <f>#REF!</f>
        <v>#REF!</v>
      </c>
      <c r="G21" s="306" t="e">
        <f>ROUND(F21*E21,0)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/>
      <c r="F22" s="216"/>
      <c r="G22" s="307" t="e">
        <f>ROUND(SUM(G17:G21),0)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220"/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/>
      <c r="F24" s="217" t="e">
        <f>+#REF!</f>
        <v>#REF!</v>
      </c>
      <c r="G24" s="306" t="e">
        <f>ROUND(F24*E24,0)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/>
      <c r="F25" s="217" t="e">
        <f>#REF!</f>
        <v>#REF!</v>
      </c>
      <c r="G25" s="306"/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/>
      <c r="F26" s="217" t="e">
        <f>+'320.1'!N51</f>
        <v>#REF!</v>
      </c>
      <c r="G26" s="306" t="e">
        <f>ROUND(F26*E26,0)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/>
      <c r="F27" s="217" t="e">
        <f>+#REF!</f>
        <v>#REF!</v>
      </c>
      <c r="G27" s="306" t="e">
        <f>ROUND(F27*E27,0)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/>
      <c r="F28" s="217"/>
      <c r="G28" s="307" t="e">
        <f>ROUND(SUM(G24:G27),0)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220"/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/>
      <c r="F30" s="218" t="e">
        <f>'500.1.1P'!N56</f>
        <v>#REF!</v>
      </c>
      <c r="G30" s="306" t="e">
        <f>ROUND(F30*E30,0)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/>
      <c r="F31" s="218" t="e">
        <f>#REF!</f>
        <v>#REF!</v>
      </c>
      <c r="G31" s="306" t="e">
        <f>ROUND(F31*E31,0)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/>
      <c r="F32" s="218" t="e">
        <f>'500.1.3P'!N56</f>
        <v>#REF!</v>
      </c>
      <c r="G32" s="306" t="e">
        <f>ROUND(F32*E32,0)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/>
      <c r="F33" s="218" t="e">
        <f>#REF!</f>
        <v>#REF!</v>
      </c>
      <c r="G33" s="306" t="e">
        <f>ROUND(F33*E33,0)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/>
      <c r="F34" s="218" t="e">
        <f>#REF!</f>
        <v>#REF!</v>
      </c>
      <c r="G34" s="306" t="e">
        <f>ROUND(F34*E34,0)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/>
      <c r="F35" s="218"/>
      <c r="G35" s="307" t="e">
        <f>ROUND(SUM(G30:G34),0)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220"/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/>
      <c r="F37" s="218" t="e">
        <f>#REF!</f>
        <v>#REF!</v>
      </c>
      <c r="G37" s="306" t="e">
        <f t="shared" ref="G37:G42" si="1">ROUND(F37*E37,0)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/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/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/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/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/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/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220"/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/>
      <c r="F45" s="216" t="e">
        <f>#REF!</f>
        <v>#REF!</v>
      </c>
      <c r="G45" s="306" t="e">
        <f>ROUND(F45*E45,0)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/>
      <c r="F46" s="216" t="e">
        <f>#REF!</f>
        <v>#REF!</v>
      </c>
      <c r="G46" s="306" t="e">
        <f>ROUND(F46*E46,0)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/>
      <c r="F47" s="216" t="e">
        <f>#REF!</f>
        <v>#REF!</v>
      </c>
      <c r="G47" s="306" t="e">
        <f>ROUND(F47*E47,0)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/>
      <c r="F48" s="218"/>
      <c r="G48" s="307" t="e">
        <f>ROUND(SUM(G45:G47),0)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220"/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/>
      <c r="F50" s="274" t="e">
        <f>#REF!</f>
        <v>#REF!</v>
      </c>
      <c r="G50" s="306" t="e">
        <f>ROUND(F50*E50,0)</f>
        <v>#REF!</v>
      </c>
      <c r="H50" s="179"/>
      <c r="I50" s="1"/>
    </row>
    <row r="51" spans="1:11">
      <c r="A51" s="231"/>
      <c r="B51" s="182"/>
      <c r="C51" s="183" t="e">
        <f>#REF!</f>
        <v>#REF!</v>
      </c>
      <c r="D51" s="188" t="e">
        <f>#REF!</f>
        <v>#REF!</v>
      </c>
      <c r="E51" s="181"/>
      <c r="F51" s="274" t="e">
        <f>#REF!</f>
        <v>#REF!</v>
      </c>
      <c r="G51" s="315" t="e">
        <f>G50</f>
        <v>#REF!</v>
      </c>
      <c r="H51" s="179"/>
      <c r="I51" s="1"/>
    </row>
    <row r="52" spans="1:11" ht="15" customHeight="1">
      <c r="A52" s="231"/>
      <c r="B52" s="220"/>
      <c r="C52" s="270" t="e">
        <f>#REF!</f>
        <v>#REF!</v>
      </c>
      <c r="D52" s="227" t="e">
        <f>#REF!</f>
        <v>#REF!</v>
      </c>
      <c r="E52" s="220"/>
      <c r="F52" s="222" t="e">
        <f>#REF!</f>
        <v>#REF!</v>
      </c>
      <c r="G52" s="224"/>
      <c r="H52" s="179"/>
      <c r="I52" s="1"/>
      <c r="J52" s="19"/>
      <c r="K52" s="19"/>
    </row>
    <row r="53" spans="1:11" ht="15" customHeight="1">
      <c r="A53" s="231">
        <v>32</v>
      </c>
      <c r="B53" s="321" t="s">
        <v>48</v>
      </c>
      <c r="C53" s="183" t="e">
        <f>#REF!</f>
        <v>#REF!</v>
      </c>
      <c r="D53" s="188" t="e">
        <f>#REF!</f>
        <v>#REF!</v>
      </c>
      <c r="E53" s="181"/>
      <c r="F53" s="217" t="e">
        <f>#REF!</f>
        <v>#REF!</v>
      </c>
      <c r="G53" s="306" t="e">
        <f>ROUND(F53*E53,0)</f>
        <v>#REF!</v>
      </c>
      <c r="H53" s="179"/>
      <c r="I53" s="1"/>
      <c r="J53" s="19"/>
      <c r="K53" s="19"/>
    </row>
    <row r="54" spans="1:11" ht="15" customHeight="1">
      <c r="A54" s="232">
        <v>33</v>
      </c>
      <c r="B54" s="321" t="s">
        <v>155</v>
      </c>
      <c r="C54" s="183" t="e">
        <f>#REF!</f>
        <v>#REF!</v>
      </c>
      <c r="D54" s="188" t="e">
        <f>#REF!</f>
        <v>#REF!</v>
      </c>
      <c r="E54" s="181"/>
      <c r="F54" s="217" t="e">
        <f>#REF!</f>
        <v>#REF!</v>
      </c>
      <c r="G54" s="306" t="e">
        <f>ROUND(F54*E54,0)</f>
        <v>#REF!</v>
      </c>
      <c r="H54" s="179"/>
      <c r="I54" s="1"/>
      <c r="J54" s="19"/>
      <c r="K54" s="19"/>
    </row>
    <row r="55" spans="1:11" ht="14.4">
      <c r="A55" s="231">
        <v>34</v>
      </c>
      <c r="B55" s="321" t="s">
        <v>156</v>
      </c>
      <c r="C55" s="183" t="e">
        <f>#REF!</f>
        <v>#REF!</v>
      </c>
      <c r="D55" s="188" t="e">
        <f>#REF!</f>
        <v>#REF!</v>
      </c>
      <c r="E55" s="181"/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>
      <c r="A56" s="231"/>
      <c r="B56" s="182"/>
      <c r="C56" s="183"/>
      <c r="D56" s="188"/>
      <c r="E56" s="181"/>
      <c r="F56" s="217"/>
      <c r="G56" s="307" t="e">
        <f>ROUND(SUM(G53:G55),0)</f>
        <v>#REF!</v>
      </c>
      <c r="H56" s="179"/>
      <c r="I56" s="1"/>
      <c r="J56" s="19"/>
      <c r="K56" s="19"/>
    </row>
    <row r="57" spans="1:11">
      <c r="A57" s="232"/>
      <c r="B57" s="220"/>
      <c r="C57" s="270" t="e">
        <f>#REF!</f>
        <v>#REF!</v>
      </c>
      <c r="D57" s="227" t="e">
        <f>#REF!</f>
        <v>#REF!</v>
      </c>
      <c r="E57" s="220"/>
      <c r="F57" s="225"/>
      <c r="G57" s="284"/>
      <c r="H57" s="179"/>
      <c r="I57" s="1"/>
      <c r="J57" s="19"/>
      <c r="K57" s="19"/>
    </row>
    <row r="58" spans="1:11" ht="14.4">
      <c r="A58" s="231">
        <v>35</v>
      </c>
      <c r="B58" s="321" t="s">
        <v>208</v>
      </c>
      <c r="C58" s="183" t="e">
        <f>#REF!</f>
        <v>#REF!</v>
      </c>
      <c r="D58" s="188" t="e">
        <f>#REF!</f>
        <v>#REF!</v>
      </c>
      <c r="E58" s="181"/>
      <c r="F58" s="217" t="e">
        <f>#REF!</f>
        <v>#REF!</v>
      </c>
      <c r="G58" s="306" t="e">
        <f>ROUND(F58*E58,0)</f>
        <v>#REF!</v>
      </c>
      <c r="H58" s="179"/>
      <c r="I58" s="1"/>
      <c r="J58" s="19"/>
      <c r="K58" s="19"/>
    </row>
    <row r="59" spans="1:11" ht="14.4">
      <c r="A59" s="231">
        <v>36</v>
      </c>
      <c r="B59" s="321" t="s">
        <v>246</v>
      </c>
      <c r="C59" s="183" t="e">
        <f>#REF!</f>
        <v>#REF!</v>
      </c>
      <c r="D59" s="188" t="e">
        <f>#REF!</f>
        <v>#REF!</v>
      </c>
      <c r="E59" s="181"/>
      <c r="F59" s="217" t="e">
        <f>#REF!</f>
        <v>#REF!</v>
      </c>
      <c r="G59" s="306" t="e">
        <f t="shared" ref="G59:G94" si="2">ROUND(F59*E59,0)</f>
        <v>#REF!</v>
      </c>
      <c r="H59" s="179"/>
      <c r="I59" s="1"/>
      <c r="J59" s="19"/>
      <c r="K59" s="19"/>
    </row>
    <row r="60" spans="1:11" ht="14.4">
      <c r="A60" s="231">
        <v>37</v>
      </c>
      <c r="B60" s="321" t="s">
        <v>196</v>
      </c>
      <c r="C60" s="183" t="e">
        <f>#REF!</f>
        <v>#REF!</v>
      </c>
      <c r="D60" s="188" t="e">
        <f>#REF!</f>
        <v>#REF!</v>
      </c>
      <c r="E60" s="181"/>
      <c r="F60" s="217" t="e">
        <f>#REF!</f>
        <v>#REF!</v>
      </c>
      <c r="G60" s="306" t="e">
        <f t="shared" si="2"/>
        <v>#REF!</v>
      </c>
      <c r="H60" s="179"/>
      <c r="I60" s="1"/>
      <c r="J60" s="19"/>
      <c r="K60" s="19"/>
    </row>
    <row r="61" spans="1:11" ht="14.4">
      <c r="A61" s="231">
        <v>38</v>
      </c>
      <c r="B61" s="321" t="s">
        <v>197</v>
      </c>
      <c r="C61" s="183" t="e">
        <f>#REF!</f>
        <v>#REF!</v>
      </c>
      <c r="D61" s="188" t="e">
        <f>#REF!</f>
        <v>#REF!</v>
      </c>
      <c r="E61" s="181"/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39</v>
      </c>
      <c r="B62" s="321" t="s">
        <v>198</v>
      </c>
      <c r="C62" s="183" t="e">
        <f>#REF!</f>
        <v>#REF!</v>
      </c>
      <c r="D62" s="188" t="e">
        <f>#REF!</f>
        <v>#REF!</v>
      </c>
      <c r="E62" s="181"/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40</v>
      </c>
      <c r="B63" s="321" t="s">
        <v>199</v>
      </c>
      <c r="C63" s="183" t="e">
        <f>#REF!</f>
        <v>#REF!</v>
      </c>
      <c r="D63" s="188" t="e">
        <f>#REF!</f>
        <v>#REF!</v>
      </c>
      <c r="E63" s="181"/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41</v>
      </c>
      <c r="B64" s="321" t="s">
        <v>205</v>
      </c>
      <c r="C64" s="183" t="e">
        <f>#REF!</f>
        <v>#REF!</v>
      </c>
      <c r="D64" s="188" t="e">
        <f>#REF!</f>
        <v>#REF!</v>
      </c>
      <c r="E64" s="181"/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42</v>
      </c>
      <c r="B65" s="321" t="s">
        <v>206</v>
      </c>
      <c r="C65" s="183" t="e">
        <f>#REF!</f>
        <v>#REF!</v>
      </c>
      <c r="D65" s="188" t="e">
        <f>#REF!</f>
        <v>#REF!</v>
      </c>
      <c r="E65" s="181"/>
      <c r="F65" s="217" t="e">
        <f>#REF!</f>
        <v>#REF!</v>
      </c>
      <c r="G65" s="306" t="e">
        <f t="shared" si="2"/>
        <v>#REF!</v>
      </c>
      <c r="H65" s="1"/>
      <c r="I65" s="1"/>
      <c r="J65" s="19"/>
      <c r="K65" s="19"/>
    </row>
    <row r="66" spans="1:11" ht="14.4">
      <c r="A66" s="231">
        <v>43</v>
      </c>
      <c r="B66" s="321" t="s">
        <v>298</v>
      </c>
      <c r="C66" s="183" t="e">
        <f>#REF!</f>
        <v>#REF!</v>
      </c>
      <c r="D66" s="188" t="e">
        <f>#REF!</f>
        <v>#REF!</v>
      </c>
      <c r="E66" s="181"/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44</v>
      </c>
      <c r="B67" s="321" t="s">
        <v>207</v>
      </c>
      <c r="C67" s="183" t="e">
        <f>#REF!</f>
        <v>#REF!</v>
      </c>
      <c r="D67" s="188" t="e">
        <f>#REF!</f>
        <v>#REF!</v>
      </c>
      <c r="E67" s="181"/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45</v>
      </c>
      <c r="B68" s="321" t="s">
        <v>200</v>
      </c>
      <c r="C68" s="183" t="e">
        <f>#REF!</f>
        <v>#REF!</v>
      </c>
      <c r="D68" s="188" t="e">
        <f>#REF!</f>
        <v>#REF!</v>
      </c>
      <c r="E68" s="181"/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46</v>
      </c>
      <c r="B69" s="321" t="s">
        <v>201</v>
      </c>
      <c r="C69" s="183" t="e">
        <f>#REF!</f>
        <v>#REF!</v>
      </c>
      <c r="D69" s="188" t="e">
        <f>#REF!</f>
        <v>#REF!</v>
      </c>
      <c r="E69" s="181"/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47</v>
      </c>
      <c r="B70" s="321" t="s">
        <v>295</v>
      </c>
      <c r="C70" s="183" t="e">
        <f>#REF!</f>
        <v>#REF!</v>
      </c>
      <c r="D70" s="188" t="e">
        <f>#REF!</f>
        <v>#REF!</v>
      </c>
      <c r="E70" s="181"/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48</v>
      </c>
      <c r="B71" s="321" t="s">
        <v>202</v>
      </c>
      <c r="C71" s="183" t="e">
        <f>#REF!</f>
        <v>#REF!</v>
      </c>
      <c r="D71" s="188" t="e">
        <f>#REF!</f>
        <v>#REF!</v>
      </c>
      <c r="E71" s="181"/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49</v>
      </c>
      <c r="B72" s="321" t="s">
        <v>203</v>
      </c>
      <c r="C72" s="183" t="e">
        <f>#REF!</f>
        <v>#REF!</v>
      </c>
      <c r="D72" s="188" t="e">
        <f>#REF!</f>
        <v>#REF!</v>
      </c>
      <c r="E72" s="181"/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50</v>
      </c>
      <c r="B73" s="321" t="s">
        <v>204</v>
      </c>
      <c r="C73" s="183" t="e">
        <f>#REF!</f>
        <v>#REF!</v>
      </c>
      <c r="D73" s="188" t="e">
        <f>#REF!</f>
        <v>#REF!</v>
      </c>
      <c r="E73" s="181"/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51</v>
      </c>
      <c r="B74" s="321" t="s">
        <v>209</v>
      </c>
      <c r="C74" s="183" t="e">
        <f>#REF!</f>
        <v>#REF!</v>
      </c>
      <c r="D74" s="188" t="e">
        <f>#REF!</f>
        <v>#REF!</v>
      </c>
      <c r="E74" s="181"/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52</v>
      </c>
      <c r="B75" s="321" t="s">
        <v>210</v>
      </c>
      <c r="C75" s="183" t="e">
        <f>#REF!</f>
        <v>#REF!</v>
      </c>
      <c r="D75" s="188" t="e">
        <f>#REF!</f>
        <v>#REF!</v>
      </c>
      <c r="E75" s="181"/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53</v>
      </c>
      <c r="B76" s="321" t="s">
        <v>300</v>
      </c>
      <c r="C76" s="183" t="e">
        <f>#REF!</f>
        <v>#REF!</v>
      </c>
      <c r="D76" s="188" t="e">
        <f>#REF!</f>
        <v>#REF!</v>
      </c>
      <c r="E76" s="181"/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54</v>
      </c>
      <c r="B77" s="321" t="s">
        <v>211</v>
      </c>
      <c r="C77" s="183" t="e">
        <f>#REF!</f>
        <v>#REF!</v>
      </c>
      <c r="D77" s="188" t="e">
        <f>#REF!</f>
        <v>#REF!</v>
      </c>
      <c r="E77" s="181"/>
      <c r="F77" s="217" t="e">
        <f>#REF!</f>
        <v>#REF!</v>
      </c>
      <c r="G77" s="306" t="e">
        <f t="shared" si="2"/>
        <v>#REF!</v>
      </c>
      <c r="H77" s="179"/>
      <c r="I77" s="1"/>
      <c r="J77" s="19"/>
      <c r="K77" s="19"/>
    </row>
    <row r="78" spans="1:11" ht="14.4">
      <c r="A78" s="231">
        <v>55</v>
      </c>
      <c r="B78" s="321" t="s">
        <v>212</v>
      </c>
      <c r="C78" s="183" t="e">
        <f>#REF!</f>
        <v>#REF!</v>
      </c>
      <c r="D78" s="188" t="e">
        <f>#REF!</f>
        <v>#REF!</v>
      </c>
      <c r="E78" s="181"/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56</v>
      </c>
      <c r="B79" s="321" t="s">
        <v>213</v>
      </c>
      <c r="C79" s="183" t="e">
        <f>#REF!</f>
        <v>#REF!</v>
      </c>
      <c r="D79" s="188" t="e">
        <f>#REF!</f>
        <v>#REF!</v>
      </c>
      <c r="E79" s="181"/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57</v>
      </c>
      <c r="B80" s="321" t="s">
        <v>296</v>
      </c>
      <c r="C80" s="183" t="e">
        <f>#REF!</f>
        <v>#REF!</v>
      </c>
      <c r="D80" s="188" t="e">
        <f>#REF!</f>
        <v>#REF!</v>
      </c>
      <c r="E80" s="181"/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>
      <c r="A81" s="231"/>
      <c r="B81" s="182"/>
      <c r="C81" s="183" t="e">
        <f>#REF!</f>
        <v>#REF!</v>
      </c>
      <c r="D81" s="188" t="e">
        <f>#REF!</f>
        <v>#REF!</v>
      </c>
      <c r="E81" s="181"/>
      <c r="F81" s="217"/>
      <c r="G81" s="307" t="e">
        <f>SUM(G58:G80)</f>
        <v>#REF!</v>
      </c>
      <c r="H81" s="179"/>
      <c r="I81" s="1"/>
      <c r="J81" s="19"/>
      <c r="K81" s="19"/>
    </row>
    <row r="82" spans="1:11">
      <c r="A82" s="231"/>
      <c r="B82" s="220"/>
      <c r="C82" s="270" t="e">
        <f>#REF!</f>
        <v>#REF!</v>
      </c>
      <c r="D82" s="227" t="e">
        <f>#REF!</f>
        <v>#REF!</v>
      </c>
      <c r="E82" s="220"/>
      <c r="F82" s="225"/>
      <c r="G82" s="306">
        <f t="shared" si="2"/>
        <v>0</v>
      </c>
      <c r="H82" s="179"/>
      <c r="I82" s="1"/>
      <c r="J82" s="19"/>
      <c r="K82" s="19"/>
    </row>
    <row r="83" spans="1:11" ht="14.4">
      <c r="A83" s="231">
        <v>58</v>
      </c>
      <c r="B83" s="321" t="s">
        <v>247</v>
      </c>
      <c r="C83" s="183" t="e">
        <f>#REF!</f>
        <v>#REF!</v>
      </c>
      <c r="D83" s="188" t="e">
        <f>#REF!</f>
        <v>#REF!</v>
      </c>
      <c r="E83" s="181"/>
      <c r="F83" s="217" t="e">
        <f>#REF!</f>
        <v>#REF!</v>
      </c>
      <c r="G83" s="306" t="e">
        <f t="shared" si="2"/>
        <v>#REF!</v>
      </c>
      <c r="H83" s="179"/>
      <c r="I83" s="1"/>
      <c r="J83" s="19"/>
      <c r="K83" s="19"/>
    </row>
    <row r="84" spans="1:11" ht="14.4">
      <c r="A84" s="231">
        <v>59</v>
      </c>
      <c r="B84" s="321" t="s">
        <v>237</v>
      </c>
      <c r="C84" s="183" t="e">
        <f>#REF!</f>
        <v>#REF!</v>
      </c>
      <c r="D84" s="188" t="e">
        <f>#REF!</f>
        <v>#REF!</v>
      </c>
      <c r="E84" s="181"/>
      <c r="F84" s="217" t="e">
        <f>#REF!</f>
        <v>#REF!</v>
      </c>
      <c r="G84" s="306" t="e">
        <f t="shared" si="2"/>
        <v>#REF!</v>
      </c>
      <c r="H84" s="179"/>
      <c r="I84" s="1"/>
      <c r="J84" s="19"/>
      <c r="K84" s="19"/>
    </row>
    <row r="85" spans="1:11" ht="14.4">
      <c r="A85" s="231">
        <v>60</v>
      </c>
      <c r="B85" s="321" t="s">
        <v>238</v>
      </c>
      <c r="C85" s="183" t="e">
        <f>#REF!</f>
        <v>#REF!</v>
      </c>
      <c r="D85" s="188" t="e">
        <f>#REF!</f>
        <v>#REF!</v>
      </c>
      <c r="E85" s="181"/>
      <c r="F85" s="217" t="e">
        <f>#REF!</f>
        <v>#REF!</v>
      </c>
      <c r="G85" s="306" t="e">
        <f t="shared" si="2"/>
        <v>#REF!</v>
      </c>
      <c r="H85" s="179"/>
      <c r="I85" s="1"/>
      <c r="J85" s="19"/>
      <c r="K85" s="19"/>
    </row>
    <row r="86" spans="1:11" ht="14.4">
      <c r="A86" s="231">
        <v>61</v>
      </c>
      <c r="B86" s="321" t="s">
        <v>239</v>
      </c>
      <c r="C86" s="183" t="e">
        <f>#REF!</f>
        <v>#REF!</v>
      </c>
      <c r="D86" s="188" t="e">
        <f>#REF!</f>
        <v>#REF!</v>
      </c>
      <c r="E86" s="181"/>
      <c r="F86" s="217" t="e">
        <f>#REF!</f>
        <v>#REF!</v>
      </c>
      <c r="G86" s="306" t="e">
        <f t="shared" si="2"/>
        <v>#REF!</v>
      </c>
      <c r="H86" s="179"/>
      <c r="I86" s="1"/>
      <c r="J86" s="19"/>
      <c r="K86" s="19"/>
    </row>
    <row r="87" spans="1:11" ht="14.4">
      <c r="A87" s="231">
        <v>62</v>
      </c>
      <c r="B87" s="321" t="s">
        <v>240</v>
      </c>
      <c r="C87" s="183" t="e">
        <f>#REF!</f>
        <v>#REF!</v>
      </c>
      <c r="D87" s="188" t="e">
        <f>#REF!</f>
        <v>#REF!</v>
      </c>
      <c r="E87" s="181"/>
      <c r="F87" s="217" t="e">
        <f>#REF!</f>
        <v>#REF!</v>
      </c>
      <c r="G87" s="306" t="e">
        <f t="shared" si="2"/>
        <v>#REF!</v>
      </c>
      <c r="H87" s="179"/>
      <c r="I87" s="1"/>
      <c r="J87" s="19"/>
      <c r="K87" s="19"/>
    </row>
    <row r="88" spans="1:11" ht="14.4">
      <c r="A88" s="231">
        <v>63</v>
      </c>
      <c r="B88" s="321" t="s">
        <v>241</v>
      </c>
      <c r="C88" s="183" t="e">
        <f>#REF!</f>
        <v>#REF!</v>
      </c>
      <c r="D88" s="188" t="e">
        <f>#REF!</f>
        <v>#REF!</v>
      </c>
      <c r="E88" s="181"/>
      <c r="F88" s="217" t="e">
        <f>#REF!</f>
        <v>#REF!</v>
      </c>
      <c r="G88" s="306" t="e">
        <f t="shared" si="2"/>
        <v>#REF!</v>
      </c>
      <c r="H88" s="179"/>
      <c r="I88" s="1"/>
      <c r="J88" s="19"/>
      <c r="K88" s="19"/>
    </row>
    <row r="89" spans="1:11" ht="14.4">
      <c r="A89" s="231">
        <v>64</v>
      </c>
      <c r="B89" s="321" t="s">
        <v>242</v>
      </c>
      <c r="C89" s="183" t="e">
        <f>#REF!</f>
        <v>#REF!</v>
      </c>
      <c r="D89" s="188" t="e">
        <f>#REF!</f>
        <v>#REF!</v>
      </c>
      <c r="E89" s="181"/>
      <c r="F89" s="217" t="e">
        <f>#REF!</f>
        <v>#REF!</v>
      </c>
      <c r="G89" s="306" t="e">
        <f t="shared" si="2"/>
        <v>#REF!</v>
      </c>
      <c r="H89" s="179"/>
      <c r="I89" s="1"/>
      <c r="J89" s="19"/>
      <c r="K89" s="19"/>
    </row>
    <row r="90" spans="1:11" ht="14.4">
      <c r="A90" s="231">
        <v>65</v>
      </c>
      <c r="B90" s="321" t="s">
        <v>346</v>
      </c>
      <c r="C90" s="183" t="e">
        <f>#REF!</f>
        <v>#REF!</v>
      </c>
      <c r="D90" s="188" t="e">
        <f>#REF!</f>
        <v>#REF!</v>
      </c>
      <c r="E90" s="181"/>
      <c r="F90" s="217" t="e">
        <f>#REF!</f>
        <v>#REF!</v>
      </c>
      <c r="G90" s="306" t="e">
        <f t="shared" si="2"/>
        <v>#REF!</v>
      </c>
      <c r="H90" s="179"/>
      <c r="I90" s="1"/>
      <c r="J90" s="19"/>
      <c r="K90" s="19"/>
    </row>
    <row r="91" spans="1:11" ht="14.4">
      <c r="A91" s="231">
        <v>66</v>
      </c>
      <c r="B91" s="321" t="s">
        <v>354</v>
      </c>
      <c r="C91" s="183" t="e">
        <f>#REF!</f>
        <v>#REF!</v>
      </c>
      <c r="D91" s="188" t="e">
        <f>#REF!</f>
        <v>#REF!</v>
      </c>
      <c r="E91" s="181"/>
      <c r="F91" s="217" t="e">
        <f>#REF!</f>
        <v>#REF!</v>
      </c>
      <c r="G91" s="306" t="e">
        <f t="shared" si="2"/>
        <v>#REF!</v>
      </c>
      <c r="H91" s="179"/>
      <c r="I91" s="1"/>
      <c r="J91" s="19"/>
      <c r="K91" s="19"/>
    </row>
    <row r="92" spans="1:11" ht="14.4">
      <c r="A92" s="231">
        <v>67</v>
      </c>
      <c r="B92" s="321" t="s">
        <v>347</v>
      </c>
      <c r="C92" s="183" t="e">
        <f>#REF!</f>
        <v>#REF!</v>
      </c>
      <c r="D92" s="188" t="e">
        <f>#REF!</f>
        <v>#REF!</v>
      </c>
      <c r="E92" s="181"/>
      <c r="F92" s="217" t="e">
        <f>#REF!</f>
        <v>#REF!</v>
      </c>
      <c r="G92" s="306" t="e">
        <f t="shared" si="2"/>
        <v>#REF!</v>
      </c>
      <c r="H92" s="179"/>
      <c r="I92" s="1"/>
      <c r="J92" s="19"/>
      <c r="K92" s="19"/>
    </row>
    <row r="93" spans="1:11" ht="14.4">
      <c r="A93" s="231">
        <v>68</v>
      </c>
      <c r="B93" s="321" t="s">
        <v>348</v>
      </c>
      <c r="C93" s="183" t="e">
        <f>#REF!</f>
        <v>#REF!</v>
      </c>
      <c r="D93" s="188" t="e">
        <f>#REF!</f>
        <v>#REF!</v>
      </c>
      <c r="E93" s="181"/>
      <c r="F93" s="217" t="e">
        <f>#REF!</f>
        <v>#REF!</v>
      </c>
      <c r="G93" s="306" t="e">
        <f t="shared" si="2"/>
        <v>#REF!</v>
      </c>
      <c r="H93" s="179"/>
      <c r="I93" s="1"/>
      <c r="J93" s="19"/>
      <c r="K93" s="19"/>
    </row>
    <row r="94" spans="1:11" ht="14.4">
      <c r="A94" s="231">
        <v>69</v>
      </c>
      <c r="B94" s="321" t="s">
        <v>349</v>
      </c>
      <c r="C94" s="183" t="e">
        <f>#REF!</f>
        <v>#REF!</v>
      </c>
      <c r="D94" s="188" t="e">
        <f>#REF!</f>
        <v>#REF!</v>
      </c>
      <c r="E94" s="181"/>
      <c r="F94" s="217" t="e">
        <f>#REF!</f>
        <v>#REF!</v>
      </c>
      <c r="G94" s="306" t="e">
        <f t="shared" si="2"/>
        <v>#REF!</v>
      </c>
      <c r="H94" s="179"/>
      <c r="I94" s="1"/>
      <c r="J94" s="19"/>
      <c r="K94" s="19"/>
    </row>
    <row r="95" spans="1:11">
      <c r="A95" s="231"/>
      <c r="B95" s="182"/>
      <c r="C95" s="183" t="e">
        <f>#REF!</f>
        <v>#REF!</v>
      </c>
      <c r="D95" s="188" t="e">
        <f>#REF!</f>
        <v>#REF!</v>
      </c>
      <c r="E95" s="181"/>
      <c r="F95" s="217"/>
      <c r="G95" s="307" t="e">
        <f>ROUND(SUM(G83:G94),0)</f>
        <v>#REF!</v>
      </c>
      <c r="H95" s="179"/>
      <c r="I95" s="1"/>
      <c r="J95" s="19"/>
      <c r="K95" s="19"/>
    </row>
    <row r="96" spans="1:11">
      <c r="A96" s="231"/>
      <c r="B96" s="220"/>
      <c r="C96" s="270" t="e">
        <f>#REF!</f>
        <v>#REF!</v>
      </c>
      <c r="D96" s="227" t="e">
        <f>#REF!</f>
        <v>#REF!</v>
      </c>
      <c r="E96" s="220"/>
      <c r="F96" s="225"/>
      <c r="G96" s="284"/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220"/>
      <c r="F97" s="225"/>
      <c r="G97" s="284"/>
      <c r="H97" s="179"/>
      <c r="I97" s="1"/>
      <c r="J97" s="19"/>
      <c r="K97" s="19"/>
    </row>
    <row r="98" spans="1:11" ht="14.4">
      <c r="A98" s="231">
        <v>70</v>
      </c>
      <c r="B98" s="321" t="s">
        <v>245</v>
      </c>
      <c r="C98" s="183" t="e">
        <f>#REF!</f>
        <v>#REF!</v>
      </c>
      <c r="D98" s="188" t="e">
        <f>#REF!</f>
        <v>#REF!</v>
      </c>
      <c r="E98" s="181"/>
      <c r="F98" s="217" t="e">
        <f>#REF!</f>
        <v>#REF!</v>
      </c>
      <c r="G98" s="306" t="e">
        <f t="shared" ref="G98:G114" si="3">ROUND(F98*E98,0)</f>
        <v>#REF!</v>
      </c>
      <c r="H98" s="179"/>
      <c r="I98" s="1"/>
      <c r="J98" s="19"/>
      <c r="K98" s="19"/>
    </row>
    <row r="99" spans="1:11" ht="14.4">
      <c r="A99" s="231">
        <v>71</v>
      </c>
      <c r="B99" s="321" t="s">
        <v>243</v>
      </c>
      <c r="C99" s="183" t="e">
        <f>#REF!</f>
        <v>#REF!</v>
      </c>
      <c r="D99" s="188" t="e">
        <f>#REF!</f>
        <v>#REF!</v>
      </c>
      <c r="E99" s="181"/>
      <c r="F99" s="217" t="e">
        <f>#REF!</f>
        <v>#REF!</v>
      </c>
      <c r="G99" s="306" t="e">
        <f t="shared" si="3"/>
        <v>#REF!</v>
      </c>
      <c r="H99" s="179"/>
      <c r="I99" s="1"/>
      <c r="J99" s="19"/>
      <c r="K99" s="19"/>
    </row>
    <row r="100" spans="1:11" ht="14.4">
      <c r="A100" s="231">
        <v>72</v>
      </c>
      <c r="B100" s="321" t="s">
        <v>244</v>
      </c>
      <c r="C100" s="183" t="e">
        <f>#REF!</f>
        <v>#REF!</v>
      </c>
      <c r="D100" s="188" t="e">
        <f>#REF!</f>
        <v>#REF!</v>
      </c>
      <c r="E100" s="181"/>
      <c r="F100" s="217" t="e">
        <f>#REF!</f>
        <v>#REF!</v>
      </c>
      <c r="G100" s="306" t="e">
        <f t="shared" si="3"/>
        <v>#REF!</v>
      </c>
      <c r="H100" s="179"/>
      <c r="I100" s="1"/>
      <c r="J100" s="19"/>
      <c r="K100" s="19"/>
    </row>
    <row r="101" spans="1:11" ht="14.4">
      <c r="A101" s="231">
        <v>73</v>
      </c>
      <c r="B101" s="321" t="s">
        <v>248</v>
      </c>
      <c r="C101" s="183" t="e">
        <f>#REF!</f>
        <v>#REF!</v>
      </c>
      <c r="D101" s="188" t="e">
        <f>#REF!</f>
        <v>#REF!</v>
      </c>
      <c r="E101" s="181"/>
      <c r="F101" s="217" t="e">
        <f>#REF!</f>
        <v>#REF!</v>
      </c>
      <c r="G101" s="306" t="e">
        <f t="shared" si="3"/>
        <v>#REF!</v>
      </c>
      <c r="H101" s="179"/>
      <c r="I101" s="1"/>
      <c r="J101" s="19"/>
      <c r="K101" s="19"/>
    </row>
    <row r="102" spans="1:11" ht="14.4">
      <c r="A102" s="231">
        <v>74</v>
      </c>
      <c r="B102" s="321" t="s">
        <v>249</v>
      </c>
      <c r="C102" s="183" t="e">
        <f>#REF!</f>
        <v>#REF!</v>
      </c>
      <c r="D102" s="188" t="e">
        <f>#REF!</f>
        <v>#REF!</v>
      </c>
      <c r="E102" s="181"/>
      <c r="F102" s="217" t="e">
        <f>#REF!</f>
        <v>#REF!</v>
      </c>
      <c r="G102" s="306" t="e">
        <f t="shared" si="3"/>
        <v>#REF!</v>
      </c>
      <c r="H102" s="179"/>
      <c r="I102" s="1"/>
      <c r="J102" s="19"/>
      <c r="K102" s="19"/>
    </row>
    <row r="103" spans="1:11" ht="14.4">
      <c r="A103" s="231">
        <v>75</v>
      </c>
      <c r="B103" s="321" t="s">
        <v>250</v>
      </c>
      <c r="C103" s="183" t="e">
        <f>#REF!</f>
        <v>#REF!</v>
      </c>
      <c r="D103" s="188" t="e">
        <f>#REF!</f>
        <v>#REF!</v>
      </c>
      <c r="E103" s="181"/>
      <c r="F103" s="217" t="e">
        <f>#REF!</f>
        <v>#REF!</v>
      </c>
      <c r="G103" s="306" t="e">
        <f t="shared" si="3"/>
        <v>#REF!</v>
      </c>
      <c r="H103" s="179"/>
      <c r="I103" s="1"/>
      <c r="J103" s="19"/>
      <c r="K103" s="19"/>
    </row>
    <row r="104" spans="1:11" ht="14.4">
      <c r="A104" s="231">
        <v>76</v>
      </c>
      <c r="B104" s="321" t="s">
        <v>251</v>
      </c>
      <c r="C104" s="183" t="e">
        <f>#REF!</f>
        <v>#REF!</v>
      </c>
      <c r="D104" s="188" t="e">
        <f>#REF!</f>
        <v>#REF!</v>
      </c>
      <c r="E104" s="181"/>
      <c r="F104" s="217" t="e">
        <f>#REF!</f>
        <v>#REF!</v>
      </c>
      <c r="G104" s="306" t="e">
        <f t="shared" si="3"/>
        <v>#REF!</v>
      </c>
      <c r="H104" s="179"/>
      <c r="I104" s="1"/>
      <c r="J104" s="19"/>
      <c r="K104" s="19"/>
    </row>
    <row r="105" spans="1:11" ht="14.4">
      <c r="A105" s="231">
        <v>77</v>
      </c>
      <c r="B105" s="321" t="s">
        <v>252</v>
      </c>
      <c r="C105" s="183" t="e">
        <f>#REF!</f>
        <v>#REF!</v>
      </c>
      <c r="D105" s="188" t="e">
        <f>#REF!</f>
        <v>#REF!</v>
      </c>
      <c r="E105" s="181"/>
      <c r="F105" s="217" t="e">
        <f>#REF!</f>
        <v>#REF!</v>
      </c>
      <c r="G105" s="306" t="e">
        <f t="shared" si="3"/>
        <v>#REF!</v>
      </c>
      <c r="H105" s="179"/>
      <c r="I105" s="1"/>
      <c r="J105" s="19"/>
      <c r="K105" s="19"/>
    </row>
    <row r="106" spans="1:11">
      <c r="A106" s="231"/>
      <c r="B106" s="181"/>
      <c r="C106" s="183" t="e">
        <f>#REF!</f>
        <v>#REF!</v>
      </c>
      <c r="D106" s="188" t="e">
        <f>#REF!</f>
        <v>#REF!</v>
      </c>
      <c r="E106" s="181"/>
      <c r="F106" s="217"/>
      <c r="G106" s="307" t="e">
        <f>ROUND(SUM(G98:G105),0)</f>
        <v>#REF!</v>
      </c>
      <c r="H106" s="179"/>
      <c r="I106" s="1"/>
      <c r="J106" s="19"/>
      <c r="K106" s="19"/>
    </row>
    <row r="107" spans="1:11">
      <c r="A107" s="231"/>
      <c r="B107" s="181"/>
      <c r="C107" s="270" t="e">
        <f>#REF!</f>
        <v>#REF!</v>
      </c>
      <c r="D107" s="227" t="e">
        <f>#REF!</f>
        <v>#REF!</v>
      </c>
      <c r="E107" s="220"/>
      <c r="F107" s="225"/>
      <c r="G107" s="284"/>
      <c r="H107" s="179"/>
      <c r="I107" s="1"/>
      <c r="J107" s="19"/>
      <c r="K107" s="19"/>
    </row>
    <row r="108" spans="1:11" ht="14.4">
      <c r="A108" s="231">
        <v>78</v>
      </c>
      <c r="B108" s="321" t="s">
        <v>49</v>
      </c>
      <c r="C108" s="183" t="e">
        <f>#REF!</f>
        <v>#REF!</v>
      </c>
      <c r="D108" s="188" t="e">
        <f>#REF!</f>
        <v>#REF!</v>
      </c>
      <c r="E108" s="181"/>
      <c r="F108" s="217" t="e">
        <f>#REF!</f>
        <v>#REF!</v>
      </c>
      <c r="G108" s="306" t="e">
        <f t="shared" si="3"/>
        <v>#REF!</v>
      </c>
      <c r="H108" s="179"/>
      <c r="I108" s="1"/>
      <c r="J108" s="19"/>
      <c r="K108" s="19"/>
    </row>
    <row r="109" spans="1:11" ht="14.4">
      <c r="A109" s="231">
        <v>79</v>
      </c>
      <c r="B109" s="321" t="s">
        <v>50</v>
      </c>
      <c r="C109" s="183" t="e">
        <f>#REF!</f>
        <v>#REF!</v>
      </c>
      <c r="D109" s="188" t="e">
        <f>#REF!</f>
        <v>#REF!</v>
      </c>
      <c r="E109" s="181"/>
      <c r="F109" s="217" t="e">
        <f>#REF!</f>
        <v>#REF!</v>
      </c>
      <c r="G109" s="306" t="e">
        <f t="shared" si="3"/>
        <v>#REF!</v>
      </c>
      <c r="H109" s="179"/>
      <c r="I109" s="1"/>
      <c r="J109" s="19"/>
      <c r="K109" s="19"/>
    </row>
    <row r="110" spans="1:11" ht="14.4">
      <c r="A110" s="231">
        <v>80</v>
      </c>
      <c r="B110" s="321" t="s">
        <v>254</v>
      </c>
      <c r="C110" s="183" t="e">
        <f>#REF!</f>
        <v>#REF!</v>
      </c>
      <c r="D110" s="188" t="e">
        <f>#REF!</f>
        <v>#REF!</v>
      </c>
      <c r="E110" s="181"/>
      <c r="F110" s="217" t="e">
        <f>#REF!</f>
        <v>#REF!</v>
      </c>
      <c r="G110" s="306" t="e">
        <f t="shared" si="3"/>
        <v>#REF!</v>
      </c>
      <c r="H110" s="179"/>
      <c r="I110" s="1"/>
      <c r="J110" s="19"/>
      <c r="K110" s="19"/>
    </row>
    <row r="111" spans="1:11" ht="14.4">
      <c r="A111" s="231">
        <v>81</v>
      </c>
      <c r="B111" s="321" t="s">
        <v>303</v>
      </c>
      <c r="C111" s="183" t="e">
        <f>#REF!</f>
        <v>#REF!</v>
      </c>
      <c r="D111" s="188" t="e">
        <f>#REF!</f>
        <v>#REF!</v>
      </c>
      <c r="E111" s="181"/>
      <c r="F111" s="217" t="e">
        <f>#REF!</f>
        <v>#REF!</v>
      </c>
      <c r="G111" s="306" t="e">
        <f t="shared" si="3"/>
        <v>#REF!</v>
      </c>
      <c r="H111" s="179"/>
      <c r="I111" s="1"/>
      <c r="J111" s="19"/>
      <c r="K111" s="19"/>
    </row>
    <row r="112" spans="1:11" ht="14.4">
      <c r="A112" s="231">
        <v>82</v>
      </c>
      <c r="B112" s="321" t="s">
        <v>255</v>
      </c>
      <c r="C112" s="183" t="e">
        <f>#REF!</f>
        <v>#REF!</v>
      </c>
      <c r="D112" s="188" t="e">
        <f>#REF!</f>
        <v>#REF!</v>
      </c>
      <c r="E112" s="181"/>
      <c r="F112" s="217" t="e">
        <f>#REF!</f>
        <v>#REF!</v>
      </c>
      <c r="G112" s="306" t="e">
        <f t="shared" si="3"/>
        <v>#REF!</v>
      </c>
      <c r="H112" s="179"/>
      <c r="I112" s="1"/>
      <c r="J112" s="19"/>
      <c r="K112" s="19"/>
    </row>
    <row r="113" spans="1:11" ht="14.4">
      <c r="A113" s="231">
        <v>83</v>
      </c>
      <c r="B113" s="321" t="s">
        <v>256</v>
      </c>
      <c r="C113" s="183" t="e">
        <f>#REF!</f>
        <v>#REF!</v>
      </c>
      <c r="D113" s="188" t="e">
        <f>#REF!</f>
        <v>#REF!</v>
      </c>
      <c r="E113" s="181"/>
      <c r="F113" s="217" t="e">
        <f>#REF!</f>
        <v>#REF!</v>
      </c>
      <c r="G113" s="306" t="e">
        <f t="shared" si="3"/>
        <v>#REF!</v>
      </c>
      <c r="H113" s="179"/>
      <c r="I113" s="1"/>
      <c r="J113" s="19"/>
      <c r="K113" s="19"/>
    </row>
    <row r="114" spans="1:11" ht="14.4">
      <c r="A114" s="231">
        <v>84</v>
      </c>
      <c r="B114" s="321" t="s">
        <v>257</v>
      </c>
      <c r="C114" s="183" t="e">
        <f>#REF!</f>
        <v>#REF!</v>
      </c>
      <c r="D114" s="188" t="e">
        <f>#REF!</f>
        <v>#REF!</v>
      </c>
      <c r="E114" s="181"/>
      <c r="F114" s="217" t="e">
        <f>#REF!</f>
        <v>#REF!</v>
      </c>
      <c r="G114" s="306" t="e">
        <f t="shared" si="3"/>
        <v>#REF!</v>
      </c>
      <c r="H114" s="179"/>
      <c r="I114" s="1"/>
      <c r="J114" s="19"/>
      <c r="K114" s="19"/>
    </row>
    <row r="115" spans="1:11">
      <c r="A115" s="231"/>
      <c r="B115" s="181"/>
      <c r="C115" s="183" t="e">
        <f>#REF!</f>
        <v>#REF!</v>
      </c>
      <c r="D115" s="188" t="e">
        <f>#REF!</f>
        <v>#REF!</v>
      </c>
      <c r="E115" s="181"/>
      <c r="F115" s="217"/>
      <c r="G115" s="293" t="e">
        <f>ROUND(SUM(G108:G114),0)</f>
        <v>#REF!</v>
      </c>
      <c r="H115" s="179"/>
      <c r="I115" s="1"/>
      <c r="J115" s="19"/>
      <c r="K115" s="19"/>
    </row>
    <row r="116" spans="1:11" ht="14.4">
      <c r="A116" s="231">
        <v>85</v>
      </c>
      <c r="B116" s="323" t="s">
        <v>59</v>
      </c>
      <c r="C116" s="270" t="e">
        <f>#REF!</f>
        <v>#REF!</v>
      </c>
      <c r="D116" s="227" t="e">
        <f>#REF!</f>
        <v>#REF!</v>
      </c>
      <c r="E116" s="220"/>
      <c r="F116" s="225" t="e">
        <f>#REF!</f>
        <v>#REF!</v>
      </c>
      <c r="G116" s="308" t="e">
        <f>ROUND(F116*E116,0)</f>
        <v>#REF!</v>
      </c>
      <c r="H116" s="179"/>
      <c r="I116" s="1"/>
      <c r="J116" s="19"/>
      <c r="K116" s="19"/>
    </row>
    <row r="117" spans="1:11" ht="15" thickBot="1">
      <c r="A117" s="316">
        <v>86</v>
      </c>
      <c r="B117" s="324" t="s">
        <v>60</v>
      </c>
      <c r="C117" s="317" t="e">
        <f>#REF!</f>
        <v>#REF!</v>
      </c>
      <c r="D117" s="318" t="e">
        <f>#REF!</f>
        <v>#REF!</v>
      </c>
      <c r="E117" s="286">
        <v>0</v>
      </c>
      <c r="F117" s="319" t="e">
        <f>#REF!</f>
        <v>#REF!</v>
      </c>
      <c r="G117" s="320" t="e">
        <f>ROUND(F117*E117,0)</f>
        <v>#REF!</v>
      </c>
      <c r="H117" s="179"/>
      <c r="I117" s="1"/>
      <c r="J117" s="19"/>
      <c r="K117" s="19"/>
    </row>
    <row r="118" spans="1:11">
      <c r="A118" s="607" t="s">
        <v>8</v>
      </c>
      <c r="B118" s="608"/>
      <c r="C118" s="608"/>
      <c r="D118" s="608"/>
      <c r="E118" s="608"/>
      <c r="F118" s="609"/>
      <c r="G118" s="309" t="e">
        <f>G117+G116+G115+G106+G95+G81+G56+G51+G48+G43+G35+G28+G22+G15</f>
        <v>#REF!</v>
      </c>
      <c r="H118" s="179"/>
      <c r="I118" s="179"/>
      <c r="J118" s="18"/>
    </row>
    <row r="119" spans="1:11">
      <c r="A119" s="580" t="s">
        <v>9</v>
      </c>
      <c r="B119" s="581"/>
      <c r="C119" s="582"/>
      <c r="D119" s="181"/>
      <c r="E119" s="186"/>
      <c r="F119" s="261">
        <v>0.24</v>
      </c>
      <c r="G119" s="184" t="e">
        <f>ROUND(F119*G118,0)</f>
        <v>#REF!</v>
      </c>
      <c r="H119" s="179"/>
      <c r="I119" s="179"/>
      <c r="J119" s="18" t="s">
        <v>272</v>
      </c>
      <c r="K119" s="22"/>
    </row>
    <row r="120" spans="1:11">
      <c r="A120" s="580" t="s">
        <v>10</v>
      </c>
      <c r="B120" s="581"/>
      <c r="C120" s="582"/>
      <c r="D120" s="181"/>
      <c r="E120" s="186"/>
      <c r="F120" s="261">
        <v>0.01</v>
      </c>
      <c r="G120" s="184" t="e">
        <f>ROUND(F120*G118,0)</f>
        <v>#REF!</v>
      </c>
      <c r="H120" s="179"/>
      <c r="I120" s="179"/>
      <c r="J120" s="18"/>
    </row>
    <row r="121" spans="1:11">
      <c r="A121" s="580" t="s">
        <v>11</v>
      </c>
      <c r="B121" s="581"/>
      <c r="C121" s="582"/>
      <c r="D121" s="181"/>
      <c r="E121" s="186"/>
      <c r="F121" s="261">
        <v>0.05</v>
      </c>
      <c r="G121" s="184" t="e">
        <f>ROUND(F121*G118,0)</f>
        <v>#REF!</v>
      </c>
      <c r="H121" s="27"/>
      <c r="I121" s="179"/>
      <c r="J121" s="13"/>
    </row>
    <row r="122" spans="1:11" ht="32.700000000000003" customHeight="1">
      <c r="A122" s="580" t="s">
        <v>12</v>
      </c>
      <c r="B122" s="581"/>
      <c r="C122" s="582"/>
      <c r="D122" s="181"/>
      <c r="E122" s="186"/>
      <c r="F122" s="216"/>
      <c r="G122" s="190" t="e">
        <f>+G118+G119+G120+G121</f>
        <v>#REF!</v>
      </c>
      <c r="H122" s="179"/>
      <c r="I122" s="179"/>
      <c r="J122" s="18"/>
    </row>
    <row r="123" spans="1:11" ht="34.950000000000003" customHeight="1">
      <c r="A123" s="600" t="s">
        <v>64</v>
      </c>
      <c r="B123" s="601"/>
      <c r="C123" s="602"/>
      <c r="D123" s="603" t="s">
        <v>58</v>
      </c>
      <c r="E123" s="604"/>
      <c r="F123" s="605"/>
      <c r="G123" s="184">
        <v>1</v>
      </c>
      <c r="H123" s="179"/>
      <c r="I123" s="179"/>
      <c r="J123" s="20"/>
      <c r="K123" s="22"/>
    </row>
    <row r="124" spans="1:11" ht="34.950000000000003" customHeight="1">
      <c r="A124" s="600" t="s">
        <v>128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2.25" customHeight="1">
      <c r="A125" s="600" t="s">
        <v>129</v>
      </c>
      <c r="B125" s="601"/>
      <c r="C125" s="602"/>
      <c r="D125" s="603"/>
      <c r="E125" s="604"/>
      <c r="F125" s="605"/>
      <c r="G125" s="184" t="e">
        <f>#REF!</f>
        <v>#REF!</v>
      </c>
      <c r="I125" s="17"/>
      <c r="J125" s="13"/>
    </row>
    <row r="126" spans="1:11" ht="14.4" thickBot="1">
      <c r="A126" s="594" t="s">
        <v>51</v>
      </c>
      <c r="B126" s="595"/>
      <c r="C126" s="596"/>
      <c r="D126" s="597"/>
      <c r="E126" s="598"/>
      <c r="F126" s="599"/>
      <c r="G126" s="191" t="e">
        <f>+G122+G123+G124+G125</f>
        <v>#REF!</v>
      </c>
      <c r="H126" s="192"/>
      <c r="I126" s="192"/>
      <c r="J126" s="13"/>
      <c r="K126" s="3"/>
    </row>
  </sheetData>
  <mergeCells count="15">
    <mergeCell ref="A121:C121"/>
    <mergeCell ref="A1:G4"/>
    <mergeCell ref="I2:J3"/>
    <mergeCell ref="A118:F118"/>
    <mergeCell ref="A119:C119"/>
    <mergeCell ref="A120:C120"/>
    <mergeCell ref="A126:C126"/>
    <mergeCell ref="D126:F126"/>
    <mergeCell ref="A122:C122"/>
    <mergeCell ref="A123:C123"/>
    <mergeCell ref="D123:F123"/>
    <mergeCell ref="A124:C124"/>
    <mergeCell ref="D124:F124"/>
    <mergeCell ref="A125:C125"/>
    <mergeCell ref="D125:F125"/>
  </mergeCells>
  <conditionalFormatting sqref="A6:A117 C6:D117">
    <cfRule type="cellIs" dxfId="169" priority="20" operator="equal">
      <formula>#REF!</formula>
    </cfRule>
  </conditionalFormatting>
  <conditionalFormatting sqref="A6:A117">
    <cfRule type="cellIs" dxfId="168" priority="19" operator="equal">
      <formula>0</formula>
    </cfRule>
  </conditionalFormatting>
  <conditionalFormatting sqref="A7:A21">
    <cfRule type="cellIs" dxfId="167" priority="17" operator="equal">
      <formula>0</formula>
    </cfRule>
    <cfRule type="cellIs" dxfId="166" priority="18" operator="equal">
      <formula>#REF!</formula>
    </cfRule>
  </conditionalFormatting>
  <conditionalFormatting sqref="A118">
    <cfRule type="cellIs" dxfId="165" priority="15" operator="equal">
      <formula>0</formula>
    </cfRule>
    <cfRule type="cellIs" dxfId="164" priority="16" operator="equal">
      <formula>#REF!</formula>
    </cfRule>
  </conditionalFormatting>
  <conditionalFormatting sqref="A119:B126 D119:D126">
    <cfRule type="cellIs" dxfId="163" priority="13" operator="equal">
      <formula>0</formula>
    </cfRule>
    <cfRule type="cellIs" dxfId="162" priority="14" operator="equal">
      <formula>#REF!</formula>
    </cfRule>
  </conditionalFormatting>
  <conditionalFormatting sqref="B6:B16">
    <cfRule type="cellIs" dxfId="161" priority="9" operator="equal">
      <formula>0</formula>
    </cfRule>
    <cfRule type="cellIs" dxfId="160" priority="10" operator="equal">
      <formula>#REF!</formula>
    </cfRule>
  </conditionalFormatting>
  <conditionalFormatting sqref="B7:B23">
    <cfRule type="cellIs" dxfId="159" priority="11" operator="equal">
      <formula>0</formula>
    </cfRule>
    <cfRule type="cellIs" dxfId="158" priority="12" operator="equal">
      <formula>#REF!</formula>
    </cfRule>
  </conditionalFormatting>
  <conditionalFormatting sqref="B24:B29">
    <cfRule type="cellIs" dxfId="157" priority="7" operator="equal">
      <formula>0</formula>
    </cfRule>
    <cfRule type="cellIs" dxfId="156" priority="8" operator="equal">
      <formula>#REF!</formula>
    </cfRule>
  </conditionalFormatting>
  <conditionalFormatting sqref="B44:B117">
    <cfRule type="cellIs" dxfId="155" priority="5" operator="equal">
      <formula>0</formula>
    </cfRule>
    <cfRule type="cellIs" dxfId="154" priority="6" operator="equal">
      <formula>#REF!</formula>
    </cfRule>
  </conditionalFormatting>
  <conditionalFormatting sqref="C6:E117">
    <cfRule type="cellIs" dxfId="153" priority="3" operator="equal">
      <formula>0</formula>
    </cfRule>
  </conditionalFormatting>
  <conditionalFormatting sqref="C7:E117">
    <cfRule type="cellIs" dxfId="152" priority="1" operator="equal">
      <formula>0</formula>
    </cfRule>
    <cfRule type="cellIs" dxfId="151" priority="2" operator="equal">
      <formula>#REF!</formula>
    </cfRule>
  </conditionalFormatting>
  <conditionalFormatting sqref="E6:E117">
    <cfRule type="cellIs" dxfId="150" priority="4" operator="equal">
      <formula>#REF!</formula>
    </cfRule>
  </conditionalFormatting>
  <conditionalFormatting sqref="H3 A5:F5">
    <cfRule type="cellIs" dxfId="149" priority="21" operator="equal">
      <formula>0</formula>
    </cfRule>
    <cfRule type="cellIs" dxfId="148" priority="22" operator="equal">
      <formula>#REF!</formula>
    </cfRule>
  </conditionalFormatting>
  <hyperlinks>
    <hyperlink ref="B7" location="'1P'!A1" display="1P" xr:uid="{9D703786-5F41-434F-A0C7-FF7B41162564}"/>
    <hyperlink ref="B8" location="'5P'!A1" display="5P" xr:uid="{BA9AB1EC-4624-498B-B579-1E0542095A1C}"/>
    <hyperlink ref="B9" location="'6P'!A1" display="6P" xr:uid="{9B3C9D77-6448-40A8-B6F4-808E38C6A532}"/>
    <hyperlink ref="B10" location="'7P'!A1" display="7P" xr:uid="{0CFC9D21-824F-40BD-A017-1FBFBD19BF46}"/>
    <hyperlink ref="B11" location="'8P'!A1" display="8P" xr:uid="{B1AD1A58-7E8C-4AD8-A97E-5280B2FA1BFD}"/>
    <hyperlink ref="B12" location="'201.3P'!A1" display="201.3P" xr:uid="{E6BA227D-926F-40F8-917A-30A9E379CD72}"/>
    <hyperlink ref="B13" location="'201.3'!A1" display="201.3" xr:uid="{666B61CB-7C63-4344-A6AE-2FD8030D8584}"/>
    <hyperlink ref="B14" location="'201.9'!A1" display="201.9" xr:uid="{72F7512C-ADED-4152-AC2A-D3FD0C048B8D}"/>
    <hyperlink ref="B17" location="'210.2.1P'!A1" display="210.2.1P" xr:uid="{53A0F790-8229-4797-BB5E-0E3BCC6A020D}"/>
    <hyperlink ref="B18" location="'210.2.2P'!A1" display="210.2.2P" xr:uid="{70788BDC-EDD6-4C6C-9E00-E52791D501BB}"/>
    <hyperlink ref="B19" location="'600.2.3P'!A1" display="600.2.3P" xr:uid="{CE24EFDF-54CA-4188-9795-EDB38B002DA4}"/>
    <hyperlink ref="B20" location="'600.2.4P'!A1" display="600.2.4P" xr:uid="{F200EDD6-BB12-4B6D-8347-670488D518FD}"/>
    <hyperlink ref="B21" location="'3P'!A1" display="3P" xr:uid="{C12BA0E0-44CF-4B79-9BB8-7C7D7C806D6C}"/>
    <hyperlink ref="B24" location="'310.1P'!A1" display="310.1P" xr:uid="{5B88E135-F6C4-4637-8B0A-E999A6DBE8EE}"/>
    <hyperlink ref="B26" location="'320.1'!A1" display="320.1" xr:uid="{AAEF80F0-C7D5-4145-93AE-3D5507D5FC8F}"/>
    <hyperlink ref="B27" location="'330.1'!A1" display="330.1" xr:uid="{F9A09BCE-CC4A-455D-8FE2-BF92183F52EC}"/>
    <hyperlink ref="B30" location="'500.1.1P'!A1" display="500.1.1P" xr:uid="{1E5BED46-9779-44D5-A489-07C96E336F92}"/>
    <hyperlink ref="B31" location="'500.1.2P'!A1" display="500.1.2P" xr:uid="{75FF9754-9EA2-4C04-86F5-3D197A62745E}"/>
    <hyperlink ref="B32" location="'500.1.3P'!A1" display="500.1.3P" xr:uid="{B713E6E4-DB65-49F1-BFAB-9F42B787DC8D}"/>
    <hyperlink ref="B33" location="'9P'!A1" display="9P" xr:uid="{9AAE4711-894C-47E4-800F-AB4E3080CCCA}"/>
    <hyperlink ref="B34" location="'10P'!A1" display="10P" xr:uid="{1A25956A-D216-4020-BF00-67F8B89B0F08}"/>
    <hyperlink ref="B37" location="'11P'!A1" display="11P" xr:uid="{BBDAAAF0-DFBA-49A0-A9E1-491BB831A7DF}"/>
    <hyperlink ref="B38" location="'12P'!A1" display="12P" xr:uid="{ED16C0FA-0BE7-48ED-91BD-FA41F53529FD}"/>
    <hyperlink ref="B39" location="'13P'!A1" display="13P" xr:uid="{10278A9D-D292-4284-99D6-D7EAF8C13935}"/>
    <hyperlink ref="B40" location="'630.3'!A1" display="630.3" xr:uid="{BEE8E63C-26A2-44B7-AD0D-E8B37E36644E}"/>
    <hyperlink ref="B41" location="'630.4'!A1" display="630.4" xr:uid="{29EEA343-DFE1-4D1C-95ED-96EC1EB3A670}"/>
    <hyperlink ref="B42" location="'630.5'!A1" display="630.5" xr:uid="{541D643E-B9BF-454C-92BF-D40283447608}"/>
    <hyperlink ref="B45" location="'420.1'!A1" display="420.1" xr:uid="{1D77C16A-DC17-462B-AC09-103AA852784C}"/>
    <hyperlink ref="B46" location="'450.2P'!A1" display="450.2P" xr:uid="{DADD8EE5-D176-4712-8B76-DF52C4C7AB22}"/>
    <hyperlink ref="B47" location="'10.1P'!A1" display="10.1P" xr:uid="{34F6C0F2-1E65-4D33-AC4D-D801D1521197}"/>
    <hyperlink ref="B50" location="'640.1'!Área_de_impresión" display="640.1" xr:uid="{52A3D718-ED9A-444E-B02C-C6CCAF4DE3C0}"/>
    <hyperlink ref="B53" location="'673.1.1'!A1" display="673.1.1" xr:uid="{31030238-8ED0-4475-B90C-5FCA6D7B2149}"/>
    <hyperlink ref="B54" location="'673.1.2'!A1" display="673.1.2" xr:uid="{4FD5700F-861E-4D1B-8EA4-14897593EBB2}"/>
    <hyperlink ref="B55" location="'14P'!A1" display="14P" xr:uid="{6BA1BDFD-1134-44C9-B585-968C75FABF04}"/>
    <hyperlink ref="B58" location="'1.1P'!A1" display="1.1P" xr:uid="{E29B0C99-763E-47C7-96C6-330B6DFEA797}"/>
    <hyperlink ref="B59" location="'41P'!A1" display="41P" xr:uid="{C7F0C0E7-FE5F-4C34-960B-BC3A8B6F8056}"/>
    <hyperlink ref="B60" location="'15P'!A1" display="15P" xr:uid="{054270F1-243D-49B7-BFAA-D51651016C12}"/>
    <hyperlink ref="B61" location="'16P'!A1" display="16P" xr:uid="{0E878070-9A29-46A2-9C56-89761B52CBB5}"/>
    <hyperlink ref="B62" location="'17P'!A1" display="17P" xr:uid="{57DCC589-B726-4FDE-A8BC-5741050EE78C}"/>
    <hyperlink ref="B63" location="'18P'!A1" display="18P" xr:uid="{03831474-C735-485B-A309-3D07A4E18BAB}"/>
    <hyperlink ref="B64" location="'19P'!A1" display="19P" xr:uid="{47516FC7-162E-48FA-933E-F1D68D7E3AF4}"/>
    <hyperlink ref="B65" location="'20P'!A1" display="20P" xr:uid="{08FB4B22-6C2B-4C2E-ABE1-FEBA5317F139}"/>
    <hyperlink ref="B66" location="'20.1P'!A1" display="20.1P" xr:uid="{81DD1B24-CBD8-4F65-AF74-E7B581C0A6C2}"/>
    <hyperlink ref="B67" location="'21P'!A1" display="21P" xr:uid="{6E28367D-0CE7-4F11-A399-CFED4BF3F7A6}"/>
    <hyperlink ref="B68" location="'22P'!A1" display="22P" xr:uid="{6D36845A-8C0B-4F86-9B9D-768FF8BD174B}"/>
    <hyperlink ref="B69" location="'23P'!A1" display="23P" xr:uid="{3D8A26FB-250F-4BBE-99F4-85817B47433A}"/>
    <hyperlink ref="B70" location="'23.1P'!A1" display="23.1P" xr:uid="{1D92198A-43ED-4822-8806-8023581C3584}"/>
    <hyperlink ref="B71" location="'24P'!A1" display="24P" xr:uid="{5CE4D376-DBA7-432E-80FD-EC43541D1912}"/>
    <hyperlink ref="B72" location="'25P'!A1" display="25P" xr:uid="{36A54011-38E5-4EC8-98F4-B7BE48DDB54A}"/>
    <hyperlink ref="B73" location="'26P'!A1" display="26P" xr:uid="{C852BFDD-1613-42FD-9012-19CEA5EAB241}"/>
    <hyperlink ref="B74" location="'27P'!A1" display="27P" xr:uid="{9A9EC067-D4FA-437C-800D-9823441F7A29}"/>
    <hyperlink ref="B75" location="'28P'!A1" display="28P" xr:uid="{3D45F754-4A26-4FED-96BC-43F7F42D4C87}"/>
    <hyperlink ref="B76" location="'28.1P'!A1" display="28.1P" xr:uid="{0F75E6AE-D7F9-410B-8448-ED9FEB4D61F3}"/>
    <hyperlink ref="B77" location="'29P'!A1" display="29P" xr:uid="{8A9F477F-D6A8-4935-9AAC-8F5618D37C8E}"/>
    <hyperlink ref="B78" location="'30P'!A1" display="30P" xr:uid="{E61158F4-45D8-4193-8089-D7B274256C50}"/>
    <hyperlink ref="B79" location="'31P'!A1" display="31P" xr:uid="{4FE0691A-056F-4EAC-A4D9-D619BC60A343}"/>
    <hyperlink ref="B80" location="'31.1P'!A1" display="31.1P" xr:uid="{C5FDE116-4C60-4648-ADED-C83ABC79F769}"/>
    <hyperlink ref="B83" location="'42P'!A1" display="42P" xr:uid="{ED90F6C4-D041-4D52-88D1-D81FEBDCD5BC}"/>
    <hyperlink ref="B84" location="'32P'!A1" display="32P" xr:uid="{9BFF252B-AA76-49F7-9C6F-553F5E0C824C}"/>
    <hyperlink ref="B85" location="'33P'!A1" display="33P" xr:uid="{713A9182-5C84-4880-BC74-2A2AE19F2599}"/>
    <hyperlink ref="B86" location="'34P'!A1" display="34P" xr:uid="{599BC142-5046-45FA-838D-C568BC18D690}"/>
    <hyperlink ref="B87" location="'35P'!A1" display="35P" xr:uid="{3A842EE9-46CC-4AEB-89C4-D9DFEA0A1FBF}"/>
    <hyperlink ref="B88" location="'36P'!A1" display="36P" xr:uid="{5B9EF553-1655-43B7-B4CD-1F40B0A3826D}"/>
    <hyperlink ref="B89" location="'37P'!A1" display="37P" xr:uid="{CD2C9B8B-1C67-4E99-9B17-AAE9A9B9ACA0}"/>
    <hyperlink ref="B90" location="'60P'!A1" display="60P" xr:uid="{38581044-412A-404E-9C32-3866C5843F52}"/>
    <hyperlink ref="B91" location="'60.1P'!A1" display="60.1P" xr:uid="{C6F06CD1-0A16-417C-AF37-AF8C5D6D4D18}"/>
    <hyperlink ref="B92" location="'61P'!A1" display="61P" xr:uid="{A76869AE-C9AC-42D9-B2E1-B67E67DA273A}"/>
    <hyperlink ref="B93" location="'62P'!A1" display="62P" xr:uid="{E357D6B2-0D97-4D3A-9D8A-4976F2E22428}"/>
    <hyperlink ref="B94" location="'63P'!A1" display="63P" xr:uid="{505B44D7-8F0E-4C25-8C2F-721A2F693322}"/>
    <hyperlink ref="B98" location="'38P'!A1" display="38P" xr:uid="{B73B0C06-493B-43AD-BE4C-35C8200D6A92}"/>
    <hyperlink ref="B99" location="'39P'!A1" display="39P" xr:uid="{F1D6B963-5723-40AB-9C8D-F205AF87AB7B}"/>
    <hyperlink ref="B100" location="'40P'!A1" display="40P" xr:uid="{B93E6FAE-8D54-42B6-8492-D5BC598B9687}"/>
    <hyperlink ref="B101" location="'43P'!A1" display="43P" xr:uid="{A28FBB03-3FA3-4838-9D08-7E599F753677}"/>
    <hyperlink ref="B102" location="'44P'!A1" display="44P" xr:uid="{CD2D3F68-79E8-4C49-9B77-8474D13C81C0}"/>
    <hyperlink ref="B103" location="'45P'!A1" display="45P" xr:uid="{B029D969-2137-4151-82E3-DFB857819B35}"/>
    <hyperlink ref="B104" location="'46P'!A1" display="46P" xr:uid="{12D73BE0-A808-4703-9150-A4AE6E9248D9}"/>
    <hyperlink ref="B105" location="'47P'!A1" display="47P" xr:uid="{9C40638C-E21C-4FD1-B410-AFF0E87AC6C4}"/>
    <hyperlink ref="B108" location="'700.1'!A1" display="700.1" xr:uid="{95B7FCC2-7CFC-421D-826D-281C2DA583CD}"/>
    <hyperlink ref="B109" location="'700.3P'!Área_de_impresión" display="700.3" xr:uid="{FA030E31-EA7B-43F5-BBA4-271DFE9C3666}"/>
    <hyperlink ref="B110" location="'48P'!A1" display="48P" xr:uid="{F0A96321-09C4-4F57-9757-05CF4640B5AC}"/>
    <hyperlink ref="B111" location="'48.1P'!A1" display="48.1P" xr:uid="{5A324625-F9C6-46E1-A0CA-630980593E93}"/>
    <hyperlink ref="B112" location="'49P'!A1" display="49P" xr:uid="{3B6EB567-C277-497E-92C1-676C8ED96503}"/>
    <hyperlink ref="B113" location="'50P'!A1" display="50P" xr:uid="{13E5331D-A340-45F0-854A-ED03BD74445D}"/>
    <hyperlink ref="B114" location="'51P'!A1" display="51P" xr:uid="{417C9074-4889-4AAB-B230-43BC465D40B4}"/>
    <hyperlink ref="B116" location="'900.2P'!A1" display="900.2P" xr:uid="{ACC04480-4D94-4045-8237-4163C96DB17F}"/>
    <hyperlink ref="B117" location="'900.2P1'!A1" display="900.2P1" xr:uid="{D13566BF-0B0C-4FDE-9D59-C5970BD8934A}"/>
  </hyperlink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D9BA-85D6-470A-A65D-F714880F9475}"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'CDO.'!B13</f>
        <v>10. CARRERA 5E ENTRE CALLES 13 Y 14 PRIMAVERA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6.5" customHeight="1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e">
        <f>#REF!</f>
        <v>#REF!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 t="e">
        <f>#REF!</f>
        <v>#REF!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phoneticPr fontId="17" type="noConversion"/>
  <conditionalFormatting sqref="A6:A118 C6:D118">
    <cfRule type="cellIs" dxfId="147" priority="23" operator="equal">
      <formula>0</formula>
    </cfRule>
    <cfRule type="cellIs" dxfId="146" priority="24" operator="equal">
      <formula>#REF!</formula>
    </cfRule>
  </conditionalFormatting>
  <conditionalFormatting sqref="A7:A21">
    <cfRule type="cellIs" dxfId="145" priority="21" operator="equal">
      <formula>0</formula>
    </cfRule>
    <cfRule type="cellIs" dxfId="144" priority="22" operator="equal">
      <formula>#REF!</formula>
    </cfRule>
  </conditionalFormatting>
  <conditionalFormatting sqref="A119">
    <cfRule type="cellIs" dxfId="143" priority="19" operator="equal">
      <formula>0</formula>
    </cfRule>
    <cfRule type="cellIs" dxfId="142" priority="20" operator="equal">
      <formula>#REF!</formula>
    </cfRule>
  </conditionalFormatting>
  <conditionalFormatting sqref="A120:B127 D120:D127">
    <cfRule type="cellIs" dxfId="141" priority="17" operator="equal">
      <formula>0</formula>
    </cfRule>
    <cfRule type="cellIs" dxfId="140" priority="18" operator="equal">
      <formula>#REF!</formula>
    </cfRule>
  </conditionalFormatting>
  <conditionalFormatting sqref="B6:B16">
    <cfRule type="cellIs" dxfId="139" priority="13" operator="equal">
      <formula>0</formula>
    </cfRule>
    <cfRule type="cellIs" dxfId="138" priority="14" operator="equal">
      <formula>#REF!</formula>
    </cfRule>
  </conditionalFormatting>
  <conditionalFormatting sqref="B7:B23">
    <cfRule type="cellIs" dxfId="137" priority="15" operator="equal">
      <formula>0</formula>
    </cfRule>
    <cfRule type="cellIs" dxfId="136" priority="16" operator="equal">
      <formula>#REF!</formula>
    </cfRule>
  </conditionalFormatting>
  <conditionalFormatting sqref="B24:B29">
    <cfRule type="cellIs" dxfId="135" priority="11" operator="equal">
      <formula>0</formula>
    </cfRule>
    <cfRule type="cellIs" dxfId="134" priority="12" operator="equal">
      <formula>#REF!</formula>
    </cfRule>
  </conditionalFormatting>
  <conditionalFormatting sqref="B44:B118">
    <cfRule type="cellIs" dxfId="133" priority="9" operator="equal">
      <formula>0</formula>
    </cfRule>
    <cfRule type="cellIs" dxfId="132" priority="10" operator="equal">
      <formula>#REF!</formula>
    </cfRule>
  </conditionalFormatting>
  <conditionalFormatting sqref="C7:E118">
    <cfRule type="cellIs" dxfId="131" priority="1" operator="equal">
      <formula>0</formula>
    </cfRule>
    <cfRule type="cellIs" dxfId="130" priority="4" operator="equal">
      <formula>#REF!</formula>
    </cfRule>
  </conditionalFormatting>
  <conditionalFormatting sqref="E6:E118">
    <cfRule type="cellIs" dxfId="129" priority="3" operator="equal">
      <formula>0</formula>
    </cfRule>
  </conditionalFormatting>
  <conditionalFormatting sqref="E7:E118">
    <cfRule type="cellIs" dxfId="128" priority="2" operator="equal">
      <formula>#REF!</formula>
    </cfRule>
  </conditionalFormatting>
  <conditionalFormatting sqref="E118 E6">
    <cfRule type="cellIs" dxfId="127" priority="8" operator="equal">
      <formula>#REF!</formula>
    </cfRule>
  </conditionalFormatting>
  <conditionalFormatting sqref="E118">
    <cfRule type="cellIs" dxfId="126" priority="7" operator="equal">
      <formula>0</formula>
    </cfRule>
  </conditionalFormatting>
  <conditionalFormatting sqref="H3 A5:F5">
    <cfRule type="cellIs" dxfId="125" priority="25" operator="equal">
      <formula>0</formula>
    </cfRule>
    <cfRule type="cellIs" dxfId="124" priority="26" operator="equal">
      <formula>#REF!</formula>
    </cfRule>
  </conditionalFormatting>
  <hyperlinks>
    <hyperlink ref="B7" location="'1P'!A1" display="1P" xr:uid="{67D7981A-C376-4F17-B480-6B013CD48294}"/>
    <hyperlink ref="B8" location="'5P'!A1" display="5P" xr:uid="{A2BB6FB4-A4E2-47C4-BB54-869BE7650F36}"/>
    <hyperlink ref="B9" location="'6P'!A1" display="6P" xr:uid="{552F58FC-6C28-4E91-B85D-3BFD7A1E4EE4}"/>
    <hyperlink ref="B10" location="'7P'!A1" display="7P" xr:uid="{FDA156D7-4C87-4CDF-A8E7-DD45201B4AE2}"/>
    <hyperlink ref="B11" location="'8P'!A1" display="8P" xr:uid="{C0AAF40B-2DA8-4E05-AB93-470981573540}"/>
    <hyperlink ref="B12" location="'201.3P'!A1" display="201.3P" xr:uid="{9C1C283C-59F5-4985-A071-A0473819D46C}"/>
    <hyperlink ref="B13" location="'201.3'!A1" display="201.3" xr:uid="{9C59565C-0C53-4CFF-9872-034F1B6F4473}"/>
    <hyperlink ref="B14" location="'201.9'!A1" display="201.9" xr:uid="{AADEEAD1-1383-4B6D-85E4-F3ECAE4CC57D}"/>
    <hyperlink ref="B17" location="'210.2.1P'!A1" display="210.2.1P" xr:uid="{0C73E016-0B47-4D85-9717-F434C47BF4C0}"/>
    <hyperlink ref="B18" location="'210.2.2P'!A1" display="210.2.2P" xr:uid="{4E1ED775-BB5B-49AB-9385-3DD7220B4253}"/>
    <hyperlink ref="B19" location="'600.2.3P'!A1" display="600.2.3P" xr:uid="{5AE89C50-8896-4040-8556-50CA92B2C9B0}"/>
    <hyperlink ref="B20" location="'600.2.4P'!A1" display="600.2.4P" xr:uid="{0F1273D1-1ED4-478C-9EB3-28FB9B7FF32B}"/>
    <hyperlink ref="B21" location="'3P'!A1" display="3P" xr:uid="{894DA496-1F65-49AE-ACE1-7D5469E5CE90}"/>
    <hyperlink ref="B24" location="'310.1P'!A1" display="310.1P" xr:uid="{C3A6AE80-5BE3-445B-B499-4D33F793D2A2}"/>
    <hyperlink ref="B26" location="'320.1'!A1" display="320.1" xr:uid="{20F97FE9-03EA-4BE6-B46D-29069A0D4460}"/>
    <hyperlink ref="B27" location="'330.1'!A1" display="330.1" xr:uid="{674FC1E3-8517-4BD9-ACB9-83A529E53AE6}"/>
    <hyperlink ref="B30" location="'500.1.1P'!A1" display="500.1.1P" xr:uid="{5FDB6A52-0ADB-4FCB-B7FD-6EDE40D17C10}"/>
    <hyperlink ref="B31" location="'500.1.2P'!A1" display="500.1.2P" xr:uid="{EDC0C274-3B1B-40B0-AE2D-415DBF0DF4B9}"/>
    <hyperlink ref="B32" location="'500.1.3P'!A1" display="500.1.3P" xr:uid="{49E3F24B-87ED-4B12-89C4-82473F7CBFA2}"/>
    <hyperlink ref="B33" location="'9P'!A1" display="9P" xr:uid="{0036C859-3BB2-481F-8262-A26EA420DFE9}"/>
    <hyperlink ref="B34" location="'10P'!A1" display="10P" xr:uid="{C1E57BB4-F524-4564-89AF-2001979BAF46}"/>
    <hyperlink ref="B37" location="'11P'!A1" display="11P" xr:uid="{91FB0531-DC48-49AF-A040-35D5C5B8F625}"/>
    <hyperlink ref="B38" location="'12P'!A1" display="12P" xr:uid="{DE1C1C99-7CB0-4066-A495-9A5A1206AD73}"/>
    <hyperlink ref="B39" location="'13P'!A1" display="13P" xr:uid="{776FB16D-9CE5-4FE3-A423-E21E126FDC12}"/>
    <hyperlink ref="B40" location="'630.3'!A1" display="630.3" xr:uid="{E40A59F8-C237-4086-99B3-01B7E4D5F301}"/>
    <hyperlink ref="B41" location="'630.4'!A1" display="630.4" xr:uid="{9F2B5769-FFE9-4648-8460-9F88AADB5D71}"/>
    <hyperlink ref="B42" location="'630.5'!A1" display="630.5" xr:uid="{D81427B9-D8E2-4A3A-8341-79EDB6E9E081}"/>
    <hyperlink ref="B45" location="'420.1'!A1" display="420.1" xr:uid="{9D695F1A-362D-4B10-A26D-FAD3E4E33F3D}"/>
    <hyperlink ref="B46" location="'450.2P'!A1" display="450.2P" xr:uid="{2AC68594-A8CC-499D-B8D1-75EFDA53DEAF}"/>
    <hyperlink ref="B47" location="'10.1P'!A1" display="10.1P" xr:uid="{BCBEF5E1-2759-4DE3-8563-EF5777B0DFCB}"/>
    <hyperlink ref="B50" location="'640.1'!Área_de_impresión" display="640.1" xr:uid="{D575531C-680C-4D4F-A863-C8094DE472E5}"/>
    <hyperlink ref="B54" location="'673.1.1'!A1" display="673.1.1" xr:uid="{0E6405F0-8548-40B1-A0B8-BE088BFC9774}"/>
    <hyperlink ref="B55" location="'673.1.2'!A1" display="673.1.2" xr:uid="{43FD4830-0C61-4C37-B63D-5BA455143A42}"/>
    <hyperlink ref="B56" location="'14P'!A1" display="14P" xr:uid="{7436C40F-371B-4CCA-B187-A5D041A1D764}"/>
    <hyperlink ref="B59" location="'1.1P'!A1" display="1.1P" xr:uid="{277A355C-F267-42A3-8ECB-4AEC40BBF809}"/>
    <hyperlink ref="B60" location="'41P'!A1" display="41P" xr:uid="{72DE9154-D930-43C9-89EC-C54DD3AA4D1E}"/>
    <hyperlink ref="B61" location="'15P'!A1" display="15P" xr:uid="{F065509A-EAA0-47F9-801D-5B2D62732C76}"/>
    <hyperlink ref="B62" location="'16P'!A1" display="16P" xr:uid="{F4B97481-D674-4C3D-A81D-55B4B0CF6176}"/>
    <hyperlink ref="B63" location="'17P'!A1" display="17P" xr:uid="{61ECE753-668A-4054-86D1-3AF6ABD702B6}"/>
    <hyperlink ref="B64" location="'18P'!A1" display="18P" xr:uid="{A4788CD3-4CA4-4587-9B2B-880AD085FC82}"/>
    <hyperlink ref="B65" location="'19P'!A1" display="19P" xr:uid="{FFD0947F-01D8-46D9-8A4A-43EC26042F98}"/>
    <hyperlink ref="B66" location="'20P'!A1" display="20P" xr:uid="{87BA309E-78BB-447F-975C-4274FD09F4F8}"/>
    <hyperlink ref="B67" location="'20.1P'!A1" display="20.1P" xr:uid="{D1A8AD30-FA21-4735-A8CB-581E28778C9E}"/>
    <hyperlink ref="B68" location="'21P'!A1" display="21P" xr:uid="{3CD8A74B-61F4-463C-AC27-0995918C1077}"/>
    <hyperlink ref="B69" location="'22P'!A1" display="22P" xr:uid="{AFB9937A-E983-403E-91D3-065CE0812712}"/>
    <hyperlink ref="B70" location="'23P'!A1" display="23P" xr:uid="{4E247372-2D94-4AD4-987E-C828EF70FB4F}"/>
    <hyperlink ref="B71" location="'23.1P'!A1" display="23.1P" xr:uid="{4B124AE6-BC90-48B9-970A-F4B67D080F3D}"/>
    <hyperlink ref="B72" location="'24P'!A1" display="24P" xr:uid="{7D783F5B-3E2D-42E2-97C1-C3920CAB984C}"/>
    <hyperlink ref="B73" location="'25P'!A1" display="25P" xr:uid="{E90E23FF-71B0-4424-A759-9524F1678162}"/>
    <hyperlink ref="B74" location="'26P'!A1" display="26P" xr:uid="{0B5AA3B4-D2D1-4C10-BD22-7FFD337CBF6C}"/>
    <hyperlink ref="B75" location="'27P'!A1" display="27P" xr:uid="{6059B1DE-A390-43D9-8AC2-62668F4CC9A7}"/>
    <hyperlink ref="B76" location="'28P'!A1" display="28P" xr:uid="{1E0C4C4A-B1FB-4C7A-B02C-FCF1369E0337}"/>
    <hyperlink ref="B77" location="'28.1P'!A1" display="28.1P" xr:uid="{F80BEB3F-76E9-4D53-86E4-E7E7D3F8FA21}"/>
    <hyperlink ref="B78" location="'29P'!A1" display="29P" xr:uid="{7B77655E-2D89-4D9F-847D-CFF721A4D148}"/>
    <hyperlink ref="B79" location="'30P'!A1" display="30P" xr:uid="{6FE50F65-0FB2-4CA2-BB9D-1DDD82F654A8}"/>
    <hyperlink ref="B80" location="'31P'!A1" display="31P" xr:uid="{794E2496-ABE4-45BD-B9A3-E59AB278BCBF}"/>
    <hyperlink ref="B81" location="'31.1P'!A1" display="31.1P" xr:uid="{21D24687-524A-45D5-8EBB-1BBDC1FCDECB}"/>
    <hyperlink ref="B84" location="'42P'!A1" display="42P" xr:uid="{3A48FCA6-1F57-4B7E-A2E6-72B811EC3E91}"/>
    <hyperlink ref="B85" location="'32P'!A1" display="32P" xr:uid="{881D37D3-4923-4E25-9FED-7167F7F6EFD3}"/>
    <hyperlink ref="B86" location="'33P'!A1" display="33P" xr:uid="{9ABB4A87-020C-40D9-A31C-FE2AC8D1529E}"/>
    <hyperlink ref="B87" location="'34P'!A1" display="34P" xr:uid="{513395DC-1CB2-4B6A-8D14-C3C415AF2246}"/>
    <hyperlink ref="B88" location="'35P'!A1" display="35P" xr:uid="{96F203D2-5CD6-4CEC-8F0D-8351B6BE52F7}"/>
    <hyperlink ref="B89" location="'36P'!A1" display="36P" xr:uid="{4F4B03E9-DDB3-48D1-BBD8-47FFE2C7CB84}"/>
    <hyperlink ref="B90" location="'37P'!A1" display="37P" xr:uid="{39B0D4D4-245E-438E-841C-EF0C61981307}"/>
    <hyperlink ref="B91" location="'60P'!A1" display="60P" xr:uid="{FD85F34D-0AEC-48C0-9526-5C213D73C0BB}"/>
    <hyperlink ref="B92" location="'60.1P'!A1" display="60.1P" xr:uid="{1089E8C6-B91F-4F9D-A5F5-117886B1A2D0}"/>
    <hyperlink ref="B93" location="'61P'!A1" display="61P" xr:uid="{9B305273-A5BB-42C3-92AD-CA2E1FDC1612}"/>
    <hyperlink ref="B94" location="'62P'!A1" display="62P" xr:uid="{A7F8E722-1270-49D0-8DF2-5F8F0D430A6F}"/>
    <hyperlink ref="B95" location="'63P'!A1" display="63P" xr:uid="{D5A783C2-6414-4932-BE7B-0B2529A1B813}"/>
    <hyperlink ref="B99" location="'38P'!A1" display="38P" xr:uid="{74B948EA-05A0-4460-A322-9F003039E591}"/>
    <hyperlink ref="B100" location="'39P'!A1" display="39P" xr:uid="{F5D5CDF5-5750-494A-83CA-AA18109D5D63}"/>
    <hyperlink ref="B101" location="'40P'!A1" display="40P" xr:uid="{2B0E2B6E-E2DD-40BA-A656-4C1D3210B35C}"/>
    <hyperlink ref="B102" location="'43P'!A1" display="43P" xr:uid="{3EBD2FA5-EEA1-408F-90F6-D7276D75EE35}"/>
    <hyperlink ref="B103" location="'44P'!A1" display="44P" xr:uid="{5E5F5B46-4729-414E-A921-7542E2D380F2}"/>
    <hyperlink ref="B104" location="'45P'!A1" display="45P" xr:uid="{67B2245C-007F-430D-97EE-BFBA45E4F319}"/>
    <hyperlink ref="B105" location="'46P'!A1" display="46P" xr:uid="{BD942603-B44B-46AF-8304-ED8A733E6800}"/>
    <hyperlink ref="B106" location="'47P'!A1" display="47P" xr:uid="{093DB2C8-E02A-4D78-875B-BE52F038345F}"/>
    <hyperlink ref="B109" location="'700.1'!A1" display="700.1" xr:uid="{C6CE1E14-274F-4002-BAC7-AA07A97B542F}"/>
    <hyperlink ref="B110" location="'700.3P'!Área_de_impresión" display="700.3" xr:uid="{D982A98F-2401-4EDB-8832-437ABD42B98F}"/>
    <hyperlink ref="B111" location="'48P'!A1" display="48P" xr:uid="{A9B3B0FF-42AB-4384-BBFA-677A03037B6D}"/>
    <hyperlink ref="B112" location="'48.1P'!A1" display="48.1P" xr:uid="{41EE205E-D4FE-4F88-BF46-C8737D075639}"/>
    <hyperlink ref="B113" location="'49P'!A1" display="49P" xr:uid="{FA62FA74-0BC5-4EA4-A4E9-E46F9B19EF13}"/>
    <hyperlink ref="B114" location="'50P'!A1" display="50P" xr:uid="{183B707E-8A7D-49C1-9C4C-3BB1F8A962B4}"/>
    <hyperlink ref="B115" location="'51P'!A1" display="51P" xr:uid="{86C5E48A-9DF2-40A7-B35C-1265AB02F984}"/>
    <hyperlink ref="B117" location="'900.2P'!A1" display="900.2P" xr:uid="{5812A427-512B-46EC-BB73-BA76D51DADEE}"/>
    <hyperlink ref="B118" location="'900.2P1'!A1" display="900.2P1" xr:uid="{09253635-7947-400D-A200-8FC238DBD094}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98327-EE2C-4FDF-9833-8BB9D1823865}">
  <dimension ref="A1:AQ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10.109375" style="17" bestFit="1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'CDO.'!B14</f>
        <v>11. CALLE 9B ENTRE CARRERAS 4E Y 5E PRIMERO DE MAYO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490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</row>
    <row r="33" spans="1:43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</row>
    <row r="34" spans="1:43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</row>
    <row r="35" spans="1:43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</row>
    <row r="36" spans="1:43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</row>
    <row r="37" spans="1:43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</row>
    <row r="38" spans="1:43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AQ38" s="217" t="e">
        <f>#REF!</f>
        <v>#REF!</v>
      </c>
    </row>
    <row r="39" spans="1:43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AQ39" s="217" t="e">
        <f>+'420.1'!N48</f>
        <v>#REF!</v>
      </c>
    </row>
    <row r="40" spans="1:43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AQ40" s="217" t="e">
        <f>+'450.2P'!N53</f>
        <v>#REF!</v>
      </c>
    </row>
    <row r="41" spans="1:43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</row>
    <row r="42" spans="1:43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</row>
    <row r="43" spans="1:43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43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43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43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43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43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SUM(G59:G81)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s">
        <v>510</v>
      </c>
      <c r="E83" s="181">
        <v>0</v>
      </c>
      <c r="F83" s="225"/>
      <c r="G83" s="225" t="s">
        <v>510</v>
      </c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s">
        <v>510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s">
        <v>510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e">
        <f>#REF!</f>
        <v>#REF!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>
        <v>1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conditionalFormatting sqref="A6:A118 C6:D118 B51">
    <cfRule type="cellIs" dxfId="123" priority="20" operator="equal">
      <formula>#REF!</formula>
    </cfRule>
  </conditionalFormatting>
  <conditionalFormatting sqref="A6:A118">
    <cfRule type="cellIs" dxfId="122" priority="19" operator="equal">
      <formula>0</formula>
    </cfRule>
  </conditionalFormatting>
  <conditionalFormatting sqref="A7:A21">
    <cfRule type="cellIs" dxfId="121" priority="17" operator="equal">
      <formula>0</formula>
    </cfRule>
    <cfRule type="cellIs" dxfId="120" priority="18" operator="equal">
      <formula>#REF!</formula>
    </cfRule>
  </conditionalFormatting>
  <conditionalFormatting sqref="A119">
    <cfRule type="cellIs" dxfId="119" priority="15" operator="equal">
      <formula>0</formula>
    </cfRule>
    <cfRule type="cellIs" dxfId="118" priority="16" operator="equal">
      <formula>#REF!</formula>
    </cfRule>
  </conditionalFormatting>
  <conditionalFormatting sqref="A120:B127 D120:D127">
    <cfRule type="cellIs" dxfId="117" priority="13" operator="equal">
      <formula>0</formula>
    </cfRule>
    <cfRule type="cellIs" dxfId="116" priority="14" operator="equal">
      <formula>#REF!</formula>
    </cfRule>
  </conditionalFormatting>
  <conditionalFormatting sqref="B6:B16">
    <cfRule type="cellIs" dxfId="115" priority="9" operator="equal">
      <formula>0</formula>
    </cfRule>
    <cfRule type="cellIs" dxfId="114" priority="10" operator="equal">
      <formula>#REF!</formula>
    </cfRule>
  </conditionalFormatting>
  <conditionalFormatting sqref="B7:B23">
    <cfRule type="cellIs" dxfId="113" priority="11" operator="equal">
      <formula>0</formula>
    </cfRule>
    <cfRule type="cellIs" dxfId="112" priority="12" operator="equal">
      <formula>#REF!</formula>
    </cfRule>
  </conditionalFormatting>
  <conditionalFormatting sqref="B24:B29">
    <cfRule type="cellIs" dxfId="111" priority="7" operator="equal">
      <formula>0</formula>
    </cfRule>
    <cfRule type="cellIs" dxfId="110" priority="8" operator="equal">
      <formula>#REF!</formula>
    </cfRule>
  </conditionalFormatting>
  <conditionalFormatting sqref="B44:B118">
    <cfRule type="cellIs" dxfId="109" priority="6" operator="equal">
      <formula>#REF!</formula>
    </cfRule>
  </conditionalFormatting>
  <conditionalFormatting sqref="C6:E118 B44:B118">
    <cfRule type="cellIs" dxfId="108" priority="3" operator="equal">
      <formula>0</formula>
    </cfRule>
  </conditionalFormatting>
  <conditionalFormatting sqref="C7:E118 B51">
    <cfRule type="cellIs" dxfId="107" priority="1" operator="equal">
      <formula>0</formula>
    </cfRule>
    <cfRule type="cellIs" dxfId="106" priority="2" operator="equal">
      <formula>#REF!</formula>
    </cfRule>
  </conditionalFormatting>
  <conditionalFormatting sqref="E6:E118">
    <cfRule type="cellIs" dxfId="105" priority="4" operator="equal">
      <formula>#REF!</formula>
    </cfRule>
  </conditionalFormatting>
  <conditionalFormatting sqref="H3 A5:F5">
    <cfRule type="cellIs" dxfId="104" priority="21" operator="equal">
      <formula>0</formula>
    </cfRule>
    <cfRule type="cellIs" dxfId="103" priority="22" operator="equal">
      <formula>#REF!</formula>
    </cfRule>
  </conditionalFormatting>
  <hyperlinks>
    <hyperlink ref="B7" location="'1P'!A1" display="1P" xr:uid="{8D76E78C-54FD-4C7B-91F5-C1F447B8EE9B}"/>
    <hyperlink ref="B8" location="'5P'!A1" display="5P" xr:uid="{1BAA3B64-DB22-4CB7-929C-93EE3CD0BE69}"/>
    <hyperlink ref="B9" location="'6P'!A1" display="6P" xr:uid="{0974C427-713F-4CA4-93F8-91B246BE148F}"/>
    <hyperlink ref="B10" location="'7P'!A1" display="7P" xr:uid="{9773A4C5-D70B-445B-8E3D-63838ED073BF}"/>
    <hyperlink ref="B11" location="'8P'!A1" display="8P" xr:uid="{8CC9110B-27C1-4453-A875-F17C02E03E49}"/>
    <hyperlink ref="B12" location="'201.3P'!A1" display="201.3P" xr:uid="{C6AD49E8-4B5A-4F93-820B-63F32FFCBCA4}"/>
    <hyperlink ref="B13" location="'201.3'!A1" display="201.3" xr:uid="{20933D76-58D4-4238-8728-A2B417635CA6}"/>
    <hyperlink ref="B14" location="'201.9'!A1" display="201.9" xr:uid="{2533BF32-639D-43B7-A743-0B942BC31F40}"/>
    <hyperlink ref="B17" location="'210.2.1P'!A1" display="210.2.1P" xr:uid="{6A8FAB35-BADD-4C42-88EB-023D1871227C}"/>
    <hyperlink ref="B18" location="'210.2.2P'!A1" display="210.2.2P" xr:uid="{0911D58B-350E-4CD9-8132-80C4A1BDDB2D}"/>
    <hyperlink ref="B19" location="'600.2.3P'!A1" display="600.2.3P" xr:uid="{24F788AA-F1E3-4952-9093-6BD48F7972FB}"/>
    <hyperlink ref="B20" location="'600.2.4P'!A1" display="600.2.4P" xr:uid="{86BC5B7F-A124-4D18-AFFE-4CCC582B59BD}"/>
    <hyperlink ref="B21" location="'3P'!A1" display="3P" xr:uid="{74F0950C-599F-4B51-8C36-9C86FC189B88}"/>
    <hyperlink ref="B24" location="'310.1P'!A1" display="310.1P" xr:uid="{37C6FF3E-B3BB-412C-B6CF-8BCFE4D33D45}"/>
    <hyperlink ref="B26" location="'320.1'!A1" display="320.1" xr:uid="{80EBABE9-B6C4-4055-B59C-96369B908031}"/>
    <hyperlink ref="B27" location="'330.1'!A1" display="330.1" xr:uid="{0169B9A1-89BF-405C-A94B-8BEC40F6671A}"/>
    <hyperlink ref="B30" location="'500.1.1P'!A1" display="500.1.1P" xr:uid="{C7EC9C53-00AF-46E8-85F6-E1802F598525}"/>
    <hyperlink ref="B31" location="'500.1.2P'!A1" display="500.1.2P" xr:uid="{38702B3E-04FB-46C4-8E69-4306E46132EF}"/>
    <hyperlink ref="B32" location="'500.1.3P'!A1" display="500.1.3P" xr:uid="{E2487240-200A-471B-A6A0-9D6AF3A6AE86}"/>
    <hyperlink ref="B33" location="'9P'!A1" display="9P" xr:uid="{82A327D2-7E0D-41FC-9D41-C8BEFE3697C2}"/>
    <hyperlink ref="B34" location="'10P'!A1" display="10P" xr:uid="{4F249182-D497-4FD6-B4F9-F84F930994CA}"/>
    <hyperlink ref="B37" location="'11P'!A1" display="11P" xr:uid="{D198EA79-D9E9-4806-AC34-37329A75A29E}"/>
    <hyperlink ref="B38" location="'12P'!A1" display="12P" xr:uid="{1E0D1AE9-B38C-4931-ACFD-084E6AAAF8AF}"/>
    <hyperlink ref="B39" location="'13P'!A1" display="13P" xr:uid="{24C72FC1-7E7B-475C-9541-791CC9A4C82E}"/>
    <hyperlink ref="B40" location="'630.3'!A1" display="630.3" xr:uid="{076603C1-6ADE-48A7-9925-D0B7C50A10F6}"/>
    <hyperlink ref="B41" location="'630.4'!A1" display="630.4" xr:uid="{E5F92373-CA5E-4B24-80D6-D1CA98B0F8C0}"/>
    <hyperlink ref="B42" location="'630.5'!A1" display="630.5" xr:uid="{82C01D6B-32CF-4AFF-85DA-20F90746A3EC}"/>
    <hyperlink ref="B45" location="'420.1'!A1" display="420.1" xr:uid="{67C1F9DE-EB1E-411E-A263-512EA29E90F5}"/>
    <hyperlink ref="B46" location="'450.2P'!A1" display="450.2P" xr:uid="{E8543E9D-8EFB-44C2-BFB8-F21C51F05C7C}"/>
    <hyperlink ref="B47" location="'10.1P'!A1" display="10.1P" xr:uid="{EDACB180-6290-4D0E-A698-DEA0FC064933}"/>
    <hyperlink ref="B50" location="'640.1'!Área_de_impresión" display="640.1" xr:uid="{5B330A19-3F13-4E25-99E3-ED27540F53ED}"/>
    <hyperlink ref="B54" location="'673.1.1'!A1" display="673.1.1" xr:uid="{B689CEF0-00DE-46D2-BB44-93D0314D9B9A}"/>
    <hyperlink ref="B55" location="'673.1.2'!A1" display="673.1.2" xr:uid="{187D50D1-DB28-460D-BAA6-B900BAE6636F}"/>
    <hyperlink ref="B56" location="'14P'!A1" display="14P" xr:uid="{232EE2B0-B982-4142-B40A-3F7A0AD8708B}"/>
    <hyperlink ref="B59" location="'1.1P'!A1" display="1.1P" xr:uid="{F2D3D63C-E37B-4777-8E6D-119F1E90AAE4}"/>
    <hyperlink ref="B60" location="'41P'!A1" display="41P" xr:uid="{C530759E-3A55-40A0-8FD7-DFEB2A869611}"/>
    <hyperlink ref="B61" location="'15P'!A1" display="15P" xr:uid="{23A0FEA3-10F2-4FF8-8DBC-751371076BD4}"/>
    <hyperlink ref="B62" location="'16P'!A1" display="16P" xr:uid="{D1DFB6BE-C455-4669-948D-DD9EB05D637B}"/>
    <hyperlink ref="B63" location="'17P'!A1" display="17P" xr:uid="{6A6243B1-CF34-42AD-B6AB-DBED34A9216A}"/>
    <hyperlink ref="B64" location="'18P'!A1" display="18P" xr:uid="{E2B48538-45E2-4B0C-B1D3-BAE63181F972}"/>
    <hyperlink ref="B65" location="'19P'!A1" display="19P" xr:uid="{AF9367FF-4F2D-4FB7-A583-66BA3D3B4F7A}"/>
    <hyperlink ref="B66" location="'20P'!A1" display="20P" xr:uid="{FF90BBEA-1701-4A3D-8C80-8BC3AF8452AC}"/>
    <hyperlink ref="B67" location="'20.1P'!A1" display="20.1P" xr:uid="{E9F0B29B-124C-470F-ABEB-3A8880FE4E73}"/>
    <hyperlink ref="B68" location="'21P'!A1" display="21P" xr:uid="{CABB4409-C893-4E4D-90AB-917296267C20}"/>
    <hyperlink ref="B69" location="'22P'!A1" display="22P" xr:uid="{8F60235B-4335-4A65-BA3A-C135B2C9EC94}"/>
    <hyperlink ref="B70" location="'23P'!A1" display="23P" xr:uid="{67EA548D-DF87-4844-A9F6-BED6CA468E4F}"/>
    <hyperlink ref="B71" location="'23.1P'!A1" display="23.1P" xr:uid="{BBA2F3D9-65A4-4F02-8530-302082F0C9E8}"/>
    <hyperlink ref="B72" location="'24P'!A1" display="24P" xr:uid="{BAE1781D-4FDB-4017-A793-A1D9E9E5A208}"/>
    <hyperlink ref="B73" location="'25P'!A1" display="25P" xr:uid="{AB3225F3-5AA5-4911-9478-530BF88DD966}"/>
    <hyperlink ref="B74" location="'26P'!A1" display="26P" xr:uid="{E4861949-ADEC-4B70-B038-A7F1827684F4}"/>
    <hyperlink ref="B75" location="'27P'!A1" display="27P" xr:uid="{01CBF8A5-9697-493A-A62C-CCE66CD958A2}"/>
    <hyperlink ref="B76" location="'28P'!A1" display="28P" xr:uid="{A7F8E53B-E1A2-4F9A-95F0-5E0B451AFD15}"/>
    <hyperlink ref="B77" location="'28.1P'!A1" display="28.1P" xr:uid="{3B4DF56E-5172-4FE6-B55A-91F7EAAEF93C}"/>
    <hyperlink ref="B78" location="'29P'!A1" display="29P" xr:uid="{3E55D23D-C7A0-4DAA-819B-BC4591FD2216}"/>
    <hyperlink ref="B79" location="'30P'!A1" display="30P" xr:uid="{37B39E0B-8FB8-4F79-91AA-744274AFF5B6}"/>
    <hyperlink ref="B80" location="'31P'!A1" display="31P" xr:uid="{D69658F2-8D8C-4CA8-9825-9F9CC653EE4E}"/>
    <hyperlink ref="B81" location="'31.1P'!A1" display="31.1P" xr:uid="{96E78EB4-5DC5-48A0-9E96-E00CAF43A4CF}"/>
    <hyperlink ref="B84" location="'42P'!A1" display="42P" xr:uid="{FE0AE644-844C-4E5B-B522-EE627CFC3746}"/>
    <hyperlink ref="B85" location="'32P'!A1" display="32P" xr:uid="{FD6BE8F4-0613-474B-B079-1668CE95D265}"/>
    <hyperlink ref="B86" location="'33P'!A1" display="33P" xr:uid="{0740B174-3F84-4BB6-8F21-21517BC0F1D8}"/>
    <hyperlink ref="B87" location="'34P'!A1" display="34P" xr:uid="{C743A499-2C97-49BB-B0FA-31F21AAA1935}"/>
    <hyperlink ref="B88" location="'35P'!A1" display="35P" xr:uid="{A1FE3F4E-8B6D-4B61-8B8B-BE46EEBB8977}"/>
    <hyperlink ref="B89" location="'36P'!A1" display="36P" xr:uid="{1C457EBB-8431-422E-8F29-DD0290F061C7}"/>
    <hyperlink ref="B90" location="'37P'!A1" display="37P" xr:uid="{27D0F07D-E477-4FAC-BB67-6EDFAF205799}"/>
    <hyperlink ref="B91" location="'60P'!A1" display="60P" xr:uid="{9D662EC8-8757-4B29-BC0F-D951EDB4E40D}"/>
    <hyperlink ref="B92" location="'60.1P'!A1" display="60.1P" xr:uid="{07A52F5D-5E4A-4490-AEC8-2294E72E367A}"/>
    <hyperlink ref="B93" location="'61P'!A1" display="61P" xr:uid="{1A52AC5B-F035-4A22-A8EC-31C84D231066}"/>
    <hyperlink ref="B94" location="'62P'!A1" display="62P" xr:uid="{51F35F62-3A5E-4100-B457-3FCA54058B19}"/>
    <hyperlink ref="B95" location="'63P'!A1" display="63P" xr:uid="{38296EB8-4DFE-4F29-9B10-3A284DFFA6A7}"/>
    <hyperlink ref="B99" location="'38P'!A1" display="38P" xr:uid="{7F5AAF27-0E87-48F7-B360-41334440A524}"/>
    <hyperlink ref="B100" location="'39P'!A1" display="39P" xr:uid="{6EF20101-EE3E-482F-9EE6-63550BBAEF80}"/>
    <hyperlink ref="B101" location="'40P'!A1" display="40P" xr:uid="{77C532B1-7B4E-452C-8F94-91EDE6EC959D}"/>
    <hyperlink ref="B102" location="'43P'!A1" display="43P" xr:uid="{468B2824-AC95-4ABD-A150-6E9B531FF7CF}"/>
    <hyperlink ref="B103" location="'44P'!A1" display="44P" xr:uid="{5C095F3F-D513-4E9C-AE09-A90FECA03353}"/>
    <hyperlink ref="B104" location="'45P'!A1" display="45P" xr:uid="{C7B486ED-04FB-48CC-BE2D-36E133BD69D5}"/>
    <hyperlink ref="B105" location="'46P'!A1" display="46P" xr:uid="{9F2B0229-7B8D-43FF-B888-54760B6AAFD9}"/>
    <hyperlink ref="B106" location="'47P'!A1" display="47P" xr:uid="{8C756692-EBFE-4B41-9983-DCD2F8AD9C26}"/>
    <hyperlink ref="B109" location="'700.1'!A1" display="700.1" xr:uid="{5F34D0E3-C97D-455E-96EA-805A2AF686DC}"/>
    <hyperlink ref="B110" location="'700.3P'!Área_de_impresión" display="700.3" xr:uid="{3EBDFEBD-A014-437F-8BD9-5B0DB96C06F1}"/>
    <hyperlink ref="B111" location="'48P'!A1" display="48P" xr:uid="{C470CD21-AF88-463C-9B10-C19C4AC78B2A}"/>
    <hyperlink ref="B112" location="'48.1P'!A1" display="48.1P" xr:uid="{2FF0D457-F034-4676-AAD0-834053F4E6DD}"/>
    <hyperlink ref="B113" location="'49P'!A1" display="49P" xr:uid="{EFEE354F-8F15-4622-A2CE-CA2BBF404709}"/>
    <hyperlink ref="B114" location="'50P'!A1" display="50P" xr:uid="{3982AEBE-01F1-4E31-A86E-856DF307698D}"/>
    <hyperlink ref="B115" location="'51P'!A1" display="51P" xr:uid="{CFE57806-D118-4CA1-967F-34FE171E5561}"/>
    <hyperlink ref="B117" location="'900.2P'!A1" display="900.2P" xr:uid="{7C8F88B5-C2FC-4D1D-8B4F-811C6F700E45}"/>
    <hyperlink ref="B118" location="'900.2P1'!A1" display="900.2P1" xr:uid="{2BE081E8-BF54-464D-88F1-4406A9274C89}"/>
    <hyperlink ref="B25" location="'310.1P'!A1" display="310.1P" xr:uid="{2C51EB05-D07F-4E54-A8EF-CFBE037C35A5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C3F2F-BC11-44B5-BF07-A44CBC1DA4D3}">
  <dimension ref="A1:O126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15.44140625" style="17" bestFit="1" customWidth="1"/>
    <col min="9" max="9" width="26.33203125" style="13" customWidth="1"/>
    <col min="10" max="10" width="14.441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'CDO.'!B15</f>
        <v xml:space="preserve">12. CARRERA 3E ENTRE CALLE 9B Y CALLE 9 PRIMERO DE MAYO – PLAZA DE TOROS 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267"/>
      <c r="J2" s="267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267"/>
      <c r="J3" s="267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/>
      <c r="F7" s="217" t="e">
        <f>+#REF!</f>
        <v>#REF!</v>
      </c>
      <c r="G7" s="285" t="e">
        <f>ROUND(F7*E7,0)</f>
        <v>#REF!</v>
      </c>
      <c r="H7" s="239"/>
      <c r="I7" s="1"/>
      <c r="J7" s="3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/>
      <c r="F8" s="217" t="e">
        <f>#REF!</f>
        <v>#REF!</v>
      </c>
      <c r="G8" s="285" t="e">
        <f t="shared" ref="G8:G14" si="0">ROUND(F8*E8,0)</f>
        <v>#REF!</v>
      </c>
      <c r="H8" s="239"/>
      <c r="I8" s="1"/>
      <c r="J8" s="3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/>
      <c r="F9" s="217" t="e">
        <f>#REF!</f>
        <v>#REF!</v>
      </c>
      <c r="G9" s="285" t="e">
        <f t="shared" si="0"/>
        <v>#REF!</v>
      </c>
      <c r="H9" s="239"/>
      <c r="I9" s="1"/>
      <c r="J9" s="3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/>
      <c r="F10" s="217" t="e">
        <f>#REF!</f>
        <v>#REF!</v>
      </c>
      <c r="G10" s="285" t="e">
        <f t="shared" si="0"/>
        <v>#REF!</v>
      </c>
      <c r="H10" s="239"/>
      <c r="I10" s="1"/>
      <c r="J10" s="3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/>
      <c r="F11" s="217" t="e">
        <f>#REF!</f>
        <v>#REF!</v>
      </c>
      <c r="G11" s="285" t="e">
        <f t="shared" si="0"/>
        <v>#REF!</v>
      </c>
      <c r="H11" s="239"/>
      <c r="I11" s="1"/>
      <c r="J11" s="3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/>
      <c r="F12" s="217" t="e">
        <f>'201.3P'!N50</f>
        <v>#REF!</v>
      </c>
      <c r="G12" s="285" t="e">
        <f t="shared" si="0"/>
        <v>#REF!</v>
      </c>
      <c r="H12" s="239"/>
      <c r="I12" s="20"/>
      <c r="J12" s="3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/>
      <c r="F13" s="217" t="e">
        <f>'201.3'!N50</f>
        <v>#REF!</v>
      </c>
      <c r="G13" s="285" t="e">
        <f t="shared" si="0"/>
        <v>#REF!</v>
      </c>
      <c r="H13" s="239"/>
      <c r="I13" s="1"/>
      <c r="J13" s="3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/>
      <c r="F14" s="217" t="e">
        <f>'201.9'!N50</f>
        <v>#REF!</v>
      </c>
      <c r="G14" s="285" t="e">
        <f t="shared" si="0"/>
        <v>#REF!</v>
      </c>
      <c r="H14" s="239"/>
      <c r="I14" s="1"/>
      <c r="J14" s="3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/>
      <c r="F15" s="217"/>
      <c r="G15" s="307" t="e">
        <f>ROUND(SUM(G7:G14),0)</f>
        <v>#REF!</v>
      </c>
      <c r="H15" s="239"/>
      <c r="I15" s="1"/>
      <c r="J15" s="3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222"/>
      <c r="F16" s="225"/>
      <c r="G16" s="284"/>
      <c r="H16" s="239"/>
      <c r="J16" s="3"/>
    </row>
    <row r="17" spans="1:10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/>
      <c r="F17" s="217" t="e">
        <f>+#REF!</f>
        <v>#REF!</v>
      </c>
      <c r="G17" s="306" t="e">
        <f>ROUND(F17*E17,0)</f>
        <v>#REF!</v>
      </c>
      <c r="H17" s="239"/>
      <c r="I17" s="1"/>
      <c r="J17" s="3"/>
    </row>
    <row r="18" spans="1:10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/>
      <c r="F18" s="217" t="e">
        <f>#REF!</f>
        <v>#REF!</v>
      </c>
      <c r="G18" s="306" t="e">
        <f>ROUND(F18*E18,0)</f>
        <v>#REF!</v>
      </c>
      <c r="H18" s="185"/>
      <c r="I18" s="1"/>
      <c r="J18" s="3"/>
    </row>
    <row r="19" spans="1:10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/>
      <c r="F19" s="217" t="e">
        <f>#REF!</f>
        <v>#REF!</v>
      </c>
      <c r="G19" s="306" t="e">
        <f>ROUND(F19*E19,0)</f>
        <v>#REF!</v>
      </c>
      <c r="H19" s="185"/>
      <c r="I19" s="1"/>
      <c r="J19" s="3"/>
    </row>
    <row r="20" spans="1:10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/>
      <c r="F20" s="217" t="e">
        <f>#REF!</f>
        <v>#REF!</v>
      </c>
      <c r="G20" s="306" t="e">
        <f>ROUND(F20*E20,0)</f>
        <v>#REF!</v>
      </c>
      <c r="H20" s="185"/>
      <c r="I20" s="1"/>
      <c r="J20" s="3"/>
    </row>
    <row r="21" spans="1:10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/>
      <c r="F21" s="217" t="e">
        <f>#REF!</f>
        <v>#REF!</v>
      </c>
      <c r="G21" s="306" t="e">
        <f>ROUND(F21*E21,0)</f>
        <v>#REF!</v>
      </c>
      <c r="H21" s="185"/>
      <c r="I21" s="1"/>
      <c r="J21" s="3"/>
    </row>
    <row r="22" spans="1:10">
      <c r="A22" s="232"/>
      <c r="B22" s="182"/>
      <c r="C22" s="183" t="e">
        <f>#REF!</f>
        <v>#REF!</v>
      </c>
      <c r="D22" s="188" t="e">
        <f>#REF!</f>
        <v>#REF!</v>
      </c>
      <c r="E22" s="181"/>
      <c r="F22" s="216"/>
      <c r="G22" s="307" t="e">
        <f>ROUND(SUM(G17:G21),0)</f>
        <v>#REF!</v>
      </c>
      <c r="H22" s="179"/>
      <c r="I22" s="19"/>
      <c r="J22" s="3"/>
    </row>
    <row r="23" spans="1:10">
      <c r="A23" s="231"/>
      <c r="B23" s="220"/>
      <c r="C23" s="270" t="e">
        <f>#REF!</f>
        <v>#REF!</v>
      </c>
      <c r="D23" s="227" t="e">
        <f>#REF!</f>
        <v>#REF!</v>
      </c>
      <c r="E23" s="220"/>
      <c r="F23" s="223"/>
      <c r="G23" s="284"/>
      <c r="H23" s="179"/>
      <c r="I23" s="1"/>
      <c r="J23" s="3"/>
    </row>
    <row r="24" spans="1:10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/>
      <c r="F24" s="217" t="e">
        <f>+#REF!</f>
        <v>#REF!</v>
      </c>
      <c r="G24" s="306" t="e">
        <f>ROUND(F24*E24,0)</f>
        <v>#REF!</v>
      </c>
      <c r="H24" s="179"/>
      <c r="I24" s="1"/>
      <c r="J24" s="3"/>
    </row>
    <row r="25" spans="1:10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/>
      <c r="F25" s="217" t="e">
        <f>#REF!</f>
        <v>#REF!</v>
      </c>
      <c r="G25" s="306"/>
      <c r="H25" s="179"/>
      <c r="I25" s="1"/>
      <c r="J25" s="3"/>
    </row>
    <row r="26" spans="1:10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/>
      <c r="F26" s="217" t="e">
        <f>+'320.1'!N51</f>
        <v>#REF!</v>
      </c>
      <c r="G26" s="306" t="e">
        <f>ROUND(F26*E26,0)</f>
        <v>#REF!</v>
      </c>
      <c r="H26" s="179"/>
      <c r="I26" s="1"/>
      <c r="J26" s="3"/>
    </row>
    <row r="27" spans="1:10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/>
      <c r="F27" s="217" t="e">
        <f>+#REF!</f>
        <v>#REF!</v>
      </c>
      <c r="G27" s="306" t="e">
        <f>ROUND(F27*E27,0)</f>
        <v>#REF!</v>
      </c>
      <c r="H27" s="179"/>
      <c r="I27" s="1"/>
      <c r="J27" s="3"/>
    </row>
    <row r="28" spans="1:10">
      <c r="A28" s="231"/>
      <c r="B28" s="182"/>
      <c r="C28" s="183" t="e">
        <f>#REF!</f>
        <v>#REF!</v>
      </c>
      <c r="D28" s="188" t="e">
        <f>#REF!</f>
        <v>#REF!</v>
      </c>
      <c r="E28" s="181"/>
      <c r="F28" s="217"/>
      <c r="G28" s="307" t="e">
        <f>ROUND(SUM(G24:G27),0)</f>
        <v>#REF!</v>
      </c>
      <c r="H28" s="179"/>
      <c r="I28" s="1"/>
      <c r="J28" s="3"/>
    </row>
    <row r="29" spans="1:10" ht="15.45" customHeight="1">
      <c r="A29" s="232"/>
      <c r="B29" s="220"/>
      <c r="C29" s="270" t="e">
        <f>#REF!</f>
        <v>#REF!</v>
      </c>
      <c r="D29" s="227" t="e">
        <f>#REF!</f>
        <v>#REF!</v>
      </c>
      <c r="E29" s="220"/>
      <c r="F29" s="223"/>
      <c r="G29" s="284"/>
      <c r="H29" s="179"/>
      <c r="I29" s="1"/>
      <c r="J29" s="3"/>
    </row>
    <row r="30" spans="1:10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/>
      <c r="F30" s="218" t="e">
        <f>'500.1.1P'!N56</f>
        <v>#REF!</v>
      </c>
      <c r="G30" s="306" t="e">
        <f>ROUND(F30*E30,0)</f>
        <v>#REF!</v>
      </c>
      <c r="H30" s="179"/>
      <c r="I30" s="1"/>
      <c r="J30" s="3"/>
    </row>
    <row r="31" spans="1:10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/>
      <c r="F31" s="218" t="e">
        <f>#REF!</f>
        <v>#REF!</v>
      </c>
      <c r="G31" s="306" t="e">
        <f>ROUND(F31*E31,0)</f>
        <v>#REF!</v>
      </c>
      <c r="H31" s="179"/>
      <c r="I31" s="1"/>
      <c r="J31" s="3"/>
    </row>
    <row r="32" spans="1:10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/>
      <c r="F32" s="218" t="e">
        <f>'500.1.3P'!N56</f>
        <v>#REF!</v>
      </c>
      <c r="G32" s="306" t="e">
        <f>ROUND(F32*E32,0)</f>
        <v>#REF!</v>
      </c>
      <c r="H32" s="179"/>
      <c r="I32" s="1"/>
      <c r="J32" s="3"/>
    </row>
    <row r="33" spans="1:10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/>
      <c r="F33" s="218" t="e">
        <f>#REF!</f>
        <v>#REF!</v>
      </c>
      <c r="G33" s="306" t="e">
        <f>ROUND(F33*E33,0)</f>
        <v>#REF!</v>
      </c>
      <c r="H33" s="179"/>
      <c r="I33" s="1"/>
      <c r="J33" s="3"/>
    </row>
    <row r="34" spans="1:10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/>
      <c r="F34" s="218" t="e">
        <f>#REF!</f>
        <v>#REF!</v>
      </c>
      <c r="G34" s="306" t="e">
        <f>ROUND(F34*E34,0)</f>
        <v>#REF!</v>
      </c>
      <c r="H34" s="179"/>
      <c r="I34" s="1"/>
      <c r="J34" s="3"/>
    </row>
    <row r="35" spans="1:10">
      <c r="A35" s="263"/>
      <c r="B35" s="187"/>
      <c r="C35" s="183" t="e">
        <f>#REF!</f>
        <v>#REF!</v>
      </c>
      <c r="D35" s="188" t="e">
        <f>#REF!</f>
        <v>#REF!</v>
      </c>
      <c r="E35" s="181"/>
      <c r="F35" s="218"/>
      <c r="G35" s="307" t="e">
        <f>ROUND(SUM(G30:G34),0)</f>
        <v>#REF!</v>
      </c>
      <c r="H35" s="179"/>
      <c r="I35" s="1"/>
      <c r="J35" s="3"/>
    </row>
    <row r="36" spans="1:10">
      <c r="A36" s="263"/>
      <c r="B36" s="227"/>
      <c r="C36" s="270" t="e">
        <f>#REF!</f>
        <v>#REF!</v>
      </c>
      <c r="D36" s="227" t="e">
        <f>#REF!</f>
        <v>#REF!</v>
      </c>
      <c r="E36" s="220"/>
      <c r="F36" s="223"/>
      <c r="G36" s="284"/>
      <c r="H36" s="179"/>
      <c r="I36" s="1"/>
      <c r="J36" s="3"/>
    </row>
    <row r="37" spans="1:10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/>
      <c r="F37" s="218" t="e">
        <f>#REF!</f>
        <v>#REF!</v>
      </c>
      <c r="G37" s="306" t="e">
        <f t="shared" ref="G37:G42" si="1">ROUND(F37*E37,0)</f>
        <v>#REF!</v>
      </c>
      <c r="H37" s="179"/>
      <c r="I37" s="217" t="e">
        <f>#REF!</f>
        <v>#REF!</v>
      </c>
      <c r="J37" s="3"/>
    </row>
    <row r="38" spans="1:10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/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  <c r="J38" s="3"/>
    </row>
    <row r="39" spans="1:10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/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  <c r="J39" s="3"/>
    </row>
    <row r="40" spans="1:10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/>
      <c r="F40" s="218" t="e">
        <f>#REF!</f>
        <v>#REF!</v>
      </c>
      <c r="G40" s="306" t="e">
        <f t="shared" si="1"/>
        <v>#REF!</v>
      </c>
      <c r="H40" s="179"/>
      <c r="I40" s="1"/>
      <c r="J40" s="3"/>
    </row>
    <row r="41" spans="1:10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/>
      <c r="F41" s="218" t="e">
        <f>#REF!</f>
        <v>#REF!</v>
      </c>
      <c r="G41" s="306" t="e">
        <f t="shared" si="1"/>
        <v>#REF!</v>
      </c>
      <c r="H41" s="179"/>
      <c r="I41" s="1"/>
      <c r="J41" s="3"/>
    </row>
    <row r="42" spans="1:10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/>
      <c r="F42" s="218" t="e">
        <f>#REF!</f>
        <v>#REF!</v>
      </c>
      <c r="G42" s="306" t="e">
        <f t="shared" si="1"/>
        <v>#REF!</v>
      </c>
      <c r="H42" s="179"/>
      <c r="I42" s="1"/>
      <c r="J42" s="3"/>
    </row>
    <row r="43" spans="1:10">
      <c r="A43" s="263"/>
      <c r="B43" s="187"/>
      <c r="C43" s="183" t="e">
        <f>#REF!</f>
        <v>#REF!</v>
      </c>
      <c r="D43" s="188" t="e">
        <f>#REF!</f>
        <v>#REF!</v>
      </c>
      <c r="E43" s="181"/>
      <c r="F43" s="216"/>
      <c r="G43" s="307" t="e">
        <f>SUM(G37:G42)</f>
        <v>#REF!</v>
      </c>
      <c r="H43" s="179"/>
      <c r="I43" s="1"/>
      <c r="J43" s="3"/>
    </row>
    <row r="44" spans="1:10">
      <c r="A44" s="263"/>
      <c r="B44" s="220"/>
      <c r="C44" s="270" t="e">
        <f>#REF!</f>
        <v>#REF!</v>
      </c>
      <c r="D44" s="227" t="e">
        <f>#REF!</f>
        <v>#REF!</v>
      </c>
      <c r="E44" s="220"/>
      <c r="F44" s="223"/>
      <c r="G44" s="284"/>
      <c r="H44" s="179"/>
      <c r="I44" s="1"/>
      <c r="J44" s="3"/>
    </row>
    <row r="45" spans="1:10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/>
      <c r="F45" s="216" t="e">
        <f>#REF!</f>
        <v>#REF!</v>
      </c>
      <c r="G45" s="306" t="e">
        <f>ROUND(F45*E45,0)</f>
        <v>#REF!</v>
      </c>
      <c r="H45" s="179"/>
      <c r="I45" s="1"/>
      <c r="J45" s="3"/>
    </row>
    <row r="46" spans="1:10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/>
      <c r="F46" s="216" t="e">
        <f>#REF!</f>
        <v>#REF!</v>
      </c>
      <c r="G46" s="306" t="e">
        <f>ROUND(F46*E46,0)</f>
        <v>#REF!</v>
      </c>
      <c r="H46" s="179"/>
      <c r="I46" s="1"/>
      <c r="J46" s="3"/>
    </row>
    <row r="47" spans="1:10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/>
      <c r="F47" s="216" t="e">
        <f>#REF!</f>
        <v>#REF!</v>
      </c>
      <c r="G47" s="306" t="e">
        <f>ROUND(F47*E47,0)</f>
        <v>#REF!</v>
      </c>
      <c r="H47" s="179"/>
      <c r="I47" s="1"/>
      <c r="J47" s="3"/>
    </row>
    <row r="48" spans="1:10">
      <c r="A48" s="263"/>
      <c r="B48" s="182"/>
      <c r="C48" s="183" t="e">
        <f>#REF!</f>
        <v>#REF!</v>
      </c>
      <c r="D48" s="188" t="e">
        <f>#REF!</f>
        <v>#REF!</v>
      </c>
      <c r="E48" s="181"/>
      <c r="F48" s="218"/>
      <c r="G48" s="307" t="e">
        <f>ROUND(SUM(G45:G47),0)</f>
        <v>#REF!</v>
      </c>
      <c r="H48" s="179"/>
      <c r="I48" s="1"/>
      <c r="J48" s="3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220"/>
      <c r="F49" s="222"/>
      <c r="G49" s="224"/>
      <c r="H49" s="179"/>
      <c r="I49" s="1"/>
      <c r="J49" s="3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/>
      <c r="F50" s="274" t="e">
        <f>#REF!</f>
        <v>#REF!</v>
      </c>
      <c r="G50" s="306" t="e">
        <f>ROUND(F50*E50,0)</f>
        <v>#REF!</v>
      </c>
      <c r="H50" s="179"/>
      <c r="I50" s="1"/>
      <c r="J50" s="3"/>
    </row>
    <row r="51" spans="1:11">
      <c r="A51" s="231"/>
      <c r="B51" s="182"/>
      <c r="C51" s="183" t="e">
        <f>#REF!</f>
        <v>#REF!</v>
      </c>
      <c r="D51" s="188" t="e">
        <f>#REF!</f>
        <v>#REF!</v>
      </c>
      <c r="E51" s="181"/>
      <c r="F51" s="274"/>
      <c r="G51" s="315" t="e">
        <f>G50</f>
        <v>#REF!</v>
      </c>
      <c r="H51" s="179"/>
      <c r="I51" s="1"/>
      <c r="J51" s="3"/>
    </row>
    <row r="52" spans="1:11" ht="15" customHeight="1">
      <c r="A52" s="231"/>
      <c r="B52" s="220"/>
      <c r="C52" s="270" t="e">
        <f>#REF!</f>
        <v>#REF!</v>
      </c>
      <c r="D52" s="227" t="e">
        <f>#REF!</f>
        <v>#REF!</v>
      </c>
      <c r="E52" s="220"/>
      <c r="F52" s="222"/>
      <c r="G52" s="224"/>
      <c r="H52" s="179"/>
      <c r="I52" s="1"/>
      <c r="J52" s="3"/>
      <c r="K52" s="19"/>
    </row>
    <row r="53" spans="1:11" ht="15" customHeight="1">
      <c r="A53" s="231">
        <v>32</v>
      </c>
      <c r="B53" s="321" t="s">
        <v>48</v>
      </c>
      <c r="C53" s="183" t="e">
        <f>#REF!</f>
        <v>#REF!</v>
      </c>
      <c r="D53" s="188" t="e">
        <f>#REF!</f>
        <v>#REF!</v>
      </c>
      <c r="E53" s="181"/>
      <c r="F53" s="217" t="e">
        <f>#REF!</f>
        <v>#REF!</v>
      </c>
      <c r="G53" s="306" t="e">
        <f>ROUND(F53*E53,0)</f>
        <v>#REF!</v>
      </c>
      <c r="H53" s="179"/>
      <c r="I53" s="1"/>
      <c r="J53" s="3"/>
      <c r="K53" s="19"/>
    </row>
    <row r="54" spans="1:11" ht="15" customHeight="1">
      <c r="A54" s="232">
        <v>33</v>
      </c>
      <c r="B54" s="321" t="s">
        <v>155</v>
      </c>
      <c r="C54" s="183" t="e">
        <f>#REF!</f>
        <v>#REF!</v>
      </c>
      <c r="D54" s="188" t="e">
        <f>#REF!</f>
        <v>#REF!</v>
      </c>
      <c r="E54" s="181"/>
      <c r="F54" s="217" t="e">
        <f>#REF!</f>
        <v>#REF!</v>
      </c>
      <c r="G54" s="306" t="e">
        <f>ROUND(F54*E54,0)</f>
        <v>#REF!</v>
      </c>
      <c r="H54" s="179"/>
      <c r="I54" s="1"/>
      <c r="J54" s="3"/>
      <c r="K54" s="19"/>
    </row>
    <row r="55" spans="1:11" ht="14.4">
      <c r="A55" s="231">
        <v>34</v>
      </c>
      <c r="B55" s="321" t="s">
        <v>156</v>
      </c>
      <c r="C55" s="183" t="e">
        <f>#REF!</f>
        <v>#REF!</v>
      </c>
      <c r="D55" s="188" t="e">
        <f>#REF!</f>
        <v>#REF!</v>
      </c>
      <c r="E55" s="181"/>
      <c r="F55" s="217" t="e">
        <f>#REF!</f>
        <v>#REF!</v>
      </c>
      <c r="G55" s="306" t="e">
        <f>ROUND(F55*E55,0)</f>
        <v>#REF!</v>
      </c>
      <c r="H55" s="179"/>
      <c r="I55" s="1"/>
      <c r="J55" s="3"/>
      <c r="K55" s="19"/>
    </row>
    <row r="56" spans="1:11">
      <c r="A56" s="231"/>
      <c r="B56" s="182"/>
      <c r="C56" s="183" t="e">
        <f>#REF!</f>
        <v>#REF!</v>
      </c>
      <c r="D56" s="188" t="e">
        <f>#REF!</f>
        <v>#REF!</v>
      </c>
      <c r="E56" s="181"/>
      <c r="F56" s="217"/>
      <c r="G56" s="307" t="e">
        <f>ROUND(SUM(G53:G55),0)</f>
        <v>#REF!</v>
      </c>
      <c r="H56" s="179"/>
      <c r="I56" s="1"/>
      <c r="J56" s="3"/>
      <c r="K56" s="19"/>
    </row>
    <row r="57" spans="1:11">
      <c r="A57" s="232"/>
      <c r="B57" s="220"/>
      <c r="C57" s="270" t="e">
        <f>#REF!</f>
        <v>#REF!</v>
      </c>
      <c r="D57" s="227" t="e">
        <f>#REF!</f>
        <v>#REF!</v>
      </c>
      <c r="E57" s="220"/>
      <c r="F57" s="225"/>
      <c r="G57" s="284"/>
      <c r="H57" s="179"/>
      <c r="I57" s="1"/>
      <c r="J57" s="3"/>
      <c r="K57" s="19"/>
    </row>
    <row r="58" spans="1:11" ht="14.4">
      <c r="A58" s="231">
        <v>35</v>
      </c>
      <c r="B58" s="321" t="s">
        <v>208</v>
      </c>
      <c r="C58" s="183" t="e">
        <f>#REF!</f>
        <v>#REF!</v>
      </c>
      <c r="D58" s="188" t="e">
        <f>#REF!</f>
        <v>#REF!</v>
      </c>
      <c r="E58" s="181"/>
      <c r="F58" s="217" t="e">
        <f>#REF!</f>
        <v>#REF!</v>
      </c>
      <c r="G58" s="306" t="e">
        <f>ROUND(F58*E58,0)</f>
        <v>#REF!</v>
      </c>
      <c r="H58" s="179"/>
      <c r="I58" s="1"/>
      <c r="J58" s="3"/>
      <c r="K58" s="19"/>
    </row>
    <row r="59" spans="1:11" ht="14.4">
      <c r="A59" s="231">
        <v>36</v>
      </c>
      <c r="B59" s="321" t="s">
        <v>246</v>
      </c>
      <c r="C59" s="183" t="e">
        <f>#REF!</f>
        <v>#REF!</v>
      </c>
      <c r="D59" s="188" t="e">
        <f>#REF!</f>
        <v>#REF!</v>
      </c>
      <c r="E59" s="181"/>
      <c r="F59" s="217" t="e">
        <f>#REF!</f>
        <v>#REF!</v>
      </c>
      <c r="G59" s="306" t="e">
        <f t="shared" ref="G59:G80" si="2">ROUND(F59*E59,0)</f>
        <v>#REF!</v>
      </c>
      <c r="H59" s="179"/>
      <c r="I59" s="1"/>
      <c r="J59" s="3"/>
      <c r="K59" s="19"/>
    </row>
    <row r="60" spans="1:11" ht="14.4">
      <c r="A60" s="231">
        <v>37</v>
      </c>
      <c r="B60" s="321" t="s">
        <v>196</v>
      </c>
      <c r="C60" s="183" t="e">
        <f>#REF!</f>
        <v>#REF!</v>
      </c>
      <c r="D60" s="188" t="e">
        <f>#REF!</f>
        <v>#REF!</v>
      </c>
      <c r="E60" s="181"/>
      <c r="F60" s="217" t="e">
        <f>#REF!</f>
        <v>#REF!</v>
      </c>
      <c r="G60" s="306" t="e">
        <f t="shared" si="2"/>
        <v>#REF!</v>
      </c>
      <c r="H60" s="179"/>
      <c r="I60" s="1"/>
      <c r="J60" s="3"/>
      <c r="K60" s="19"/>
    </row>
    <row r="61" spans="1:11" ht="14.4">
      <c r="A61" s="231">
        <v>38</v>
      </c>
      <c r="B61" s="321" t="s">
        <v>197</v>
      </c>
      <c r="C61" s="183" t="e">
        <f>#REF!</f>
        <v>#REF!</v>
      </c>
      <c r="D61" s="188" t="e">
        <f>#REF!</f>
        <v>#REF!</v>
      </c>
      <c r="E61" s="181"/>
      <c r="F61" s="217" t="e">
        <f>#REF!</f>
        <v>#REF!</v>
      </c>
      <c r="G61" s="306" t="e">
        <f t="shared" si="2"/>
        <v>#REF!</v>
      </c>
      <c r="H61" s="179"/>
      <c r="I61" s="1"/>
      <c r="J61" s="3"/>
      <c r="K61" s="19"/>
    </row>
    <row r="62" spans="1:11" ht="14.4">
      <c r="A62" s="231">
        <v>39</v>
      </c>
      <c r="B62" s="321" t="s">
        <v>198</v>
      </c>
      <c r="C62" s="183" t="e">
        <f>#REF!</f>
        <v>#REF!</v>
      </c>
      <c r="D62" s="188" t="e">
        <f>#REF!</f>
        <v>#REF!</v>
      </c>
      <c r="E62" s="181"/>
      <c r="F62" s="217" t="e">
        <f>#REF!</f>
        <v>#REF!</v>
      </c>
      <c r="G62" s="306" t="e">
        <f t="shared" si="2"/>
        <v>#REF!</v>
      </c>
      <c r="H62" s="179"/>
      <c r="I62" s="1"/>
      <c r="J62" s="3"/>
      <c r="K62" s="19"/>
    </row>
    <row r="63" spans="1:11" ht="14.4">
      <c r="A63" s="231">
        <v>40</v>
      </c>
      <c r="B63" s="321" t="s">
        <v>199</v>
      </c>
      <c r="C63" s="183" t="e">
        <f>#REF!</f>
        <v>#REF!</v>
      </c>
      <c r="D63" s="188" t="e">
        <f>#REF!</f>
        <v>#REF!</v>
      </c>
      <c r="E63" s="181"/>
      <c r="F63" s="217" t="e">
        <f>#REF!</f>
        <v>#REF!</v>
      </c>
      <c r="G63" s="306" t="e">
        <f t="shared" si="2"/>
        <v>#REF!</v>
      </c>
      <c r="H63" s="179"/>
      <c r="I63" s="1"/>
      <c r="J63" s="3"/>
      <c r="K63" s="19"/>
    </row>
    <row r="64" spans="1:11" ht="14.4">
      <c r="A64" s="231">
        <v>41</v>
      </c>
      <c r="B64" s="321" t="s">
        <v>205</v>
      </c>
      <c r="C64" s="183" t="e">
        <f>#REF!</f>
        <v>#REF!</v>
      </c>
      <c r="D64" s="188" t="e">
        <f>#REF!</f>
        <v>#REF!</v>
      </c>
      <c r="E64" s="181"/>
      <c r="F64" s="217" t="e">
        <f>#REF!</f>
        <v>#REF!</v>
      </c>
      <c r="G64" s="306" t="e">
        <f t="shared" si="2"/>
        <v>#REF!</v>
      </c>
      <c r="H64" s="179"/>
      <c r="I64" s="1"/>
      <c r="J64" s="3"/>
      <c r="K64" s="19"/>
    </row>
    <row r="65" spans="1:11" ht="14.4">
      <c r="A65" s="231">
        <v>42</v>
      </c>
      <c r="B65" s="321" t="s">
        <v>206</v>
      </c>
      <c r="C65" s="183" t="e">
        <f>#REF!</f>
        <v>#REF!</v>
      </c>
      <c r="D65" s="188" t="e">
        <f>#REF!</f>
        <v>#REF!</v>
      </c>
      <c r="E65" s="181"/>
      <c r="F65" s="217" t="e">
        <f>#REF!</f>
        <v>#REF!</v>
      </c>
      <c r="G65" s="306" t="e">
        <f t="shared" si="2"/>
        <v>#REF!</v>
      </c>
      <c r="H65" s="1"/>
      <c r="I65" s="1"/>
      <c r="J65" s="3"/>
      <c r="K65" s="19"/>
    </row>
    <row r="66" spans="1:11" ht="14.4">
      <c r="A66" s="231">
        <v>43</v>
      </c>
      <c r="B66" s="321" t="s">
        <v>298</v>
      </c>
      <c r="C66" s="183" t="e">
        <f>#REF!</f>
        <v>#REF!</v>
      </c>
      <c r="D66" s="188" t="e">
        <f>#REF!</f>
        <v>#REF!</v>
      </c>
      <c r="E66" s="181"/>
      <c r="F66" s="217" t="e">
        <f>#REF!</f>
        <v>#REF!</v>
      </c>
      <c r="G66" s="306" t="e">
        <f t="shared" si="2"/>
        <v>#REF!</v>
      </c>
      <c r="H66" s="1"/>
      <c r="I66" s="1"/>
      <c r="J66" s="3"/>
      <c r="K66" s="19"/>
    </row>
    <row r="67" spans="1:11" ht="14.4">
      <c r="A67" s="231">
        <v>44</v>
      </c>
      <c r="B67" s="321" t="s">
        <v>207</v>
      </c>
      <c r="C67" s="183" t="e">
        <f>#REF!</f>
        <v>#REF!</v>
      </c>
      <c r="D67" s="188" t="e">
        <f>#REF!</f>
        <v>#REF!</v>
      </c>
      <c r="E67" s="181"/>
      <c r="F67" s="217" t="e">
        <f>#REF!</f>
        <v>#REF!</v>
      </c>
      <c r="G67" s="306" t="e">
        <f t="shared" si="2"/>
        <v>#REF!</v>
      </c>
      <c r="H67" s="1"/>
      <c r="I67" s="1"/>
      <c r="J67" s="3"/>
      <c r="K67" s="19"/>
    </row>
    <row r="68" spans="1:11" ht="14.4">
      <c r="A68" s="231">
        <v>45</v>
      </c>
      <c r="B68" s="321" t="s">
        <v>200</v>
      </c>
      <c r="C68" s="183" t="e">
        <f>#REF!</f>
        <v>#REF!</v>
      </c>
      <c r="D68" s="188" t="e">
        <f>#REF!</f>
        <v>#REF!</v>
      </c>
      <c r="E68" s="181"/>
      <c r="F68" s="217" t="e">
        <f>#REF!</f>
        <v>#REF!</v>
      </c>
      <c r="G68" s="306" t="e">
        <f t="shared" si="2"/>
        <v>#REF!</v>
      </c>
      <c r="H68" s="1"/>
      <c r="I68" s="1"/>
      <c r="J68" s="3"/>
      <c r="K68" s="19"/>
    </row>
    <row r="69" spans="1:11" ht="14.4">
      <c r="A69" s="231">
        <v>46</v>
      </c>
      <c r="B69" s="321" t="s">
        <v>201</v>
      </c>
      <c r="C69" s="183" t="e">
        <f>#REF!</f>
        <v>#REF!</v>
      </c>
      <c r="D69" s="188" t="e">
        <f>#REF!</f>
        <v>#REF!</v>
      </c>
      <c r="E69" s="181"/>
      <c r="F69" s="217" t="e">
        <f>#REF!</f>
        <v>#REF!</v>
      </c>
      <c r="G69" s="306" t="e">
        <f t="shared" si="2"/>
        <v>#REF!</v>
      </c>
      <c r="H69" s="1"/>
      <c r="I69" s="1"/>
      <c r="J69" s="3"/>
      <c r="K69" s="19"/>
    </row>
    <row r="70" spans="1:11" ht="14.4">
      <c r="A70" s="231">
        <v>47</v>
      </c>
      <c r="B70" s="321" t="s">
        <v>295</v>
      </c>
      <c r="C70" s="183" t="e">
        <f>#REF!</f>
        <v>#REF!</v>
      </c>
      <c r="D70" s="188" t="e">
        <f>#REF!</f>
        <v>#REF!</v>
      </c>
      <c r="E70" s="181"/>
      <c r="F70" s="217" t="e">
        <f>#REF!</f>
        <v>#REF!</v>
      </c>
      <c r="G70" s="306" t="e">
        <f t="shared" si="2"/>
        <v>#REF!</v>
      </c>
      <c r="H70" s="1"/>
      <c r="I70" s="1"/>
      <c r="J70" s="3"/>
      <c r="K70" s="19"/>
    </row>
    <row r="71" spans="1:11" ht="14.4">
      <c r="A71" s="231">
        <v>48</v>
      </c>
      <c r="B71" s="321" t="s">
        <v>202</v>
      </c>
      <c r="C71" s="183" t="e">
        <f>#REF!</f>
        <v>#REF!</v>
      </c>
      <c r="D71" s="188" t="e">
        <f>#REF!</f>
        <v>#REF!</v>
      </c>
      <c r="E71" s="181"/>
      <c r="F71" s="217" t="e">
        <f>#REF!</f>
        <v>#REF!</v>
      </c>
      <c r="G71" s="306" t="e">
        <f t="shared" si="2"/>
        <v>#REF!</v>
      </c>
      <c r="H71" s="1"/>
      <c r="I71" s="1"/>
      <c r="J71" s="3"/>
      <c r="K71" s="19"/>
    </row>
    <row r="72" spans="1:11" ht="14.4">
      <c r="A72" s="231">
        <v>49</v>
      </c>
      <c r="B72" s="321" t="s">
        <v>203</v>
      </c>
      <c r="C72" s="183" t="e">
        <f>#REF!</f>
        <v>#REF!</v>
      </c>
      <c r="D72" s="188" t="e">
        <f>#REF!</f>
        <v>#REF!</v>
      </c>
      <c r="E72" s="181"/>
      <c r="F72" s="217" t="e">
        <f>#REF!</f>
        <v>#REF!</v>
      </c>
      <c r="G72" s="306" t="e">
        <f t="shared" si="2"/>
        <v>#REF!</v>
      </c>
      <c r="H72" s="1"/>
      <c r="I72" s="1"/>
      <c r="J72" s="3"/>
      <c r="K72" s="19"/>
    </row>
    <row r="73" spans="1:11" ht="14.4">
      <c r="A73" s="231">
        <v>50</v>
      </c>
      <c r="B73" s="321" t="s">
        <v>204</v>
      </c>
      <c r="C73" s="183" t="e">
        <f>#REF!</f>
        <v>#REF!</v>
      </c>
      <c r="D73" s="188" t="e">
        <f>#REF!</f>
        <v>#REF!</v>
      </c>
      <c r="E73" s="181"/>
      <c r="F73" s="217" t="e">
        <f>#REF!</f>
        <v>#REF!</v>
      </c>
      <c r="G73" s="306" t="e">
        <f t="shared" si="2"/>
        <v>#REF!</v>
      </c>
      <c r="H73" s="1"/>
      <c r="I73" s="1"/>
      <c r="J73" s="3"/>
      <c r="K73" s="19"/>
    </row>
    <row r="74" spans="1:11" ht="14.4">
      <c r="A74" s="231">
        <v>51</v>
      </c>
      <c r="B74" s="321" t="s">
        <v>209</v>
      </c>
      <c r="C74" s="183" t="e">
        <f>#REF!</f>
        <v>#REF!</v>
      </c>
      <c r="D74" s="188" t="e">
        <f>#REF!</f>
        <v>#REF!</v>
      </c>
      <c r="E74" s="181"/>
      <c r="F74" s="217" t="e">
        <f>#REF!</f>
        <v>#REF!</v>
      </c>
      <c r="G74" s="306" t="e">
        <f t="shared" si="2"/>
        <v>#REF!</v>
      </c>
      <c r="H74" s="1"/>
      <c r="I74" s="1"/>
      <c r="J74" s="3"/>
      <c r="K74" s="19"/>
    </row>
    <row r="75" spans="1:11" ht="14.4">
      <c r="A75" s="231">
        <v>52</v>
      </c>
      <c r="B75" s="321" t="s">
        <v>210</v>
      </c>
      <c r="C75" s="183" t="e">
        <f>#REF!</f>
        <v>#REF!</v>
      </c>
      <c r="D75" s="188" t="e">
        <f>#REF!</f>
        <v>#REF!</v>
      </c>
      <c r="E75" s="181"/>
      <c r="F75" s="217" t="e">
        <f>#REF!</f>
        <v>#REF!</v>
      </c>
      <c r="G75" s="306" t="e">
        <f t="shared" si="2"/>
        <v>#REF!</v>
      </c>
      <c r="H75" s="1"/>
      <c r="I75" s="1"/>
      <c r="J75" s="3"/>
      <c r="K75" s="19"/>
    </row>
    <row r="76" spans="1:11" ht="14.4">
      <c r="A76" s="231">
        <v>53</v>
      </c>
      <c r="B76" s="321" t="s">
        <v>300</v>
      </c>
      <c r="C76" s="183" t="e">
        <f>#REF!</f>
        <v>#REF!</v>
      </c>
      <c r="D76" s="188" t="e">
        <f>#REF!</f>
        <v>#REF!</v>
      </c>
      <c r="E76" s="181"/>
      <c r="F76" s="217" t="e">
        <f>#REF!</f>
        <v>#REF!</v>
      </c>
      <c r="G76" s="306" t="e">
        <f t="shared" si="2"/>
        <v>#REF!</v>
      </c>
      <c r="H76" s="1"/>
      <c r="I76" s="1"/>
      <c r="J76" s="3"/>
      <c r="K76" s="19"/>
    </row>
    <row r="77" spans="1:11" ht="14.4">
      <c r="A77" s="231">
        <v>54</v>
      </c>
      <c r="B77" s="321" t="s">
        <v>211</v>
      </c>
      <c r="C77" s="183" t="e">
        <f>#REF!</f>
        <v>#REF!</v>
      </c>
      <c r="D77" s="188" t="e">
        <f>#REF!</f>
        <v>#REF!</v>
      </c>
      <c r="E77" s="181"/>
      <c r="F77" s="217" t="e">
        <f>#REF!</f>
        <v>#REF!</v>
      </c>
      <c r="G77" s="306" t="e">
        <f t="shared" si="2"/>
        <v>#REF!</v>
      </c>
      <c r="H77" s="179"/>
      <c r="I77" s="1"/>
      <c r="J77" s="3"/>
      <c r="K77" s="19"/>
    </row>
    <row r="78" spans="1:11" ht="14.4">
      <c r="A78" s="231">
        <v>55</v>
      </c>
      <c r="B78" s="321" t="s">
        <v>212</v>
      </c>
      <c r="C78" s="183" t="e">
        <f>#REF!</f>
        <v>#REF!</v>
      </c>
      <c r="D78" s="188" t="e">
        <f>#REF!</f>
        <v>#REF!</v>
      </c>
      <c r="E78" s="181"/>
      <c r="F78" s="217" t="e">
        <f>#REF!</f>
        <v>#REF!</v>
      </c>
      <c r="G78" s="306" t="e">
        <f t="shared" si="2"/>
        <v>#REF!</v>
      </c>
      <c r="H78" s="179"/>
      <c r="I78" s="1"/>
      <c r="J78" s="3"/>
      <c r="K78" s="19"/>
    </row>
    <row r="79" spans="1:11" ht="14.4">
      <c r="A79" s="231">
        <v>56</v>
      </c>
      <c r="B79" s="321" t="s">
        <v>213</v>
      </c>
      <c r="C79" s="183" t="e">
        <f>#REF!</f>
        <v>#REF!</v>
      </c>
      <c r="D79" s="188" t="e">
        <f>#REF!</f>
        <v>#REF!</v>
      </c>
      <c r="E79" s="181"/>
      <c r="F79" s="217" t="e">
        <f>#REF!</f>
        <v>#REF!</v>
      </c>
      <c r="G79" s="306" t="e">
        <f t="shared" si="2"/>
        <v>#REF!</v>
      </c>
      <c r="H79" s="179"/>
      <c r="I79" s="1"/>
      <c r="J79" s="3"/>
      <c r="K79" s="19"/>
    </row>
    <row r="80" spans="1:11" ht="14.4">
      <c r="A80" s="231">
        <v>57</v>
      </c>
      <c r="B80" s="321" t="s">
        <v>296</v>
      </c>
      <c r="C80" s="183" t="e">
        <f>#REF!</f>
        <v>#REF!</v>
      </c>
      <c r="D80" s="188" t="e">
        <f>#REF!</f>
        <v>#REF!</v>
      </c>
      <c r="E80" s="181"/>
      <c r="F80" s="217" t="e">
        <f>#REF!</f>
        <v>#REF!</v>
      </c>
      <c r="G80" s="306" t="e">
        <f t="shared" si="2"/>
        <v>#REF!</v>
      </c>
      <c r="H80" s="179"/>
      <c r="I80" s="1"/>
      <c r="J80" s="3"/>
      <c r="K80" s="19"/>
    </row>
    <row r="81" spans="1:11">
      <c r="A81" s="231"/>
      <c r="B81" s="182"/>
      <c r="C81" s="183" t="e">
        <f>#REF!</f>
        <v>#REF!</v>
      </c>
      <c r="D81" s="188" t="e">
        <f>#REF!</f>
        <v>#REF!</v>
      </c>
      <c r="E81" s="181"/>
      <c r="F81" s="217"/>
      <c r="G81" s="307" t="e">
        <f>ROUND(SUM(G58:G80),0)</f>
        <v>#REF!</v>
      </c>
      <c r="H81" s="179"/>
      <c r="I81" s="1"/>
      <c r="J81" s="3"/>
      <c r="K81" s="19"/>
    </row>
    <row r="82" spans="1:11">
      <c r="A82" s="231"/>
      <c r="B82" s="220"/>
      <c r="C82" s="270" t="e">
        <f>#REF!</f>
        <v>#REF!</v>
      </c>
      <c r="D82" s="227" t="e">
        <f>#REF!</f>
        <v>#REF!</v>
      </c>
      <c r="E82" s="220"/>
      <c r="F82" s="225"/>
      <c r="G82" s="284"/>
      <c r="H82" s="179"/>
      <c r="I82" s="1"/>
      <c r="J82" s="3"/>
      <c r="K82" s="19"/>
    </row>
    <row r="83" spans="1:11" ht="14.4">
      <c r="A83" s="231">
        <v>58</v>
      </c>
      <c r="B83" s="321" t="s">
        <v>247</v>
      </c>
      <c r="C83" s="183" t="e">
        <f>#REF!</f>
        <v>#REF!</v>
      </c>
      <c r="D83" s="188" t="e">
        <f>#REF!</f>
        <v>#REF!</v>
      </c>
      <c r="E83" s="181"/>
      <c r="F83" s="217" t="e">
        <f>#REF!</f>
        <v>#REF!</v>
      </c>
      <c r="G83" s="306" t="e">
        <f t="shared" ref="G83:G94" si="3">ROUND(F83*E83,0)</f>
        <v>#REF!</v>
      </c>
      <c r="H83" s="179"/>
      <c r="I83" s="1"/>
      <c r="J83" s="3"/>
      <c r="K83" s="19"/>
    </row>
    <row r="84" spans="1:11" ht="14.4">
      <c r="A84" s="231">
        <v>59</v>
      </c>
      <c r="B84" s="321" t="s">
        <v>237</v>
      </c>
      <c r="C84" s="183" t="e">
        <f>#REF!</f>
        <v>#REF!</v>
      </c>
      <c r="D84" s="188" t="e">
        <f>#REF!</f>
        <v>#REF!</v>
      </c>
      <c r="E84" s="181"/>
      <c r="F84" s="217" t="e">
        <f>#REF!</f>
        <v>#REF!</v>
      </c>
      <c r="G84" s="306" t="e">
        <f t="shared" si="3"/>
        <v>#REF!</v>
      </c>
      <c r="H84" s="179"/>
      <c r="I84" s="1"/>
      <c r="J84" s="3"/>
      <c r="K84" s="19"/>
    </row>
    <row r="85" spans="1:11" ht="14.4">
      <c r="A85" s="231">
        <v>60</v>
      </c>
      <c r="B85" s="321" t="s">
        <v>238</v>
      </c>
      <c r="C85" s="183" t="e">
        <f>#REF!</f>
        <v>#REF!</v>
      </c>
      <c r="D85" s="188" t="e">
        <f>#REF!</f>
        <v>#REF!</v>
      </c>
      <c r="E85" s="181"/>
      <c r="F85" s="217" t="e">
        <f>#REF!</f>
        <v>#REF!</v>
      </c>
      <c r="G85" s="306" t="e">
        <f t="shared" si="3"/>
        <v>#REF!</v>
      </c>
      <c r="H85" s="179"/>
      <c r="I85" s="1"/>
      <c r="J85" s="3"/>
      <c r="K85" s="19"/>
    </row>
    <row r="86" spans="1:11" ht="14.4">
      <c r="A86" s="231">
        <v>61</v>
      </c>
      <c r="B86" s="321" t="s">
        <v>239</v>
      </c>
      <c r="C86" s="183" t="e">
        <f>#REF!</f>
        <v>#REF!</v>
      </c>
      <c r="D86" s="188" t="e">
        <f>#REF!</f>
        <v>#REF!</v>
      </c>
      <c r="E86" s="181"/>
      <c r="F86" s="217" t="e">
        <f>#REF!</f>
        <v>#REF!</v>
      </c>
      <c r="G86" s="306" t="e">
        <f t="shared" si="3"/>
        <v>#REF!</v>
      </c>
      <c r="H86" s="179"/>
      <c r="I86" s="1"/>
      <c r="J86" s="3"/>
      <c r="K86" s="19"/>
    </row>
    <row r="87" spans="1:11" ht="14.4">
      <c r="A87" s="231">
        <v>62</v>
      </c>
      <c r="B87" s="321" t="s">
        <v>240</v>
      </c>
      <c r="C87" s="183" t="e">
        <f>#REF!</f>
        <v>#REF!</v>
      </c>
      <c r="D87" s="188" t="e">
        <f>#REF!</f>
        <v>#REF!</v>
      </c>
      <c r="E87" s="181"/>
      <c r="F87" s="217" t="e">
        <f>#REF!</f>
        <v>#REF!</v>
      </c>
      <c r="G87" s="306" t="e">
        <f t="shared" si="3"/>
        <v>#REF!</v>
      </c>
      <c r="H87" s="179"/>
      <c r="I87" s="1"/>
      <c r="J87" s="3"/>
      <c r="K87" s="19"/>
    </row>
    <row r="88" spans="1:11" ht="14.4">
      <c r="A88" s="231">
        <v>63</v>
      </c>
      <c r="B88" s="321" t="s">
        <v>241</v>
      </c>
      <c r="C88" s="183" t="e">
        <f>#REF!</f>
        <v>#REF!</v>
      </c>
      <c r="D88" s="188" t="e">
        <f>#REF!</f>
        <v>#REF!</v>
      </c>
      <c r="E88" s="181"/>
      <c r="F88" s="217" t="e">
        <f>#REF!</f>
        <v>#REF!</v>
      </c>
      <c r="G88" s="306" t="e">
        <f t="shared" si="3"/>
        <v>#REF!</v>
      </c>
      <c r="H88" s="179"/>
      <c r="I88" s="1"/>
      <c r="J88" s="3"/>
      <c r="K88" s="19"/>
    </row>
    <row r="89" spans="1:11" ht="14.4">
      <c r="A89" s="231">
        <v>64</v>
      </c>
      <c r="B89" s="321" t="s">
        <v>242</v>
      </c>
      <c r="C89" s="183" t="e">
        <f>#REF!</f>
        <v>#REF!</v>
      </c>
      <c r="D89" s="188" t="e">
        <f>#REF!</f>
        <v>#REF!</v>
      </c>
      <c r="E89" s="181"/>
      <c r="F89" s="217" t="e">
        <f>#REF!</f>
        <v>#REF!</v>
      </c>
      <c r="G89" s="306" t="e">
        <f t="shared" si="3"/>
        <v>#REF!</v>
      </c>
      <c r="H89" s="179"/>
      <c r="I89" s="1"/>
      <c r="J89" s="3"/>
      <c r="K89" s="19"/>
    </row>
    <row r="90" spans="1:11" ht="14.4">
      <c r="A90" s="231">
        <v>65</v>
      </c>
      <c r="B90" s="321" t="s">
        <v>346</v>
      </c>
      <c r="C90" s="183" t="e">
        <f>#REF!</f>
        <v>#REF!</v>
      </c>
      <c r="D90" s="188" t="e">
        <f>#REF!</f>
        <v>#REF!</v>
      </c>
      <c r="E90" s="181"/>
      <c r="F90" s="217" t="e">
        <f>#REF!</f>
        <v>#REF!</v>
      </c>
      <c r="G90" s="306" t="e">
        <f t="shared" si="3"/>
        <v>#REF!</v>
      </c>
      <c r="H90" s="179"/>
      <c r="I90" s="1"/>
      <c r="J90" s="3"/>
      <c r="K90" s="19"/>
    </row>
    <row r="91" spans="1:11" ht="14.4">
      <c r="A91" s="231">
        <v>66</v>
      </c>
      <c r="B91" s="321" t="s">
        <v>354</v>
      </c>
      <c r="C91" s="183" t="e">
        <f>#REF!</f>
        <v>#REF!</v>
      </c>
      <c r="D91" s="188" t="e">
        <f>#REF!</f>
        <v>#REF!</v>
      </c>
      <c r="E91" s="181"/>
      <c r="F91" s="217" t="e">
        <f>#REF!</f>
        <v>#REF!</v>
      </c>
      <c r="G91" s="306" t="e">
        <f t="shared" si="3"/>
        <v>#REF!</v>
      </c>
      <c r="H91" s="179"/>
      <c r="I91" s="1"/>
      <c r="J91" s="3"/>
      <c r="K91" s="19"/>
    </row>
    <row r="92" spans="1:11" ht="14.4">
      <c r="A92" s="231">
        <v>67</v>
      </c>
      <c r="B92" s="321" t="s">
        <v>347</v>
      </c>
      <c r="C92" s="183" t="e">
        <f>#REF!</f>
        <v>#REF!</v>
      </c>
      <c r="D92" s="188" t="e">
        <f>#REF!</f>
        <v>#REF!</v>
      </c>
      <c r="E92" s="181"/>
      <c r="F92" s="217" t="e">
        <f>#REF!</f>
        <v>#REF!</v>
      </c>
      <c r="G92" s="306" t="e">
        <f t="shared" si="3"/>
        <v>#REF!</v>
      </c>
      <c r="H92" s="179"/>
      <c r="I92" s="1"/>
      <c r="J92" s="3"/>
      <c r="K92" s="19"/>
    </row>
    <row r="93" spans="1:11" ht="14.4">
      <c r="A93" s="231">
        <v>68</v>
      </c>
      <c r="B93" s="321" t="s">
        <v>348</v>
      </c>
      <c r="C93" s="183" t="e">
        <f>#REF!</f>
        <v>#REF!</v>
      </c>
      <c r="D93" s="188" t="e">
        <f>#REF!</f>
        <v>#REF!</v>
      </c>
      <c r="E93" s="181"/>
      <c r="F93" s="217" t="e">
        <f>#REF!</f>
        <v>#REF!</v>
      </c>
      <c r="G93" s="306" t="e">
        <f t="shared" si="3"/>
        <v>#REF!</v>
      </c>
      <c r="H93" s="179"/>
      <c r="I93" s="1"/>
      <c r="J93" s="3"/>
      <c r="K93" s="19"/>
    </row>
    <row r="94" spans="1:11" ht="14.4">
      <c r="A94" s="231">
        <v>69</v>
      </c>
      <c r="B94" s="321" t="s">
        <v>349</v>
      </c>
      <c r="C94" s="183" t="e">
        <f>#REF!</f>
        <v>#REF!</v>
      </c>
      <c r="D94" s="188" t="e">
        <f>#REF!</f>
        <v>#REF!</v>
      </c>
      <c r="E94" s="181"/>
      <c r="F94" s="217" t="e">
        <f>#REF!</f>
        <v>#REF!</v>
      </c>
      <c r="G94" s="306" t="e">
        <f t="shared" si="3"/>
        <v>#REF!</v>
      </c>
      <c r="H94" s="179"/>
      <c r="I94" s="1"/>
      <c r="J94" s="3"/>
      <c r="K94" s="19"/>
    </row>
    <row r="95" spans="1:11">
      <c r="A95" s="231"/>
      <c r="B95" s="182"/>
      <c r="C95" s="183" t="e">
        <f>#REF!</f>
        <v>#REF!</v>
      </c>
      <c r="D95" s="188" t="e">
        <f>#REF!</f>
        <v>#REF!</v>
      </c>
      <c r="E95" s="181"/>
      <c r="F95" s="217"/>
      <c r="G95" s="307" t="e">
        <f>ROUND(SUM(G83:G94),0)</f>
        <v>#REF!</v>
      </c>
      <c r="H95" s="179"/>
      <c r="I95" s="1"/>
      <c r="J95" s="3"/>
      <c r="K95" s="19"/>
    </row>
    <row r="96" spans="1:11">
      <c r="A96" s="231"/>
      <c r="B96" s="220"/>
      <c r="C96" s="270" t="e">
        <f>#REF!</f>
        <v>#REF!</v>
      </c>
      <c r="D96" s="227" t="e">
        <f>#REF!</f>
        <v>#REF!</v>
      </c>
      <c r="E96" s="220"/>
      <c r="F96" s="225"/>
      <c r="G96" s="284"/>
      <c r="H96" s="179"/>
      <c r="I96" s="1"/>
      <c r="J96" s="3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220"/>
      <c r="F97" s="225"/>
      <c r="G97" s="284"/>
      <c r="H97" s="179"/>
      <c r="I97" s="1"/>
      <c r="J97" s="3"/>
      <c r="K97" s="19"/>
    </row>
    <row r="98" spans="1:11" ht="14.4">
      <c r="A98" s="231">
        <v>70</v>
      </c>
      <c r="B98" s="321" t="s">
        <v>245</v>
      </c>
      <c r="C98" s="183" t="e">
        <f>#REF!</f>
        <v>#REF!</v>
      </c>
      <c r="D98" s="188" t="e">
        <f>#REF!</f>
        <v>#REF!</v>
      </c>
      <c r="E98" s="181"/>
      <c r="F98" s="217" t="e">
        <f>#REF!</f>
        <v>#REF!</v>
      </c>
      <c r="G98" s="306" t="e">
        <f t="shared" ref="G98:G114" si="4">ROUND(F98*E98,0)</f>
        <v>#REF!</v>
      </c>
      <c r="H98" s="179"/>
      <c r="I98" s="1"/>
      <c r="J98" s="3"/>
      <c r="K98" s="19"/>
    </row>
    <row r="99" spans="1:11" ht="14.4">
      <c r="A99" s="231">
        <v>71</v>
      </c>
      <c r="B99" s="321" t="s">
        <v>243</v>
      </c>
      <c r="C99" s="183" t="e">
        <f>#REF!</f>
        <v>#REF!</v>
      </c>
      <c r="D99" s="188" t="e">
        <f>#REF!</f>
        <v>#REF!</v>
      </c>
      <c r="E99" s="181"/>
      <c r="F99" s="217" t="e">
        <f>#REF!</f>
        <v>#REF!</v>
      </c>
      <c r="G99" s="306" t="e">
        <f t="shared" si="4"/>
        <v>#REF!</v>
      </c>
      <c r="H99" s="179"/>
      <c r="I99" s="1"/>
      <c r="J99" s="3"/>
      <c r="K99" s="19"/>
    </row>
    <row r="100" spans="1:11" ht="14.4">
      <c r="A100" s="231">
        <v>72</v>
      </c>
      <c r="B100" s="321" t="s">
        <v>244</v>
      </c>
      <c r="C100" s="183" t="e">
        <f>#REF!</f>
        <v>#REF!</v>
      </c>
      <c r="D100" s="188" t="e">
        <f>#REF!</f>
        <v>#REF!</v>
      </c>
      <c r="E100" s="181"/>
      <c r="F100" s="217" t="e">
        <f>#REF!</f>
        <v>#REF!</v>
      </c>
      <c r="G100" s="306" t="e">
        <f t="shared" si="4"/>
        <v>#REF!</v>
      </c>
      <c r="H100" s="179"/>
      <c r="I100" s="1"/>
      <c r="J100" s="3"/>
      <c r="K100" s="19"/>
    </row>
    <row r="101" spans="1:11" ht="14.4">
      <c r="A101" s="231">
        <v>73</v>
      </c>
      <c r="B101" s="321" t="s">
        <v>248</v>
      </c>
      <c r="C101" s="183" t="e">
        <f>#REF!</f>
        <v>#REF!</v>
      </c>
      <c r="D101" s="188" t="e">
        <f>#REF!</f>
        <v>#REF!</v>
      </c>
      <c r="E101" s="181"/>
      <c r="F101" s="217" t="e">
        <f>#REF!</f>
        <v>#REF!</v>
      </c>
      <c r="G101" s="306" t="e">
        <f t="shared" si="4"/>
        <v>#REF!</v>
      </c>
      <c r="H101" s="179"/>
      <c r="I101" s="1"/>
      <c r="J101" s="3"/>
      <c r="K101" s="19"/>
    </row>
    <row r="102" spans="1:11" ht="14.4">
      <c r="A102" s="231">
        <v>74</v>
      </c>
      <c r="B102" s="321" t="s">
        <v>249</v>
      </c>
      <c r="C102" s="183" t="e">
        <f>#REF!</f>
        <v>#REF!</v>
      </c>
      <c r="D102" s="188" t="e">
        <f>#REF!</f>
        <v>#REF!</v>
      </c>
      <c r="E102" s="181"/>
      <c r="F102" s="217" t="e">
        <f>#REF!</f>
        <v>#REF!</v>
      </c>
      <c r="G102" s="306" t="e">
        <f t="shared" si="4"/>
        <v>#REF!</v>
      </c>
      <c r="H102" s="179"/>
      <c r="I102" s="1"/>
      <c r="J102" s="3"/>
      <c r="K102" s="19"/>
    </row>
    <row r="103" spans="1:11" ht="14.4">
      <c r="A103" s="231">
        <v>75</v>
      </c>
      <c r="B103" s="321" t="s">
        <v>250</v>
      </c>
      <c r="C103" s="183" t="e">
        <f>#REF!</f>
        <v>#REF!</v>
      </c>
      <c r="D103" s="188" t="e">
        <f>#REF!</f>
        <v>#REF!</v>
      </c>
      <c r="E103" s="181"/>
      <c r="F103" s="217" t="e">
        <f>#REF!</f>
        <v>#REF!</v>
      </c>
      <c r="G103" s="306" t="e">
        <f t="shared" si="4"/>
        <v>#REF!</v>
      </c>
      <c r="H103" s="179"/>
      <c r="I103" s="1"/>
      <c r="J103" s="3"/>
      <c r="K103" s="19"/>
    </row>
    <row r="104" spans="1:11" ht="14.4">
      <c r="A104" s="231">
        <v>76</v>
      </c>
      <c r="B104" s="321" t="s">
        <v>251</v>
      </c>
      <c r="C104" s="183" t="e">
        <f>#REF!</f>
        <v>#REF!</v>
      </c>
      <c r="D104" s="188" t="e">
        <f>#REF!</f>
        <v>#REF!</v>
      </c>
      <c r="E104" s="181"/>
      <c r="F104" s="217" t="e">
        <f>#REF!</f>
        <v>#REF!</v>
      </c>
      <c r="G104" s="306" t="e">
        <f t="shared" si="4"/>
        <v>#REF!</v>
      </c>
      <c r="H104" s="179"/>
      <c r="I104" s="1"/>
      <c r="J104" s="3"/>
      <c r="K104" s="19"/>
    </row>
    <row r="105" spans="1:11" ht="14.4">
      <c r="A105" s="231">
        <v>77</v>
      </c>
      <c r="B105" s="321" t="s">
        <v>252</v>
      </c>
      <c r="C105" s="183" t="e">
        <f>#REF!</f>
        <v>#REF!</v>
      </c>
      <c r="D105" s="188" t="e">
        <f>#REF!</f>
        <v>#REF!</v>
      </c>
      <c r="E105" s="181"/>
      <c r="F105" s="217" t="e">
        <f>#REF!</f>
        <v>#REF!</v>
      </c>
      <c r="G105" s="306" t="e">
        <f t="shared" si="4"/>
        <v>#REF!</v>
      </c>
      <c r="H105" s="179"/>
      <c r="I105" s="1"/>
      <c r="J105" s="3"/>
      <c r="K105" s="19"/>
    </row>
    <row r="106" spans="1:11">
      <c r="A106" s="231"/>
      <c r="B106" s="181"/>
      <c r="C106" s="183" t="e">
        <f>#REF!</f>
        <v>#REF!</v>
      </c>
      <c r="D106" s="188" t="e">
        <f>#REF!</f>
        <v>#REF!</v>
      </c>
      <c r="E106" s="181"/>
      <c r="F106" s="217"/>
      <c r="G106" s="307" t="e">
        <f>ROUND(SUM(G98:G105),0)</f>
        <v>#REF!</v>
      </c>
      <c r="H106" s="179"/>
      <c r="I106" s="1"/>
      <c r="J106" s="3"/>
      <c r="K106" s="19"/>
    </row>
    <row r="107" spans="1:11">
      <c r="A107" s="231"/>
      <c r="B107" s="181"/>
      <c r="C107" s="270" t="e">
        <f>#REF!</f>
        <v>#REF!</v>
      </c>
      <c r="D107" s="227" t="e">
        <f>#REF!</f>
        <v>#REF!</v>
      </c>
      <c r="E107" s="220"/>
      <c r="F107" s="225"/>
      <c r="G107" s="284"/>
      <c r="H107" s="179"/>
      <c r="I107" s="1"/>
      <c r="J107" s="3"/>
      <c r="K107" s="19"/>
    </row>
    <row r="108" spans="1:11" ht="14.4">
      <c r="A108" s="231">
        <v>78</v>
      </c>
      <c r="B108" s="321" t="s">
        <v>49</v>
      </c>
      <c r="C108" s="183" t="e">
        <f>#REF!</f>
        <v>#REF!</v>
      </c>
      <c r="D108" s="188" t="e">
        <f>#REF!</f>
        <v>#REF!</v>
      </c>
      <c r="E108" s="181"/>
      <c r="F108" s="217" t="e">
        <f>#REF!</f>
        <v>#REF!</v>
      </c>
      <c r="G108" s="306" t="e">
        <f t="shared" si="4"/>
        <v>#REF!</v>
      </c>
      <c r="H108" s="179"/>
      <c r="I108" s="1"/>
      <c r="J108" s="3"/>
      <c r="K108" s="19"/>
    </row>
    <row r="109" spans="1:11" ht="14.4">
      <c r="A109" s="231">
        <v>79</v>
      </c>
      <c r="B109" s="321" t="s">
        <v>50</v>
      </c>
      <c r="C109" s="183" t="e">
        <f>#REF!</f>
        <v>#REF!</v>
      </c>
      <c r="D109" s="188" t="e">
        <f>#REF!</f>
        <v>#REF!</v>
      </c>
      <c r="E109" s="181"/>
      <c r="F109" s="217" t="e">
        <f>#REF!</f>
        <v>#REF!</v>
      </c>
      <c r="G109" s="306" t="e">
        <f t="shared" si="4"/>
        <v>#REF!</v>
      </c>
      <c r="H109" s="179"/>
      <c r="I109" s="1"/>
      <c r="J109" s="3"/>
      <c r="K109" s="19"/>
    </row>
    <row r="110" spans="1:11" ht="14.4">
      <c r="A110" s="231">
        <v>80</v>
      </c>
      <c r="B110" s="321" t="s">
        <v>254</v>
      </c>
      <c r="C110" s="183" t="e">
        <f>#REF!</f>
        <v>#REF!</v>
      </c>
      <c r="D110" s="188" t="e">
        <f>#REF!</f>
        <v>#REF!</v>
      </c>
      <c r="E110" s="181"/>
      <c r="F110" s="217" t="e">
        <f>#REF!</f>
        <v>#REF!</v>
      </c>
      <c r="G110" s="306" t="e">
        <f t="shared" si="4"/>
        <v>#REF!</v>
      </c>
      <c r="H110" s="179"/>
      <c r="I110" s="1"/>
      <c r="J110" s="3"/>
      <c r="K110" s="19"/>
    </row>
    <row r="111" spans="1:11" ht="14.4">
      <c r="A111" s="231">
        <v>81</v>
      </c>
      <c r="B111" s="321" t="s">
        <v>303</v>
      </c>
      <c r="C111" s="183" t="e">
        <f>#REF!</f>
        <v>#REF!</v>
      </c>
      <c r="D111" s="188" t="e">
        <f>#REF!</f>
        <v>#REF!</v>
      </c>
      <c r="E111" s="181"/>
      <c r="F111" s="217" t="e">
        <f>#REF!</f>
        <v>#REF!</v>
      </c>
      <c r="G111" s="306" t="e">
        <f t="shared" si="4"/>
        <v>#REF!</v>
      </c>
      <c r="H111" s="179"/>
      <c r="I111" s="1"/>
      <c r="J111" s="3"/>
      <c r="K111" s="19"/>
    </row>
    <row r="112" spans="1:11" ht="14.4">
      <c r="A112" s="231">
        <v>82</v>
      </c>
      <c r="B112" s="321" t="s">
        <v>255</v>
      </c>
      <c r="C112" s="183" t="e">
        <f>#REF!</f>
        <v>#REF!</v>
      </c>
      <c r="D112" s="188" t="e">
        <f>#REF!</f>
        <v>#REF!</v>
      </c>
      <c r="E112" s="181"/>
      <c r="F112" s="217" t="e">
        <f>#REF!</f>
        <v>#REF!</v>
      </c>
      <c r="G112" s="306" t="e">
        <f t="shared" si="4"/>
        <v>#REF!</v>
      </c>
      <c r="H112" s="179"/>
      <c r="I112" s="1"/>
      <c r="J112" s="3"/>
      <c r="K112" s="19"/>
    </row>
    <row r="113" spans="1:11" ht="14.4">
      <c r="A113" s="231">
        <v>83</v>
      </c>
      <c r="B113" s="321" t="s">
        <v>256</v>
      </c>
      <c r="C113" s="183" t="e">
        <f>#REF!</f>
        <v>#REF!</v>
      </c>
      <c r="D113" s="188" t="e">
        <f>#REF!</f>
        <v>#REF!</v>
      </c>
      <c r="E113" s="181"/>
      <c r="F113" s="217" t="e">
        <f>#REF!</f>
        <v>#REF!</v>
      </c>
      <c r="G113" s="306" t="e">
        <f t="shared" si="4"/>
        <v>#REF!</v>
      </c>
      <c r="H113" s="179"/>
      <c r="I113" s="1"/>
      <c r="J113" s="3"/>
      <c r="K113" s="19"/>
    </row>
    <row r="114" spans="1:11" ht="14.4">
      <c r="A114" s="231">
        <v>84</v>
      </c>
      <c r="B114" s="321" t="s">
        <v>257</v>
      </c>
      <c r="C114" s="183" t="e">
        <f>#REF!</f>
        <v>#REF!</v>
      </c>
      <c r="D114" s="188" t="e">
        <f>#REF!</f>
        <v>#REF!</v>
      </c>
      <c r="E114" s="181"/>
      <c r="F114" s="217" t="e">
        <f>#REF!</f>
        <v>#REF!</v>
      </c>
      <c r="G114" s="306" t="e">
        <f t="shared" si="4"/>
        <v>#REF!</v>
      </c>
      <c r="H114" s="179"/>
      <c r="I114" s="1"/>
      <c r="J114" s="3"/>
      <c r="K114" s="19"/>
    </row>
    <row r="115" spans="1:11">
      <c r="A115" s="231"/>
      <c r="B115" s="181"/>
      <c r="C115" s="183" t="e">
        <f>#REF!</f>
        <v>#REF!</v>
      </c>
      <c r="D115" s="188" t="e">
        <f>#REF!</f>
        <v>#REF!</v>
      </c>
      <c r="E115" s="181"/>
      <c r="F115" s="217"/>
      <c r="G115" s="293" t="e">
        <f>ROUND(SUM(G108:G114),0)</f>
        <v>#REF!</v>
      </c>
      <c r="H115" s="179"/>
      <c r="I115" s="1"/>
      <c r="J115" s="3"/>
      <c r="K115" s="19"/>
    </row>
    <row r="116" spans="1:11" ht="14.4">
      <c r="A116" s="231">
        <v>85</v>
      </c>
      <c r="B116" s="323" t="s">
        <v>59</v>
      </c>
      <c r="C116" s="270" t="e">
        <f>#REF!</f>
        <v>#REF!</v>
      </c>
      <c r="D116" s="227" t="e">
        <f>#REF!</f>
        <v>#REF!</v>
      </c>
      <c r="E116" s="220"/>
      <c r="F116" s="225" t="e">
        <f>#REF!</f>
        <v>#REF!</v>
      </c>
      <c r="G116" s="308" t="e">
        <f>ROUND(F116*E116,0)</f>
        <v>#REF!</v>
      </c>
      <c r="H116" s="179"/>
      <c r="I116" s="1"/>
      <c r="J116" s="3"/>
      <c r="K116" s="19"/>
    </row>
    <row r="117" spans="1:11" ht="15" thickBot="1">
      <c r="A117" s="316">
        <v>86</v>
      </c>
      <c r="B117" s="324" t="s">
        <v>60</v>
      </c>
      <c r="C117" s="317" t="e">
        <f>#REF!</f>
        <v>#REF!</v>
      </c>
      <c r="D117" s="318" t="e">
        <f>#REF!</f>
        <v>#REF!</v>
      </c>
      <c r="E117" s="286"/>
      <c r="F117" s="319" t="e">
        <f>#REF!</f>
        <v>#REF!</v>
      </c>
      <c r="G117" s="320" t="e">
        <f>ROUND(F117*E117,0)</f>
        <v>#REF!</v>
      </c>
      <c r="H117" s="179"/>
      <c r="I117" s="1"/>
      <c r="J117" s="19"/>
      <c r="K117" s="19"/>
    </row>
    <row r="118" spans="1:11">
      <c r="A118" s="607" t="s">
        <v>8</v>
      </c>
      <c r="B118" s="608"/>
      <c r="C118" s="608"/>
      <c r="D118" s="608"/>
      <c r="E118" s="608"/>
      <c r="F118" s="609"/>
      <c r="G118" s="309" t="e">
        <f>G117+G116+G115+G106+G95+G81+G56+G51+G48+G43+G35+G28+G22+G15</f>
        <v>#REF!</v>
      </c>
      <c r="H118" s="179"/>
      <c r="I118" s="179"/>
      <c r="J118" s="18"/>
    </row>
    <row r="119" spans="1:11">
      <c r="A119" s="580" t="s">
        <v>9</v>
      </c>
      <c r="B119" s="581"/>
      <c r="C119" s="582"/>
      <c r="D119" s="181"/>
      <c r="E119" s="186"/>
      <c r="F119" s="261">
        <v>0.24</v>
      </c>
      <c r="G119" s="184" t="e">
        <f>ROUND(F119*G118,0)</f>
        <v>#REF!</v>
      </c>
      <c r="H119" s="179"/>
      <c r="I119" s="179"/>
      <c r="J119" s="18"/>
      <c r="K119" s="22"/>
    </row>
    <row r="120" spans="1:11">
      <c r="A120" s="580" t="s">
        <v>10</v>
      </c>
      <c r="B120" s="581"/>
      <c r="C120" s="582"/>
      <c r="D120" s="181"/>
      <c r="E120" s="186"/>
      <c r="F120" s="261">
        <v>0.01</v>
      </c>
      <c r="G120" s="184" t="e">
        <f>ROUND(F120*G118,0)</f>
        <v>#REF!</v>
      </c>
      <c r="H120" s="179"/>
      <c r="I120" s="179"/>
      <c r="J120" s="18"/>
    </row>
    <row r="121" spans="1:11">
      <c r="A121" s="580" t="s">
        <v>11</v>
      </c>
      <c r="B121" s="581"/>
      <c r="C121" s="582"/>
      <c r="D121" s="181"/>
      <c r="E121" s="186"/>
      <c r="F121" s="261">
        <v>0.05</v>
      </c>
      <c r="G121" s="184" t="e">
        <f>ROUND(F121*G118,0)</f>
        <v>#REF!</v>
      </c>
      <c r="H121" s="27"/>
      <c r="I121" s="179"/>
      <c r="J121" s="13"/>
    </row>
    <row r="122" spans="1:11" ht="32.700000000000003" customHeight="1">
      <c r="A122" s="580" t="s">
        <v>12</v>
      </c>
      <c r="B122" s="581"/>
      <c r="C122" s="582"/>
      <c r="D122" s="181"/>
      <c r="E122" s="186"/>
      <c r="F122" s="216"/>
      <c r="G122" s="190" t="e">
        <f>+G118+G119+G120+G121</f>
        <v>#REF!</v>
      </c>
      <c r="H122" s="179"/>
      <c r="I122" s="179"/>
      <c r="J122" s="18"/>
    </row>
    <row r="123" spans="1:11" ht="34.950000000000003" customHeight="1">
      <c r="A123" s="600" t="s">
        <v>64</v>
      </c>
      <c r="B123" s="601"/>
      <c r="C123" s="602"/>
      <c r="D123" s="603" t="s">
        <v>58</v>
      </c>
      <c r="E123" s="604"/>
      <c r="F123" s="605"/>
      <c r="G123" s="184">
        <v>1</v>
      </c>
      <c r="H123" s="179"/>
      <c r="I123" s="179"/>
      <c r="J123" s="20"/>
      <c r="K123" s="22"/>
    </row>
    <row r="124" spans="1:11" ht="34.950000000000003" customHeight="1">
      <c r="A124" s="600" t="s">
        <v>128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2.25" customHeight="1">
      <c r="A125" s="600" t="s">
        <v>129</v>
      </c>
      <c r="B125" s="601"/>
      <c r="C125" s="602"/>
      <c r="D125" s="603"/>
      <c r="E125" s="604"/>
      <c r="F125" s="605"/>
      <c r="G125" s="184" t="e">
        <f>#REF!</f>
        <v>#REF!</v>
      </c>
      <c r="I125" s="17"/>
      <c r="J125" s="13"/>
    </row>
    <row r="126" spans="1:11" ht="14.4" thickBot="1">
      <c r="A126" s="594" t="s">
        <v>51</v>
      </c>
      <c r="B126" s="595"/>
      <c r="C126" s="596"/>
      <c r="D126" s="597"/>
      <c r="E126" s="598"/>
      <c r="F126" s="599"/>
      <c r="G126" s="191" t="e">
        <f>+G122+G123+G124+G125</f>
        <v>#REF!</v>
      </c>
      <c r="H126" s="192"/>
      <c r="I126" s="192"/>
      <c r="J126" s="13"/>
      <c r="K126" s="3"/>
    </row>
  </sheetData>
  <mergeCells count="14">
    <mergeCell ref="A1:G4"/>
    <mergeCell ref="A118:F118"/>
    <mergeCell ref="A119:C119"/>
    <mergeCell ref="A120:C120"/>
    <mergeCell ref="A121:C121"/>
    <mergeCell ref="A126:C126"/>
    <mergeCell ref="D126:F126"/>
    <mergeCell ref="A122:C122"/>
    <mergeCell ref="A123:C123"/>
    <mergeCell ref="D123:F123"/>
    <mergeCell ref="A124:C124"/>
    <mergeCell ref="D124:F124"/>
    <mergeCell ref="A125:C125"/>
    <mergeCell ref="D125:F125"/>
  </mergeCells>
  <conditionalFormatting sqref="A6:A117 C6:D117">
    <cfRule type="cellIs" dxfId="102" priority="20" operator="equal">
      <formula>#REF!</formula>
    </cfRule>
  </conditionalFormatting>
  <conditionalFormatting sqref="A6:A117">
    <cfRule type="cellIs" dxfId="101" priority="19" operator="equal">
      <formula>0</formula>
    </cfRule>
  </conditionalFormatting>
  <conditionalFormatting sqref="A7:A21">
    <cfRule type="cellIs" dxfId="100" priority="17" operator="equal">
      <formula>0</formula>
    </cfRule>
    <cfRule type="cellIs" dxfId="99" priority="18" operator="equal">
      <formula>#REF!</formula>
    </cfRule>
  </conditionalFormatting>
  <conditionalFormatting sqref="A118">
    <cfRule type="cellIs" dxfId="98" priority="15" operator="equal">
      <formula>0</formula>
    </cfRule>
    <cfRule type="cellIs" dxfId="97" priority="16" operator="equal">
      <formula>#REF!</formula>
    </cfRule>
  </conditionalFormatting>
  <conditionalFormatting sqref="A119:B126 D119:D126">
    <cfRule type="cellIs" dxfId="96" priority="13" operator="equal">
      <formula>0</formula>
    </cfRule>
    <cfRule type="cellIs" dxfId="95" priority="14" operator="equal">
      <formula>#REF!</formula>
    </cfRule>
  </conditionalFormatting>
  <conditionalFormatting sqref="B6:B16">
    <cfRule type="cellIs" dxfId="94" priority="9" operator="equal">
      <formula>0</formula>
    </cfRule>
    <cfRule type="cellIs" dxfId="93" priority="10" operator="equal">
      <formula>#REF!</formula>
    </cfRule>
  </conditionalFormatting>
  <conditionalFormatting sqref="B7:B23">
    <cfRule type="cellIs" dxfId="92" priority="11" operator="equal">
      <formula>0</formula>
    </cfRule>
    <cfRule type="cellIs" dxfId="91" priority="12" operator="equal">
      <formula>#REF!</formula>
    </cfRule>
  </conditionalFormatting>
  <conditionalFormatting sqref="B24:B29">
    <cfRule type="cellIs" dxfId="90" priority="7" operator="equal">
      <formula>0</formula>
    </cfRule>
    <cfRule type="cellIs" dxfId="89" priority="8" operator="equal">
      <formula>#REF!</formula>
    </cfRule>
  </conditionalFormatting>
  <conditionalFormatting sqref="B44:B117">
    <cfRule type="cellIs" dxfId="88" priority="5" operator="equal">
      <formula>0</formula>
    </cfRule>
    <cfRule type="cellIs" dxfId="87" priority="6" operator="equal">
      <formula>#REF!</formula>
    </cfRule>
  </conditionalFormatting>
  <conditionalFormatting sqref="C6:E117">
    <cfRule type="cellIs" dxfId="86" priority="3" operator="equal">
      <formula>0</formula>
    </cfRule>
  </conditionalFormatting>
  <conditionalFormatting sqref="C7:E117">
    <cfRule type="cellIs" dxfId="85" priority="1" operator="equal">
      <formula>0</formula>
    </cfRule>
    <cfRule type="cellIs" dxfId="84" priority="2" operator="equal">
      <formula>#REF!</formula>
    </cfRule>
  </conditionalFormatting>
  <conditionalFormatting sqref="E6:E117">
    <cfRule type="cellIs" dxfId="83" priority="4" operator="equal">
      <formula>#REF!</formula>
    </cfRule>
  </conditionalFormatting>
  <conditionalFormatting sqref="H3 A5:F5">
    <cfRule type="cellIs" dxfId="82" priority="21" operator="equal">
      <formula>0</formula>
    </cfRule>
    <cfRule type="cellIs" dxfId="81" priority="22" operator="equal">
      <formula>#REF!</formula>
    </cfRule>
  </conditionalFormatting>
  <hyperlinks>
    <hyperlink ref="B7" location="'1P'!A1" display="1P" xr:uid="{AACA0F0C-090E-4D50-8098-F90B62927C03}"/>
    <hyperlink ref="B8" location="'5P'!A1" display="5P" xr:uid="{8065FA2A-F41B-40C5-A02F-2A6C3E37ECA1}"/>
    <hyperlink ref="B9" location="'6P'!A1" display="6P" xr:uid="{55C2044D-A103-43E7-8A0E-059C3E244C97}"/>
    <hyperlink ref="B10" location="'7P'!A1" display="7P" xr:uid="{85B97085-08F2-446A-AEC3-182476B2A500}"/>
    <hyperlink ref="B11" location="'8P'!A1" display="8P" xr:uid="{9F1C33D8-70B8-4F13-8949-7773F71F011D}"/>
    <hyperlink ref="B12" location="'201.3P'!A1" display="201.3P" xr:uid="{978A5839-302A-490D-BA4F-F8F2240C46E5}"/>
    <hyperlink ref="B13" location="'201.3'!A1" display="201.3" xr:uid="{D1A9E64F-FF4F-4A60-9614-EA994E6BE6DB}"/>
    <hyperlink ref="B14" location="'201.9'!A1" display="201.9" xr:uid="{50C18D7B-10B6-439B-9027-1F824EC3F7FC}"/>
    <hyperlink ref="B17" location="'210.2.1P'!A1" display="210.2.1P" xr:uid="{37FDC4A1-0973-40F1-AE3B-DCC6D35B20C9}"/>
    <hyperlink ref="B18" location="'210.2.2P'!A1" display="210.2.2P" xr:uid="{B0C24398-CB39-4646-8059-02F83487DA0D}"/>
    <hyperlink ref="B19" location="'600.2.3P'!A1" display="600.2.3P" xr:uid="{90F0645C-FC90-41EB-A4F1-5C1A8A166731}"/>
    <hyperlink ref="B20" location="'600.2.4P'!A1" display="600.2.4P" xr:uid="{2E2C1F79-2E2A-4E44-B6AA-FE16930DC24F}"/>
    <hyperlink ref="B21" location="'3P'!A1" display="3P" xr:uid="{E8E14F06-EB95-405A-B26B-A05FB951EE71}"/>
    <hyperlink ref="B24" location="'310.1P'!A1" display="310.1P" xr:uid="{1079F7E7-A1DF-497F-A78E-CD2DA6880723}"/>
    <hyperlink ref="B26" location="'320.1'!A1" display="320.1" xr:uid="{01383F35-3F9E-4595-9A0E-38E4A8C5A77F}"/>
    <hyperlink ref="B27" location="'330.1'!A1" display="330.1" xr:uid="{5D3D13BE-C838-4DD8-A6CC-11EA8B11649B}"/>
    <hyperlink ref="B30" location="'500.1.1P'!A1" display="500.1.1P" xr:uid="{E9CCE785-D988-46D7-9BB3-86A5EAF3A3D2}"/>
    <hyperlink ref="B31" location="'500.1.2P'!A1" display="500.1.2P" xr:uid="{FC801EC2-C833-4529-BBCA-765E468606D8}"/>
    <hyperlink ref="B32" location="'500.1.3P'!A1" display="500.1.3P" xr:uid="{3AAC0223-5595-442C-8D22-4976281F10B2}"/>
    <hyperlink ref="B33" location="'9P'!A1" display="9P" xr:uid="{82D748B6-7200-4D3F-9F8A-12C79F22151A}"/>
    <hyperlink ref="B34" location="'10P'!A1" display="10P" xr:uid="{3313DD1C-F31A-48A0-B0D2-314C77188179}"/>
    <hyperlink ref="B37" location="'11P'!A1" display="11P" xr:uid="{6297385D-DC30-468B-A3DD-D57BDF6A76D6}"/>
    <hyperlink ref="B38" location="'12P'!A1" display="12P" xr:uid="{8DBAF335-340E-473D-9608-33B654791627}"/>
    <hyperlink ref="B39" location="'13P'!A1" display="13P" xr:uid="{D933DBCD-4C92-4F9A-9356-A23D438F8D16}"/>
    <hyperlink ref="B40" location="'630.3'!A1" display="630.3" xr:uid="{D6E437E4-0063-40CA-AA9B-F9D91C7D6514}"/>
    <hyperlink ref="B41" location="'630.4'!A1" display="630.4" xr:uid="{11C2ABEC-54A6-4DBA-A37A-98D1F467E8B4}"/>
    <hyperlink ref="B42" location="'630.5'!A1" display="630.5" xr:uid="{4B2BE7EC-2B92-439B-B64D-D9C5A1B720EA}"/>
    <hyperlink ref="B45" location="'420.1'!A1" display="420.1" xr:uid="{F2908E10-17F9-462D-8B7C-B3A7F78AC122}"/>
    <hyperlink ref="B46" location="'450.2P'!A1" display="450.2P" xr:uid="{D7107A7D-051A-4364-B9EA-F7507A2AD8E4}"/>
    <hyperlink ref="B47" location="'10.1P'!A1" display="10.1P" xr:uid="{AF0D2E60-5437-449A-A3EA-BCE3CEFEB2E8}"/>
    <hyperlink ref="B50" location="'640.1'!Área_de_impresión" display="640.1" xr:uid="{C15A0D4B-417C-40A3-9C5E-31E89C79D085}"/>
    <hyperlink ref="B53" location="'673.1.1'!A1" display="673.1.1" xr:uid="{CAB77DCE-1203-4F94-B294-6D8B8CCEE6D5}"/>
    <hyperlink ref="B54" location="'673.1.2'!A1" display="673.1.2" xr:uid="{CC4C0995-3BD1-40FD-8CA6-228F5B6B2F50}"/>
    <hyperlink ref="B55" location="'14P'!A1" display="14P" xr:uid="{C47D6A54-C0DA-4BDA-B02B-EF627FEBF533}"/>
    <hyperlink ref="B58" location="'1.1P'!A1" display="1.1P" xr:uid="{90A516A8-F3B3-43A5-9C6A-441AF9BC7799}"/>
    <hyperlink ref="B59" location="'41P'!A1" display="41P" xr:uid="{B1B28DEA-0208-4067-8B9B-200358690DE3}"/>
    <hyperlink ref="B60" location="'15P'!A1" display="15P" xr:uid="{1B203510-E1C9-49D1-A980-7A049CA1F832}"/>
    <hyperlink ref="B61" location="'16P'!A1" display="16P" xr:uid="{9DF7D1C1-9549-4099-9D1C-BE6B7B793761}"/>
    <hyperlink ref="B62" location="'17P'!A1" display="17P" xr:uid="{5EE61E4F-C4ED-414C-AA2B-52ADB319F4FC}"/>
    <hyperlink ref="B63" location="'18P'!A1" display="18P" xr:uid="{093F254E-9CEA-4999-A2BD-020B59442B29}"/>
    <hyperlink ref="B64" location="'19P'!A1" display="19P" xr:uid="{E2D1E2E3-C5C8-49BC-80FB-C3ED131E5987}"/>
    <hyperlink ref="B65" location="'20P'!A1" display="20P" xr:uid="{76DC6366-BA7A-4962-BA96-E9743568ABD7}"/>
    <hyperlink ref="B66" location="'20.1P'!A1" display="20.1P" xr:uid="{13F0857F-7F7D-40EF-95E6-090CD14F0F28}"/>
    <hyperlink ref="B67" location="'21P'!A1" display="21P" xr:uid="{17070717-F35C-453D-9EDF-68D80EA8D1BA}"/>
    <hyperlink ref="B68" location="'22P'!A1" display="22P" xr:uid="{C3BCE4D3-6440-4F81-9369-D67E91B4DEB8}"/>
    <hyperlink ref="B69" location="'23P'!A1" display="23P" xr:uid="{48FEE3CB-990C-4AE2-9901-1691044BB63D}"/>
    <hyperlink ref="B70" location="'23.1P'!A1" display="23.1P" xr:uid="{E98D4765-D6F4-43A5-BF2B-465222A9BAF6}"/>
    <hyperlink ref="B71" location="'24P'!A1" display="24P" xr:uid="{4532D788-271E-4D80-811A-B3DFA5D9F0AE}"/>
    <hyperlink ref="B72" location="'25P'!A1" display="25P" xr:uid="{FEB61968-E7FC-43A6-9243-ED398AC3773C}"/>
    <hyperlink ref="B73" location="'26P'!A1" display="26P" xr:uid="{10624F29-09BB-4536-9D27-A4F7334DE46A}"/>
    <hyperlink ref="B74" location="'27P'!A1" display="27P" xr:uid="{EE2F89A3-00EB-40B2-ACB8-22A94C7EFFCE}"/>
    <hyperlink ref="B75" location="'28P'!A1" display="28P" xr:uid="{7586B039-1B24-4B69-B85B-C94C742D1BD1}"/>
    <hyperlink ref="B76" location="'28.1P'!A1" display="28.1P" xr:uid="{EAD57365-9C3B-462E-8EB8-1CFA47D1697A}"/>
    <hyperlink ref="B77" location="'29P'!A1" display="29P" xr:uid="{DFC4A547-269D-4846-AA17-2B8C0E9FB1DA}"/>
    <hyperlink ref="B78" location="'30P'!A1" display="30P" xr:uid="{79375F3D-45F7-4C32-9D9A-1800E8043F90}"/>
    <hyperlink ref="B79" location="'31P'!A1" display="31P" xr:uid="{EC127FE2-8D97-461A-88C2-E15637FFC970}"/>
    <hyperlink ref="B80" location="'31.1P'!A1" display="31.1P" xr:uid="{7B0B2A78-515B-4FF1-83AA-CDF2B06D0D16}"/>
    <hyperlink ref="B83" location="'42P'!A1" display="42P" xr:uid="{5E2A57D2-CA6B-485E-BA2D-D0359618224A}"/>
    <hyperlink ref="B84" location="'32P'!A1" display="32P" xr:uid="{7677750A-51FD-467A-B5B6-69EC2D183C18}"/>
    <hyperlink ref="B85" location="'33P'!A1" display="33P" xr:uid="{DBD8F649-6695-4FE0-846C-E99FA60CA1ED}"/>
    <hyperlink ref="B86" location="'34P'!A1" display="34P" xr:uid="{1096C6D9-7E01-46A4-9A65-94CF30132A5C}"/>
    <hyperlink ref="B87" location="'35P'!A1" display="35P" xr:uid="{7E5D7511-1DAB-4358-9AAE-AA75240F82D2}"/>
    <hyperlink ref="B88" location="'36P'!A1" display="36P" xr:uid="{FC6FC2E0-8EF6-4711-864C-79973D518A3E}"/>
    <hyperlink ref="B89" location="'37P'!A1" display="37P" xr:uid="{15B0402C-2822-4B31-94B1-FFE5B97CDABD}"/>
    <hyperlink ref="B90" location="'60P'!A1" display="60P" xr:uid="{D704680F-170F-491F-8615-71C4ADA5E0C6}"/>
    <hyperlink ref="B91" location="'60.1P'!A1" display="60.1P" xr:uid="{9396191F-203D-49DD-BE75-C393978FB384}"/>
    <hyperlink ref="B92" location="'61P'!A1" display="61P" xr:uid="{BD99DD73-89D4-4398-89E2-25193767D148}"/>
    <hyperlink ref="B93" location="'62P'!A1" display="62P" xr:uid="{B0CB6905-716D-436A-B028-B85E58196659}"/>
    <hyperlink ref="B94" location="'63P'!A1" display="63P" xr:uid="{350A8126-4F31-4C2E-87E2-AF19DA778ACF}"/>
    <hyperlink ref="B98" location="'38P'!A1" display="38P" xr:uid="{DA47A896-B869-49F8-B161-899824459BEE}"/>
    <hyperlink ref="B99" location="'39P'!A1" display="39P" xr:uid="{48298998-E36B-40C4-9136-9C31DF21EB7E}"/>
    <hyperlink ref="B100" location="'40P'!A1" display="40P" xr:uid="{7CCA1D66-76EE-4BB2-AFE1-30A10CE4BAC8}"/>
    <hyperlink ref="B101" location="'43P'!A1" display="43P" xr:uid="{42FB7544-C0D6-43EF-A8A2-45248F596598}"/>
    <hyperlink ref="B102" location="'44P'!A1" display="44P" xr:uid="{5513D897-930B-486C-97B7-AF530A4D5861}"/>
    <hyperlink ref="B103" location="'45P'!A1" display="45P" xr:uid="{FC9A2D9A-A846-4C5E-B22F-066AD070AFD0}"/>
    <hyperlink ref="B104" location="'46P'!A1" display="46P" xr:uid="{65E15178-8CDD-4FF9-AD01-5D14D7BA407F}"/>
    <hyperlink ref="B105" location="'47P'!A1" display="47P" xr:uid="{AA35F8B2-BD75-47C6-B3D3-B4CFF2BDE287}"/>
    <hyperlink ref="B108" location="'700.1'!A1" display="700.1" xr:uid="{D75ECFDA-5DD4-479C-A112-4E91D1E968B8}"/>
    <hyperlink ref="B109" location="'700.3P'!Área_de_impresión" display="700.3" xr:uid="{A44F7D08-7EA4-4BC1-87E6-93039FBD936E}"/>
    <hyperlink ref="B110" location="'48P'!A1" display="48P" xr:uid="{F7107CCE-07F6-4D92-98E6-130038829970}"/>
    <hyperlink ref="B111" location="'48.1P'!A1" display="48.1P" xr:uid="{772F91FC-DB07-4B21-A87E-CB4D207C4FA1}"/>
    <hyperlink ref="B112" location="'49P'!A1" display="49P" xr:uid="{35FEC5D6-B360-46DC-8A5B-729AA90CBB58}"/>
    <hyperlink ref="B113" location="'50P'!A1" display="50P" xr:uid="{35225363-BEC2-43DB-A259-971731184BD7}"/>
    <hyperlink ref="B114" location="'51P'!A1" display="51P" xr:uid="{2EA24652-F158-482E-B719-465C4A103EED}"/>
    <hyperlink ref="B116" location="'900.2P'!A1" display="900.2P" xr:uid="{68065ABC-DDE1-4396-AAA5-526D21114C60}"/>
    <hyperlink ref="B117" location="'900.2P1'!A1" display="900.2P1" xr:uid="{C78E84A0-4FFC-4F3B-AF47-7FD930A39603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3D88E-9691-4511-A9FB-771C2A6EABC7}">
  <sheetPr>
    <tabColor rgb="FF92D050"/>
  </sheetPr>
  <dimension ref="A1:O128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'CDO.'!B16</f>
        <v>13. CARRERA 3 ENTRE CALLES 13 Y 14; CALLE 14 ENTRE CARRERA 3 Y 2 VERSALLES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/>
      <c r="D22" s="188"/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6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27.6">
      <c r="A91" s="231"/>
      <c r="B91" s="321" t="s">
        <v>514</v>
      </c>
      <c r="C91" s="183" t="s">
        <v>503</v>
      </c>
      <c r="D91" s="188" t="e">
        <f>#REF!</f>
        <v>#REF!</v>
      </c>
      <c r="E91" s="181">
        <v>0</v>
      </c>
      <c r="F91" s="217">
        <v>256396</v>
      </c>
      <c r="G91" s="306">
        <f t="shared" si="3"/>
        <v>0</v>
      </c>
      <c r="H91" s="179"/>
      <c r="I91" s="1"/>
      <c r="J91" s="19"/>
      <c r="K91" s="19"/>
    </row>
    <row r="92" spans="1:11" ht="14.4">
      <c r="A92" s="231">
        <v>65</v>
      </c>
      <c r="B92" s="321" t="s">
        <v>346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66</v>
      </c>
      <c r="B93" s="321" t="s">
        <v>354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67</v>
      </c>
      <c r="B94" s="321" t="s">
        <v>347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68</v>
      </c>
      <c r="B95" s="321" t="s">
        <v>348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 ht="14.4">
      <c r="A96" s="231">
        <v>69</v>
      </c>
      <c r="B96" s="321" t="s">
        <v>349</v>
      </c>
      <c r="C96" s="183" t="e">
        <f>#REF!</f>
        <v>#REF!</v>
      </c>
      <c r="D96" s="188" t="e">
        <f>#REF!</f>
        <v>#REF!</v>
      </c>
      <c r="E96" s="181">
        <v>0</v>
      </c>
      <c r="F96" s="217" t="e">
        <f>#REF!</f>
        <v>#REF!</v>
      </c>
      <c r="G96" s="306" t="e">
        <f t="shared" si="3"/>
        <v>#REF!</v>
      </c>
      <c r="H96" s="179"/>
      <c r="I96" s="1"/>
      <c r="J96" s="19"/>
      <c r="K96" s="19"/>
    </row>
    <row r="97" spans="1:11">
      <c r="A97" s="231"/>
      <c r="B97" s="182"/>
      <c r="C97" s="183" t="e">
        <f>#REF!</f>
        <v>#REF!</v>
      </c>
      <c r="D97" s="188" t="e">
        <f>#REF!</f>
        <v>#REF!</v>
      </c>
      <c r="E97" s="181">
        <v>0</v>
      </c>
      <c r="F97" s="217"/>
      <c r="G97" s="307" t="e">
        <f>ROUND(SUM(G84:G96),0)</f>
        <v>#REF!</v>
      </c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"/>
      <c r="J98" s="19"/>
      <c r="K98" s="19"/>
    </row>
    <row r="99" spans="1:11">
      <c r="A99" s="231"/>
      <c r="B99" s="220"/>
      <c r="C99" s="270" t="e">
        <f>#REF!</f>
        <v>#REF!</v>
      </c>
      <c r="D99" s="227" t="e">
        <f>#REF!</f>
        <v>#REF!</v>
      </c>
      <c r="E99" s="181">
        <v>0</v>
      </c>
      <c r="F99" s="225"/>
      <c r="G99" s="284"/>
      <c r="H99" s="179"/>
      <c r="I99" s="1"/>
      <c r="J99" s="19"/>
      <c r="K99" s="19"/>
    </row>
    <row r="100" spans="1:11" ht="14.4">
      <c r="A100" s="231">
        <v>70</v>
      </c>
      <c r="B100" s="321" t="s">
        <v>245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>ROUND(F100*E100,2)</f>
        <v>#REF!</v>
      </c>
      <c r="H100" s="179"/>
      <c r="I100" s="1"/>
      <c r="J100" s="19"/>
      <c r="K100" s="19"/>
    </row>
    <row r="101" spans="1:11" ht="14.4">
      <c r="A101" s="231">
        <v>71</v>
      </c>
      <c r="B101" s="321" t="s">
        <v>243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ref="G101:G107" si="4">ROUND(F101*E101,2)</f>
        <v>#REF!</v>
      </c>
      <c r="H101" s="179"/>
      <c r="I101" s="1"/>
      <c r="J101" s="19"/>
      <c r="K101" s="19"/>
    </row>
    <row r="102" spans="1:11" ht="14.4">
      <c r="A102" s="231">
        <v>72</v>
      </c>
      <c r="B102" s="321" t="s">
        <v>244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73</v>
      </c>
      <c r="B103" s="321" t="s">
        <v>248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74</v>
      </c>
      <c r="B104" s="321" t="s">
        <v>249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75</v>
      </c>
      <c r="B105" s="321" t="s">
        <v>250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76</v>
      </c>
      <c r="B106" s="321" t="s">
        <v>251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 ht="14.4">
      <c r="A107" s="231">
        <v>77</v>
      </c>
      <c r="B107" s="321" t="s">
        <v>252</v>
      </c>
      <c r="C107" s="183" t="e">
        <f>#REF!</f>
        <v>#REF!</v>
      </c>
      <c r="D107" s="188" t="e">
        <f>#REF!</f>
        <v>#REF!</v>
      </c>
      <c r="E107" s="181">
        <v>0</v>
      </c>
      <c r="F107" s="217" t="e">
        <f>#REF!</f>
        <v>#REF!</v>
      </c>
      <c r="G107" s="306" t="e">
        <f t="shared" si="4"/>
        <v>#REF!</v>
      </c>
      <c r="H107" s="179"/>
      <c r="I107" s="1"/>
      <c r="J107" s="19"/>
      <c r="K107" s="19"/>
    </row>
    <row r="108" spans="1:11">
      <c r="A108" s="231"/>
      <c r="B108" s="181"/>
      <c r="C108" s="183" t="e">
        <f>#REF!</f>
        <v>#REF!</v>
      </c>
      <c r="D108" s="188" t="e">
        <f>#REF!</f>
        <v>#REF!</v>
      </c>
      <c r="E108" s="181">
        <v>0</v>
      </c>
      <c r="F108" s="217"/>
      <c r="G108" s="307" t="e">
        <f>ROUND(SUM(G100:G107),2)</f>
        <v>#REF!</v>
      </c>
      <c r="H108" s="179"/>
      <c r="I108" s="1"/>
      <c r="J108" s="19"/>
      <c r="K108" s="19"/>
    </row>
    <row r="109" spans="1:11">
      <c r="A109" s="231"/>
      <c r="B109" s="181"/>
      <c r="C109" s="270" t="e">
        <f>#REF!</f>
        <v>#REF!</v>
      </c>
      <c r="D109" s="227" t="e">
        <f>#REF!</f>
        <v>#REF!</v>
      </c>
      <c r="E109" s="181">
        <v>0</v>
      </c>
      <c r="F109" s="225"/>
      <c r="G109" s="284"/>
      <c r="H109" s="179"/>
      <c r="I109" s="1"/>
      <c r="J109" s="19"/>
      <c r="K109" s="19"/>
    </row>
    <row r="110" spans="1:11" ht="14.4">
      <c r="A110" s="231">
        <v>78</v>
      </c>
      <c r="B110" s="321" t="s">
        <v>49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>ROUND(F110*E110,2)</f>
        <v>#REF!</v>
      </c>
      <c r="H110" s="179"/>
      <c r="I110" s="1"/>
      <c r="J110" s="19"/>
      <c r="K110" s="19"/>
    </row>
    <row r="111" spans="1:11" ht="14.4">
      <c r="A111" s="231">
        <v>79</v>
      </c>
      <c r="B111" s="321" t="s">
        <v>50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ref="G111:G116" si="5">ROUND(F111*E111,2)</f>
        <v>#REF!</v>
      </c>
      <c r="H111" s="179"/>
      <c r="I111" s="1"/>
      <c r="J111" s="19"/>
      <c r="K111" s="19"/>
    </row>
    <row r="112" spans="1:11" ht="14.4">
      <c r="A112" s="231">
        <v>80</v>
      </c>
      <c r="B112" s="321" t="s">
        <v>254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81</v>
      </c>
      <c r="B113" s="321" t="s">
        <v>303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82</v>
      </c>
      <c r="B114" s="321" t="s">
        <v>255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83</v>
      </c>
      <c r="B115" s="321" t="s">
        <v>256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 ht="14.4">
      <c r="A116" s="231">
        <v>84</v>
      </c>
      <c r="B116" s="321" t="s">
        <v>257</v>
      </c>
      <c r="C116" s="183" t="e">
        <f>#REF!</f>
        <v>#REF!</v>
      </c>
      <c r="D116" s="188" t="e">
        <f>#REF!</f>
        <v>#REF!</v>
      </c>
      <c r="E116" s="181">
        <v>0</v>
      </c>
      <c r="F116" s="217" t="e">
        <f>#REF!</f>
        <v>#REF!</v>
      </c>
      <c r="G116" s="306" t="e">
        <f t="shared" si="5"/>
        <v>#REF!</v>
      </c>
      <c r="H116" s="179"/>
      <c r="I116" s="1"/>
      <c r="J116" s="19"/>
      <c r="K116" s="19"/>
    </row>
    <row r="117" spans="1:11">
      <c r="A117" s="231"/>
      <c r="B117" s="181"/>
      <c r="C117" s="183" t="e">
        <f>#REF!</f>
        <v>#REF!</v>
      </c>
      <c r="D117" s="188" t="e">
        <f>#REF!</f>
        <v>#REF!</v>
      </c>
      <c r="E117" s="181">
        <v>0</v>
      </c>
      <c r="F117" s="217"/>
      <c r="G117" s="293" t="e">
        <f>ROUND(SUM(G110:G116),2)</f>
        <v>#REF!</v>
      </c>
      <c r="H117" s="179"/>
      <c r="I117" s="1"/>
      <c r="J117" s="19"/>
      <c r="K117" s="19"/>
    </row>
    <row r="118" spans="1:11" ht="14.4">
      <c r="A118" s="231">
        <v>85</v>
      </c>
      <c r="B118" s="323" t="s">
        <v>59</v>
      </c>
      <c r="C118" s="270" t="e">
        <f>#REF!</f>
        <v>#REF!</v>
      </c>
      <c r="D118" s="227" t="e">
        <f>#REF!</f>
        <v>#REF!</v>
      </c>
      <c r="E118" s="181">
        <v>0</v>
      </c>
      <c r="F118" s="225" t="e">
        <f>#REF!</f>
        <v>#REF!</v>
      </c>
      <c r="G118" s="308" t="e">
        <f>ROUND(F118*E118,2)</f>
        <v>#REF!</v>
      </c>
      <c r="H118" s="179"/>
      <c r="I118" s="1"/>
      <c r="J118" s="19"/>
      <c r="K118" s="19"/>
    </row>
    <row r="119" spans="1:11" ht="15" thickBot="1">
      <c r="A119" s="316">
        <v>86</v>
      </c>
      <c r="B119" s="324" t="s">
        <v>60</v>
      </c>
      <c r="C119" s="317" t="e">
        <f>#REF!</f>
        <v>#REF!</v>
      </c>
      <c r="D119" s="318" t="e">
        <f>#REF!</f>
        <v>#REF!</v>
      </c>
      <c r="E119" s="181">
        <v>0</v>
      </c>
      <c r="F119" s="319" t="e">
        <f>#REF!</f>
        <v>#REF!</v>
      </c>
      <c r="G119" s="320" t="e">
        <f>ROUND(F119*E119,2)</f>
        <v>#REF!</v>
      </c>
      <c r="H119" s="179"/>
      <c r="I119" s="1"/>
      <c r="J119" s="19"/>
      <c r="K119" s="19"/>
    </row>
    <row r="120" spans="1:11">
      <c r="A120" s="607" t="s">
        <v>8</v>
      </c>
      <c r="B120" s="608"/>
      <c r="C120" s="608"/>
      <c r="D120" s="608"/>
      <c r="E120" s="608"/>
      <c r="F120" s="609"/>
      <c r="G120" s="309" t="e">
        <f>G119+G118+G117+G108+G97+G82+G57+G52+G48+G43+G35+G28+G22+G15</f>
        <v>#REF!</v>
      </c>
      <c r="H120" s="179"/>
      <c r="I120" s="179"/>
      <c r="J120" s="18"/>
    </row>
    <row r="121" spans="1:11">
      <c r="A121" s="580" t="s">
        <v>9</v>
      </c>
      <c r="B121" s="581"/>
      <c r="C121" s="582"/>
      <c r="D121" s="181"/>
      <c r="E121" s="186"/>
      <c r="F121" s="261">
        <v>0.24</v>
      </c>
      <c r="G121" s="184" t="e">
        <f>ROUND(F121*G120,2)</f>
        <v>#REF!</v>
      </c>
      <c r="H121" s="179"/>
      <c r="I121" s="179"/>
      <c r="J121" s="18" t="s">
        <v>272</v>
      </c>
      <c r="K121" s="22"/>
    </row>
    <row r="122" spans="1:11">
      <c r="A122" s="580" t="s">
        <v>10</v>
      </c>
      <c r="B122" s="581"/>
      <c r="C122" s="582"/>
      <c r="D122" s="181"/>
      <c r="E122" s="186"/>
      <c r="F122" s="261">
        <v>0.01</v>
      </c>
      <c r="G122" s="184" t="e">
        <f>ROUND(F122*G120,2)</f>
        <v>#REF!</v>
      </c>
      <c r="H122" s="179"/>
      <c r="I122" s="179"/>
      <c r="J122" s="18"/>
    </row>
    <row r="123" spans="1:11">
      <c r="A123" s="580" t="s">
        <v>11</v>
      </c>
      <c r="B123" s="581"/>
      <c r="C123" s="582"/>
      <c r="D123" s="181"/>
      <c r="E123" s="186"/>
      <c r="F123" s="261">
        <v>0.05</v>
      </c>
      <c r="G123" s="184" t="e">
        <f>ROUND(F123*G120,2)</f>
        <v>#REF!</v>
      </c>
      <c r="H123" s="27"/>
      <c r="I123" s="179"/>
      <c r="J123" s="13"/>
    </row>
    <row r="124" spans="1:11" ht="32.700000000000003" customHeight="1">
      <c r="A124" s="580" t="s">
        <v>12</v>
      </c>
      <c r="B124" s="581"/>
      <c r="C124" s="582"/>
      <c r="D124" s="181"/>
      <c r="E124" s="186"/>
      <c r="F124" s="216"/>
      <c r="G124" s="190" t="e">
        <f>+G120+G121+G122+G123</f>
        <v>#REF!</v>
      </c>
      <c r="H124" s="179"/>
      <c r="I124" s="179"/>
      <c r="J124" s="18"/>
    </row>
    <row r="125" spans="1:11" ht="34.950000000000003" customHeight="1">
      <c r="A125" s="600" t="s">
        <v>64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4.950000000000003" customHeight="1">
      <c r="A126" s="600" t="s">
        <v>128</v>
      </c>
      <c r="B126" s="601"/>
      <c r="C126" s="602"/>
      <c r="D126" s="603" t="s">
        <v>58</v>
      </c>
      <c r="E126" s="604"/>
      <c r="F126" s="605"/>
      <c r="G126" s="184">
        <v>1</v>
      </c>
      <c r="H126" s="179"/>
      <c r="I126" s="179"/>
      <c r="J126" s="20"/>
      <c r="K126" s="22"/>
    </row>
    <row r="127" spans="1:11" ht="32.25" customHeight="1">
      <c r="A127" s="600" t="s">
        <v>129</v>
      </c>
      <c r="B127" s="601"/>
      <c r="C127" s="602"/>
      <c r="D127" s="603"/>
      <c r="E127" s="604"/>
      <c r="F127" s="605"/>
      <c r="G127" s="184" t="e">
        <f>#REF!</f>
        <v>#REF!</v>
      </c>
      <c r="I127" s="17"/>
      <c r="J127" s="13"/>
    </row>
    <row r="128" spans="1:11" ht="14.4" thickBot="1">
      <c r="A128" s="594" t="s">
        <v>51</v>
      </c>
      <c r="B128" s="595"/>
      <c r="C128" s="596"/>
      <c r="D128" s="597"/>
      <c r="E128" s="598"/>
      <c r="F128" s="599"/>
      <c r="G128" s="191" t="e">
        <f>+G124+G125+G126+G127</f>
        <v>#REF!</v>
      </c>
      <c r="H128" s="192"/>
      <c r="I128" s="192"/>
      <c r="J128" s="13"/>
      <c r="K128" s="3"/>
    </row>
  </sheetData>
  <mergeCells count="15">
    <mergeCell ref="A123:C123"/>
    <mergeCell ref="A1:G4"/>
    <mergeCell ref="I2:J3"/>
    <mergeCell ref="A120:F120"/>
    <mergeCell ref="A121:C121"/>
    <mergeCell ref="A122:C122"/>
    <mergeCell ref="A128:C128"/>
    <mergeCell ref="D128:F128"/>
    <mergeCell ref="A124:C124"/>
    <mergeCell ref="A125:C125"/>
    <mergeCell ref="D125:F125"/>
    <mergeCell ref="A126:C126"/>
    <mergeCell ref="D126:F126"/>
    <mergeCell ref="A127:C127"/>
    <mergeCell ref="D127:F127"/>
  </mergeCells>
  <conditionalFormatting sqref="A6:A119 C6:D119 B51">
    <cfRule type="cellIs" dxfId="80" priority="24" operator="equal">
      <formula>#REF!</formula>
    </cfRule>
  </conditionalFormatting>
  <conditionalFormatting sqref="A6:A119 C6:D119">
    <cfRule type="cellIs" dxfId="79" priority="23" operator="equal">
      <formula>0</formula>
    </cfRule>
  </conditionalFormatting>
  <conditionalFormatting sqref="A7:A21">
    <cfRule type="cellIs" dxfId="78" priority="21" operator="equal">
      <formula>0</formula>
    </cfRule>
    <cfRule type="cellIs" dxfId="77" priority="22" operator="equal">
      <formula>#REF!</formula>
    </cfRule>
  </conditionalFormatting>
  <conditionalFormatting sqref="A120">
    <cfRule type="cellIs" dxfId="76" priority="19" operator="equal">
      <formula>0</formula>
    </cfRule>
    <cfRule type="cellIs" dxfId="75" priority="20" operator="equal">
      <formula>#REF!</formula>
    </cfRule>
  </conditionalFormatting>
  <conditionalFormatting sqref="A121:B128 D121:D128">
    <cfRule type="cellIs" dxfId="74" priority="17" operator="equal">
      <formula>0</formula>
    </cfRule>
    <cfRule type="cellIs" dxfId="73" priority="18" operator="equal">
      <formula>#REF!</formula>
    </cfRule>
  </conditionalFormatting>
  <conditionalFormatting sqref="B6:B16">
    <cfRule type="cellIs" dxfId="72" priority="13" operator="equal">
      <formula>0</formula>
    </cfRule>
    <cfRule type="cellIs" dxfId="71" priority="14" operator="equal">
      <formula>#REF!</formula>
    </cfRule>
  </conditionalFormatting>
  <conditionalFormatting sqref="B7:B23">
    <cfRule type="cellIs" dxfId="70" priority="15" operator="equal">
      <formula>0</formula>
    </cfRule>
    <cfRule type="cellIs" dxfId="69" priority="16" operator="equal">
      <formula>#REF!</formula>
    </cfRule>
  </conditionalFormatting>
  <conditionalFormatting sqref="B24:B29">
    <cfRule type="cellIs" dxfId="68" priority="11" operator="equal">
      <formula>0</formula>
    </cfRule>
    <cfRule type="cellIs" dxfId="67" priority="12" operator="equal">
      <formula>#REF!</formula>
    </cfRule>
  </conditionalFormatting>
  <conditionalFormatting sqref="B44:B119">
    <cfRule type="cellIs" dxfId="66" priority="9" operator="equal">
      <formula>0</formula>
    </cfRule>
    <cfRule type="cellIs" dxfId="65" priority="10" operator="equal">
      <formula>#REF!</formula>
    </cfRule>
  </conditionalFormatting>
  <conditionalFormatting sqref="C7:E119 B51">
    <cfRule type="cellIs" dxfId="64" priority="1" operator="equal">
      <formula>0</formula>
    </cfRule>
    <cfRule type="cellIs" dxfId="63" priority="4" operator="equal">
      <formula>#REF!</formula>
    </cfRule>
  </conditionalFormatting>
  <conditionalFormatting sqref="E6:E119">
    <cfRule type="cellIs" dxfId="62" priority="3" operator="equal">
      <formula>0</formula>
    </cfRule>
  </conditionalFormatting>
  <conditionalFormatting sqref="E7:E119">
    <cfRule type="cellIs" dxfId="61" priority="2" operator="equal">
      <formula>#REF!</formula>
    </cfRule>
  </conditionalFormatting>
  <conditionalFormatting sqref="E119 E6">
    <cfRule type="cellIs" dxfId="60" priority="8" operator="equal">
      <formula>#REF!</formula>
    </cfRule>
  </conditionalFormatting>
  <conditionalFormatting sqref="E119">
    <cfRule type="cellIs" dxfId="59" priority="7" operator="equal">
      <formula>0</formula>
    </cfRule>
  </conditionalFormatting>
  <conditionalFormatting sqref="H3 A5:F5">
    <cfRule type="cellIs" dxfId="58" priority="25" operator="equal">
      <formula>0</formula>
    </cfRule>
    <cfRule type="cellIs" dxfId="57" priority="26" operator="equal">
      <formula>#REF!</formula>
    </cfRule>
  </conditionalFormatting>
  <hyperlinks>
    <hyperlink ref="B7" location="'1P'!A1" display="1P" xr:uid="{97955DBA-AFBF-45A2-9DE7-3A7BB653763A}"/>
    <hyperlink ref="B8" location="'5P'!A1" display="5P" xr:uid="{93815685-1C64-4BE6-9051-B7E9AD1AF949}"/>
    <hyperlink ref="B9" location="'6P'!A1" display="6P" xr:uid="{78144931-794F-4764-AFBA-A19B9D3598B4}"/>
    <hyperlink ref="B10" location="'7P'!A1" display="7P" xr:uid="{A1053238-391D-41EE-9FEF-8AF4C35D4833}"/>
    <hyperlink ref="B11" location="'8P'!A1" display="8P" xr:uid="{F2EB47AC-29AF-4425-962B-428BFA6516F2}"/>
    <hyperlink ref="B12" location="'201.3P'!A1" display="201.3P" xr:uid="{D3ADEE06-D2C0-45EC-BFE5-E1C22BEBB6FC}"/>
    <hyperlink ref="B13" location="'201.3'!A1" display="201.3" xr:uid="{76089ED9-7E6E-402B-9694-27D7F4B85914}"/>
    <hyperlink ref="B14" location="'201.9'!A1" display="201.9" xr:uid="{F768949E-B5DB-449F-B7F0-E89CBBDE419C}"/>
    <hyperlink ref="B17" location="'210.2.1P'!A1" display="210.2.1P" xr:uid="{82AC6316-D6B2-4408-933E-514E3123E856}"/>
    <hyperlink ref="B18" location="'210.2.2P'!A1" display="210.2.2P" xr:uid="{5B2AFBE0-FC0F-427F-886C-04E5CDB4D48C}"/>
    <hyperlink ref="B19" location="'600.2.3P'!A1" display="600.2.3P" xr:uid="{BD62302F-7C98-4240-9AC1-E11D32753164}"/>
    <hyperlink ref="B20" location="'600.2.4P'!A1" display="600.2.4P" xr:uid="{F01176CD-8705-4B1D-B0A9-A72E19267C1B}"/>
    <hyperlink ref="B21" location="'3P'!A1" display="3P" xr:uid="{C261CC9E-1892-4BC1-965C-84681CF405EB}"/>
    <hyperlink ref="B24" location="'310.1P'!A1" display="310.1P" xr:uid="{00A35750-35AD-4715-917E-D602267EFDA2}"/>
    <hyperlink ref="B26" location="'320.1'!A1" display="320.1" xr:uid="{8A2CE6B7-ECB4-4FD2-81EF-164C47DD8F57}"/>
    <hyperlink ref="B27" location="'330.1'!A1" display="330.1" xr:uid="{1BE7BBC7-8E62-476E-9781-C88CBD290F9F}"/>
    <hyperlink ref="B30" location="'500.1.1P'!A1" display="500.1.1P" xr:uid="{83E0E7B0-0535-493C-AB46-93680B339541}"/>
    <hyperlink ref="B31" location="'500.1.2P'!A1" display="500.1.2P" xr:uid="{376E94C4-9423-49D7-B348-6D1B23DC9364}"/>
    <hyperlink ref="B32" location="'500.1.3P'!A1" display="500.1.3P" xr:uid="{A645ED89-EA8C-4C0E-9CEB-08D57BFDCBD4}"/>
    <hyperlink ref="B33" location="'9P'!A1" display="9P" xr:uid="{EC057C94-378A-49B8-A652-C220D61BC408}"/>
    <hyperlink ref="B34" location="'10P'!A1" display="10P" xr:uid="{D8EB147D-B0CB-4241-8649-82F322EF548C}"/>
    <hyperlink ref="B37" location="'11P'!A1" display="11P" xr:uid="{A70789FA-FB95-4E20-BDA5-8A6B5CC50CD2}"/>
    <hyperlink ref="B38" location="'12P'!A1" display="12P" xr:uid="{35C60243-215B-4FC9-92B5-BEFE9327694E}"/>
    <hyperlink ref="B39" location="'13P'!A1" display="13P" xr:uid="{41FF38B5-6D33-4689-A7ED-A816E714BA75}"/>
    <hyperlink ref="B40" location="'630.3'!A1" display="630.3" xr:uid="{96E3DDF7-8F82-42E4-800C-67A8C23E3E58}"/>
    <hyperlink ref="B41" location="'630.4'!A1" display="630.4" xr:uid="{FF85E407-81ED-4945-AED9-DD4E619A308F}"/>
    <hyperlink ref="B42" location="'630.5'!A1" display="630.5" xr:uid="{E091C3C3-B3AC-4992-8A07-88D958807B85}"/>
    <hyperlink ref="B45" location="'420.1'!A1" display="420.1" xr:uid="{1D76044D-DA89-462A-B7C2-D755BD056D37}"/>
    <hyperlink ref="B46" location="'450.2P'!A1" display="450.2P" xr:uid="{D5361CA5-2038-4A75-908C-3448EBA7E784}"/>
    <hyperlink ref="B47" location="'10.1P'!A1" display="10.1P" xr:uid="{5126C46F-C79A-4A1C-8279-7043BEAB1074}"/>
    <hyperlink ref="B50" location="'640.1'!Área_de_impresión" display="640.1" xr:uid="{9FAADC63-A48C-42E0-85AB-8B3CA5E15198}"/>
    <hyperlink ref="B54" location="'673.1.1'!A1" display="673.1.1" xr:uid="{569A4D65-6E60-4A60-899B-EF34610C2C08}"/>
    <hyperlink ref="B55" location="'673.1.2'!A1" display="673.1.2" xr:uid="{9E7263BD-5C0F-4D77-922F-029A14A92D12}"/>
    <hyperlink ref="B56" location="'14P'!A1" display="14P" xr:uid="{B86D4F9C-3304-4CD8-8717-F01E72E867A7}"/>
    <hyperlink ref="B59" location="'1.1P'!A1" display="1.1P" xr:uid="{E5DDBA5C-34A6-4A69-A4FC-47D59EAC7350}"/>
    <hyperlink ref="B60" location="'41P'!A1" display="41P" xr:uid="{88AD9AD9-DA81-409B-83E1-0D9280C0DC62}"/>
    <hyperlink ref="B61" location="'15P'!A1" display="15P" xr:uid="{9527BED1-A787-4C1F-9E6C-9A351688E030}"/>
    <hyperlink ref="B62" location="'16P'!A1" display="16P" xr:uid="{EA317C3E-94DB-495B-8FA0-9F7995DD0948}"/>
    <hyperlink ref="B63" location="'17P'!A1" display="17P" xr:uid="{C90DA781-756C-495D-8FCD-6FF3A22D3CCB}"/>
    <hyperlink ref="B64" location="'18P'!A1" display="18P" xr:uid="{B37153F0-8038-435F-AB6D-74E76E88BC44}"/>
    <hyperlink ref="B65" location="'19P'!A1" display="19P" xr:uid="{AEB77A06-9120-4E92-BCD7-0868E6F67600}"/>
    <hyperlink ref="B66" location="'20P'!A1" display="20P" xr:uid="{03A5621F-987A-430D-8664-1B63BF2A0059}"/>
    <hyperlink ref="B67" location="'20.1P'!A1" display="20.1P" xr:uid="{2E54EF06-7B59-4008-ADCD-0BC24948D0CA}"/>
    <hyperlink ref="B68" location="'21P'!A1" display="21P" xr:uid="{F892E5B7-60C3-4556-AD03-58CE5C9CF539}"/>
    <hyperlink ref="B69" location="'22P'!A1" display="22P" xr:uid="{D17EA212-2B07-4E8B-AAD8-FB5D5C18D72F}"/>
    <hyperlink ref="B70" location="'23P'!A1" display="23P" xr:uid="{D2372CDE-02D7-4D9D-8A31-ED6984D249FC}"/>
    <hyperlink ref="B71" location="'23.1P'!A1" display="23.1P" xr:uid="{F1D1D1C7-6AA1-43DD-961A-8692071BD98F}"/>
    <hyperlink ref="B72" location="'24P'!A1" display="24P" xr:uid="{C06596DE-7985-4535-AC0D-CC7B72641E74}"/>
    <hyperlink ref="B73" location="'25P'!A1" display="25P" xr:uid="{79234E05-C773-4B07-A7D4-57C36BCCD7B9}"/>
    <hyperlink ref="B74" location="'26P'!A1" display="26P" xr:uid="{19A28559-3506-42F8-A30D-5A35DB63EF94}"/>
    <hyperlink ref="B75" location="'27P'!A1" display="27P" xr:uid="{DB04DC6C-BCEA-4996-A0A6-FC2F559D85DF}"/>
    <hyperlink ref="B76" location="'28P'!A1" display="28P" xr:uid="{EC178C31-B036-459D-8299-FFBB09BFB441}"/>
    <hyperlink ref="B77" location="'28.1P'!A1" display="28.1P" xr:uid="{0C1E533A-32CF-4DCD-9E56-170BC31C483C}"/>
    <hyperlink ref="B78" location="'29P'!A1" display="29P" xr:uid="{A4BC6BB2-58B5-41E6-9FB5-54390E57B420}"/>
    <hyperlink ref="B79" location="'30P'!A1" display="30P" xr:uid="{6B291B01-D736-4E42-BA58-8D560AD76E03}"/>
    <hyperlink ref="B80" location="'31P'!A1" display="31P" xr:uid="{0739EF75-AEFA-4972-9028-24586BCC07A2}"/>
    <hyperlink ref="B81" location="'31.1P'!A1" display="31.1P" xr:uid="{84DFE85D-B82D-481E-885F-378EEBEEE565}"/>
    <hyperlink ref="B84" location="'42P'!A1" display="42P" xr:uid="{66089FD8-3E93-41E5-AA4F-B38F3CDF156E}"/>
    <hyperlink ref="B85" location="'32P'!A1" display="32P" xr:uid="{6B10193E-6518-4448-950E-C37D8B247FD4}"/>
    <hyperlink ref="B86" location="'33P'!A1" display="33P" xr:uid="{0B6CC30B-AED7-40AC-A249-95D1D6952980}"/>
    <hyperlink ref="B87" location="'34P'!A1" display="34P" xr:uid="{FF58B423-605B-4A28-94DF-F1BFDB67578D}"/>
    <hyperlink ref="B88" location="'35P'!A1" display="35P" xr:uid="{ECE492DB-E807-45FA-A4F3-FB4F4BB3D615}"/>
    <hyperlink ref="B89" location="'36P'!A1" display="36P" xr:uid="{CC2B2CFC-58D1-480A-AB86-B2CD71E950DE}"/>
    <hyperlink ref="B90" location="'37P'!A1" display="37P" xr:uid="{28365199-D192-4439-9B43-D4885B75874C}"/>
    <hyperlink ref="B92" location="'60P'!A1" display="60P" xr:uid="{02AD90B9-EC2D-4AAD-953E-133F3D00C9FA}"/>
    <hyperlink ref="B93" location="'60.1P'!A1" display="60.1P" xr:uid="{DDDE8AD0-6EA6-47A6-A660-41F581571E02}"/>
    <hyperlink ref="B94" location="'61P'!A1" display="61P" xr:uid="{6DFB21E3-0234-43A0-8B69-A80921F6D79E}"/>
    <hyperlink ref="B95" location="'62P'!A1" display="62P" xr:uid="{17DF2CFC-0B47-456B-A4AF-72B3A8D3A9D1}"/>
    <hyperlink ref="B96" location="'63P'!A1" display="63P" xr:uid="{D6A6F8BC-6E37-4DF7-8C72-67E9FC47DC61}"/>
    <hyperlink ref="B100" location="'38P'!A1" display="38P" xr:uid="{A9E13D8C-52C1-4B3A-8BAA-D28A97B64F4B}"/>
    <hyperlink ref="B101" location="'39P'!A1" display="39P" xr:uid="{297DA6C6-A41E-4317-B622-3A4CF52C09AF}"/>
    <hyperlink ref="B102" location="'40P'!A1" display="40P" xr:uid="{A2CB2B85-1F2B-42D2-B40B-D5FEEC5FDB1A}"/>
    <hyperlink ref="B103" location="'43P'!A1" display="43P" xr:uid="{93BA8E90-ACBE-47B6-B528-0576A964C723}"/>
    <hyperlink ref="B104" location="'44P'!A1" display="44P" xr:uid="{7ECECAD4-B503-426E-B8CD-E8F33197CFC4}"/>
    <hyperlink ref="B105" location="'45P'!A1" display="45P" xr:uid="{C95CD547-C872-4740-B552-125D54A4ED57}"/>
    <hyperlink ref="B106" location="'46P'!A1" display="46P" xr:uid="{D8272616-9D65-4EFE-A419-F6293CBB55FB}"/>
    <hyperlink ref="B107" location="'47P'!A1" display="47P" xr:uid="{5A745713-10DB-48C7-9A59-FE54AF18F626}"/>
    <hyperlink ref="B110" location="'700.1'!A1" display="700.1" xr:uid="{40D08C71-6679-474F-81B5-D322ABCFE7FB}"/>
    <hyperlink ref="B111" location="'700.3P'!Área_de_impresión" display="700.3" xr:uid="{0F7B4780-9100-46CC-A6D0-5BB23E4F109C}"/>
    <hyperlink ref="B112" location="'48P'!A1" display="48P" xr:uid="{243364F5-D870-46E7-A74B-14B14B53E738}"/>
    <hyperlink ref="B113" location="'48.1P'!A1" display="48.1P" xr:uid="{41576FC5-0698-45DC-B1C3-7AA92715D278}"/>
    <hyperlink ref="B114" location="'49P'!A1" display="49P" xr:uid="{7685C19A-831F-41EB-9B86-50B0DDD75606}"/>
    <hyperlink ref="B115" location="'50P'!A1" display="50P" xr:uid="{7EFD2F2E-72C7-4B36-9D9A-27C032AE311E}"/>
    <hyperlink ref="B116" location="'51P'!A1" display="51P" xr:uid="{A305A4BB-2C34-41CC-BCF6-82E67A5C88F0}"/>
    <hyperlink ref="B118" location="'900.2P'!A1" display="900.2P" xr:uid="{3AA81B90-1B67-4703-B0E3-2AB3DE20FEE4}"/>
    <hyperlink ref="B119" location="'900.2P1'!A1" display="900.2P1" xr:uid="{F2EA16E5-31F5-4EDA-806E-459C9F1BD67B}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C6976-FA34-4BC3-B62B-76C2B46ABE45}">
  <dimension ref="A1:O126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'CDO.'!B17</f>
        <v xml:space="preserve">14. CARRERA 14 ENTRE CALLE 8ASUR Y CARRERA 10 VILLA CAFÉ 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/>
      <c r="F7" s="217" t="e">
        <f>+#REF!</f>
        <v>#REF!</v>
      </c>
      <c r="G7" s="285" t="e">
        <f>ROUND(F7*E7,0)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/>
      <c r="F8" s="217" t="e">
        <f>#REF!</f>
        <v>#REF!</v>
      </c>
      <c r="G8" s="306" t="e">
        <f t="shared" ref="G8:G14" si="0">ROUND(F8*E8,0)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/>
      <c r="F9" s="217" t="e">
        <f>#REF!</f>
        <v>#REF!</v>
      </c>
      <c r="G9" s="306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/>
      <c r="F10" s="217" t="e">
        <f>#REF!</f>
        <v>#REF!</v>
      </c>
      <c r="G10" s="306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/>
      <c r="F11" s="217" t="e">
        <f>#REF!</f>
        <v>#REF!</v>
      </c>
      <c r="G11" s="306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/>
      <c r="F12" s="217" t="e">
        <f>'201.3P'!N50</f>
        <v>#REF!</v>
      </c>
      <c r="G12" s="306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/>
      <c r="F13" s="217" t="e">
        <f>'201.3'!N50</f>
        <v>#REF!</v>
      </c>
      <c r="G13" s="306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/>
      <c r="F14" s="217" t="e">
        <f>'201.9'!N50</f>
        <v>#REF!</v>
      </c>
      <c r="G14" s="306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/>
      <c r="F15" s="217"/>
      <c r="G15" s="307" t="e">
        <f>ROUND(SUM(G7:G14),0)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222"/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/>
      <c r="F17" s="217" t="e">
        <f>+#REF!</f>
        <v>#REF!</v>
      </c>
      <c r="G17" s="306" t="e">
        <f>ROUND(F17*E17,0)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/>
      <c r="F18" s="217" t="e">
        <f>#REF!</f>
        <v>#REF!</v>
      </c>
      <c r="G18" s="306" t="e">
        <f>ROUND(F18*E18,0)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/>
      <c r="F19" s="217" t="e">
        <f>#REF!</f>
        <v>#REF!</v>
      </c>
      <c r="G19" s="306" t="e">
        <f>ROUND(F19*E19,0)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/>
      <c r="F20" s="217" t="e">
        <f>#REF!</f>
        <v>#REF!</v>
      </c>
      <c r="G20" s="306" t="e">
        <f>ROUND(F20*E20,0)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/>
      <c r="F21" s="217" t="e">
        <f>#REF!</f>
        <v>#REF!</v>
      </c>
      <c r="G21" s="306" t="e">
        <f>ROUND(F21*E21,0)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/>
      <c r="F22" s="216"/>
      <c r="G22" s="307" t="e">
        <f>ROUND(SUM(G17:G21),0)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220"/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/>
      <c r="F24" s="217" t="e">
        <f>+#REF!</f>
        <v>#REF!</v>
      </c>
      <c r="G24" s="306" t="e">
        <f>ROUND(F24*E24,0)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/>
      <c r="F25" s="217" t="e">
        <f>#REF!</f>
        <v>#REF!</v>
      </c>
      <c r="G25" s="306"/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/>
      <c r="F26" s="217" t="e">
        <f>+'320.1'!N51</f>
        <v>#REF!</v>
      </c>
      <c r="G26" s="306" t="e">
        <f>ROUND(F26*E26,0)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/>
      <c r="F27" s="217" t="e">
        <f>+#REF!</f>
        <v>#REF!</v>
      </c>
      <c r="G27" s="306" t="e">
        <f>ROUND(F27*E27,0)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/>
      <c r="F28" s="217"/>
      <c r="G28" s="307" t="e">
        <f>ROUND(SUM(G24:G27),0)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220"/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/>
      <c r="F30" s="218" t="e">
        <f>'500.1.1P'!N56</f>
        <v>#REF!</v>
      </c>
      <c r="G30" s="306" t="e">
        <f>ROUND(F30*E30,0)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/>
      <c r="F31" s="218" t="e">
        <f>#REF!</f>
        <v>#REF!</v>
      </c>
      <c r="G31" s="306" t="e">
        <f>ROUND(F31*E31,0)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/>
      <c r="F32" s="218" t="e">
        <f>'500.1.3P'!N56</f>
        <v>#REF!</v>
      </c>
      <c r="G32" s="306" t="e">
        <f>ROUND(F32*E32,0)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/>
      <c r="F33" s="218" t="e">
        <f>#REF!</f>
        <v>#REF!</v>
      </c>
      <c r="G33" s="306" t="e">
        <f>ROUND(F33*E33,0)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/>
      <c r="F34" s="218" t="e">
        <f>#REF!</f>
        <v>#REF!</v>
      </c>
      <c r="G34" s="306" t="e">
        <f>ROUND(F34*E34,0)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/>
      <c r="F35" s="218"/>
      <c r="G35" s="307" t="e">
        <f>ROUND(SUM(G30:G34),0)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220"/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/>
      <c r="F37" s="218" t="e">
        <f>#REF!</f>
        <v>#REF!</v>
      </c>
      <c r="G37" s="306" t="e">
        <f t="shared" ref="G37:G42" si="1">ROUND(F37*E37,0)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/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/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/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/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/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/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220"/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/>
      <c r="F45" s="216" t="e">
        <f>#REF!</f>
        <v>#REF!</v>
      </c>
      <c r="G45" s="306" t="e">
        <f>ROUND(F45*E45,0)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/>
      <c r="F46" s="216" t="e">
        <f>#REF!</f>
        <v>#REF!</v>
      </c>
      <c r="G46" s="306" t="e">
        <f>ROUND(F46*E46,0)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/>
      <c r="F47" s="216" t="e">
        <f>#REF!</f>
        <v>#REF!</v>
      </c>
      <c r="G47" s="306" t="e">
        <f>ROUND(F47*E47,0)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/>
      <c r="F48" s="218"/>
      <c r="G48" s="307" t="e">
        <f>ROUND(SUM(G45:G47),0)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220"/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/>
      <c r="F50" s="274" t="e">
        <f>#REF!</f>
        <v>#REF!</v>
      </c>
      <c r="G50" s="306" t="e">
        <f>ROUND(F50*E50,0)</f>
        <v>#REF!</v>
      </c>
      <c r="H50" s="179"/>
      <c r="I50" s="1"/>
    </row>
    <row r="51" spans="1:11">
      <c r="A51" s="231"/>
      <c r="B51" s="182"/>
      <c r="C51" s="183" t="e">
        <f>#REF!</f>
        <v>#REF!</v>
      </c>
      <c r="D51" s="188" t="e">
        <f>#REF!</f>
        <v>#REF!</v>
      </c>
      <c r="E51" s="181"/>
      <c r="F51" s="274"/>
      <c r="G51" s="315" t="e">
        <f>G50</f>
        <v>#REF!</v>
      </c>
      <c r="H51" s="179"/>
      <c r="I51" s="1"/>
    </row>
    <row r="52" spans="1:11" ht="15" customHeight="1">
      <c r="A52" s="231"/>
      <c r="B52" s="220"/>
      <c r="C52" s="270" t="e">
        <f>#REF!</f>
        <v>#REF!</v>
      </c>
      <c r="D52" s="227" t="e">
        <f>#REF!</f>
        <v>#REF!</v>
      </c>
      <c r="E52" s="220"/>
      <c r="F52" s="222"/>
      <c r="G52" s="224"/>
      <c r="H52" s="179"/>
      <c r="I52" s="1"/>
      <c r="J52" s="19"/>
      <c r="K52" s="19"/>
    </row>
    <row r="53" spans="1:11" ht="15" customHeight="1">
      <c r="A53" s="231">
        <v>32</v>
      </c>
      <c r="B53" s="321" t="s">
        <v>48</v>
      </c>
      <c r="C53" s="183" t="e">
        <f>#REF!</f>
        <v>#REF!</v>
      </c>
      <c r="D53" s="188" t="e">
        <f>#REF!</f>
        <v>#REF!</v>
      </c>
      <c r="E53" s="181"/>
      <c r="F53" s="217" t="e">
        <f>#REF!</f>
        <v>#REF!</v>
      </c>
      <c r="G53" s="306" t="e">
        <f>ROUND(F53*E53,0)</f>
        <v>#REF!</v>
      </c>
      <c r="H53" s="179"/>
      <c r="I53" s="1"/>
      <c r="J53" s="19"/>
      <c r="K53" s="19"/>
    </row>
    <row r="54" spans="1:11" ht="15" customHeight="1">
      <c r="A54" s="232">
        <v>33</v>
      </c>
      <c r="B54" s="321" t="s">
        <v>155</v>
      </c>
      <c r="C54" s="183" t="e">
        <f>#REF!</f>
        <v>#REF!</v>
      </c>
      <c r="D54" s="188" t="e">
        <f>#REF!</f>
        <v>#REF!</v>
      </c>
      <c r="E54" s="181"/>
      <c r="F54" s="217" t="e">
        <f>#REF!</f>
        <v>#REF!</v>
      </c>
      <c r="G54" s="306" t="e">
        <f>ROUND(F54*E54,0)</f>
        <v>#REF!</v>
      </c>
      <c r="H54" s="179"/>
      <c r="I54" s="1"/>
      <c r="J54" s="19"/>
      <c r="K54" s="19"/>
    </row>
    <row r="55" spans="1:11" ht="14.4">
      <c r="A55" s="231">
        <v>34</v>
      </c>
      <c r="B55" s="321" t="s">
        <v>156</v>
      </c>
      <c r="C55" s="183" t="e">
        <f>#REF!</f>
        <v>#REF!</v>
      </c>
      <c r="D55" s="188" t="e">
        <f>#REF!</f>
        <v>#REF!</v>
      </c>
      <c r="E55" s="181"/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>
      <c r="A56" s="231"/>
      <c r="B56" s="182"/>
      <c r="C56" s="183" t="e">
        <f>#REF!</f>
        <v>#REF!</v>
      </c>
      <c r="D56" s="188" t="e">
        <f>#REF!</f>
        <v>#REF!</v>
      </c>
      <c r="E56" s="181"/>
      <c r="F56" s="217"/>
      <c r="G56" s="307" t="e">
        <f>ROUND(SUM(G53:G55),0)</f>
        <v>#REF!</v>
      </c>
      <c r="H56" s="179"/>
      <c r="I56" s="1"/>
      <c r="J56" s="19"/>
      <c r="K56" s="19"/>
    </row>
    <row r="57" spans="1:11">
      <c r="A57" s="232"/>
      <c r="B57" s="220"/>
      <c r="C57" s="270" t="e">
        <f>#REF!</f>
        <v>#REF!</v>
      </c>
      <c r="D57" s="227" t="e">
        <f>#REF!</f>
        <v>#REF!</v>
      </c>
      <c r="E57" s="220"/>
      <c r="F57" s="225"/>
      <c r="G57" s="284"/>
      <c r="H57" s="179"/>
      <c r="I57" s="1"/>
      <c r="J57" s="19"/>
      <c r="K57" s="19"/>
    </row>
    <row r="58" spans="1:11" ht="14.4">
      <c r="A58" s="231">
        <v>35</v>
      </c>
      <c r="B58" s="321" t="s">
        <v>208</v>
      </c>
      <c r="C58" s="183" t="e">
        <f>#REF!</f>
        <v>#REF!</v>
      </c>
      <c r="D58" s="188" t="e">
        <f>#REF!</f>
        <v>#REF!</v>
      </c>
      <c r="E58" s="181"/>
      <c r="F58" s="217" t="e">
        <f>#REF!</f>
        <v>#REF!</v>
      </c>
      <c r="G58" s="306" t="e">
        <f>ROUND(F58*E58,0)</f>
        <v>#REF!</v>
      </c>
      <c r="H58" s="179"/>
      <c r="I58" s="1"/>
      <c r="J58" s="19"/>
      <c r="K58" s="19"/>
    </row>
    <row r="59" spans="1:11" ht="14.4">
      <c r="A59" s="231">
        <v>36</v>
      </c>
      <c r="B59" s="321" t="s">
        <v>246</v>
      </c>
      <c r="C59" s="183" t="e">
        <f>#REF!</f>
        <v>#REF!</v>
      </c>
      <c r="D59" s="188" t="e">
        <f>#REF!</f>
        <v>#REF!</v>
      </c>
      <c r="E59" s="181"/>
      <c r="F59" s="217" t="e">
        <f>#REF!</f>
        <v>#REF!</v>
      </c>
      <c r="G59" s="306" t="e">
        <f t="shared" ref="G59:G94" si="2">ROUND(F59*E59,0)</f>
        <v>#REF!</v>
      </c>
      <c r="H59" s="179"/>
      <c r="I59" s="1"/>
      <c r="J59" s="19"/>
      <c r="K59" s="19"/>
    </row>
    <row r="60" spans="1:11" ht="14.4">
      <c r="A60" s="231">
        <v>37</v>
      </c>
      <c r="B60" s="321" t="s">
        <v>196</v>
      </c>
      <c r="C60" s="183" t="e">
        <f>#REF!</f>
        <v>#REF!</v>
      </c>
      <c r="D60" s="188" t="e">
        <f>#REF!</f>
        <v>#REF!</v>
      </c>
      <c r="E60" s="181"/>
      <c r="F60" s="217" t="e">
        <f>#REF!</f>
        <v>#REF!</v>
      </c>
      <c r="G60" s="306" t="e">
        <f t="shared" si="2"/>
        <v>#REF!</v>
      </c>
      <c r="H60" s="179"/>
      <c r="I60" s="1"/>
      <c r="J60" s="19"/>
      <c r="K60" s="19"/>
    </row>
    <row r="61" spans="1:11" ht="14.4">
      <c r="A61" s="231">
        <v>38</v>
      </c>
      <c r="B61" s="321" t="s">
        <v>197</v>
      </c>
      <c r="C61" s="183" t="e">
        <f>#REF!</f>
        <v>#REF!</v>
      </c>
      <c r="D61" s="188" t="e">
        <f>#REF!</f>
        <v>#REF!</v>
      </c>
      <c r="E61" s="181"/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39</v>
      </c>
      <c r="B62" s="321" t="s">
        <v>198</v>
      </c>
      <c r="C62" s="183" t="e">
        <f>#REF!</f>
        <v>#REF!</v>
      </c>
      <c r="D62" s="188" t="e">
        <f>#REF!</f>
        <v>#REF!</v>
      </c>
      <c r="E62" s="181"/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40</v>
      </c>
      <c r="B63" s="321" t="s">
        <v>199</v>
      </c>
      <c r="C63" s="183" t="e">
        <f>#REF!</f>
        <v>#REF!</v>
      </c>
      <c r="D63" s="188" t="e">
        <f>#REF!</f>
        <v>#REF!</v>
      </c>
      <c r="E63" s="181"/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41</v>
      </c>
      <c r="B64" s="321" t="s">
        <v>205</v>
      </c>
      <c r="C64" s="183" t="e">
        <f>#REF!</f>
        <v>#REF!</v>
      </c>
      <c r="D64" s="188" t="e">
        <f>#REF!</f>
        <v>#REF!</v>
      </c>
      <c r="E64" s="181"/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42</v>
      </c>
      <c r="B65" s="321" t="s">
        <v>206</v>
      </c>
      <c r="C65" s="183" t="e">
        <f>#REF!</f>
        <v>#REF!</v>
      </c>
      <c r="D65" s="188" t="e">
        <f>#REF!</f>
        <v>#REF!</v>
      </c>
      <c r="E65" s="181"/>
      <c r="F65" s="217" t="e">
        <f>#REF!</f>
        <v>#REF!</v>
      </c>
      <c r="G65" s="306" t="e">
        <f t="shared" si="2"/>
        <v>#REF!</v>
      </c>
      <c r="H65" s="1"/>
      <c r="I65" s="1"/>
      <c r="J65" s="19"/>
      <c r="K65" s="19"/>
    </row>
    <row r="66" spans="1:11" ht="14.4">
      <c r="A66" s="231">
        <v>43</v>
      </c>
      <c r="B66" s="321" t="s">
        <v>298</v>
      </c>
      <c r="C66" s="183" t="e">
        <f>#REF!</f>
        <v>#REF!</v>
      </c>
      <c r="D66" s="188" t="e">
        <f>#REF!</f>
        <v>#REF!</v>
      </c>
      <c r="E66" s="181"/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44</v>
      </c>
      <c r="B67" s="321" t="s">
        <v>207</v>
      </c>
      <c r="C67" s="183" t="e">
        <f>#REF!</f>
        <v>#REF!</v>
      </c>
      <c r="D67" s="188" t="e">
        <f>#REF!</f>
        <v>#REF!</v>
      </c>
      <c r="E67" s="181"/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45</v>
      </c>
      <c r="B68" s="321" t="s">
        <v>200</v>
      </c>
      <c r="C68" s="183" t="e">
        <f>#REF!</f>
        <v>#REF!</v>
      </c>
      <c r="D68" s="188" t="e">
        <f>#REF!</f>
        <v>#REF!</v>
      </c>
      <c r="E68" s="181"/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46</v>
      </c>
      <c r="B69" s="321" t="s">
        <v>201</v>
      </c>
      <c r="C69" s="183" t="e">
        <f>#REF!</f>
        <v>#REF!</v>
      </c>
      <c r="D69" s="188" t="e">
        <f>#REF!</f>
        <v>#REF!</v>
      </c>
      <c r="E69" s="181"/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47</v>
      </c>
      <c r="B70" s="321" t="s">
        <v>295</v>
      </c>
      <c r="C70" s="183" t="e">
        <f>#REF!</f>
        <v>#REF!</v>
      </c>
      <c r="D70" s="188" t="e">
        <f>#REF!</f>
        <v>#REF!</v>
      </c>
      <c r="E70" s="181"/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48</v>
      </c>
      <c r="B71" s="321" t="s">
        <v>202</v>
      </c>
      <c r="C71" s="183" t="e">
        <f>#REF!</f>
        <v>#REF!</v>
      </c>
      <c r="D71" s="188" t="e">
        <f>#REF!</f>
        <v>#REF!</v>
      </c>
      <c r="E71" s="181"/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49</v>
      </c>
      <c r="B72" s="321" t="s">
        <v>203</v>
      </c>
      <c r="C72" s="183" t="e">
        <f>#REF!</f>
        <v>#REF!</v>
      </c>
      <c r="D72" s="188" t="e">
        <f>#REF!</f>
        <v>#REF!</v>
      </c>
      <c r="E72" s="181"/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50</v>
      </c>
      <c r="B73" s="321" t="s">
        <v>204</v>
      </c>
      <c r="C73" s="183" t="e">
        <f>#REF!</f>
        <v>#REF!</v>
      </c>
      <c r="D73" s="188" t="e">
        <f>#REF!</f>
        <v>#REF!</v>
      </c>
      <c r="E73" s="181"/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51</v>
      </c>
      <c r="B74" s="321" t="s">
        <v>209</v>
      </c>
      <c r="C74" s="183" t="e">
        <f>#REF!</f>
        <v>#REF!</v>
      </c>
      <c r="D74" s="188" t="e">
        <f>#REF!</f>
        <v>#REF!</v>
      </c>
      <c r="E74" s="181"/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52</v>
      </c>
      <c r="B75" s="321" t="s">
        <v>210</v>
      </c>
      <c r="C75" s="183" t="e">
        <f>#REF!</f>
        <v>#REF!</v>
      </c>
      <c r="D75" s="188" t="e">
        <f>#REF!</f>
        <v>#REF!</v>
      </c>
      <c r="E75" s="181"/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53</v>
      </c>
      <c r="B76" s="321" t="s">
        <v>300</v>
      </c>
      <c r="C76" s="183" t="e">
        <f>#REF!</f>
        <v>#REF!</v>
      </c>
      <c r="D76" s="188" t="e">
        <f>#REF!</f>
        <v>#REF!</v>
      </c>
      <c r="E76" s="181"/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54</v>
      </c>
      <c r="B77" s="321" t="s">
        <v>211</v>
      </c>
      <c r="C77" s="183" t="e">
        <f>#REF!</f>
        <v>#REF!</v>
      </c>
      <c r="D77" s="188" t="e">
        <f>#REF!</f>
        <v>#REF!</v>
      </c>
      <c r="E77" s="181"/>
      <c r="F77" s="217" t="e">
        <f>#REF!</f>
        <v>#REF!</v>
      </c>
      <c r="G77" s="306" t="e">
        <f t="shared" si="2"/>
        <v>#REF!</v>
      </c>
      <c r="H77" s="179"/>
      <c r="I77" s="1"/>
      <c r="J77" s="19"/>
      <c r="K77" s="19"/>
    </row>
    <row r="78" spans="1:11" ht="14.4">
      <c r="A78" s="231">
        <v>55</v>
      </c>
      <c r="B78" s="321" t="s">
        <v>212</v>
      </c>
      <c r="C78" s="183" t="e">
        <f>#REF!</f>
        <v>#REF!</v>
      </c>
      <c r="D78" s="188" t="e">
        <f>#REF!</f>
        <v>#REF!</v>
      </c>
      <c r="E78" s="181"/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56</v>
      </c>
      <c r="B79" s="321" t="s">
        <v>213</v>
      </c>
      <c r="C79" s="183" t="e">
        <f>#REF!</f>
        <v>#REF!</v>
      </c>
      <c r="D79" s="188" t="e">
        <f>#REF!</f>
        <v>#REF!</v>
      </c>
      <c r="E79" s="181"/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57</v>
      </c>
      <c r="B80" s="321" t="s">
        <v>296</v>
      </c>
      <c r="C80" s="183" t="e">
        <f>#REF!</f>
        <v>#REF!</v>
      </c>
      <c r="D80" s="188" t="e">
        <f>#REF!</f>
        <v>#REF!</v>
      </c>
      <c r="E80" s="181"/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>
      <c r="A81" s="231"/>
      <c r="B81" s="182"/>
      <c r="C81" s="183" t="e">
        <f>#REF!</f>
        <v>#REF!</v>
      </c>
      <c r="D81" s="188" t="e">
        <f>#REF!</f>
        <v>#REF!</v>
      </c>
      <c r="E81" s="181"/>
      <c r="F81" s="217"/>
      <c r="G81" s="307" t="e">
        <f>ROUND(SUM(G58:G80),0)</f>
        <v>#REF!</v>
      </c>
      <c r="H81" s="179"/>
      <c r="I81" s="1"/>
      <c r="J81" s="19"/>
      <c r="K81" s="19"/>
    </row>
    <row r="82" spans="1:11">
      <c r="A82" s="231"/>
      <c r="B82" s="220"/>
      <c r="C82" s="270" t="e">
        <f>#REF!</f>
        <v>#REF!</v>
      </c>
      <c r="D82" s="227" t="e">
        <f>#REF!</f>
        <v>#REF!</v>
      </c>
      <c r="E82" s="220"/>
      <c r="F82" s="225"/>
      <c r="G82" s="284"/>
      <c r="H82" s="179"/>
      <c r="I82" s="1"/>
      <c r="J82" s="19"/>
      <c r="K82" s="19"/>
    </row>
    <row r="83" spans="1:11" ht="14.4">
      <c r="A83" s="231">
        <v>58</v>
      </c>
      <c r="B83" s="321" t="s">
        <v>247</v>
      </c>
      <c r="C83" s="183" t="e">
        <f>#REF!</f>
        <v>#REF!</v>
      </c>
      <c r="D83" s="188" t="e">
        <f>#REF!</f>
        <v>#REF!</v>
      </c>
      <c r="E83" s="181"/>
      <c r="F83" s="217" t="e">
        <f>#REF!</f>
        <v>#REF!</v>
      </c>
      <c r="G83" s="306" t="e">
        <f t="shared" si="2"/>
        <v>#REF!</v>
      </c>
      <c r="H83" s="179"/>
      <c r="I83" s="1"/>
      <c r="J83" s="19"/>
      <c r="K83" s="19"/>
    </row>
    <row r="84" spans="1:11" ht="14.4">
      <c r="A84" s="231">
        <v>59</v>
      </c>
      <c r="B84" s="321" t="s">
        <v>237</v>
      </c>
      <c r="C84" s="183" t="e">
        <f>#REF!</f>
        <v>#REF!</v>
      </c>
      <c r="D84" s="188" t="e">
        <f>#REF!</f>
        <v>#REF!</v>
      </c>
      <c r="E84" s="181"/>
      <c r="F84" s="217" t="e">
        <f>#REF!</f>
        <v>#REF!</v>
      </c>
      <c r="G84" s="306" t="e">
        <f t="shared" si="2"/>
        <v>#REF!</v>
      </c>
      <c r="H84" s="179"/>
      <c r="I84" s="1"/>
      <c r="J84" s="19"/>
      <c r="K84" s="19"/>
    </row>
    <row r="85" spans="1:11" ht="14.4">
      <c r="A85" s="231">
        <v>60</v>
      </c>
      <c r="B85" s="321" t="s">
        <v>238</v>
      </c>
      <c r="C85" s="183" t="e">
        <f>#REF!</f>
        <v>#REF!</v>
      </c>
      <c r="D85" s="188" t="e">
        <f>#REF!</f>
        <v>#REF!</v>
      </c>
      <c r="E85" s="181"/>
      <c r="F85" s="217" t="e">
        <f>#REF!</f>
        <v>#REF!</v>
      </c>
      <c r="G85" s="306" t="e">
        <f t="shared" si="2"/>
        <v>#REF!</v>
      </c>
      <c r="H85" s="179"/>
      <c r="I85" s="1"/>
      <c r="J85" s="19"/>
      <c r="K85" s="19"/>
    </row>
    <row r="86" spans="1:11" ht="14.4">
      <c r="A86" s="231">
        <v>61</v>
      </c>
      <c r="B86" s="321" t="s">
        <v>239</v>
      </c>
      <c r="C86" s="183" t="e">
        <f>#REF!</f>
        <v>#REF!</v>
      </c>
      <c r="D86" s="188" t="e">
        <f>#REF!</f>
        <v>#REF!</v>
      </c>
      <c r="E86" s="181"/>
      <c r="F86" s="217" t="e">
        <f>#REF!</f>
        <v>#REF!</v>
      </c>
      <c r="G86" s="306" t="e">
        <f t="shared" si="2"/>
        <v>#REF!</v>
      </c>
      <c r="H86" s="179"/>
      <c r="I86" s="1"/>
      <c r="J86" s="19"/>
      <c r="K86" s="19"/>
    </row>
    <row r="87" spans="1:11" ht="14.4">
      <c r="A87" s="231">
        <v>62</v>
      </c>
      <c r="B87" s="321" t="s">
        <v>240</v>
      </c>
      <c r="C87" s="183" t="e">
        <f>#REF!</f>
        <v>#REF!</v>
      </c>
      <c r="D87" s="188" t="e">
        <f>#REF!</f>
        <v>#REF!</v>
      </c>
      <c r="E87" s="181"/>
      <c r="F87" s="217" t="e">
        <f>#REF!</f>
        <v>#REF!</v>
      </c>
      <c r="G87" s="306" t="e">
        <f t="shared" si="2"/>
        <v>#REF!</v>
      </c>
      <c r="H87" s="179"/>
      <c r="I87" s="1"/>
      <c r="J87" s="19"/>
      <c r="K87" s="19"/>
    </row>
    <row r="88" spans="1:11" ht="14.4">
      <c r="A88" s="231">
        <v>63</v>
      </c>
      <c r="B88" s="321" t="s">
        <v>241</v>
      </c>
      <c r="C88" s="183" t="e">
        <f>#REF!</f>
        <v>#REF!</v>
      </c>
      <c r="D88" s="188" t="e">
        <f>#REF!</f>
        <v>#REF!</v>
      </c>
      <c r="E88" s="181"/>
      <c r="F88" s="217" t="e">
        <f>#REF!</f>
        <v>#REF!</v>
      </c>
      <c r="G88" s="306" t="e">
        <f t="shared" si="2"/>
        <v>#REF!</v>
      </c>
      <c r="H88" s="179"/>
      <c r="I88" s="1"/>
      <c r="J88" s="19"/>
      <c r="K88" s="19"/>
    </row>
    <row r="89" spans="1:11" ht="14.4">
      <c r="A89" s="231">
        <v>64</v>
      </c>
      <c r="B89" s="321" t="s">
        <v>242</v>
      </c>
      <c r="C89" s="183" t="e">
        <f>#REF!</f>
        <v>#REF!</v>
      </c>
      <c r="D89" s="188" t="e">
        <f>#REF!</f>
        <v>#REF!</v>
      </c>
      <c r="E89" s="181"/>
      <c r="F89" s="217" t="e">
        <f>#REF!</f>
        <v>#REF!</v>
      </c>
      <c r="G89" s="306" t="e">
        <f t="shared" si="2"/>
        <v>#REF!</v>
      </c>
      <c r="H89" s="179"/>
      <c r="I89" s="1"/>
      <c r="J89" s="19"/>
      <c r="K89" s="19"/>
    </row>
    <row r="90" spans="1:11" ht="14.4">
      <c r="A90" s="231">
        <v>65</v>
      </c>
      <c r="B90" s="321" t="s">
        <v>346</v>
      </c>
      <c r="C90" s="183" t="e">
        <f>#REF!</f>
        <v>#REF!</v>
      </c>
      <c r="D90" s="188" t="e">
        <f>#REF!</f>
        <v>#REF!</v>
      </c>
      <c r="E90" s="181"/>
      <c r="F90" s="217" t="e">
        <f>#REF!</f>
        <v>#REF!</v>
      </c>
      <c r="G90" s="306" t="e">
        <f t="shared" si="2"/>
        <v>#REF!</v>
      </c>
      <c r="H90" s="179"/>
      <c r="I90" s="1"/>
      <c r="J90" s="19"/>
      <c r="K90" s="19"/>
    </row>
    <row r="91" spans="1:11" ht="14.4">
      <c r="A91" s="231">
        <v>66</v>
      </c>
      <c r="B91" s="321" t="s">
        <v>354</v>
      </c>
      <c r="C91" s="183" t="e">
        <f>#REF!</f>
        <v>#REF!</v>
      </c>
      <c r="D91" s="188" t="e">
        <f>#REF!</f>
        <v>#REF!</v>
      </c>
      <c r="E91" s="181"/>
      <c r="F91" s="217" t="e">
        <f>#REF!</f>
        <v>#REF!</v>
      </c>
      <c r="G91" s="306" t="e">
        <f t="shared" si="2"/>
        <v>#REF!</v>
      </c>
      <c r="H91" s="179"/>
      <c r="I91" s="1"/>
      <c r="J91" s="19"/>
      <c r="K91" s="19"/>
    </row>
    <row r="92" spans="1:11" ht="14.4">
      <c r="A92" s="231">
        <v>67</v>
      </c>
      <c r="B92" s="321" t="s">
        <v>347</v>
      </c>
      <c r="C92" s="183" t="e">
        <f>#REF!</f>
        <v>#REF!</v>
      </c>
      <c r="D92" s="188" t="e">
        <f>#REF!</f>
        <v>#REF!</v>
      </c>
      <c r="E92" s="181"/>
      <c r="F92" s="217" t="e">
        <f>#REF!</f>
        <v>#REF!</v>
      </c>
      <c r="G92" s="306" t="e">
        <f t="shared" si="2"/>
        <v>#REF!</v>
      </c>
      <c r="H92" s="179"/>
      <c r="I92" s="1"/>
      <c r="J92" s="19"/>
      <c r="K92" s="19"/>
    </row>
    <row r="93" spans="1:11" ht="14.4">
      <c r="A93" s="231">
        <v>68</v>
      </c>
      <c r="B93" s="321" t="s">
        <v>348</v>
      </c>
      <c r="C93" s="183" t="e">
        <f>#REF!</f>
        <v>#REF!</v>
      </c>
      <c r="D93" s="188" t="e">
        <f>#REF!</f>
        <v>#REF!</v>
      </c>
      <c r="E93" s="181"/>
      <c r="F93" s="217" t="e">
        <f>#REF!</f>
        <v>#REF!</v>
      </c>
      <c r="G93" s="306" t="e">
        <f t="shared" si="2"/>
        <v>#REF!</v>
      </c>
      <c r="H93" s="179"/>
      <c r="I93" s="1"/>
      <c r="J93" s="19"/>
      <c r="K93" s="19"/>
    </row>
    <row r="94" spans="1:11" ht="14.4">
      <c r="A94" s="231">
        <v>69</v>
      </c>
      <c r="B94" s="321" t="s">
        <v>349</v>
      </c>
      <c r="C94" s="183" t="e">
        <f>#REF!</f>
        <v>#REF!</v>
      </c>
      <c r="D94" s="188" t="e">
        <f>#REF!</f>
        <v>#REF!</v>
      </c>
      <c r="E94" s="181"/>
      <c r="F94" s="217" t="e">
        <f>#REF!</f>
        <v>#REF!</v>
      </c>
      <c r="G94" s="306" t="e">
        <f t="shared" si="2"/>
        <v>#REF!</v>
      </c>
      <c r="H94" s="179"/>
      <c r="I94" s="1"/>
      <c r="J94" s="19"/>
      <c r="K94" s="19"/>
    </row>
    <row r="95" spans="1:11">
      <c r="A95" s="231"/>
      <c r="B95" s="182"/>
      <c r="C95" s="183" t="e">
        <f>#REF!</f>
        <v>#REF!</v>
      </c>
      <c r="D95" s="188" t="e">
        <f>#REF!</f>
        <v>#REF!</v>
      </c>
      <c r="E95" s="181"/>
      <c r="F95" s="217"/>
      <c r="G95" s="307" t="e">
        <f>ROUND(SUM(G83:G94),0)</f>
        <v>#REF!</v>
      </c>
      <c r="H95" s="179"/>
      <c r="I95" s="1"/>
      <c r="J95" s="19"/>
      <c r="K95" s="19"/>
    </row>
    <row r="96" spans="1:11">
      <c r="A96" s="231"/>
      <c r="B96" s="220"/>
      <c r="C96" s="270" t="e">
        <f>#REF!</f>
        <v>#REF!</v>
      </c>
      <c r="D96" s="227" t="e">
        <f>#REF!</f>
        <v>#REF!</v>
      </c>
      <c r="E96" s="220"/>
      <c r="F96" s="225"/>
      <c r="G96" s="284"/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220"/>
      <c r="F97" s="225"/>
      <c r="G97" s="284"/>
      <c r="H97" s="179"/>
      <c r="I97" s="1"/>
      <c r="J97" s="19"/>
      <c r="K97" s="19"/>
    </row>
    <row r="98" spans="1:11" ht="14.4">
      <c r="A98" s="231">
        <v>70</v>
      </c>
      <c r="B98" s="321" t="s">
        <v>245</v>
      </c>
      <c r="C98" s="183" t="e">
        <f>#REF!</f>
        <v>#REF!</v>
      </c>
      <c r="D98" s="188" t="e">
        <f>#REF!</f>
        <v>#REF!</v>
      </c>
      <c r="E98" s="181"/>
      <c r="F98" s="217" t="e">
        <f>#REF!</f>
        <v>#REF!</v>
      </c>
      <c r="G98" s="306" t="e">
        <f t="shared" ref="G98:G114" si="3">ROUND(F98*E98,0)</f>
        <v>#REF!</v>
      </c>
      <c r="H98" s="179"/>
      <c r="I98" s="1"/>
      <c r="J98" s="19"/>
      <c r="K98" s="19"/>
    </row>
    <row r="99" spans="1:11" ht="14.4">
      <c r="A99" s="231">
        <v>71</v>
      </c>
      <c r="B99" s="321" t="s">
        <v>243</v>
      </c>
      <c r="C99" s="183" t="e">
        <f>#REF!</f>
        <v>#REF!</v>
      </c>
      <c r="D99" s="188" t="e">
        <f>#REF!</f>
        <v>#REF!</v>
      </c>
      <c r="E99" s="181"/>
      <c r="F99" s="217" t="e">
        <f>#REF!</f>
        <v>#REF!</v>
      </c>
      <c r="G99" s="306" t="e">
        <f t="shared" si="3"/>
        <v>#REF!</v>
      </c>
      <c r="H99" s="179"/>
      <c r="I99" s="1"/>
      <c r="J99" s="19"/>
      <c r="K99" s="19"/>
    </row>
    <row r="100" spans="1:11" ht="14.4">
      <c r="A100" s="231">
        <v>72</v>
      </c>
      <c r="B100" s="321" t="s">
        <v>244</v>
      </c>
      <c r="C100" s="183" t="e">
        <f>#REF!</f>
        <v>#REF!</v>
      </c>
      <c r="D100" s="188" t="e">
        <f>#REF!</f>
        <v>#REF!</v>
      </c>
      <c r="E100" s="181"/>
      <c r="F100" s="217" t="e">
        <f>#REF!</f>
        <v>#REF!</v>
      </c>
      <c r="G100" s="306" t="e">
        <f t="shared" si="3"/>
        <v>#REF!</v>
      </c>
      <c r="H100" s="179"/>
      <c r="I100" s="1"/>
      <c r="J100" s="19"/>
      <c r="K100" s="19"/>
    </row>
    <row r="101" spans="1:11" ht="14.4">
      <c r="A101" s="231">
        <v>73</v>
      </c>
      <c r="B101" s="321" t="s">
        <v>248</v>
      </c>
      <c r="C101" s="183" t="e">
        <f>#REF!</f>
        <v>#REF!</v>
      </c>
      <c r="D101" s="188" t="e">
        <f>#REF!</f>
        <v>#REF!</v>
      </c>
      <c r="E101" s="181"/>
      <c r="F101" s="217" t="e">
        <f>#REF!</f>
        <v>#REF!</v>
      </c>
      <c r="G101" s="306" t="e">
        <f t="shared" si="3"/>
        <v>#REF!</v>
      </c>
      <c r="H101" s="179"/>
      <c r="I101" s="1"/>
      <c r="J101" s="19"/>
      <c r="K101" s="19"/>
    </row>
    <row r="102" spans="1:11" ht="14.4">
      <c r="A102" s="231">
        <v>74</v>
      </c>
      <c r="B102" s="321" t="s">
        <v>249</v>
      </c>
      <c r="C102" s="183" t="e">
        <f>#REF!</f>
        <v>#REF!</v>
      </c>
      <c r="D102" s="188" t="e">
        <f>#REF!</f>
        <v>#REF!</v>
      </c>
      <c r="E102" s="181"/>
      <c r="F102" s="217" t="e">
        <f>#REF!</f>
        <v>#REF!</v>
      </c>
      <c r="G102" s="306" t="e">
        <f t="shared" si="3"/>
        <v>#REF!</v>
      </c>
      <c r="H102" s="179"/>
      <c r="I102" s="1"/>
      <c r="J102" s="19"/>
      <c r="K102" s="19"/>
    </row>
    <row r="103" spans="1:11" ht="14.4">
      <c r="A103" s="231">
        <v>75</v>
      </c>
      <c r="B103" s="321" t="s">
        <v>250</v>
      </c>
      <c r="C103" s="183" t="e">
        <f>#REF!</f>
        <v>#REF!</v>
      </c>
      <c r="D103" s="188" t="e">
        <f>#REF!</f>
        <v>#REF!</v>
      </c>
      <c r="E103" s="181"/>
      <c r="F103" s="217" t="e">
        <f>#REF!</f>
        <v>#REF!</v>
      </c>
      <c r="G103" s="306" t="e">
        <f t="shared" si="3"/>
        <v>#REF!</v>
      </c>
      <c r="H103" s="179"/>
      <c r="I103" s="1"/>
      <c r="J103" s="19"/>
      <c r="K103" s="19"/>
    </row>
    <row r="104" spans="1:11" ht="14.4">
      <c r="A104" s="231">
        <v>76</v>
      </c>
      <c r="B104" s="321" t="s">
        <v>251</v>
      </c>
      <c r="C104" s="183" t="e">
        <f>#REF!</f>
        <v>#REF!</v>
      </c>
      <c r="D104" s="188" t="e">
        <f>#REF!</f>
        <v>#REF!</v>
      </c>
      <c r="E104" s="181"/>
      <c r="F104" s="217" t="e">
        <f>#REF!</f>
        <v>#REF!</v>
      </c>
      <c r="G104" s="306" t="e">
        <f t="shared" si="3"/>
        <v>#REF!</v>
      </c>
      <c r="H104" s="179"/>
      <c r="I104" s="1"/>
      <c r="J104" s="19"/>
      <c r="K104" s="19"/>
    </row>
    <row r="105" spans="1:11" ht="14.4">
      <c r="A105" s="231">
        <v>77</v>
      </c>
      <c r="B105" s="321" t="s">
        <v>252</v>
      </c>
      <c r="C105" s="183" t="e">
        <f>#REF!</f>
        <v>#REF!</v>
      </c>
      <c r="D105" s="188" t="e">
        <f>#REF!</f>
        <v>#REF!</v>
      </c>
      <c r="E105" s="181"/>
      <c r="F105" s="217" t="e">
        <f>#REF!</f>
        <v>#REF!</v>
      </c>
      <c r="G105" s="306" t="e">
        <f t="shared" si="3"/>
        <v>#REF!</v>
      </c>
      <c r="H105" s="179"/>
      <c r="I105" s="1"/>
      <c r="J105" s="19"/>
      <c r="K105" s="19"/>
    </row>
    <row r="106" spans="1:11">
      <c r="A106" s="231"/>
      <c r="B106" s="181"/>
      <c r="C106" s="183" t="e">
        <f>#REF!</f>
        <v>#REF!</v>
      </c>
      <c r="D106" s="188" t="e">
        <f>#REF!</f>
        <v>#REF!</v>
      </c>
      <c r="E106" s="181"/>
      <c r="F106" s="217"/>
      <c r="G106" s="307" t="e">
        <f>ROUND(SUM(G98:G105),0)</f>
        <v>#REF!</v>
      </c>
      <c r="H106" s="179"/>
      <c r="I106" s="1"/>
      <c r="J106" s="19"/>
      <c r="K106" s="19"/>
    </row>
    <row r="107" spans="1:11">
      <c r="A107" s="231"/>
      <c r="B107" s="181"/>
      <c r="C107" s="270" t="e">
        <f>#REF!</f>
        <v>#REF!</v>
      </c>
      <c r="D107" s="227" t="e">
        <f>#REF!</f>
        <v>#REF!</v>
      </c>
      <c r="E107" s="220"/>
      <c r="F107" s="225"/>
      <c r="G107" s="284"/>
      <c r="H107" s="179"/>
      <c r="I107" s="1"/>
      <c r="J107" s="19"/>
      <c r="K107" s="19"/>
    </row>
    <row r="108" spans="1:11" ht="14.4">
      <c r="A108" s="231">
        <v>78</v>
      </c>
      <c r="B108" s="321" t="s">
        <v>49</v>
      </c>
      <c r="C108" s="183" t="e">
        <f>#REF!</f>
        <v>#REF!</v>
      </c>
      <c r="D108" s="188" t="e">
        <f>#REF!</f>
        <v>#REF!</v>
      </c>
      <c r="E108" s="181"/>
      <c r="F108" s="217" t="e">
        <f>#REF!</f>
        <v>#REF!</v>
      </c>
      <c r="G108" s="306" t="e">
        <f t="shared" si="3"/>
        <v>#REF!</v>
      </c>
      <c r="H108" s="179"/>
      <c r="I108" s="1"/>
      <c r="J108" s="19"/>
      <c r="K108" s="19"/>
    </row>
    <row r="109" spans="1:11" ht="14.4">
      <c r="A109" s="231">
        <v>79</v>
      </c>
      <c r="B109" s="321" t="s">
        <v>50</v>
      </c>
      <c r="C109" s="183" t="e">
        <f>#REF!</f>
        <v>#REF!</v>
      </c>
      <c r="D109" s="188" t="e">
        <f>#REF!</f>
        <v>#REF!</v>
      </c>
      <c r="E109" s="181"/>
      <c r="F109" s="217" t="e">
        <f>#REF!</f>
        <v>#REF!</v>
      </c>
      <c r="G109" s="306" t="e">
        <f t="shared" si="3"/>
        <v>#REF!</v>
      </c>
      <c r="H109" s="179"/>
      <c r="I109" s="1"/>
      <c r="J109" s="19"/>
      <c r="K109" s="19"/>
    </row>
    <row r="110" spans="1:11" ht="14.4">
      <c r="A110" s="231">
        <v>80</v>
      </c>
      <c r="B110" s="321" t="s">
        <v>254</v>
      </c>
      <c r="C110" s="183" t="e">
        <f>#REF!</f>
        <v>#REF!</v>
      </c>
      <c r="D110" s="188" t="e">
        <f>#REF!</f>
        <v>#REF!</v>
      </c>
      <c r="E110" s="181"/>
      <c r="F110" s="217" t="e">
        <f>#REF!</f>
        <v>#REF!</v>
      </c>
      <c r="G110" s="306" t="e">
        <f t="shared" si="3"/>
        <v>#REF!</v>
      </c>
      <c r="H110" s="179"/>
      <c r="I110" s="1"/>
      <c r="J110" s="19"/>
      <c r="K110" s="19"/>
    </row>
    <row r="111" spans="1:11" ht="14.4">
      <c r="A111" s="231">
        <v>81</v>
      </c>
      <c r="B111" s="321" t="s">
        <v>303</v>
      </c>
      <c r="C111" s="183" t="e">
        <f>#REF!</f>
        <v>#REF!</v>
      </c>
      <c r="D111" s="188" t="e">
        <f>#REF!</f>
        <v>#REF!</v>
      </c>
      <c r="E111" s="181"/>
      <c r="F111" s="217" t="e">
        <f>#REF!</f>
        <v>#REF!</v>
      </c>
      <c r="G111" s="306" t="e">
        <f t="shared" si="3"/>
        <v>#REF!</v>
      </c>
      <c r="H111" s="179"/>
      <c r="I111" s="1"/>
      <c r="J111" s="19"/>
      <c r="K111" s="19"/>
    </row>
    <row r="112" spans="1:11" ht="14.4">
      <c r="A112" s="231">
        <v>82</v>
      </c>
      <c r="B112" s="321" t="s">
        <v>255</v>
      </c>
      <c r="C112" s="183" t="e">
        <f>#REF!</f>
        <v>#REF!</v>
      </c>
      <c r="D112" s="188" t="e">
        <f>#REF!</f>
        <v>#REF!</v>
      </c>
      <c r="E112" s="181"/>
      <c r="F112" s="217" t="e">
        <f>#REF!</f>
        <v>#REF!</v>
      </c>
      <c r="G112" s="306" t="e">
        <f t="shared" si="3"/>
        <v>#REF!</v>
      </c>
      <c r="H112" s="179"/>
      <c r="I112" s="1"/>
      <c r="J112" s="19"/>
      <c r="K112" s="19"/>
    </row>
    <row r="113" spans="1:11" ht="14.4">
      <c r="A113" s="231">
        <v>83</v>
      </c>
      <c r="B113" s="321" t="s">
        <v>256</v>
      </c>
      <c r="C113" s="183" t="e">
        <f>#REF!</f>
        <v>#REF!</v>
      </c>
      <c r="D113" s="188" t="e">
        <f>#REF!</f>
        <v>#REF!</v>
      </c>
      <c r="E113" s="181"/>
      <c r="F113" s="217" t="e">
        <f>#REF!</f>
        <v>#REF!</v>
      </c>
      <c r="G113" s="306" t="e">
        <f t="shared" si="3"/>
        <v>#REF!</v>
      </c>
      <c r="H113" s="179"/>
      <c r="I113" s="1"/>
      <c r="J113" s="19"/>
      <c r="K113" s="19"/>
    </row>
    <row r="114" spans="1:11" ht="14.4">
      <c r="A114" s="231">
        <v>84</v>
      </c>
      <c r="B114" s="321" t="s">
        <v>257</v>
      </c>
      <c r="C114" s="183" t="e">
        <f>#REF!</f>
        <v>#REF!</v>
      </c>
      <c r="D114" s="188" t="e">
        <f>#REF!</f>
        <v>#REF!</v>
      </c>
      <c r="E114" s="181"/>
      <c r="F114" s="217" t="e">
        <f>#REF!</f>
        <v>#REF!</v>
      </c>
      <c r="G114" s="306" t="e">
        <f t="shared" si="3"/>
        <v>#REF!</v>
      </c>
      <c r="H114" s="179"/>
      <c r="I114" s="1"/>
      <c r="J114" s="19"/>
      <c r="K114" s="19"/>
    </row>
    <row r="115" spans="1:11">
      <c r="A115" s="231"/>
      <c r="B115" s="181"/>
      <c r="C115" s="183" t="e">
        <f>#REF!</f>
        <v>#REF!</v>
      </c>
      <c r="D115" s="188" t="e">
        <f>#REF!</f>
        <v>#REF!</v>
      </c>
      <c r="E115" s="181"/>
      <c r="F115" s="217"/>
      <c r="G115" s="293" t="e">
        <f>ROUND(SUM(G108:G114),0)</f>
        <v>#REF!</v>
      </c>
      <c r="H115" s="179"/>
      <c r="I115" s="1"/>
      <c r="J115" s="19"/>
      <c r="K115" s="19"/>
    </row>
    <row r="116" spans="1:11" ht="14.4">
      <c r="A116" s="231">
        <v>85</v>
      </c>
      <c r="B116" s="323" t="s">
        <v>59</v>
      </c>
      <c r="C116" s="270" t="e">
        <f>#REF!</f>
        <v>#REF!</v>
      </c>
      <c r="D116" s="227" t="e">
        <f>#REF!</f>
        <v>#REF!</v>
      </c>
      <c r="E116" s="220"/>
      <c r="F116" s="225" t="e">
        <f>#REF!</f>
        <v>#REF!</v>
      </c>
      <c r="G116" s="308" t="e">
        <f>ROUND(F116*E116,0)</f>
        <v>#REF!</v>
      </c>
      <c r="H116" s="179"/>
      <c r="I116" s="1"/>
      <c r="J116" s="19"/>
      <c r="K116" s="19"/>
    </row>
    <row r="117" spans="1:11" ht="15" thickBot="1">
      <c r="A117" s="316">
        <v>86</v>
      </c>
      <c r="B117" s="324" t="s">
        <v>60</v>
      </c>
      <c r="C117" s="317" t="e">
        <f>#REF!</f>
        <v>#REF!</v>
      </c>
      <c r="D117" s="318" t="e">
        <f>#REF!</f>
        <v>#REF!</v>
      </c>
      <c r="E117" s="286"/>
      <c r="F117" s="319" t="e">
        <f>#REF!</f>
        <v>#REF!</v>
      </c>
      <c r="G117" s="320" t="e">
        <f>ROUND(F117*E117,0)</f>
        <v>#REF!</v>
      </c>
      <c r="H117" s="179"/>
      <c r="I117" s="1"/>
      <c r="J117" s="19"/>
      <c r="K117" s="19"/>
    </row>
    <row r="118" spans="1:11">
      <c r="A118" s="607" t="s">
        <v>8</v>
      </c>
      <c r="B118" s="608"/>
      <c r="C118" s="608"/>
      <c r="D118" s="608"/>
      <c r="E118" s="608"/>
      <c r="F118" s="609"/>
      <c r="G118" s="309" t="e">
        <f>G117+G116+G115+G106+G95+G81+G56+G51+G48+G43+G35+G28+G22+G15</f>
        <v>#REF!</v>
      </c>
      <c r="H118" s="179"/>
      <c r="I118" s="179"/>
      <c r="J118" s="18"/>
    </row>
    <row r="119" spans="1:11">
      <c r="A119" s="580" t="s">
        <v>9</v>
      </c>
      <c r="B119" s="581"/>
      <c r="C119" s="582"/>
      <c r="D119" s="181"/>
      <c r="E119" s="186"/>
      <c r="F119" s="261">
        <v>0.24</v>
      </c>
      <c r="G119" s="184" t="e">
        <f>ROUND(F119*G118,0)</f>
        <v>#REF!</v>
      </c>
      <c r="H119" s="179"/>
      <c r="I119" s="179"/>
      <c r="J119" s="18" t="s">
        <v>272</v>
      </c>
      <c r="K119" s="22"/>
    </row>
    <row r="120" spans="1:11">
      <c r="A120" s="580" t="s">
        <v>10</v>
      </c>
      <c r="B120" s="581"/>
      <c r="C120" s="582"/>
      <c r="D120" s="181"/>
      <c r="E120" s="186"/>
      <c r="F120" s="261">
        <v>0.01</v>
      </c>
      <c r="G120" s="184" t="e">
        <f>ROUND(F120*G118,0)</f>
        <v>#REF!</v>
      </c>
      <c r="H120" s="179"/>
      <c r="I120" s="179"/>
      <c r="J120" s="18"/>
    </row>
    <row r="121" spans="1:11">
      <c r="A121" s="580" t="s">
        <v>11</v>
      </c>
      <c r="B121" s="581"/>
      <c r="C121" s="582"/>
      <c r="D121" s="181"/>
      <c r="E121" s="186"/>
      <c r="F121" s="261">
        <v>0.05</v>
      </c>
      <c r="G121" s="184" t="e">
        <f>ROUND(F121*G118,0)</f>
        <v>#REF!</v>
      </c>
      <c r="H121" s="27"/>
      <c r="I121" s="179"/>
      <c r="J121" s="13"/>
    </row>
    <row r="122" spans="1:11" ht="32.700000000000003" customHeight="1">
      <c r="A122" s="580" t="s">
        <v>12</v>
      </c>
      <c r="B122" s="581"/>
      <c r="C122" s="582"/>
      <c r="D122" s="181"/>
      <c r="E122" s="186"/>
      <c r="F122" s="216"/>
      <c r="G122" s="190" t="e">
        <f>+G118+G119+G120+G121</f>
        <v>#REF!</v>
      </c>
      <c r="H122" s="179"/>
      <c r="I122" s="179"/>
      <c r="J122" s="18"/>
    </row>
    <row r="123" spans="1:11" ht="34.950000000000003" customHeight="1">
      <c r="A123" s="600" t="s">
        <v>64</v>
      </c>
      <c r="B123" s="601"/>
      <c r="C123" s="602"/>
      <c r="D123" s="603" t="s">
        <v>58</v>
      </c>
      <c r="E123" s="604"/>
      <c r="F123" s="605"/>
      <c r="G123" s="184">
        <v>1</v>
      </c>
      <c r="H123" s="179"/>
      <c r="I123" s="179"/>
      <c r="J123" s="20"/>
      <c r="K123" s="22"/>
    </row>
    <row r="124" spans="1:11" ht="34.950000000000003" customHeight="1">
      <c r="A124" s="600" t="s">
        <v>128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2.25" customHeight="1">
      <c r="A125" s="600" t="s">
        <v>129</v>
      </c>
      <c r="B125" s="601"/>
      <c r="C125" s="602"/>
      <c r="D125" s="603"/>
      <c r="E125" s="604"/>
      <c r="F125" s="605"/>
      <c r="G125" s="184" t="e">
        <f>#REF!</f>
        <v>#REF!</v>
      </c>
      <c r="I125" s="17"/>
      <c r="J125" s="13"/>
    </row>
    <row r="126" spans="1:11" ht="14.4" thickBot="1">
      <c r="A126" s="594" t="s">
        <v>51</v>
      </c>
      <c r="B126" s="595"/>
      <c r="C126" s="596"/>
      <c r="D126" s="597"/>
      <c r="E126" s="598"/>
      <c r="F126" s="599"/>
      <c r="G126" s="191" t="e">
        <f>+G122+G123+G124+G125</f>
        <v>#REF!</v>
      </c>
      <c r="H126" s="192"/>
      <c r="I126" s="192"/>
      <c r="J126" s="13"/>
      <c r="K126" s="3"/>
    </row>
  </sheetData>
  <mergeCells count="15">
    <mergeCell ref="A121:C121"/>
    <mergeCell ref="A1:G4"/>
    <mergeCell ref="I2:J3"/>
    <mergeCell ref="A118:F118"/>
    <mergeCell ref="A119:C119"/>
    <mergeCell ref="A120:C120"/>
    <mergeCell ref="A126:C126"/>
    <mergeCell ref="D126:F126"/>
    <mergeCell ref="A122:C122"/>
    <mergeCell ref="A123:C123"/>
    <mergeCell ref="D123:F123"/>
    <mergeCell ref="A124:C124"/>
    <mergeCell ref="D124:F124"/>
    <mergeCell ref="A125:C125"/>
    <mergeCell ref="D125:F125"/>
  </mergeCells>
  <conditionalFormatting sqref="A6:A117 C6:E117">
    <cfRule type="cellIs" dxfId="56" priority="15" operator="equal">
      <formula>0</formula>
    </cfRule>
    <cfRule type="cellIs" dxfId="55" priority="16" operator="equal">
      <formula>#REF!</formula>
    </cfRule>
  </conditionalFormatting>
  <conditionalFormatting sqref="A7:A21 C7:E117">
    <cfRule type="cellIs" dxfId="54" priority="13" operator="equal">
      <formula>0</formula>
    </cfRule>
    <cfRule type="cellIs" dxfId="53" priority="14" operator="equal">
      <formula>#REF!</formula>
    </cfRule>
  </conditionalFormatting>
  <conditionalFormatting sqref="A118">
    <cfRule type="cellIs" dxfId="52" priority="11" operator="equal">
      <formula>0</formula>
    </cfRule>
    <cfRule type="cellIs" dxfId="51" priority="12" operator="equal">
      <formula>#REF!</formula>
    </cfRule>
  </conditionalFormatting>
  <conditionalFormatting sqref="A119:B126 D119:D126">
    <cfRule type="cellIs" dxfId="50" priority="9" operator="equal">
      <formula>0</formula>
    </cfRule>
    <cfRule type="cellIs" dxfId="49" priority="10" operator="equal">
      <formula>#REF!</formula>
    </cfRule>
  </conditionalFormatting>
  <conditionalFormatting sqref="B6:B16">
    <cfRule type="cellIs" dxfId="48" priority="5" operator="equal">
      <formula>0</formula>
    </cfRule>
    <cfRule type="cellIs" dxfId="47" priority="6" operator="equal">
      <formula>#REF!</formula>
    </cfRule>
  </conditionalFormatting>
  <conditionalFormatting sqref="B7:B23">
    <cfRule type="cellIs" dxfId="46" priority="7" operator="equal">
      <formula>0</formula>
    </cfRule>
    <cfRule type="cellIs" dxfId="45" priority="8" operator="equal">
      <formula>#REF!</formula>
    </cfRule>
  </conditionalFormatting>
  <conditionalFormatting sqref="B24:B29">
    <cfRule type="cellIs" dxfId="44" priority="3" operator="equal">
      <formula>0</formula>
    </cfRule>
    <cfRule type="cellIs" dxfId="43" priority="4" operator="equal">
      <formula>#REF!</formula>
    </cfRule>
  </conditionalFormatting>
  <conditionalFormatting sqref="B44:B117">
    <cfRule type="cellIs" dxfId="42" priority="1" operator="equal">
      <formula>0</formula>
    </cfRule>
    <cfRule type="cellIs" dxfId="41" priority="2" operator="equal">
      <formula>#REF!</formula>
    </cfRule>
  </conditionalFormatting>
  <conditionalFormatting sqref="H3 A5:F5">
    <cfRule type="cellIs" dxfId="40" priority="17" operator="equal">
      <formula>0</formula>
    </cfRule>
    <cfRule type="cellIs" dxfId="39" priority="18" operator="equal">
      <formula>#REF!</formula>
    </cfRule>
  </conditionalFormatting>
  <hyperlinks>
    <hyperlink ref="B7" location="'1P'!A1" display="1P" xr:uid="{35E502BF-CE46-4135-AECB-BB0014246842}"/>
    <hyperlink ref="B8" location="'5P'!A1" display="5P" xr:uid="{EB41C0C0-125A-4F21-A318-8AD223E4C0AC}"/>
    <hyperlink ref="B9" location="'6P'!A1" display="6P" xr:uid="{401C2A8A-E0BA-44FA-88D8-219E539BD10C}"/>
    <hyperlink ref="B10" location="'7P'!A1" display="7P" xr:uid="{699B9C70-65D9-445C-920F-1109FF0724CD}"/>
    <hyperlink ref="B11" location="'8P'!A1" display="8P" xr:uid="{AD839FAB-F556-4CC5-B209-58EF8CD5FD53}"/>
    <hyperlink ref="B12" location="'201.3P'!A1" display="201.3P" xr:uid="{32BF6785-F874-4B79-AE3F-DC216F98D1D7}"/>
    <hyperlink ref="B13" location="'201.3'!A1" display="201.3" xr:uid="{B0FAC23A-0430-4ED2-9CF3-D5583930A961}"/>
    <hyperlink ref="B14" location="'201.9'!A1" display="201.9" xr:uid="{C4220C71-3E69-438F-A4B4-A1CFD063C5EE}"/>
    <hyperlink ref="B17" location="'210.2.1P'!A1" display="210.2.1P" xr:uid="{ABAC1BAC-9F43-48F2-884D-2C605E9B3061}"/>
    <hyperlink ref="B18" location="'210.2.2P'!A1" display="210.2.2P" xr:uid="{62620DDA-DDCE-4BE5-9200-CD504B886F6B}"/>
    <hyperlink ref="B19" location="'600.2.3P'!A1" display="600.2.3P" xr:uid="{871743B3-CEC9-4246-B87C-E941DF153820}"/>
    <hyperlink ref="B20" location="'600.2.4P'!A1" display="600.2.4P" xr:uid="{DE9DE4FB-A555-4D15-AF85-6F70AB2A8F81}"/>
    <hyperlink ref="B21" location="'3P'!A1" display="3P" xr:uid="{88182BF5-C780-4BBD-A814-D27940183E3E}"/>
    <hyperlink ref="B24" location="'310.1P'!A1" display="310.1P" xr:uid="{221BF5C2-993D-4FD7-ABA8-4430EBD03BEE}"/>
    <hyperlink ref="B26" location="'320.1'!A1" display="320.1" xr:uid="{CF3EF947-F225-418A-A353-9B27B6EF9AAE}"/>
    <hyperlink ref="B27" location="'330.1'!A1" display="330.1" xr:uid="{FEC070BC-C12E-4D0E-8E77-52C17E0C881A}"/>
    <hyperlink ref="B30" location="'500.1.1P'!A1" display="500.1.1P" xr:uid="{12313CCF-5149-4037-B8BF-46539383412C}"/>
    <hyperlink ref="B31" location="'500.1.2P'!A1" display="500.1.2P" xr:uid="{2FE3EDD4-6958-446A-96BE-C15975E021F1}"/>
    <hyperlink ref="B32" location="'500.1.3P'!A1" display="500.1.3P" xr:uid="{31807B37-6C6F-449E-96E2-FB7B8CDACDF7}"/>
    <hyperlink ref="B33" location="'9P'!A1" display="9P" xr:uid="{FAC87205-79B8-4637-B5EF-DCE1BFB9059A}"/>
    <hyperlink ref="B34" location="'10P'!A1" display="10P" xr:uid="{D9AA65AB-349E-4387-BF5D-5298A2228F17}"/>
    <hyperlink ref="B37" location="'11P'!A1" display="11P" xr:uid="{4CD2FF0E-332D-412A-96BA-D98CAFD025B4}"/>
    <hyperlink ref="B38" location="'12P'!A1" display="12P" xr:uid="{21089897-BC18-40DD-952A-B04AB0A719ED}"/>
    <hyperlink ref="B39" location="'13P'!A1" display="13P" xr:uid="{C865DC05-81BF-431E-9C0C-0AF6EC0AAF66}"/>
    <hyperlink ref="B40" location="'630.3'!A1" display="630.3" xr:uid="{E3705AB3-1153-44E0-9349-EC1283A4D1A2}"/>
    <hyperlink ref="B41" location="'630.4'!A1" display="630.4" xr:uid="{9408B25B-0A03-44B7-B0D2-F053DE8F0273}"/>
    <hyperlink ref="B42" location="'630.5'!A1" display="630.5" xr:uid="{B85BF8B3-DD6E-43FE-9CF9-BEF3D78A0C55}"/>
    <hyperlink ref="B45" location="'420.1'!A1" display="420.1" xr:uid="{A67883DD-2241-4708-A10D-12F6FF379A69}"/>
    <hyperlink ref="B46" location="'450.2P'!A1" display="450.2P" xr:uid="{6FB409DB-E806-464E-A7BC-D4B9F143E81B}"/>
    <hyperlink ref="B47" location="'10.1P'!A1" display="10.1P" xr:uid="{C7DB44E5-5523-40DF-A38E-5F2AF7A4574F}"/>
    <hyperlink ref="B50" location="'640.1'!Área_de_impresión" display="640.1" xr:uid="{8553FEE6-AFD1-445B-9B74-BC2CCB8D3BF3}"/>
    <hyperlink ref="B53" location="'673.1.1'!A1" display="673.1.1" xr:uid="{D5C65BE8-1D7A-4CF7-BF37-31382DCE886D}"/>
    <hyperlink ref="B54" location="'673.1.2'!A1" display="673.1.2" xr:uid="{F75B0597-34DA-4380-9345-E24A74CE53D8}"/>
    <hyperlink ref="B55" location="'14P'!A1" display="14P" xr:uid="{0BD64310-95C5-4CAF-A37B-F4A5C18C424C}"/>
    <hyperlink ref="B58" location="'1.1P'!A1" display="1.1P" xr:uid="{58C479B9-A8BD-4F4F-A448-DD877393CA08}"/>
    <hyperlink ref="B59" location="'41P'!A1" display="41P" xr:uid="{35A456A3-EF38-42CB-B53D-7CBAFA07597D}"/>
    <hyperlink ref="B60" location="'15P'!A1" display="15P" xr:uid="{FBAEEE45-F0AE-4817-886D-63807A780B55}"/>
    <hyperlink ref="B61" location="'16P'!A1" display="16P" xr:uid="{9D5B03A5-35DC-4593-AA74-6642299E7541}"/>
    <hyperlink ref="B62" location="'17P'!A1" display="17P" xr:uid="{476D8CBA-35B6-4633-8206-05D2F21E3357}"/>
    <hyperlink ref="B63" location="'18P'!A1" display="18P" xr:uid="{C2ED2F07-0AF6-4742-8B14-70884B396466}"/>
    <hyperlink ref="B64" location="'19P'!A1" display="19P" xr:uid="{0C9A1E31-CE37-4C1F-B902-67455DD928D5}"/>
    <hyperlink ref="B65" location="'20P'!A1" display="20P" xr:uid="{F91C7B5B-8FB8-4754-B3A0-928A4166C699}"/>
    <hyperlink ref="B66" location="'20.1P'!A1" display="20.1P" xr:uid="{89B9EE0C-CA27-4BC2-8A7A-47163E821F1B}"/>
    <hyperlink ref="B67" location="'21P'!A1" display="21P" xr:uid="{F54930C2-9F2A-4324-92B2-046AFDF9627B}"/>
    <hyperlink ref="B68" location="'22P'!A1" display="22P" xr:uid="{5885615D-0E83-423C-B7EB-CE1D770979A6}"/>
    <hyperlink ref="B69" location="'23P'!A1" display="23P" xr:uid="{21B935F4-0FDB-4723-BE73-E3B110E37AA8}"/>
    <hyperlink ref="B70" location="'23.1P'!A1" display="23.1P" xr:uid="{67C96987-25CE-4A2A-9455-18AE4E7D23C9}"/>
    <hyperlink ref="B71" location="'24P'!A1" display="24P" xr:uid="{6BB68343-A00A-40CE-965A-5F7D5B800261}"/>
    <hyperlink ref="B72" location="'25P'!A1" display="25P" xr:uid="{19DFB6D3-1494-46A5-84C5-6C9109A9F608}"/>
    <hyperlink ref="B73" location="'26P'!A1" display="26P" xr:uid="{4633DC00-7C2A-45D8-BF00-5A9FD65C07B4}"/>
    <hyperlink ref="B74" location="'27P'!A1" display="27P" xr:uid="{3F31DDF0-C387-4ADD-9180-B5C1AF43A8AE}"/>
    <hyperlink ref="B75" location="'28P'!A1" display="28P" xr:uid="{F2D3AD1F-9EED-449A-8F20-AD9B9288CF1D}"/>
    <hyperlink ref="B76" location="'28.1P'!A1" display="28.1P" xr:uid="{C3367D8B-014C-4689-8B57-0C10F81C8876}"/>
    <hyperlink ref="B77" location="'29P'!A1" display="29P" xr:uid="{1CF6C567-6D05-4EC3-8FEF-9FF1DB33AB10}"/>
    <hyperlink ref="B78" location="'30P'!A1" display="30P" xr:uid="{09F784F1-AD1C-46A7-86BD-01104636A6AC}"/>
    <hyperlink ref="B79" location="'31P'!A1" display="31P" xr:uid="{8653A310-5882-4EFB-9571-77F900E22DD0}"/>
    <hyperlink ref="B80" location="'31.1P'!A1" display="31.1P" xr:uid="{5448DC9B-4C34-4794-A754-40EE77D595A5}"/>
    <hyperlink ref="B83" location="'42P'!A1" display="42P" xr:uid="{871BEE8A-4CE1-476E-9967-0D6FCFF8C049}"/>
    <hyperlink ref="B84" location="'32P'!A1" display="32P" xr:uid="{08741F6E-4310-41D1-AEC0-25C1517D850C}"/>
    <hyperlink ref="B85" location="'33P'!A1" display="33P" xr:uid="{E9C2AD6F-B55C-4CE4-94A1-4F854EC2DC89}"/>
    <hyperlink ref="B86" location="'34P'!A1" display="34P" xr:uid="{7878175B-EC30-406F-865A-4412ADC02641}"/>
    <hyperlink ref="B87" location="'35P'!A1" display="35P" xr:uid="{16774DC9-BFC9-420C-A4BC-E0F3519DDBFA}"/>
    <hyperlink ref="B88" location="'36P'!A1" display="36P" xr:uid="{0934D7AA-3BCE-4A6E-A3AC-FD3DE65FE333}"/>
    <hyperlink ref="B89" location="'37P'!A1" display="37P" xr:uid="{13311578-E204-44A9-AD38-BA920DDF695F}"/>
    <hyperlink ref="B90" location="'60P'!A1" display="60P" xr:uid="{3DAF01FA-61EF-4562-BB6F-397D1A3D8E27}"/>
    <hyperlink ref="B91" location="'60.1P'!A1" display="60.1P" xr:uid="{541188FB-3D95-4968-8610-A1681EB50E91}"/>
    <hyperlink ref="B92" location="'61P'!A1" display="61P" xr:uid="{C36A721A-A98A-4DD2-BEDB-C330008FF977}"/>
    <hyperlink ref="B93" location="'62P'!A1" display="62P" xr:uid="{40400E90-0877-4683-A655-8D8A1693B29B}"/>
    <hyperlink ref="B94" location="'63P'!A1" display="63P" xr:uid="{06D5FEF8-8DB3-4C68-BE0A-7BEE32F39C3E}"/>
    <hyperlink ref="B98" location="'38P'!A1" display="38P" xr:uid="{7A37B020-AA5D-41E2-B40B-A26EAE544144}"/>
    <hyperlink ref="B99" location="'39P'!A1" display="39P" xr:uid="{279E3205-88D9-4FE9-A22B-66B8FD0190EF}"/>
    <hyperlink ref="B100" location="'40P'!A1" display="40P" xr:uid="{86092708-2478-4136-BACD-5082E5B96F50}"/>
    <hyperlink ref="B101" location="'43P'!A1" display="43P" xr:uid="{6CA43817-35EC-49E2-AA9C-91FBBD3F99F2}"/>
    <hyperlink ref="B102" location="'44P'!A1" display="44P" xr:uid="{87053DD0-DE2C-4859-A57C-7BDEA7B1BB76}"/>
    <hyperlink ref="B103" location="'45P'!A1" display="45P" xr:uid="{21BB9961-D754-4180-9C2D-A812701C48B1}"/>
    <hyperlink ref="B104" location="'46P'!A1" display="46P" xr:uid="{0487FD6D-3CDB-4ED4-9065-9D6584501646}"/>
    <hyperlink ref="B105" location="'47P'!A1" display="47P" xr:uid="{6D48D912-A165-4342-926D-B2660FBD66B8}"/>
    <hyperlink ref="B108" location="'700.1'!A1" display="700.1" xr:uid="{0662CC34-03F2-416F-903A-1A41C6D5DF11}"/>
    <hyperlink ref="B109" location="'700.3P'!Área_de_impresión" display="700.3" xr:uid="{62E168F7-C68B-4FC8-A8D3-987535004F10}"/>
    <hyperlink ref="B110" location="'48P'!A1" display="48P" xr:uid="{3A1A6CB0-BBC2-4A90-BD9B-345161E827A5}"/>
    <hyperlink ref="B111" location="'48.1P'!A1" display="48.1P" xr:uid="{DD038B50-2948-468E-90D0-FE9238274F9B}"/>
    <hyperlink ref="B112" location="'49P'!A1" display="49P" xr:uid="{524DE61C-027A-4AD0-9AFC-12C68D7BCD74}"/>
    <hyperlink ref="B113" location="'50P'!A1" display="50P" xr:uid="{13E424DB-C9BD-4A4A-8C66-7658B5DD9DDF}"/>
    <hyperlink ref="B114" location="'51P'!A1" display="51P" xr:uid="{9061B245-778D-4132-AA8F-B0A7DA3D2EB1}"/>
    <hyperlink ref="B116" location="'900.2P'!A1" display="900.2P" xr:uid="{89D6EAC7-EBC4-4F2C-A243-A6C45C6EAD3B}"/>
    <hyperlink ref="B117" location="'900.2P1'!A1" display="900.2P1" xr:uid="{891B001E-A0AB-4359-92F5-0DB0915E4934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0145-D09B-4355-BF8A-5FCC0F217D55}">
  <dimension ref="A1:O127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.109375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'CDO.'!B18</f>
        <v>15. CARRERA 5E ENTRE CALLE 14 Y 15 OBRERO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4.4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ROUND(SUM(G45:G47),2)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>
      <c r="A51" s="232"/>
      <c r="B51" s="188" t="e">
        <f>#REF!</f>
        <v>#REF!</v>
      </c>
      <c r="C51" s="188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ROUND(F55*E55,2)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ROUND(F56*E56,2)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5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14.4">
      <c r="A90" s="231">
        <v>64</v>
      </c>
      <c r="B90" s="321" t="s">
        <v>242</v>
      </c>
      <c r="C90" s="183" t="e">
        <f>#REF!</f>
        <v>#REF!</v>
      </c>
      <c r="D90" s="188" t="e">
        <f>#REF!</f>
        <v>#REF!</v>
      </c>
      <c r="E90" s="181">
        <v>0</v>
      </c>
      <c r="F90" s="217" t="e">
        <f>#REF!</f>
        <v>#REF!</v>
      </c>
      <c r="G90" s="306" t="e">
        <f t="shared" si="3"/>
        <v>#REF!</v>
      </c>
      <c r="H90" s="179"/>
      <c r="I90" s="1"/>
      <c r="J90" s="19"/>
      <c r="K90" s="19"/>
    </row>
    <row r="91" spans="1:11" ht="14.4">
      <c r="A91" s="231">
        <v>65</v>
      </c>
      <c r="B91" s="321" t="s">
        <v>346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66</v>
      </c>
      <c r="B92" s="321" t="s">
        <v>354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67</v>
      </c>
      <c r="B93" s="321" t="s">
        <v>347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68</v>
      </c>
      <c r="B94" s="321" t="s">
        <v>348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69</v>
      </c>
      <c r="B95" s="321" t="s">
        <v>349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>
      <c r="A96" s="231"/>
      <c r="B96" s="182"/>
      <c r="C96" s="183" t="e">
        <f>#REF!</f>
        <v>#REF!</v>
      </c>
      <c r="D96" s="188" t="e">
        <f>#REF!</f>
        <v>#REF!</v>
      </c>
      <c r="E96" s="181">
        <v>0</v>
      </c>
      <c r="F96" s="217"/>
      <c r="G96" s="307" t="e">
        <f>ROUND(SUM(G84:G95),2)</f>
        <v>#REF!</v>
      </c>
      <c r="H96" s="179"/>
      <c r="I96" s="1"/>
      <c r="J96" s="19"/>
      <c r="K96" s="19"/>
    </row>
    <row r="97" spans="1:11">
      <c r="A97" s="231"/>
      <c r="B97" s="220"/>
      <c r="C97" s="270" t="e">
        <f>#REF!</f>
        <v>#REF!</v>
      </c>
      <c r="D97" s="227" t="e">
        <f>#REF!</f>
        <v>#REF!</v>
      </c>
      <c r="E97" s="181">
        <v>0</v>
      </c>
      <c r="F97" s="225"/>
      <c r="G97" s="284"/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"/>
      <c r="J98" s="19"/>
      <c r="K98" s="19"/>
    </row>
    <row r="99" spans="1:11" ht="14.4">
      <c r="A99" s="231">
        <v>70</v>
      </c>
      <c r="B99" s="321" t="s">
        <v>245</v>
      </c>
      <c r="C99" s="183" t="e">
        <f>#REF!</f>
        <v>#REF!</v>
      </c>
      <c r="D99" s="188" t="e">
        <f>#REF!</f>
        <v>#REF!</v>
      </c>
      <c r="E99" s="181">
        <v>0</v>
      </c>
      <c r="F99" s="217" t="e">
        <f>#REF!</f>
        <v>#REF!</v>
      </c>
      <c r="G99" s="306" t="e">
        <f>ROUND(F99*E99,2)</f>
        <v>#REF!</v>
      </c>
      <c r="H99" s="179"/>
      <c r="I99" s="1"/>
      <c r="J99" s="19"/>
      <c r="K99" s="19"/>
    </row>
    <row r="100" spans="1:11" ht="14.4">
      <c r="A100" s="231">
        <v>71</v>
      </c>
      <c r="B100" s="321" t="s">
        <v>243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 t="shared" ref="G100:G106" si="4">ROUND(F100*E100,2)</f>
        <v>#REF!</v>
      </c>
      <c r="H100" s="179"/>
      <c r="I100" s="1"/>
      <c r="J100" s="19"/>
      <c r="K100" s="19"/>
    </row>
    <row r="101" spans="1:11" ht="14.4">
      <c r="A101" s="231">
        <v>72</v>
      </c>
      <c r="B101" s="321" t="s">
        <v>244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si="4"/>
        <v>#REF!</v>
      </c>
      <c r="H101" s="179"/>
      <c r="I101" s="1"/>
      <c r="J101" s="19"/>
      <c r="K101" s="19"/>
    </row>
    <row r="102" spans="1:11" ht="14.4">
      <c r="A102" s="231">
        <v>73</v>
      </c>
      <c r="B102" s="321" t="s">
        <v>248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74</v>
      </c>
      <c r="B103" s="321" t="s">
        <v>249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75</v>
      </c>
      <c r="B104" s="321" t="s">
        <v>250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76</v>
      </c>
      <c r="B105" s="321" t="s">
        <v>251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77</v>
      </c>
      <c r="B106" s="321" t="s">
        <v>252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>
      <c r="A107" s="231"/>
      <c r="B107" s="181"/>
      <c r="C107" s="183" t="e">
        <f>#REF!</f>
        <v>#REF!</v>
      </c>
      <c r="D107" s="188" t="e">
        <f>#REF!</f>
        <v>#REF!</v>
      </c>
      <c r="E107" s="181">
        <v>0</v>
      </c>
      <c r="F107" s="217"/>
      <c r="G107" s="307" t="e">
        <f>ROUND(SUM(G99:G106),2)</f>
        <v>#REF!</v>
      </c>
      <c r="H107" s="179"/>
      <c r="I107" s="1"/>
      <c r="J107" s="19"/>
      <c r="K107" s="19"/>
    </row>
    <row r="108" spans="1:11">
      <c r="A108" s="231"/>
      <c r="B108" s="181"/>
      <c r="C108" s="270" t="e">
        <f>#REF!</f>
        <v>#REF!</v>
      </c>
      <c r="D108" s="227" t="e">
        <f>#REF!</f>
        <v>#REF!</v>
      </c>
      <c r="E108" s="181">
        <v>0</v>
      </c>
      <c r="F108" s="225"/>
      <c r="G108" s="284"/>
      <c r="H108" s="179"/>
      <c r="I108" s="1"/>
      <c r="J108" s="19"/>
      <c r="K108" s="19"/>
    </row>
    <row r="109" spans="1:11" ht="14.4">
      <c r="A109" s="231">
        <v>78</v>
      </c>
      <c r="B109" s="321" t="s">
        <v>49</v>
      </c>
      <c r="C109" s="183" t="e">
        <f>#REF!</f>
        <v>#REF!</v>
      </c>
      <c r="D109" s="188" t="e">
        <f>#REF!</f>
        <v>#REF!</v>
      </c>
      <c r="E109" s="181">
        <v>0</v>
      </c>
      <c r="F109" s="217" t="e">
        <f>#REF!</f>
        <v>#REF!</v>
      </c>
      <c r="G109" s="306" t="e">
        <f>ROUND(F109*E109,2)</f>
        <v>#REF!</v>
      </c>
      <c r="H109" s="179"/>
      <c r="I109" s="1"/>
      <c r="J109" s="19"/>
      <c r="K109" s="19"/>
    </row>
    <row r="110" spans="1:11" ht="14.4">
      <c r="A110" s="231">
        <v>79</v>
      </c>
      <c r="B110" s="321" t="s">
        <v>50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 t="shared" ref="G110:G115" si="5">ROUND(F110*E110,2)</f>
        <v>#REF!</v>
      </c>
      <c r="H110" s="179"/>
      <c r="I110" s="1"/>
      <c r="J110" s="19"/>
      <c r="K110" s="19"/>
    </row>
    <row r="111" spans="1:11" ht="14.4">
      <c r="A111" s="231">
        <v>80</v>
      </c>
      <c r="B111" s="321" t="s">
        <v>254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si="5"/>
        <v>#REF!</v>
      </c>
      <c r="H111" s="179"/>
      <c r="I111" s="1"/>
      <c r="J111" s="19"/>
      <c r="K111" s="19"/>
    </row>
    <row r="112" spans="1:11" ht="14.4">
      <c r="A112" s="231">
        <v>81</v>
      </c>
      <c r="B112" s="321" t="s">
        <v>303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82</v>
      </c>
      <c r="B113" s="321" t="s">
        <v>255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83</v>
      </c>
      <c r="B114" s="321" t="s">
        <v>256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84</v>
      </c>
      <c r="B115" s="321" t="s">
        <v>257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>
      <c r="A116" s="231"/>
      <c r="B116" s="181"/>
      <c r="C116" s="183" t="e">
        <f>#REF!</f>
        <v>#REF!</v>
      </c>
      <c r="D116" s="188" t="e">
        <f>#REF!</f>
        <v>#REF!</v>
      </c>
      <c r="E116" s="181">
        <v>0</v>
      </c>
      <c r="F116" s="217"/>
      <c r="G116" s="293" t="e">
        <f>ROUND(SUM(G109:G115),2)</f>
        <v>#REF!</v>
      </c>
      <c r="H116" s="179"/>
      <c r="I116" s="1"/>
      <c r="J116" s="19"/>
      <c r="K116" s="19"/>
    </row>
    <row r="117" spans="1:11" ht="14.4">
      <c r="A117" s="231">
        <v>85</v>
      </c>
      <c r="B117" s="323" t="s">
        <v>59</v>
      </c>
      <c r="C117" s="270" t="e">
        <f>#REF!</f>
        <v>#REF!</v>
      </c>
      <c r="D117" s="227" t="e">
        <f>#REF!</f>
        <v>#REF!</v>
      </c>
      <c r="E117" s="181">
        <v>0</v>
      </c>
      <c r="F117" s="225" t="e">
        <f>#REF!</f>
        <v>#REF!</v>
      </c>
      <c r="G117" s="308" t="e">
        <f>ROUND(F117*E117,2)</f>
        <v>#REF!</v>
      </c>
      <c r="H117" s="179"/>
      <c r="I117" s="1"/>
      <c r="J117" s="19"/>
      <c r="K117" s="19"/>
    </row>
    <row r="118" spans="1:11" ht="15" thickBot="1">
      <c r="A118" s="316">
        <v>86</v>
      </c>
      <c r="B118" s="324" t="s">
        <v>60</v>
      </c>
      <c r="C118" s="317" t="e">
        <f>#REF!</f>
        <v>#REF!</v>
      </c>
      <c r="D118" s="318" t="e">
        <f>#REF!</f>
        <v>#REF!</v>
      </c>
      <c r="E118" s="181">
        <v>0</v>
      </c>
      <c r="F118" s="319" t="e">
        <f>#REF!</f>
        <v>#REF!</v>
      </c>
      <c r="G118" s="320" t="e">
        <f>ROUND(F118*E118,2)</f>
        <v>#REF!</v>
      </c>
      <c r="H118" s="179"/>
      <c r="I118" s="1"/>
      <c r="J118" s="19"/>
      <c r="K118" s="19"/>
    </row>
    <row r="119" spans="1:11">
      <c r="A119" s="607" t="s">
        <v>8</v>
      </c>
      <c r="B119" s="608"/>
      <c r="C119" s="608"/>
      <c r="D119" s="608"/>
      <c r="E119" s="608"/>
      <c r="F119" s="609"/>
      <c r="G119" s="309" t="e">
        <f>G118+G117+G116+G107+G96+G82+G57+G52+G48+G43+G35+G28+G22+G15</f>
        <v>#REF!</v>
      </c>
      <c r="H119" s="179"/>
      <c r="I119" s="179"/>
      <c r="J119" s="18"/>
    </row>
    <row r="120" spans="1:11">
      <c r="A120" s="580" t="s">
        <v>9</v>
      </c>
      <c r="B120" s="581"/>
      <c r="C120" s="582"/>
      <c r="D120" s="181"/>
      <c r="E120" s="186"/>
      <c r="F120" s="261">
        <v>0.24</v>
      </c>
      <c r="G120" s="184" t="e">
        <f>ROUND(F120*G119,2)</f>
        <v>#REF!</v>
      </c>
      <c r="H120" s="179"/>
      <c r="I120" s="179"/>
      <c r="J120" s="18" t="s">
        <v>272</v>
      </c>
      <c r="K120" s="22"/>
    </row>
    <row r="121" spans="1:11">
      <c r="A121" s="580" t="s">
        <v>10</v>
      </c>
      <c r="B121" s="581"/>
      <c r="C121" s="582"/>
      <c r="D121" s="181"/>
      <c r="E121" s="186"/>
      <c r="F121" s="261">
        <v>0.01</v>
      </c>
      <c r="G121" s="184" t="e">
        <f>ROUND(F121*G119,2)</f>
        <v>#REF!</v>
      </c>
      <c r="H121" s="179"/>
      <c r="I121" s="179"/>
      <c r="J121" s="18"/>
    </row>
    <row r="122" spans="1:11">
      <c r="A122" s="580" t="s">
        <v>11</v>
      </c>
      <c r="B122" s="581"/>
      <c r="C122" s="582"/>
      <c r="D122" s="181"/>
      <c r="E122" s="186"/>
      <c r="F122" s="261">
        <v>0.05</v>
      </c>
      <c r="G122" s="184" t="e">
        <f>ROUND(F122*G119,2)</f>
        <v>#REF!</v>
      </c>
      <c r="H122" s="27"/>
      <c r="I122" s="179"/>
      <c r="J122" s="13"/>
    </row>
    <row r="123" spans="1:11" ht="32.700000000000003" customHeight="1">
      <c r="A123" s="580" t="s">
        <v>12</v>
      </c>
      <c r="B123" s="581"/>
      <c r="C123" s="582"/>
      <c r="D123" s="181"/>
      <c r="E123" s="186"/>
      <c r="F123" s="216"/>
      <c r="G123" s="190" t="e">
        <f>+G119+G120+G121+G122</f>
        <v>#REF!</v>
      </c>
      <c r="H123" s="179"/>
      <c r="I123" s="179"/>
      <c r="J123" s="18"/>
    </row>
    <row r="124" spans="1:11" ht="34.950000000000003" customHeight="1">
      <c r="A124" s="600" t="s">
        <v>64</v>
      </c>
      <c r="B124" s="601"/>
      <c r="C124" s="602"/>
      <c r="D124" s="603" t="s">
        <v>58</v>
      </c>
      <c r="E124" s="604"/>
      <c r="F124" s="605"/>
      <c r="G124" s="184">
        <v>1</v>
      </c>
      <c r="H124" s="179"/>
      <c r="I124" s="179"/>
      <c r="J124" s="20"/>
      <c r="K124" s="22"/>
    </row>
    <row r="125" spans="1:11" ht="34.950000000000003" customHeight="1">
      <c r="A125" s="600" t="s">
        <v>128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2.25" customHeight="1">
      <c r="A126" s="600" t="s">
        <v>129</v>
      </c>
      <c r="B126" s="601"/>
      <c r="C126" s="602"/>
      <c r="D126" s="603"/>
      <c r="E126" s="604"/>
      <c r="F126" s="605"/>
      <c r="G126" s="184">
        <v>1</v>
      </c>
      <c r="I126" s="17"/>
      <c r="J126" s="13"/>
    </row>
    <row r="127" spans="1:11" ht="14.4" thickBot="1">
      <c r="A127" s="594" t="s">
        <v>51</v>
      </c>
      <c r="B127" s="595"/>
      <c r="C127" s="596"/>
      <c r="D127" s="597"/>
      <c r="E127" s="598"/>
      <c r="F127" s="599"/>
      <c r="G127" s="191" t="e">
        <f>+G123+G124+G125+G126</f>
        <v>#REF!</v>
      </c>
      <c r="H127" s="192"/>
      <c r="I127" s="192"/>
      <c r="J127" s="13"/>
      <c r="K127" s="3"/>
    </row>
  </sheetData>
  <mergeCells count="15">
    <mergeCell ref="A122:C122"/>
    <mergeCell ref="A1:G4"/>
    <mergeCell ref="I2:J3"/>
    <mergeCell ref="A119:F119"/>
    <mergeCell ref="A120:C120"/>
    <mergeCell ref="A121:C121"/>
    <mergeCell ref="A127:C127"/>
    <mergeCell ref="D127:F127"/>
    <mergeCell ref="A123:C123"/>
    <mergeCell ref="A124:C124"/>
    <mergeCell ref="D124:F124"/>
    <mergeCell ref="A125:C125"/>
    <mergeCell ref="D125:F125"/>
    <mergeCell ref="A126:C126"/>
    <mergeCell ref="D126:F126"/>
  </mergeCells>
  <conditionalFormatting sqref="A6:A118 C6:D118 B51">
    <cfRule type="cellIs" dxfId="38" priority="20" operator="equal">
      <formula>#REF!</formula>
    </cfRule>
  </conditionalFormatting>
  <conditionalFormatting sqref="A6:A118">
    <cfRule type="cellIs" dxfId="37" priority="19" operator="equal">
      <formula>0</formula>
    </cfRule>
  </conditionalFormatting>
  <conditionalFormatting sqref="A7:A21">
    <cfRule type="cellIs" dxfId="36" priority="17" operator="equal">
      <formula>0</formula>
    </cfRule>
    <cfRule type="cellIs" dxfId="35" priority="18" operator="equal">
      <formula>#REF!</formula>
    </cfRule>
  </conditionalFormatting>
  <conditionalFormatting sqref="A119">
    <cfRule type="cellIs" dxfId="34" priority="15" operator="equal">
      <formula>0</formula>
    </cfRule>
    <cfRule type="cellIs" dxfId="33" priority="16" operator="equal">
      <formula>#REF!</formula>
    </cfRule>
  </conditionalFormatting>
  <conditionalFormatting sqref="A120:B127 D120:D127">
    <cfRule type="cellIs" dxfId="32" priority="13" operator="equal">
      <formula>0</formula>
    </cfRule>
    <cfRule type="cellIs" dxfId="31" priority="14" operator="equal">
      <formula>#REF!</formula>
    </cfRule>
  </conditionalFormatting>
  <conditionalFormatting sqref="B6:B16">
    <cfRule type="cellIs" dxfId="30" priority="9" operator="equal">
      <formula>0</formula>
    </cfRule>
    <cfRule type="cellIs" dxfId="29" priority="10" operator="equal">
      <formula>#REF!</formula>
    </cfRule>
  </conditionalFormatting>
  <conditionalFormatting sqref="B7:B23">
    <cfRule type="cellIs" dxfId="28" priority="11" operator="equal">
      <formula>0</formula>
    </cfRule>
    <cfRule type="cellIs" dxfId="27" priority="12" operator="equal">
      <formula>#REF!</formula>
    </cfRule>
  </conditionalFormatting>
  <conditionalFormatting sqref="B24:B29">
    <cfRule type="cellIs" dxfId="26" priority="7" operator="equal">
      <formula>0</formula>
    </cfRule>
    <cfRule type="cellIs" dxfId="25" priority="8" operator="equal">
      <formula>#REF!</formula>
    </cfRule>
  </conditionalFormatting>
  <conditionalFormatting sqref="B44:B50 B52:B118">
    <cfRule type="cellIs" dxfId="24" priority="6" operator="equal">
      <formula>#REF!</formula>
    </cfRule>
  </conditionalFormatting>
  <conditionalFormatting sqref="C6:E118 B44:B118">
    <cfRule type="cellIs" dxfId="23" priority="3" operator="equal">
      <formula>0</formula>
    </cfRule>
  </conditionalFormatting>
  <conditionalFormatting sqref="C7:E118 B51">
    <cfRule type="cellIs" dxfId="22" priority="1" operator="equal">
      <formula>0</formula>
    </cfRule>
    <cfRule type="cellIs" dxfId="21" priority="2" operator="equal">
      <formula>#REF!</formula>
    </cfRule>
  </conditionalFormatting>
  <conditionalFormatting sqref="E6:E118">
    <cfRule type="cellIs" dxfId="20" priority="4" operator="equal">
      <formula>#REF!</formula>
    </cfRule>
  </conditionalFormatting>
  <conditionalFormatting sqref="H3 A5:F5">
    <cfRule type="cellIs" dxfId="19" priority="21" operator="equal">
      <formula>0</formula>
    </cfRule>
    <cfRule type="cellIs" dxfId="18" priority="22" operator="equal">
      <formula>#REF!</formula>
    </cfRule>
  </conditionalFormatting>
  <hyperlinks>
    <hyperlink ref="B7" location="'1P'!A1" display="1P" xr:uid="{0818026A-1A78-48CA-AC40-64633E3FBA23}"/>
    <hyperlink ref="B8" location="'5P'!A1" display="5P" xr:uid="{17265497-BC5A-435E-ADE0-7AF125A4CC7C}"/>
    <hyperlink ref="B9" location="'6P'!A1" display="6P" xr:uid="{D26EECED-2CAA-4520-A902-F99AFB71E93A}"/>
    <hyperlink ref="B10" location="'7P'!A1" display="7P" xr:uid="{F3D9A576-32CC-4D26-BA6B-64AEE983CE6F}"/>
    <hyperlink ref="B11" location="'8P'!A1" display="8P" xr:uid="{4FEC0992-36AC-4124-897B-C911B99C5BAF}"/>
    <hyperlink ref="B12" location="'201.3P'!A1" display="201.3P" xr:uid="{3DEF8D7F-1133-4F60-BE83-96CE0C2542B9}"/>
    <hyperlink ref="B13" location="'201.3'!A1" display="201.3" xr:uid="{7777E15F-86B4-4572-A52C-661CCD964AD2}"/>
    <hyperlink ref="B14" location="'201.9'!A1" display="201.9" xr:uid="{62F38C20-7B0D-49B9-9BF1-B1EBCE3F82FC}"/>
    <hyperlink ref="B17" location="'210.2.1P'!A1" display="210.2.1P" xr:uid="{6C4EA468-74B2-4106-943D-0912B2FAA223}"/>
    <hyperlink ref="B18" location="'210.2.2P'!A1" display="210.2.2P" xr:uid="{2DF916D3-2C75-4D55-B35D-D930058E0184}"/>
    <hyperlink ref="B19" location="'600.2.3P'!A1" display="600.2.3P" xr:uid="{4BFE8F30-D445-4F86-8D06-DA88A8B70DBE}"/>
    <hyperlink ref="B20" location="'600.2.4P'!A1" display="600.2.4P" xr:uid="{5CC86565-0FF3-43AB-9C43-7F54A0B16EAC}"/>
    <hyperlink ref="B21" location="'3P'!A1" display="3P" xr:uid="{EE8AA14D-9566-4B74-8A9E-8069EE32676A}"/>
    <hyperlink ref="B24" location="'310.1P'!A1" display="310.1P" xr:uid="{73CEDC78-6928-4FBB-BA08-0387D1560466}"/>
    <hyperlink ref="B26" location="'320.1'!A1" display="320.1" xr:uid="{60A5B271-88DA-43C4-A539-0B1B2D9EFE24}"/>
    <hyperlink ref="B27" location="'330.1'!A1" display="330.1" xr:uid="{E7F2FAB2-CA07-42F0-AD55-C2E2C6D788B6}"/>
    <hyperlink ref="B30" location="'500.1.1P'!A1" display="500.1.1P" xr:uid="{A97EAC90-706B-4836-B344-B42934AF76B0}"/>
    <hyperlink ref="B31" location="'500.1.2P'!A1" display="500.1.2P" xr:uid="{AB102F29-60DD-4564-912E-72E5507FC561}"/>
    <hyperlink ref="B32" location="'500.1.3P'!A1" display="500.1.3P" xr:uid="{61CDA71E-78FB-4B96-B977-1EE1313FA4EF}"/>
    <hyperlink ref="B33" location="'9P'!A1" display="9P" xr:uid="{4E92393B-78E1-4AC0-8672-38117E9135D1}"/>
    <hyperlink ref="B34" location="'10P'!A1" display="10P" xr:uid="{65E5B357-8696-4F32-B4FE-44BB69CF77CC}"/>
    <hyperlink ref="B37" location="'11P'!A1" display="11P" xr:uid="{431B5F7A-CD68-444F-BDF8-5367A9B33263}"/>
    <hyperlink ref="B38" location="'12P'!A1" display="12P" xr:uid="{86A24B0B-01CE-4F20-96F0-AE963FC6AE5A}"/>
    <hyperlink ref="B39" location="'13P'!A1" display="13P" xr:uid="{080F75C9-E7ED-451E-9519-C93B0680B3A7}"/>
    <hyperlink ref="B40" location="'630.3'!A1" display="630.3" xr:uid="{784EEBEC-0102-4FAC-A4D1-220E7C4E2F87}"/>
    <hyperlink ref="B41" location="'630.4'!A1" display="630.4" xr:uid="{6E5C31E7-192D-43F0-B19B-14E7FBAA568F}"/>
    <hyperlink ref="B42" location="'630.5'!A1" display="630.5" xr:uid="{F3B90D6E-9FB7-48A6-9F94-3A31AE4792F3}"/>
    <hyperlink ref="B45" location="'420.1'!A1" display="420.1" xr:uid="{A63A5138-2961-4CDD-AE52-19653361330F}"/>
    <hyperlink ref="B46" location="'450.2P'!A1" display="450.2P" xr:uid="{474507E9-47E6-4852-84B7-5EFBC437F4BC}"/>
    <hyperlink ref="B47" location="'10.1P'!A1" display="10.1P" xr:uid="{932A9839-71C4-4945-BF30-9D39F973D4E2}"/>
    <hyperlink ref="B50" location="'640.1'!Área_de_impresión" display="640.1" xr:uid="{2455FF7E-2BF0-4E39-9D36-15C0EEAF768B}"/>
    <hyperlink ref="B54" location="'673.1.1'!A1" display="673.1.1" xr:uid="{138B26F3-E9E3-40F3-B57E-6DFACE7A189B}"/>
    <hyperlink ref="B55" location="'673.1.2'!A1" display="673.1.2" xr:uid="{C6E48FB4-617B-4583-895F-DEFC6AD266D6}"/>
    <hyperlink ref="B56" location="'14P'!A1" display="14P" xr:uid="{29B838F8-C31E-49B4-B991-8EE2A759A470}"/>
    <hyperlink ref="B59" location="'1.1P'!A1" display="1.1P" xr:uid="{50595FE3-8969-445A-84F9-4F9F64C2E038}"/>
    <hyperlink ref="B60" location="'41P'!A1" display="41P" xr:uid="{9899AD91-83C6-4BA5-8474-04C34AF1019C}"/>
    <hyperlink ref="B61" location="'15P'!A1" display="15P" xr:uid="{99C18EAE-0764-452D-8FC1-F5D7F936F386}"/>
    <hyperlink ref="B62" location="'16P'!A1" display="16P" xr:uid="{628205BB-3C6E-4B32-8A76-51FB4462086C}"/>
    <hyperlink ref="B63" location="'17P'!A1" display="17P" xr:uid="{B2FEBB0A-9888-446B-B683-CB896E6276F4}"/>
    <hyperlink ref="B64" location="'18P'!A1" display="18P" xr:uid="{746A31C6-744B-4E29-A6E2-F563A47E4FA9}"/>
    <hyperlink ref="B65" location="'19P'!A1" display="19P" xr:uid="{037EC2C2-98A9-4D93-AE4D-69AC1EFB4C79}"/>
    <hyperlink ref="B66" location="'20P'!A1" display="20P" xr:uid="{FC302A71-B578-4F19-AEEE-BF948A7BE664}"/>
    <hyperlink ref="B67" location="'20.1P'!A1" display="20.1P" xr:uid="{D48E8B07-DF1E-409D-97D1-28CDDE891297}"/>
    <hyperlink ref="B68" location="'21P'!A1" display="21P" xr:uid="{C3C8EF43-CC13-478D-9BD4-CD8AE8925097}"/>
    <hyperlink ref="B69" location="'22P'!A1" display="22P" xr:uid="{73E3C1F4-AD29-4078-A0C8-E9259388B913}"/>
    <hyperlink ref="B70" location="'23P'!A1" display="23P" xr:uid="{5AE0EB07-CF9F-4595-9CE6-AD64C5E380F5}"/>
    <hyperlink ref="B71" location="'23.1P'!A1" display="23.1P" xr:uid="{8EA3F8E9-5D91-4126-BE40-5938DF4F9784}"/>
    <hyperlink ref="B72" location="'24P'!A1" display="24P" xr:uid="{14617777-FF2F-41D2-9A21-ED55B8CA31E4}"/>
    <hyperlink ref="B73" location="'25P'!A1" display="25P" xr:uid="{4333A1A9-C6ED-4973-9316-6A1221F7F085}"/>
    <hyperlink ref="B74" location="'26P'!A1" display="26P" xr:uid="{F2D39656-8DEA-4870-B39F-8E54329D71F2}"/>
    <hyperlink ref="B75" location="'27P'!A1" display="27P" xr:uid="{4D368828-65CF-4B76-8209-3B8A32C28FF3}"/>
    <hyperlink ref="B76" location="'28P'!A1" display="28P" xr:uid="{816BB7D1-1112-4471-808F-F2F1909D0FD4}"/>
    <hyperlink ref="B77" location="'28.1P'!A1" display="28.1P" xr:uid="{59201B82-A79F-4777-B84A-36F45015B672}"/>
    <hyperlink ref="B78" location="'29P'!A1" display="29P" xr:uid="{4DC83D14-9048-4E8E-8659-047B566671A2}"/>
    <hyperlink ref="B79" location="'30P'!A1" display="30P" xr:uid="{779412DA-36B0-485F-97C6-5AFE932AD773}"/>
    <hyperlink ref="B80" location="'31P'!A1" display="31P" xr:uid="{715A6D2F-26F8-4132-877C-7B5FA7888C72}"/>
    <hyperlink ref="B81" location="'31.1P'!A1" display="31.1P" xr:uid="{2C9BCF3B-AB91-47C4-9152-C82EF95F9F26}"/>
    <hyperlink ref="B84" location="'42P'!A1" display="42P" xr:uid="{044C5382-1589-4B47-8636-C554ADEF7BC1}"/>
    <hyperlink ref="B85" location="'32P'!A1" display="32P" xr:uid="{17E03B7E-1DC0-49CE-B80C-8B54AAE97BCA}"/>
    <hyperlink ref="B86" location="'33P'!A1" display="33P" xr:uid="{522874A8-B77C-4E2E-A766-2DD97E668CA8}"/>
    <hyperlink ref="B87" location="'34P'!A1" display="34P" xr:uid="{AB302010-86DF-4B16-A481-88B0252BA5AF}"/>
    <hyperlink ref="B88" location="'35P'!A1" display="35P" xr:uid="{7F4DF2D8-C047-4FE3-B873-A4BDF5CE96FC}"/>
    <hyperlink ref="B89" location="'36P'!A1" display="36P" xr:uid="{D07D6236-E41A-43A0-8422-F2B7BEC345FA}"/>
    <hyperlink ref="B90" location="'37P'!A1" display="37P" xr:uid="{759D7320-B1F9-4007-8EA5-5181F88AF5A1}"/>
    <hyperlink ref="B91" location="'60P'!A1" display="60P" xr:uid="{CE4D94EE-BB62-44BD-B974-74AA38D30787}"/>
    <hyperlink ref="B92" location="'60.1P'!A1" display="60.1P" xr:uid="{66A7BF30-46AE-4611-8658-BA5B57E4EFBE}"/>
    <hyperlink ref="B93" location="'61P'!A1" display="61P" xr:uid="{49B4D8BB-7DB9-46EE-8521-8033185CBF4C}"/>
    <hyperlink ref="B94" location="'62P'!A1" display="62P" xr:uid="{A11E5999-47E9-4B6F-9419-A6614CDD8FFF}"/>
    <hyperlink ref="B95" location="'63P'!A1" display="63P" xr:uid="{5D1108E7-1A45-4D11-A25E-47ADEFD9BDE1}"/>
    <hyperlink ref="B99" location="'38P'!A1" display="38P" xr:uid="{765978E7-947E-4ABD-B85D-EF58897C5C3D}"/>
    <hyperlink ref="B100" location="'39P'!A1" display="39P" xr:uid="{FB73775D-350C-4A40-B7CC-429745B58A97}"/>
    <hyperlink ref="B101" location="'40P'!A1" display="40P" xr:uid="{DA976E58-7BDF-47E1-924C-CF04C470FDF6}"/>
    <hyperlink ref="B102" location="'43P'!A1" display="43P" xr:uid="{41516771-B949-4000-A376-F7B771D777C4}"/>
    <hyperlink ref="B103" location="'44P'!A1" display="44P" xr:uid="{D24B3282-46FC-49CC-A82C-8240C30BAF56}"/>
    <hyperlink ref="B104" location="'45P'!A1" display="45P" xr:uid="{A87BF330-7875-46ED-BEEF-83C4A2B81EA0}"/>
    <hyperlink ref="B105" location="'46P'!A1" display="46P" xr:uid="{1E5F992C-26FC-4E40-A46C-E898169D2C9A}"/>
    <hyperlink ref="B106" location="'47P'!A1" display="47P" xr:uid="{25CE22D6-2B67-473D-9161-2D3C9835E18E}"/>
    <hyperlink ref="B109" location="'700.1'!A1" display="700.1" xr:uid="{67B5B077-0457-44D8-A957-3AFA17072A9C}"/>
    <hyperlink ref="B110" location="'700.3P'!Área_de_impresión" display="700.3" xr:uid="{035B1E28-6BD0-4A63-9B7A-766F298311E0}"/>
    <hyperlink ref="B111" location="'48P'!A1" display="48P" xr:uid="{2D9AD38D-6196-4E93-90EC-60CC68B34B68}"/>
    <hyperlink ref="B112" location="'48.1P'!A1" display="48.1P" xr:uid="{25EA7509-40E8-4026-A050-DD8451400B67}"/>
    <hyperlink ref="B113" location="'49P'!A1" display="49P" xr:uid="{B6C87265-0F7F-4E3D-8DAB-18647BE4BD12}"/>
    <hyperlink ref="B114" location="'50P'!A1" display="50P" xr:uid="{14D67792-9B36-48CA-9968-C913F1BE5521}"/>
    <hyperlink ref="B115" location="'51P'!A1" display="51P" xr:uid="{3EEEA23B-7ED0-4BC3-8BF3-9FA545C6D669}"/>
    <hyperlink ref="B117" location="'900.2P'!A1" display="900.2P" xr:uid="{713C913F-0BAA-4ADE-996F-259940642B49}"/>
    <hyperlink ref="B118" location="'900.2P1'!A1" display="900.2P1" xr:uid="{DFA99EE8-355E-4EBB-91B2-18FCB47E4590}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8334-E585-44DF-AD17-599A228DEB0C}">
  <sheetPr>
    <tabColor rgb="FF92D050"/>
  </sheetPr>
  <dimension ref="A1:O128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14" style="1" bestFit="1" customWidth="1"/>
    <col min="3" max="3" width="72.109375" style="2" customWidth="1"/>
    <col min="4" max="4" width="11" style="1" bestFit="1" customWidth="1"/>
    <col min="5" max="5" width="13.44140625" style="1" bestFit="1" customWidth="1"/>
    <col min="6" max="6" width="19.109375" style="18" bestFit="1" customWidth="1"/>
    <col min="7" max="7" width="25" style="17" bestFit="1" customWidth="1"/>
    <col min="8" max="8" width="8" style="17" customWidth="1"/>
    <col min="9" max="9" width="26.33203125" style="13" customWidth="1"/>
    <col min="10" max="10" width="6.6640625" style="1" customWidth="1"/>
    <col min="11" max="11" width="3.6640625" style="1" customWidth="1"/>
    <col min="12" max="14" width="11.44140625" style="1"/>
    <col min="15" max="15" width="34.6640625" style="1" customWidth="1"/>
    <col min="16" max="16384" width="11.44140625" style="1"/>
  </cols>
  <sheetData>
    <row r="1" spans="1:15" ht="16.5" customHeight="1">
      <c r="A1" s="583" t="str">
        <f>'CDO.'!B19</f>
        <v>16. CALLE 7A ENTRE CARRERAS 19 Y 20 ROCÍO ALTO</v>
      </c>
      <c r="B1" s="584"/>
      <c r="C1" s="584"/>
      <c r="D1" s="584"/>
      <c r="E1" s="584"/>
      <c r="F1" s="584"/>
      <c r="G1" s="585"/>
      <c r="H1" s="15"/>
      <c r="I1" s="1"/>
    </row>
    <row r="2" spans="1:15" ht="16.5" customHeight="1">
      <c r="A2" s="586"/>
      <c r="B2" s="571"/>
      <c r="C2" s="571"/>
      <c r="D2" s="571"/>
      <c r="E2" s="571"/>
      <c r="F2" s="571"/>
      <c r="G2" s="587"/>
      <c r="H2" s="258"/>
      <c r="I2" s="606"/>
      <c r="J2" s="606"/>
      <c r="K2" s="260"/>
      <c r="L2" s="202"/>
      <c r="M2" s="202"/>
      <c r="N2" s="202"/>
      <c r="O2" s="202"/>
    </row>
    <row r="3" spans="1:15" ht="22.5" customHeight="1">
      <c r="A3" s="586"/>
      <c r="B3" s="571"/>
      <c r="C3" s="571"/>
      <c r="D3" s="571"/>
      <c r="E3" s="571"/>
      <c r="F3" s="571"/>
      <c r="G3" s="587"/>
      <c r="H3" s="174"/>
      <c r="I3" s="606"/>
      <c r="J3" s="606"/>
      <c r="K3" s="260"/>
      <c r="L3" s="202"/>
      <c r="M3" s="202"/>
      <c r="N3" s="202"/>
      <c r="O3" s="202"/>
    </row>
    <row r="4" spans="1:15" ht="14.7" customHeight="1" thickBot="1">
      <c r="A4" s="586"/>
      <c r="B4" s="571"/>
      <c r="C4" s="571"/>
      <c r="D4" s="571"/>
      <c r="E4" s="571"/>
      <c r="F4" s="571"/>
      <c r="G4" s="587"/>
      <c r="H4" s="21"/>
      <c r="I4" s="1"/>
      <c r="L4" s="202"/>
      <c r="M4" s="202"/>
      <c r="N4" s="202"/>
      <c r="O4" s="202"/>
    </row>
    <row r="5" spans="1:15" ht="29.25" customHeight="1">
      <c r="A5" s="310" t="s">
        <v>0</v>
      </c>
      <c r="B5" s="311" t="s">
        <v>52</v>
      </c>
      <c r="C5" s="311" t="s">
        <v>1</v>
      </c>
      <c r="D5" s="312" t="s">
        <v>53</v>
      </c>
      <c r="E5" s="312" t="s">
        <v>2</v>
      </c>
      <c r="F5" s="313" t="s">
        <v>3</v>
      </c>
      <c r="G5" s="314" t="s">
        <v>80</v>
      </c>
      <c r="H5" s="259"/>
      <c r="I5" s="1"/>
    </row>
    <row r="6" spans="1:15" ht="15.75" customHeight="1">
      <c r="A6" s="219"/>
      <c r="B6" s="220"/>
      <c r="C6" s="221" t="s">
        <v>150</v>
      </c>
      <c r="D6" s="220"/>
      <c r="E6" s="220"/>
      <c r="F6" s="223"/>
      <c r="G6" s="284"/>
      <c r="H6" s="259"/>
      <c r="I6" s="1"/>
    </row>
    <row r="7" spans="1:15" ht="14.4">
      <c r="A7" s="231">
        <v>1</v>
      </c>
      <c r="B7" s="321" t="s">
        <v>45</v>
      </c>
      <c r="C7" s="183" t="e">
        <f>#REF!</f>
        <v>#REF!</v>
      </c>
      <c r="D7" s="188" t="e">
        <f>#REF!</f>
        <v>#REF!</v>
      </c>
      <c r="E7" s="181">
        <v>0</v>
      </c>
      <c r="F7" s="217" t="e">
        <f>+#REF!</f>
        <v>#REF!</v>
      </c>
      <c r="G7" s="285" t="e">
        <f>ROUND(F7*E7,2)</f>
        <v>#REF!</v>
      </c>
      <c r="H7" s="239"/>
      <c r="I7" s="1"/>
    </row>
    <row r="8" spans="1:15" ht="14.4">
      <c r="A8" s="231">
        <v>2</v>
      </c>
      <c r="B8" s="321" t="s">
        <v>131</v>
      </c>
      <c r="C8" s="183" t="e">
        <f>#REF!</f>
        <v>#REF!</v>
      </c>
      <c r="D8" s="188" t="e">
        <f>#REF!</f>
        <v>#REF!</v>
      </c>
      <c r="E8" s="181">
        <v>0</v>
      </c>
      <c r="F8" s="217" t="e">
        <f>#REF!</f>
        <v>#REF!</v>
      </c>
      <c r="G8" s="285" t="e">
        <f t="shared" ref="G8:G14" si="0">ROUND(F8*E8,2)</f>
        <v>#REF!</v>
      </c>
      <c r="H8" s="239"/>
      <c r="I8" s="1"/>
    </row>
    <row r="9" spans="1:15" ht="14.4">
      <c r="A9" s="231">
        <v>3</v>
      </c>
      <c r="B9" s="321" t="s">
        <v>132</v>
      </c>
      <c r="C9" s="183" t="e">
        <f>#REF!</f>
        <v>#REF!</v>
      </c>
      <c r="D9" s="188" t="e">
        <f>#REF!</f>
        <v>#REF!</v>
      </c>
      <c r="E9" s="181">
        <v>0</v>
      </c>
      <c r="F9" s="217" t="e">
        <f>#REF!</f>
        <v>#REF!</v>
      </c>
      <c r="G9" s="285" t="e">
        <f t="shared" si="0"/>
        <v>#REF!</v>
      </c>
      <c r="H9" s="239"/>
      <c r="I9" s="1"/>
    </row>
    <row r="10" spans="1:15" ht="14.4">
      <c r="A10" s="231">
        <v>4</v>
      </c>
      <c r="B10" s="321" t="s">
        <v>133</v>
      </c>
      <c r="C10" s="183" t="e">
        <f>#REF!</f>
        <v>#REF!</v>
      </c>
      <c r="D10" s="188" t="e">
        <f>#REF!</f>
        <v>#REF!</v>
      </c>
      <c r="E10" s="181">
        <v>0</v>
      </c>
      <c r="F10" s="217" t="e">
        <f>#REF!</f>
        <v>#REF!</v>
      </c>
      <c r="G10" s="285" t="e">
        <f t="shared" si="0"/>
        <v>#REF!</v>
      </c>
      <c r="H10" s="239"/>
      <c r="I10" s="1"/>
    </row>
    <row r="11" spans="1:15" ht="14.4">
      <c r="A11" s="231">
        <v>5</v>
      </c>
      <c r="B11" s="321" t="s">
        <v>134</v>
      </c>
      <c r="C11" s="183" t="e">
        <f>#REF!</f>
        <v>#REF!</v>
      </c>
      <c r="D11" s="188" t="e">
        <f>#REF!</f>
        <v>#REF!</v>
      </c>
      <c r="E11" s="181">
        <v>0</v>
      </c>
      <c r="F11" s="217" t="e">
        <f>#REF!</f>
        <v>#REF!</v>
      </c>
      <c r="G11" s="285" t="e">
        <f t="shared" si="0"/>
        <v>#REF!</v>
      </c>
      <c r="H11" s="239"/>
      <c r="I11" s="1"/>
    </row>
    <row r="12" spans="1:15" ht="14.4">
      <c r="A12" s="231">
        <v>6</v>
      </c>
      <c r="B12" s="321" t="s">
        <v>136</v>
      </c>
      <c r="C12" s="183" t="e">
        <f>#REF!</f>
        <v>#REF!</v>
      </c>
      <c r="D12" s="188" t="e">
        <f>#REF!</f>
        <v>#REF!</v>
      </c>
      <c r="E12" s="181">
        <v>0</v>
      </c>
      <c r="F12" s="217" t="e">
        <f>'201.3P'!N50</f>
        <v>#REF!</v>
      </c>
      <c r="G12" s="285" t="e">
        <f t="shared" si="0"/>
        <v>#REF!</v>
      </c>
      <c r="H12" s="239"/>
      <c r="I12" s="20"/>
    </row>
    <row r="13" spans="1:15" ht="14.4">
      <c r="A13" s="231">
        <v>7</v>
      </c>
      <c r="B13" s="321" t="s">
        <v>135</v>
      </c>
      <c r="C13" s="183" t="e">
        <f>#REF!</f>
        <v>#REF!</v>
      </c>
      <c r="D13" s="188" t="e">
        <f>#REF!</f>
        <v>#REF!</v>
      </c>
      <c r="E13" s="181">
        <v>0</v>
      </c>
      <c r="F13" s="217" t="e">
        <f>'201.3'!N50</f>
        <v>#REF!</v>
      </c>
      <c r="G13" s="285" t="e">
        <f t="shared" si="0"/>
        <v>#REF!</v>
      </c>
      <c r="H13" s="239"/>
      <c r="I13" s="1"/>
    </row>
    <row r="14" spans="1:15" ht="14.4">
      <c r="A14" s="231">
        <v>8</v>
      </c>
      <c r="B14" s="321" t="s">
        <v>137</v>
      </c>
      <c r="C14" s="183" t="e">
        <f>#REF!</f>
        <v>#REF!</v>
      </c>
      <c r="D14" s="188" t="e">
        <f>#REF!</f>
        <v>#REF!</v>
      </c>
      <c r="E14" s="181">
        <v>0</v>
      </c>
      <c r="F14" s="217" t="e">
        <f>'201.9'!N50</f>
        <v>#REF!</v>
      </c>
      <c r="G14" s="285" t="e">
        <f t="shared" si="0"/>
        <v>#REF!</v>
      </c>
      <c r="H14" s="239"/>
      <c r="I14" s="1"/>
    </row>
    <row r="15" spans="1:15" ht="15.75" customHeight="1">
      <c r="A15" s="231"/>
      <c r="B15" s="182"/>
      <c r="C15" s="183" t="e">
        <f>#REF!</f>
        <v>#REF!</v>
      </c>
      <c r="D15" s="188" t="e">
        <f>#REF!</f>
        <v>#REF!</v>
      </c>
      <c r="E15" s="181">
        <v>0</v>
      </c>
      <c r="F15" s="217"/>
      <c r="G15" s="307" t="e">
        <f>ROUND(SUM(G7:G14),2)</f>
        <v>#REF!</v>
      </c>
      <c r="H15" s="239"/>
      <c r="I15" s="1"/>
    </row>
    <row r="16" spans="1:15" ht="15.75" customHeight="1">
      <c r="A16" s="232"/>
      <c r="B16" s="220"/>
      <c r="C16" s="270" t="e">
        <f>#REF!</f>
        <v>#REF!</v>
      </c>
      <c r="D16" s="227" t="e">
        <f>#REF!</f>
        <v>#REF!</v>
      </c>
      <c r="E16" s="181">
        <v>0</v>
      </c>
      <c r="F16" s="225"/>
      <c r="G16" s="284"/>
      <c r="H16" s="239"/>
    </row>
    <row r="17" spans="1:9" ht="14.4">
      <c r="A17" s="231">
        <v>9</v>
      </c>
      <c r="B17" s="321" t="s">
        <v>138</v>
      </c>
      <c r="C17" s="183" t="e">
        <f>#REF!</f>
        <v>#REF!</v>
      </c>
      <c r="D17" s="188" t="e">
        <f>#REF!</f>
        <v>#REF!</v>
      </c>
      <c r="E17" s="181">
        <v>0</v>
      </c>
      <c r="F17" s="217" t="e">
        <f>+#REF!</f>
        <v>#REF!</v>
      </c>
      <c r="G17" s="306" t="e">
        <f>ROUND(F17*E17,2)</f>
        <v>#REF!</v>
      </c>
      <c r="H17" s="239"/>
      <c r="I17" s="1"/>
    </row>
    <row r="18" spans="1:9" ht="14.4">
      <c r="A18" s="231">
        <v>10</v>
      </c>
      <c r="B18" s="321" t="s">
        <v>139</v>
      </c>
      <c r="C18" s="183" t="e">
        <f>#REF!</f>
        <v>#REF!</v>
      </c>
      <c r="D18" s="188" t="e">
        <f>#REF!</f>
        <v>#REF!</v>
      </c>
      <c r="E18" s="181">
        <v>0</v>
      </c>
      <c r="F18" s="217" t="e">
        <f>#REF!</f>
        <v>#REF!</v>
      </c>
      <c r="G18" s="306" t="e">
        <f>ROUND(F18*E18,2)</f>
        <v>#REF!</v>
      </c>
      <c r="H18" s="185"/>
      <c r="I18" s="1"/>
    </row>
    <row r="19" spans="1:9" ht="14.4">
      <c r="A19" s="231">
        <v>11</v>
      </c>
      <c r="B19" s="321" t="s">
        <v>46</v>
      </c>
      <c r="C19" s="183" t="e">
        <f>#REF!</f>
        <v>#REF!</v>
      </c>
      <c r="D19" s="188" t="e">
        <f>#REF!</f>
        <v>#REF!</v>
      </c>
      <c r="E19" s="181">
        <v>0</v>
      </c>
      <c r="F19" s="217" t="e">
        <f>#REF!</f>
        <v>#REF!</v>
      </c>
      <c r="G19" s="306" t="e">
        <f>ROUND(F19*E19,2)</f>
        <v>#REF!</v>
      </c>
      <c r="H19" s="185"/>
      <c r="I19" s="1"/>
    </row>
    <row r="20" spans="1:9" ht="14.4">
      <c r="A20" s="231">
        <v>12</v>
      </c>
      <c r="B20" s="321" t="s">
        <v>304</v>
      </c>
      <c r="C20" s="183" t="e">
        <f>#REF!</f>
        <v>#REF!</v>
      </c>
      <c r="D20" s="188" t="e">
        <f>#REF!</f>
        <v>#REF!</v>
      </c>
      <c r="E20" s="181">
        <v>0</v>
      </c>
      <c r="F20" s="217" t="e">
        <f>#REF!</f>
        <v>#REF!</v>
      </c>
      <c r="G20" s="306" t="e">
        <f>ROUND(F20*E20,2)</f>
        <v>#REF!</v>
      </c>
      <c r="H20" s="185"/>
      <c r="I20" s="1"/>
    </row>
    <row r="21" spans="1:9" ht="14.4">
      <c r="A21" s="231">
        <v>13</v>
      </c>
      <c r="B21" s="321" t="s">
        <v>54</v>
      </c>
      <c r="C21" s="183" t="e">
        <f>#REF!</f>
        <v>#REF!</v>
      </c>
      <c r="D21" s="188" t="e">
        <f>#REF!</f>
        <v>#REF!</v>
      </c>
      <c r="E21" s="181">
        <v>0</v>
      </c>
      <c r="F21" s="217" t="e">
        <f>#REF!</f>
        <v>#REF!</v>
      </c>
      <c r="G21" s="306" t="e">
        <f>ROUND(F21*E21,2)</f>
        <v>#REF!</v>
      </c>
      <c r="H21" s="185"/>
      <c r="I21" s="1"/>
    </row>
    <row r="22" spans="1:9">
      <c r="A22" s="232"/>
      <c r="B22" s="182"/>
      <c r="C22" s="183" t="e">
        <f>#REF!</f>
        <v>#REF!</v>
      </c>
      <c r="D22" s="188" t="e">
        <f>#REF!</f>
        <v>#REF!</v>
      </c>
      <c r="E22" s="181">
        <v>0</v>
      </c>
      <c r="F22" s="216"/>
      <c r="G22" s="307" t="e">
        <f>ROUND(SUM(G17:G21),2)</f>
        <v>#REF!</v>
      </c>
      <c r="H22" s="179"/>
      <c r="I22" s="19"/>
    </row>
    <row r="23" spans="1:9">
      <c r="A23" s="231"/>
      <c r="B23" s="220"/>
      <c r="C23" s="270" t="e">
        <f>#REF!</f>
        <v>#REF!</v>
      </c>
      <c r="D23" s="227" t="e">
        <f>#REF!</f>
        <v>#REF!</v>
      </c>
      <c r="E23" s="181">
        <v>0</v>
      </c>
      <c r="F23" s="223"/>
      <c r="G23" s="284"/>
      <c r="H23" s="179"/>
      <c r="I23" s="1"/>
    </row>
    <row r="24" spans="1:9" ht="14.4">
      <c r="A24" s="231">
        <v>14</v>
      </c>
      <c r="B24" s="321" t="s">
        <v>140</v>
      </c>
      <c r="C24" s="183" t="e">
        <f>#REF!</f>
        <v>#REF!</v>
      </c>
      <c r="D24" s="188" t="e">
        <f>#REF!</f>
        <v>#REF!</v>
      </c>
      <c r="E24" s="181">
        <v>0</v>
      </c>
      <c r="F24" s="217" t="e">
        <f>+#REF!</f>
        <v>#REF!</v>
      </c>
      <c r="G24" s="306" t="e">
        <f>ROUND(F24*E24,2)</f>
        <v>#REF!</v>
      </c>
      <c r="H24" s="179"/>
      <c r="I24" s="1"/>
    </row>
    <row r="25" spans="1:9" ht="16.5" customHeight="1">
      <c r="A25" s="231"/>
      <c r="B25" s="321" t="s">
        <v>517</v>
      </c>
      <c r="C25" s="183" t="e">
        <f>#REF!</f>
        <v>#REF!</v>
      </c>
      <c r="D25" s="188" t="e">
        <f>#REF!</f>
        <v>#REF!</v>
      </c>
      <c r="E25" s="181">
        <v>0</v>
      </c>
      <c r="F25" s="217" t="e">
        <f>#REF!</f>
        <v>#REF!</v>
      </c>
      <c r="G25" s="306" t="e">
        <f>ROUND(F25*E25,2)</f>
        <v>#REF!</v>
      </c>
      <c r="H25" s="179"/>
      <c r="I25" s="1"/>
    </row>
    <row r="26" spans="1:9" ht="14.4">
      <c r="A26" s="231">
        <v>15</v>
      </c>
      <c r="B26" s="321" t="s">
        <v>55</v>
      </c>
      <c r="C26" s="183" t="e">
        <f>#REF!</f>
        <v>#REF!</v>
      </c>
      <c r="D26" s="188" t="e">
        <f>#REF!</f>
        <v>#REF!</v>
      </c>
      <c r="E26" s="181">
        <v>0</v>
      </c>
      <c r="F26" s="217" t="e">
        <f>+'320.1'!N51</f>
        <v>#REF!</v>
      </c>
      <c r="G26" s="306" t="e">
        <f>ROUND(F26*E26,2)</f>
        <v>#REF!</v>
      </c>
      <c r="H26" s="179"/>
      <c r="I26" s="1"/>
    </row>
    <row r="27" spans="1:9" ht="14.4">
      <c r="A27" s="231">
        <v>16</v>
      </c>
      <c r="B27" s="321" t="s">
        <v>56</v>
      </c>
      <c r="C27" s="183" t="e">
        <f>#REF!</f>
        <v>#REF!</v>
      </c>
      <c r="D27" s="188" t="e">
        <f>#REF!</f>
        <v>#REF!</v>
      </c>
      <c r="E27" s="181">
        <v>0</v>
      </c>
      <c r="F27" s="217" t="e">
        <f>+#REF!</f>
        <v>#REF!</v>
      </c>
      <c r="G27" s="306" t="e">
        <f>ROUND(F27*E27,2)</f>
        <v>#REF!</v>
      </c>
      <c r="H27" s="179"/>
      <c r="I27" s="1"/>
    </row>
    <row r="28" spans="1:9">
      <c r="A28" s="231"/>
      <c r="B28" s="182"/>
      <c r="C28" s="183" t="e">
        <f>#REF!</f>
        <v>#REF!</v>
      </c>
      <c r="D28" s="188" t="e">
        <f>#REF!</f>
        <v>#REF!</v>
      </c>
      <c r="E28" s="181">
        <v>0</v>
      </c>
      <c r="F28" s="217"/>
      <c r="G28" s="307" t="e">
        <f>ROUND(SUM(G24:G27),2)</f>
        <v>#REF!</v>
      </c>
      <c r="H28" s="179"/>
      <c r="I28" s="1"/>
    </row>
    <row r="29" spans="1:9" ht="15.45" customHeight="1">
      <c r="A29" s="232"/>
      <c r="B29" s="220"/>
      <c r="C29" s="270" t="e">
        <f>#REF!</f>
        <v>#REF!</v>
      </c>
      <c r="D29" s="227" t="e">
        <f>#REF!</f>
        <v>#REF!</v>
      </c>
      <c r="E29" s="181">
        <v>0</v>
      </c>
      <c r="F29" s="223"/>
      <c r="G29" s="284"/>
      <c r="H29" s="179"/>
      <c r="I29" s="1"/>
    </row>
    <row r="30" spans="1:9" ht="14.4">
      <c r="A30" s="263">
        <v>17</v>
      </c>
      <c r="B30" s="322" t="s">
        <v>142</v>
      </c>
      <c r="C30" s="183" t="e">
        <f>#REF!</f>
        <v>#REF!</v>
      </c>
      <c r="D30" s="188" t="e">
        <f>#REF!</f>
        <v>#REF!</v>
      </c>
      <c r="E30" s="181">
        <v>0</v>
      </c>
      <c r="F30" s="218" t="e">
        <f>'500.1.1P'!N56</f>
        <v>#REF!</v>
      </c>
      <c r="G30" s="306" t="e">
        <f>ROUND(F30*E30,2)</f>
        <v>#REF!</v>
      </c>
      <c r="H30" s="179"/>
      <c r="I30" s="1"/>
    </row>
    <row r="31" spans="1:9" ht="14.4">
      <c r="A31" s="263">
        <v>18</v>
      </c>
      <c r="B31" s="322" t="s">
        <v>143</v>
      </c>
      <c r="C31" s="183" t="e">
        <f>#REF!</f>
        <v>#REF!</v>
      </c>
      <c r="D31" s="188" t="e">
        <f>#REF!</f>
        <v>#REF!</v>
      </c>
      <c r="E31" s="181">
        <v>0</v>
      </c>
      <c r="F31" s="218" t="e">
        <f>#REF!</f>
        <v>#REF!</v>
      </c>
      <c r="G31" s="306" t="e">
        <f>ROUND(F31*E31,2)</f>
        <v>#REF!</v>
      </c>
      <c r="H31" s="179"/>
      <c r="I31" s="1"/>
    </row>
    <row r="32" spans="1:9" ht="14.4">
      <c r="A32" s="263">
        <v>19</v>
      </c>
      <c r="B32" s="322" t="s">
        <v>144</v>
      </c>
      <c r="C32" s="183" t="e">
        <f>#REF!</f>
        <v>#REF!</v>
      </c>
      <c r="D32" s="188" t="e">
        <f>#REF!</f>
        <v>#REF!</v>
      </c>
      <c r="E32" s="181">
        <v>0</v>
      </c>
      <c r="F32" s="218" t="e">
        <f>'500.1.3P'!N56</f>
        <v>#REF!</v>
      </c>
      <c r="G32" s="306" t="e">
        <f>ROUND(F32*E32,2)</f>
        <v>#REF!</v>
      </c>
      <c r="H32" s="179"/>
      <c r="I32" s="1"/>
    </row>
    <row r="33" spans="1:9" ht="14.4">
      <c r="A33" s="263">
        <v>20</v>
      </c>
      <c r="B33" s="322" t="s">
        <v>145</v>
      </c>
      <c r="C33" s="183" t="e">
        <f>#REF!</f>
        <v>#REF!</v>
      </c>
      <c r="D33" s="188" t="e">
        <f>#REF!</f>
        <v>#REF!</v>
      </c>
      <c r="E33" s="181">
        <v>0</v>
      </c>
      <c r="F33" s="218" t="e">
        <f>#REF!</f>
        <v>#REF!</v>
      </c>
      <c r="G33" s="306" t="e">
        <f>ROUND(F33*E33,2)</f>
        <v>#REF!</v>
      </c>
      <c r="H33" s="179"/>
      <c r="I33" s="1"/>
    </row>
    <row r="34" spans="1:9" ht="14.4">
      <c r="A34" s="263">
        <v>21</v>
      </c>
      <c r="B34" s="322" t="s">
        <v>146</v>
      </c>
      <c r="C34" s="183" t="e">
        <f>#REF!</f>
        <v>#REF!</v>
      </c>
      <c r="D34" s="188" t="e">
        <f>#REF!</f>
        <v>#REF!</v>
      </c>
      <c r="E34" s="181">
        <v>0</v>
      </c>
      <c r="F34" s="218" t="e">
        <f>#REF!</f>
        <v>#REF!</v>
      </c>
      <c r="G34" s="306" t="e">
        <f>ROUND(F34*E34,2)</f>
        <v>#REF!</v>
      </c>
      <c r="H34" s="179"/>
      <c r="I34" s="1"/>
    </row>
    <row r="35" spans="1:9">
      <c r="A35" s="263"/>
      <c r="B35" s="187"/>
      <c r="C35" s="183" t="e">
        <f>#REF!</f>
        <v>#REF!</v>
      </c>
      <c r="D35" s="188" t="e">
        <f>#REF!</f>
        <v>#REF!</v>
      </c>
      <c r="E35" s="181">
        <v>0</v>
      </c>
      <c r="F35" s="218"/>
      <c r="G35" s="307" t="e">
        <f>ROUND(SUM(G30:G34),2)</f>
        <v>#REF!</v>
      </c>
      <c r="H35" s="179"/>
      <c r="I35" s="1"/>
    </row>
    <row r="36" spans="1:9">
      <c r="A36" s="263"/>
      <c r="B36" s="227"/>
      <c r="C36" s="270" t="e">
        <f>#REF!</f>
        <v>#REF!</v>
      </c>
      <c r="D36" s="227" t="e">
        <f>#REF!</f>
        <v>#REF!</v>
      </c>
      <c r="E36" s="181">
        <v>0</v>
      </c>
      <c r="F36" s="223"/>
      <c r="G36" s="284"/>
      <c r="H36" s="179"/>
      <c r="I36" s="1"/>
    </row>
    <row r="37" spans="1:9" ht="14.4">
      <c r="A37" s="263">
        <v>22</v>
      </c>
      <c r="B37" s="322" t="s">
        <v>147</v>
      </c>
      <c r="C37" s="183" t="e">
        <f>#REF!</f>
        <v>#REF!</v>
      </c>
      <c r="D37" s="188" t="e">
        <f>#REF!</f>
        <v>#REF!</v>
      </c>
      <c r="E37" s="181">
        <v>0</v>
      </c>
      <c r="F37" s="218" t="e">
        <f>#REF!</f>
        <v>#REF!</v>
      </c>
      <c r="G37" s="306" t="e">
        <f t="shared" ref="G37:G42" si="1">ROUND(F37*E37,2)</f>
        <v>#REF!</v>
      </c>
      <c r="H37" s="179"/>
      <c r="I37" s="217" t="e">
        <f>#REF!</f>
        <v>#REF!</v>
      </c>
    </row>
    <row r="38" spans="1:9" ht="14.4">
      <c r="A38" s="263">
        <v>23</v>
      </c>
      <c r="B38" s="322" t="s">
        <v>148</v>
      </c>
      <c r="C38" s="183" t="e">
        <f>#REF!</f>
        <v>#REF!</v>
      </c>
      <c r="D38" s="188" t="e">
        <f>#REF!</f>
        <v>#REF!</v>
      </c>
      <c r="E38" s="181">
        <v>0</v>
      </c>
      <c r="F38" s="218" t="e">
        <f>'12P'!N56</f>
        <v>#REF!</v>
      </c>
      <c r="G38" s="306" t="e">
        <f t="shared" si="1"/>
        <v>#REF!</v>
      </c>
      <c r="H38" s="179"/>
      <c r="I38" s="217" t="e">
        <f>+'420.1'!N48</f>
        <v>#REF!</v>
      </c>
    </row>
    <row r="39" spans="1:9" ht="14.4">
      <c r="A39" s="263">
        <v>24</v>
      </c>
      <c r="B39" s="322" t="s">
        <v>149</v>
      </c>
      <c r="C39" s="183" t="e">
        <f>#REF!</f>
        <v>#REF!</v>
      </c>
      <c r="D39" s="188" t="e">
        <f>#REF!</f>
        <v>#REF!</v>
      </c>
      <c r="E39" s="181">
        <v>0</v>
      </c>
      <c r="F39" s="218" t="e">
        <f>#REF!</f>
        <v>#REF!</v>
      </c>
      <c r="G39" s="306" t="e">
        <f t="shared" si="1"/>
        <v>#REF!</v>
      </c>
      <c r="H39" s="179"/>
      <c r="I39" s="217" t="e">
        <f>+'450.2P'!N53</f>
        <v>#REF!</v>
      </c>
    </row>
    <row r="40" spans="1:9" ht="14.4">
      <c r="A40" s="263">
        <v>25</v>
      </c>
      <c r="B40" s="322" t="s">
        <v>279</v>
      </c>
      <c r="C40" s="183" t="e">
        <f>#REF!</f>
        <v>#REF!</v>
      </c>
      <c r="D40" s="188" t="e">
        <f>#REF!</f>
        <v>#REF!</v>
      </c>
      <c r="E40" s="181">
        <v>0</v>
      </c>
      <c r="F40" s="218" t="e">
        <f>#REF!</f>
        <v>#REF!</v>
      </c>
      <c r="G40" s="306" t="e">
        <f t="shared" si="1"/>
        <v>#REF!</v>
      </c>
      <c r="H40" s="179"/>
      <c r="I40" s="1"/>
    </row>
    <row r="41" spans="1:9" ht="14.4">
      <c r="A41" s="263">
        <v>26</v>
      </c>
      <c r="B41" s="322" t="s">
        <v>280</v>
      </c>
      <c r="C41" s="183" t="e">
        <f>#REF!</f>
        <v>#REF!</v>
      </c>
      <c r="D41" s="188" t="e">
        <f>#REF!</f>
        <v>#REF!</v>
      </c>
      <c r="E41" s="181">
        <v>0</v>
      </c>
      <c r="F41" s="218" t="e">
        <f>#REF!</f>
        <v>#REF!</v>
      </c>
      <c r="G41" s="306" t="e">
        <f t="shared" si="1"/>
        <v>#REF!</v>
      </c>
      <c r="H41" s="179"/>
      <c r="I41" s="1"/>
    </row>
    <row r="42" spans="1:9" ht="14.4">
      <c r="A42" s="263">
        <v>27</v>
      </c>
      <c r="B42" s="322" t="s">
        <v>281</v>
      </c>
      <c r="C42" s="183" t="e">
        <f>#REF!</f>
        <v>#REF!</v>
      </c>
      <c r="D42" s="188" t="e">
        <f>#REF!</f>
        <v>#REF!</v>
      </c>
      <c r="E42" s="181">
        <v>0</v>
      </c>
      <c r="F42" s="218" t="e">
        <f>#REF!</f>
        <v>#REF!</v>
      </c>
      <c r="G42" s="306" t="e">
        <f t="shared" si="1"/>
        <v>#REF!</v>
      </c>
      <c r="H42" s="179"/>
      <c r="I42" s="1"/>
    </row>
    <row r="43" spans="1:9">
      <c r="A43" s="263"/>
      <c r="B43" s="187"/>
      <c r="C43" s="183" t="e">
        <f>#REF!</f>
        <v>#REF!</v>
      </c>
      <c r="D43" s="188" t="e">
        <f>#REF!</f>
        <v>#REF!</v>
      </c>
      <c r="E43" s="181">
        <v>0</v>
      </c>
      <c r="F43" s="216"/>
      <c r="G43" s="307" t="e">
        <f>SUM(G37:G42)</f>
        <v>#REF!</v>
      </c>
      <c r="H43" s="179"/>
      <c r="I43" s="1"/>
    </row>
    <row r="44" spans="1:9">
      <c r="A44" s="263"/>
      <c r="B44" s="220"/>
      <c r="C44" s="270" t="e">
        <f>#REF!</f>
        <v>#REF!</v>
      </c>
      <c r="D44" s="227" t="e">
        <f>#REF!</f>
        <v>#REF!</v>
      </c>
      <c r="E44" s="181">
        <v>0</v>
      </c>
      <c r="F44" s="223"/>
      <c r="G44" s="284"/>
      <c r="H44" s="179"/>
      <c r="I44" s="1"/>
    </row>
    <row r="45" spans="1:9" ht="14.4">
      <c r="A45" s="263">
        <v>28</v>
      </c>
      <c r="B45" s="321" t="s">
        <v>57</v>
      </c>
      <c r="C45" s="183" t="e">
        <f>#REF!</f>
        <v>#REF!</v>
      </c>
      <c r="D45" s="188" t="e">
        <f>#REF!</f>
        <v>#REF!</v>
      </c>
      <c r="E45" s="181">
        <v>0</v>
      </c>
      <c r="F45" s="216" t="e">
        <f>#REF!</f>
        <v>#REF!</v>
      </c>
      <c r="G45" s="306" t="e">
        <f>ROUND(F45*E45,2)</f>
        <v>#REF!</v>
      </c>
      <c r="H45" s="179"/>
      <c r="I45" s="1"/>
    </row>
    <row r="46" spans="1:9" ht="14.4">
      <c r="A46" s="263">
        <v>29</v>
      </c>
      <c r="B46" s="321" t="s">
        <v>62</v>
      </c>
      <c r="C46" s="183" t="e">
        <f>#REF!</f>
        <v>#REF!</v>
      </c>
      <c r="D46" s="188" t="e">
        <f>#REF!</f>
        <v>#REF!</v>
      </c>
      <c r="E46" s="181">
        <v>0</v>
      </c>
      <c r="F46" s="216" t="e">
        <f>#REF!</f>
        <v>#REF!</v>
      </c>
      <c r="G46" s="306" t="e">
        <f>ROUND(F46*E46,2)</f>
        <v>#REF!</v>
      </c>
      <c r="H46" s="179"/>
      <c r="I46" s="1"/>
    </row>
    <row r="47" spans="1:9" ht="14.4">
      <c r="A47" s="263">
        <v>30</v>
      </c>
      <c r="B47" s="321" t="s">
        <v>259</v>
      </c>
      <c r="C47" s="183" t="e">
        <f>#REF!</f>
        <v>#REF!</v>
      </c>
      <c r="D47" s="188" t="e">
        <f>#REF!</f>
        <v>#REF!</v>
      </c>
      <c r="E47" s="181">
        <v>0</v>
      </c>
      <c r="F47" s="216" t="e">
        <f>#REF!</f>
        <v>#REF!</v>
      </c>
      <c r="G47" s="306" t="e">
        <f>ROUND(F47*E47,2)</f>
        <v>#REF!</v>
      </c>
      <c r="H47" s="179"/>
      <c r="I47" s="1"/>
    </row>
    <row r="48" spans="1:9">
      <c r="A48" s="263"/>
      <c r="B48" s="182"/>
      <c r="C48" s="183" t="e">
        <f>#REF!</f>
        <v>#REF!</v>
      </c>
      <c r="D48" s="188" t="e">
        <f>#REF!</f>
        <v>#REF!</v>
      </c>
      <c r="E48" s="181">
        <v>0</v>
      </c>
      <c r="F48" s="218"/>
      <c r="G48" s="307" t="e">
        <f>ROUND(SUM(G45:G47),0)</f>
        <v>#REF!</v>
      </c>
      <c r="H48" s="179"/>
      <c r="I48" s="1"/>
    </row>
    <row r="49" spans="1:11">
      <c r="A49" s="232"/>
      <c r="B49" s="220"/>
      <c r="C49" s="270" t="e">
        <f>#REF!</f>
        <v>#REF!</v>
      </c>
      <c r="D49" s="227" t="e">
        <f>#REF!</f>
        <v>#REF!</v>
      </c>
      <c r="E49" s="181">
        <v>0</v>
      </c>
      <c r="F49" s="222"/>
      <c r="G49" s="224"/>
      <c r="H49" s="179"/>
      <c r="I49" s="1"/>
    </row>
    <row r="50" spans="1:11" ht="14.4">
      <c r="A50" s="232">
        <v>31</v>
      </c>
      <c r="B50" s="321" t="s">
        <v>47</v>
      </c>
      <c r="C50" s="183" t="e">
        <f>#REF!</f>
        <v>#REF!</v>
      </c>
      <c r="D50" s="188" t="e">
        <f>#REF!</f>
        <v>#REF!</v>
      </c>
      <c r="E50" s="181">
        <v>0</v>
      </c>
      <c r="F50" s="481" t="e">
        <f>#REF!</f>
        <v>#REF!</v>
      </c>
      <c r="G50" s="306" t="e">
        <f>ROUND(F50*E50,2)</f>
        <v>#REF!</v>
      </c>
      <c r="H50" s="179"/>
      <c r="I50" s="1"/>
    </row>
    <row r="51" spans="1:11" ht="14.4">
      <c r="A51" s="232"/>
      <c r="B51" s="321" t="e">
        <f>#REF!</f>
        <v>#REF!</v>
      </c>
      <c r="C51" s="183" t="e">
        <f>#REF!</f>
        <v>#REF!</v>
      </c>
      <c r="D51" s="188" t="e">
        <f>#REF!</f>
        <v>#REF!</v>
      </c>
      <c r="E51" s="181">
        <v>0</v>
      </c>
      <c r="F51" s="481" t="e">
        <f>#REF!</f>
        <v>#REF!</v>
      </c>
      <c r="G51" s="306" t="e">
        <f>ROUND(F51*E51,2)</f>
        <v>#REF!</v>
      </c>
      <c r="H51" s="179"/>
      <c r="I51" s="1"/>
    </row>
    <row r="52" spans="1:11">
      <c r="A52" s="231"/>
      <c r="B52" s="182"/>
      <c r="C52" s="183" t="e">
        <f>#REF!</f>
        <v>#REF!</v>
      </c>
      <c r="D52" s="188" t="e">
        <f>#REF!</f>
        <v>#REF!</v>
      </c>
      <c r="E52" s="181">
        <v>0</v>
      </c>
      <c r="F52" s="274"/>
      <c r="G52" s="315" t="e">
        <f>SUM(G50:G51)</f>
        <v>#REF!</v>
      </c>
      <c r="H52" s="179"/>
      <c r="I52" s="1"/>
    </row>
    <row r="53" spans="1:11" ht="15" customHeight="1">
      <c r="A53" s="231"/>
      <c r="B53" s="220"/>
      <c r="C53" s="270" t="e">
        <f>#REF!</f>
        <v>#REF!</v>
      </c>
      <c r="D53" s="227" t="e">
        <f>#REF!</f>
        <v>#REF!</v>
      </c>
      <c r="E53" s="181">
        <v>0</v>
      </c>
      <c r="F53" s="222"/>
      <c r="G53" s="224"/>
      <c r="H53" s="179"/>
      <c r="I53" s="1"/>
      <c r="J53" s="19"/>
      <c r="K53" s="19"/>
    </row>
    <row r="54" spans="1:11" ht="15" customHeight="1">
      <c r="A54" s="231">
        <v>32</v>
      </c>
      <c r="B54" s="321" t="s">
        <v>48</v>
      </c>
      <c r="C54" s="183" t="e">
        <f>#REF!</f>
        <v>#REF!</v>
      </c>
      <c r="D54" s="188" t="e">
        <f>#REF!</f>
        <v>#REF!</v>
      </c>
      <c r="E54" s="181">
        <v>0</v>
      </c>
      <c r="F54" s="217" t="e">
        <f>#REF!</f>
        <v>#REF!</v>
      </c>
      <c r="G54" s="306" t="e">
        <f>ROUND(F54*E54,2)</f>
        <v>#REF!</v>
      </c>
      <c r="H54" s="179"/>
      <c r="I54" s="1"/>
      <c r="J54" s="19"/>
      <c r="K54" s="19"/>
    </row>
    <row r="55" spans="1:11" ht="15" customHeight="1">
      <c r="A55" s="232">
        <v>33</v>
      </c>
      <c r="B55" s="321" t="s">
        <v>155</v>
      </c>
      <c r="C55" s="183" t="e">
        <f>#REF!</f>
        <v>#REF!</v>
      </c>
      <c r="D55" s="188" t="e">
        <f>#REF!</f>
        <v>#REF!</v>
      </c>
      <c r="E55" s="181">
        <v>0</v>
      </c>
      <c r="F55" s="217" t="e">
        <f>#REF!</f>
        <v>#REF!</v>
      </c>
      <c r="G55" s="306" t="e">
        <f>ROUND(F55*E55,0)</f>
        <v>#REF!</v>
      </c>
      <c r="H55" s="179"/>
      <c r="I55" s="1"/>
      <c r="J55" s="19"/>
      <c r="K55" s="19"/>
    </row>
    <row r="56" spans="1:11" ht="14.4">
      <c r="A56" s="231">
        <v>34</v>
      </c>
      <c r="B56" s="321" t="s">
        <v>156</v>
      </c>
      <c r="C56" s="183" t="e">
        <f>#REF!</f>
        <v>#REF!</v>
      </c>
      <c r="D56" s="188" t="e">
        <f>#REF!</f>
        <v>#REF!</v>
      </c>
      <c r="E56" s="181">
        <v>0</v>
      </c>
      <c r="F56" s="217" t="e">
        <f>#REF!</f>
        <v>#REF!</v>
      </c>
      <c r="G56" s="306" t="e">
        <f>ROUND(F56*E56,0)</f>
        <v>#REF!</v>
      </c>
      <c r="H56" s="179"/>
      <c r="I56" s="1"/>
      <c r="J56" s="19"/>
      <c r="K56" s="19"/>
    </row>
    <row r="57" spans="1:11">
      <c r="A57" s="231"/>
      <c r="B57" s="182"/>
      <c r="C57" s="183"/>
      <c r="D57" s="188"/>
      <c r="E57" s="181">
        <v>0</v>
      </c>
      <c r="F57" s="217"/>
      <c r="G57" s="307" t="e">
        <f>ROUND(SUM(G54:G56),2)</f>
        <v>#REF!</v>
      </c>
      <c r="H57" s="179"/>
      <c r="I57" s="1"/>
      <c r="J57" s="19"/>
      <c r="K57" s="19"/>
    </row>
    <row r="58" spans="1:11">
      <c r="A58" s="232"/>
      <c r="B58" s="220"/>
      <c r="C58" s="270" t="e">
        <f>#REF!</f>
        <v>#REF!</v>
      </c>
      <c r="D58" s="227" t="e">
        <f>#REF!</f>
        <v>#REF!</v>
      </c>
      <c r="E58" s="181">
        <v>0</v>
      </c>
      <c r="F58" s="225"/>
      <c r="G58" s="284"/>
      <c r="H58" s="179"/>
      <c r="I58" s="1"/>
      <c r="J58" s="19"/>
      <c r="K58" s="19"/>
    </row>
    <row r="59" spans="1:11" ht="14.4">
      <c r="A59" s="231">
        <v>35</v>
      </c>
      <c r="B59" s="321" t="s">
        <v>208</v>
      </c>
      <c r="C59" s="183" t="e">
        <f>#REF!</f>
        <v>#REF!</v>
      </c>
      <c r="D59" s="188" t="e">
        <f>#REF!</f>
        <v>#REF!</v>
      </c>
      <c r="E59" s="181">
        <v>0</v>
      </c>
      <c r="F59" s="217" t="e">
        <f>#REF!</f>
        <v>#REF!</v>
      </c>
      <c r="G59" s="306" t="e">
        <f>ROUND(F59*E59,2)</f>
        <v>#REF!</v>
      </c>
      <c r="H59" s="179"/>
      <c r="I59" s="1"/>
      <c r="J59" s="19"/>
      <c r="K59" s="19"/>
    </row>
    <row r="60" spans="1:11" ht="14.4">
      <c r="A60" s="231">
        <v>36</v>
      </c>
      <c r="B60" s="321" t="s">
        <v>246</v>
      </c>
      <c r="C60" s="183" t="e">
        <f>#REF!</f>
        <v>#REF!</v>
      </c>
      <c r="D60" s="188" t="e">
        <f>#REF!</f>
        <v>#REF!</v>
      </c>
      <c r="E60" s="181">
        <v>0</v>
      </c>
      <c r="F60" s="217" t="e">
        <f>#REF!</f>
        <v>#REF!</v>
      </c>
      <c r="G60" s="306" t="e">
        <f t="shared" ref="G60:G81" si="2">ROUND(F60*E60,2)</f>
        <v>#REF!</v>
      </c>
      <c r="H60" s="179"/>
      <c r="I60" s="1"/>
      <c r="J60" s="19"/>
      <c r="K60" s="19"/>
    </row>
    <row r="61" spans="1:11" ht="14.4">
      <c r="A61" s="231">
        <v>37</v>
      </c>
      <c r="B61" s="321" t="s">
        <v>196</v>
      </c>
      <c r="C61" s="183" t="e">
        <f>#REF!</f>
        <v>#REF!</v>
      </c>
      <c r="D61" s="188" t="e">
        <f>#REF!</f>
        <v>#REF!</v>
      </c>
      <c r="E61" s="181">
        <v>0</v>
      </c>
      <c r="F61" s="217" t="e">
        <f>#REF!</f>
        <v>#REF!</v>
      </c>
      <c r="G61" s="306" t="e">
        <f t="shared" si="2"/>
        <v>#REF!</v>
      </c>
      <c r="H61" s="179"/>
      <c r="I61" s="1"/>
      <c r="J61" s="19"/>
      <c r="K61" s="19"/>
    </row>
    <row r="62" spans="1:11" ht="14.4">
      <c r="A62" s="231">
        <v>38</v>
      </c>
      <c r="B62" s="321" t="s">
        <v>197</v>
      </c>
      <c r="C62" s="183" t="e">
        <f>#REF!</f>
        <v>#REF!</v>
      </c>
      <c r="D62" s="188" t="e">
        <f>#REF!</f>
        <v>#REF!</v>
      </c>
      <c r="E62" s="181">
        <v>0</v>
      </c>
      <c r="F62" s="217" t="e">
        <f>#REF!</f>
        <v>#REF!</v>
      </c>
      <c r="G62" s="306" t="e">
        <f t="shared" si="2"/>
        <v>#REF!</v>
      </c>
      <c r="H62" s="179"/>
      <c r="I62" s="1"/>
      <c r="J62" s="19"/>
      <c r="K62" s="19"/>
    </row>
    <row r="63" spans="1:11" ht="14.4">
      <c r="A63" s="231">
        <v>39</v>
      </c>
      <c r="B63" s="321" t="s">
        <v>198</v>
      </c>
      <c r="C63" s="183" t="e">
        <f>#REF!</f>
        <v>#REF!</v>
      </c>
      <c r="D63" s="188" t="e">
        <f>#REF!</f>
        <v>#REF!</v>
      </c>
      <c r="E63" s="181">
        <v>0</v>
      </c>
      <c r="F63" s="217" t="e">
        <f>#REF!</f>
        <v>#REF!</v>
      </c>
      <c r="G63" s="306" t="e">
        <f t="shared" si="2"/>
        <v>#REF!</v>
      </c>
      <c r="H63" s="179"/>
      <c r="I63" s="1"/>
      <c r="J63" s="19"/>
      <c r="K63" s="19"/>
    </row>
    <row r="64" spans="1:11" ht="14.4">
      <c r="A64" s="231">
        <v>40</v>
      </c>
      <c r="B64" s="321" t="s">
        <v>199</v>
      </c>
      <c r="C64" s="183" t="e">
        <f>#REF!</f>
        <v>#REF!</v>
      </c>
      <c r="D64" s="188" t="e">
        <f>#REF!</f>
        <v>#REF!</v>
      </c>
      <c r="E64" s="181">
        <v>0</v>
      </c>
      <c r="F64" s="217" t="e">
        <f>#REF!</f>
        <v>#REF!</v>
      </c>
      <c r="G64" s="306" t="e">
        <f t="shared" si="2"/>
        <v>#REF!</v>
      </c>
      <c r="H64" s="179"/>
      <c r="I64" s="1"/>
      <c r="J64" s="19"/>
      <c r="K64" s="19"/>
    </row>
    <row r="65" spans="1:11" ht="14.4">
      <c r="A65" s="231">
        <v>41</v>
      </c>
      <c r="B65" s="321" t="s">
        <v>205</v>
      </c>
      <c r="C65" s="183" t="e">
        <f>#REF!</f>
        <v>#REF!</v>
      </c>
      <c r="D65" s="188" t="e">
        <f>#REF!</f>
        <v>#REF!</v>
      </c>
      <c r="E65" s="181">
        <v>0</v>
      </c>
      <c r="F65" s="217" t="e">
        <f>#REF!</f>
        <v>#REF!</v>
      </c>
      <c r="G65" s="306" t="e">
        <f t="shared" si="2"/>
        <v>#REF!</v>
      </c>
      <c r="H65" s="179"/>
      <c r="I65" s="1"/>
      <c r="J65" s="19"/>
      <c r="K65" s="19"/>
    </row>
    <row r="66" spans="1:11" ht="14.4">
      <c r="A66" s="231">
        <v>42</v>
      </c>
      <c r="B66" s="321" t="s">
        <v>206</v>
      </c>
      <c r="C66" s="183" t="e">
        <f>#REF!</f>
        <v>#REF!</v>
      </c>
      <c r="D66" s="188" t="e">
        <f>#REF!</f>
        <v>#REF!</v>
      </c>
      <c r="E66" s="181">
        <v>0</v>
      </c>
      <c r="F66" s="217" t="e">
        <f>#REF!</f>
        <v>#REF!</v>
      </c>
      <c r="G66" s="306" t="e">
        <f t="shared" si="2"/>
        <v>#REF!</v>
      </c>
      <c r="H66" s="1"/>
      <c r="I66" s="1"/>
      <c r="J66" s="19"/>
      <c r="K66" s="19"/>
    </row>
    <row r="67" spans="1:11" ht="14.4">
      <c r="A67" s="231">
        <v>43</v>
      </c>
      <c r="B67" s="321" t="s">
        <v>298</v>
      </c>
      <c r="C67" s="183" t="e">
        <f>#REF!</f>
        <v>#REF!</v>
      </c>
      <c r="D67" s="188" t="e">
        <f>#REF!</f>
        <v>#REF!</v>
      </c>
      <c r="E67" s="181">
        <v>0</v>
      </c>
      <c r="F67" s="217" t="e">
        <f>#REF!</f>
        <v>#REF!</v>
      </c>
      <c r="G67" s="306" t="e">
        <f t="shared" si="2"/>
        <v>#REF!</v>
      </c>
      <c r="H67" s="1"/>
      <c r="I67" s="1"/>
      <c r="J67" s="19"/>
      <c r="K67" s="19"/>
    </row>
    <row r="68" spans="1:11" ht="14.4">
      <c r="A68" s="231">
        <v>44</v>
      </c>
      <c r="B68" s="321" t="s">
        <v>207</v>
      </c>
      <c r="C68" s="183" t="e">
        <f>#REF!</f>
        <v>#REF!</v>
      </c>
      <c r="D68" s="188" t="e">
        <f>#REF!</f>
        <v>#REF!</v>
      </c>
      <c r="E68" s="181">
        <v>0</v>
      </c>
      <c r="F68" s="217" t="e">
        <f>#REF!</f>
        <v>#REF!</v>
      </c>
      <c r="G68" s="306" t="e">
        <f t="shared" si="2"/>
        <v>#REF!</v>
      </c>
      <c r="H68" s="1"/>
      <c r="I68" s="1"/>
      <c r="J68" s="19"/>
      <c r="K68" s="19"/>
    </row>
    <row r="69" spans="1:11" ht="14.4">
      <c r="A69" s="231">
        <v>45</v>
      </c>
      <c r="B69" s="321" t="s">
        <v>200</v>
      </c>
      <c r="C69" s="183" t="e">
        <f>#REF!</f>
        <v>#REF!</v>
      </c>
      <c r="D69" s="188" t="e">
        <f>#REF!</f>
        <v>#REF!</v>
      </c>
      <c r="E69" s="181">
        <v>0</v>
      </c>
      <c r="F69" s="217" t="e">
        <f>#REF!</f>
        <v>#REF!</v>
      </c>
      <c r="G69" s="306" t="e">
        <f t="shared" si="2"/>
        <v>#REF!</v>
      </c>
      <c r="H69" s="1"/>
      <c r="I69" s="1"/>
      <c r="J69" s="19"/>
      <c r="K69" s="19"/>
    </row>
    <row r="70" spans="1:11" ht="14.4">
      <c r="A70" s="231">
        <v>46</v>
      </c>
      <c r="B70" s="321" t="s">
        <v>201</v>
      </c>
      <c r="C70" s="183" t="e">
        <f>#REF!</f>
        <v>#REF!</v>
      </c>
      <c r="D70" s="188" t="e">
        <f>#REF!</f>
        <v>#REF!</v>
      </c>
      <c r="E70" s="181">
        <v>0</v>
      </c>
      <c r="F70" s="217" t="e">
        <f>#REF!</f>
        <v>#REF!</v>
      </c>
      <c r="G70" s="306" t="e">
        <f t="shared" si="2"/>
        <v>#REF!</v>
      </c>
      <c r="H70" s="1"/>
      <c r="I70" s="1"/>
      <c r="J70" s="19"/>
      <c r="K70" s="19"/>
    </row>
    <row r="71" spans="1:11" ht="14.4">
      <c r="A71" s="231">
        <v>47</v>
      </c>
      <c r="B71" s="321" t="s">
        <v>295</v>
      </c>
      <c r="C71" s="183" t="e">
        <f>#REF!</f>
        <v>#REF!</v>
      </c>
      <c r="D71" s="188" t="e">
        <f>#REF!</f>
        <v>#REF!</v>
      </c>
      <c r="E71" s="181">
        <v>0</v>
      </c>
      <c r="F71" s="217" t="e">
        <f>#REF!</f>
        <v>#REF!</v>
      </c>
      <c r="G71" s="306" t="e">
        <f t="shared" si="2"/>
        <v>#REF!</v>
      </c>
      <c r="H71" s="1"/>
      <c r="I71" s="1"/>
      <c r="J71" s="19"/>
      <c r="K71" s="19"/>
    </row>
    <row r="72" spans="1:11" ht="14.4">
      <c r="A72" s="231">
        <v>48</v>
      </c>
      <c r="B72" s="321" t="s">
        <v>202</v>
      </c>
      <c r="C72" s="183" t="e">
        <f>#REF!</f>
        <v>#REF!</v>
      </c>
      <c r="D72" s="188" t="e">
        <f>#REF!</f>
        <v>#REF!</v>
      </c>
      <c r="E72" s="181">
        <v>0</v>
      </c>
      <c r="F72" s="217" t="e">
        <f>#REF!</f>
        <v>#REF!</v>
      </c>
      <c r="G72" s="306" t="e">
        <f t="shared" si="2"/>
        <v>#REF!</v>
      </c>
      <c r="H72" s="1"/>
      <c r="I72" s="1"/>
      <c r="J72" s="19"/>
      <c r="K72" s="19"/>
    </row>
    <row r="73" spans="1:11" ht="14.4">
      <c r="A73" s="231">
        <v>49</v>
      </c>
      <c r="B73" s="321" t="s">
        <v>203</v>
      </c>
      <c r="C73" s="183" t="e">
        <f>#REF!</f>
        <v>#REF!</v>
      </c>
      <c r="D73" s="188" t="e">
        <f>#REF!</f>
        <v>#REF!</v>
      </c>
      <c r="E73" s="181">
        <v>0</v>
      </c>
      <c r="F73" s="217" t="e">
        <f>#REF!</f>
        <v>#REF!</v>
      </c>
      <c r="G73" s="306" t="e">
        <f t="shared" si="2"/>
        <v>#REF!</v>
      </c>
      <c r="H73" s="1"/>
      <c r="I73" s="1"/>
      <c r="J73" s="19"/>
      <c r="K73" s="19"/>
    </row>
    <row r="74" spans="1:11" ht="14.4">
      <c r="A74" s="231">
        <v>50</v>
      </c>
      <c r="B74" s="321" t="s">
        <v>204</v>
      </c>
      <c r="C74" s="183" t="e">
        <f>#REF!</f>
        <v>#REF!</v>
      </c>
      <c r="D74" s="188" t="e">
        <f>#REF!</f>
        <v>#REF!</v>
      </c>
      <c r="E74" s="181">
        <v>0</v>
      </c>
      <c r="F74" s="217" t="e">
        <f>#REF!</f>
        <v>#REF!</v>
      </c>
      <c r="G74" s="306" t="e">
        <f t="shared" si="2"/>
        <v>#REF!</v>
      </c>
      <c r="H74" s="1"/>
      <c r="I74" s="1"/>
      <c r="J74" s="19"/>
      <c r="K74" s="19"/>
    </row>
    <row r="75" spans="1:11" ht="14.4">
      <c r="A75" s="231">
        <v>51</v>
      </c>
      <c r="B75" s="321" t="s">
        <v>209</v>
      </c>
      <c r="C75" s="183" t="e">
        <f>#REF!</f>
        <v>#REF!</v>
      </c>
      <c r="D75" s="188" t="e">
        <f>#REF!</f>
        <v>#REF!</v>
      </c>
      <c r="E75" s="181">
        <v>0</v>
      </c>
      <c r="F75" s="217" t="e">
        <f>#REF!</f>
        <v>#REF!</v>
      </c>
      <c r="G75" s="306" t="e">
        <f t="shared" si="2"/>
        <v>#REF!</v>
      </c>
      <c r="H75" s="1"/>
      <c r="I75" s="1"/>
      <c r="J75" s="19"/>
      <c r="K75" s="19"/>
    </row>
    <row r="76" spans="1:11" ht="14.4">
      <c r="A76" s="231">
        <v>52</v>
      </c>
      <c r="B76" s="321" t="s">
        <v>210</v>
      </c>
      <c r="C76" s="183" t="e">
        <f>#REF!</f>
        <v>#REF!</v>
      </c>
      <c r="D76" s="188" t="e">
        <f>#REF!</f>
        <v>#REF!</v>
      </c>
      <c r="E76" s="181">
        <v>0</v>
      </c>
      <c r="F76" s="217" t="e">
        <f>#REF!</f>
        <v>#REF!</v>
      </c>
      <c r="G76" s="306" t="e">
        <f t="shared" si="2"/>
        <v>#REF!</v>
      </c>
      <c r="H76" s="1"/>
      <c r="I76" s="1"/>
      <c r="J76" s="19"/>
      <c r="K76" s="19"/>
    </row>
    <row r="77" spans="1:11" ht="14.4">
      <c r="A77" s="231">
        <v>53</v>
      </c>
      <c r="B77" s="321" t="s">
        <v>300</v>
      </c>
      <c r="C77" s="183" t="e">
        <f>#REF!</f>
        <v>#REF!</v>
      </c>
      <c r="D77" s="188" t="e">
        <f>#REF!</f>
        <v>#REF!</v>
      </c>
      <c r="E77" s="181">
        <v>0</v>
      </c>
      <c r="F77" s="217" t="e">
        <f>#REF!</f>
        <v>#REF!</v>
      </c>
      <c r="G77" s="306" t="e">
        <f t="shared" si="2"/>
        <v>#REF!</v>
      </c>
      <c r="H77" s="1"/>
      <c r="I77" s="1"/>
      <c r="J77" s="19"/>
      <c r="K77" s="19"/>
    </row>
    <row r="78" spans="1:11" ht="14.4">
      <c r="A78" s="231">
        <v>54</v>
      </c>
      <c r="B78" s="321" t="s">
        <v>211</v>
      </c>
      <c r="C78" s="183" t="e">
        <f>#REF!</f>
        <v>#REF!</v>
      </c>
      <c r="D78" s="188" t="e">
        <f>#REF!</f>
        <v>#REF!</v>
      </c>
      <c r="E78" s="181">
        <v>0</v>
      </c>
      <c r="F78" s="217" t="e">
        <f>#REF!</f>
        <v>#REF!</v>
      </c>
      <c r="G78" s="306" t="e">
        <f t="shared" si="2"/>
        <v>#REF!</v>
      </c>
      <c r="H78" s="179"/>
      <c r="I78" s="1"/>
      <c r="J78" s="19"/>
      <c r="K78" s="19"/>
    </row>
    <row r="79" spans="1:11" ht="14.4">
      <c r="A79" s="231">
        <v>55</v>
      </c>
      <c r="B79" s="321" t="s">
        <v>212</v>
      </c>
      <c r="C79" s="183" t="e">
        <f>#REF!</f>
        <v>#REF!</v>
      </c>
      <c r="D79" s="188" t="e">
        <f>#REF!</f>
        <v>#REF!</v>
      </c>
      <c r="E79" s="181">
        <v>0</v>
      </c>
      <c r="F79" s="217" t="e">
        <f>#REF!</f>
        <v>#REF!</v>
      </c>
      <c r="G79" s="306" t="e">
        <f t="shared" si="2"/>
        <v>#REF!</v>
      </c>
      <c r="H79" s="179"/>
      <c r="I79" s="1"/>
      <c r="J79" s="19"/>
      <c r="K79" s="19"/>
    </row>
    <row r="80" spans="1:11" ht="14.4">
      <c r="A80" s="231">
        <v>56</v>
      </c>
      <c r="B80" s="321" t="s">
        <v>213</v>
      </c>
      <c r="C80" s="183" t="e">
        <f>#REF!</f>
        <v>#REF!</v>
      </c>
      <c r="D80" s="188" t="e">
        <f>#REF!</f>
        <v>#REF!</v>
      </c>
      <c r="E80" s="181">
        <v>0</v>
      </c>
      <c r="F80" s="217" t="e">
        <f>#REF!</f>
        <v>#REF!</v>
      </c>
      <c r="G80" s="306" t="e">
        <f t="shared" si="2"/>
        <v>#REF!</v>
      </c>
      <c r="H80" s="179"/>
      <c r="I80" s="1"/>
      <c r="J80" s="19"/>
      <c r="K80" s="19"/>
    </row>
    <row r="81" spans="1:11" ht="14.4">
      <c r="A81" s="231">
        <v>57</v>
      </c>
      <c r="B81" s="321" t="s">
        <v>296</v>
      </c>
      <c r="C81" s="183" t="e">
        <f>#REF!</f>
        <v>#REF!</v>
      </c>
      <c r="D81" s="188" t="e">
        <f>#REF!</f>
        <v>#REF!</v>
      </c>
      <c r="E81" s="181">
        <v>0</v>
      </c>
      <c r="F81" s="217" t="e">
        <f>#REF!</f>
        <v>#REF!</v>
      </c>
      <c r="G81" s="306" t="e">
        <f t="shared" si="2"/>
        <v>#REF!</v>
      </c>
      <c r="H81" s="179"/>
      <c r="I81" s="1"/>
      <c r="J81" s="19"/>
      <c r="K81" s="19"/>
    </row>
    <row r="82" spans="1:11">
      <c r="A82" s="231"/>
      <c r="B82" s="182"/>
      <c r="C82" s="183" t="e">
        <f>#REF!</f>
        <v>#REF!</v>
      </c>
      <c r="D82" s="188" t="e">
        <f>#REF!</f>
        <v>#REF!</v>
      </c>
      <c r="E82" s="181">
        <v>0</v>
      </c>
      <c r="F82" s="217"/>
      <c r="G82" s="307" t="e">
        <f>ROUND(SUM(G59:G81),2)</f>
        <v>#REF!</v>
      </c>
      <c r="H82" s="179"/>
      <c r="I82" s="1"/>
      <c r="J82" s="19"/>
      <c r="K82" s="19"/>
    </row>
    <row r="83" spans="1:11">
      <c r="A83" s="231"/>
      <c r="B83" s="220"/>
      <c r="C83" s="270" t="e">
        <f>#REF!</f>
        <v>#REF!</v>
      </c>
      <c r="D83" s="227" t="e">
        <f>#REF!</f>
        <v>#REF!</v>
      </c>
      <c r="E83" s="181">
        <v>0</v>
      </c>
      <c r="F83" s="225"/>
      <c r="G83" s="284"/>
      <c r="H83" s="179"/>
      <c r="I83" s="1"/>
      <c r="J83" s="19"/>
      <c r="K83" s="19"/>
    </row>
    <row r="84" spans="1:11" ht="14.4">
      <c r="A84" s="231">
        <v>58</v>
      </c>
      <c r="B84" s="321" t="s">
        <v>247</v>
      </c>
      <c r="C84" s="183" t="e">
        <f>#REF!</f>
        <v>#REF!</v>
      </c>
      <c r="D84" s="188" t="e">
        <f>#REF!</f>
        <v>#REF!</v>
      </c>
      <c r="E84" s="181">
        <v>0</v>
      </c>
      <c r="F84" s="217" t="e">
        <f>#REF!</f>
        <v>#REF!</v>
      </c>
      <c r="G84" s="306" t="e">
        <f>ROUND(F84*E84,2)</f>
        <v>#REF!</v>
      </c>
      <c r="H84" s="179"/>
      <c r="I84" s="1"/>
      <c r="J84" s="19"/>
      <c r="K84" s="19"/>
    </row>
    <row r="85" spans="1:11" ht="14.4">
      <c r="A85" s="231">
        <v>59</v>
      </c>
      <c r="B85" s="321" t="s">
        <v>237</v>
      </c>
      <c r="C85" s="183" t="e">
        <f>#REF!</f>
        <v>#REF!</v>
      </c>
      <c r="D85" s="188" t="e">
        <f>#REF!</f>
        <v>#REF!</v>
      </c>
      <c r="E85" s="181">
        <v>0</v>
      </c>
      <c r="F85" s="217" t="e">
        <f>#REF!</f>
        <v>#REF!</v>
      </c>
      <c r="G85" s="306" t="e">
        <f t="shared" ref="G85:G96" si="3">ROUND(F85*E85,2)</f>
        <v>#REF!</v>
      </c>
      <c r="H85" s="179"/>
      <c r="I85" s="1"/>
      <c r="J85" s="19"/>
      <c r="K85" s="19"/>
    </row>
    <row r="86" spans="1:11" ht="14.4">
      <c r="A86" s="231">
        <v>60</v>
      </c>
      <c r="B86" s="321" t="s">
        <v>238</v>
      </c>
      <c r="C86" s="183" t="e">
        <f>#REF!</f>
        <v>#REF!</v>
      </c>
      <c r="D86" s="188" t="e">
        <f>#REF!</f>
        <v>#REF!</v>
      </c>
      <c r="E86" s="181">
        <v>0</v>
      </c>
      <c r="F86" s="217" t="e">
        <f>#REF!</f>
        <v>#REF!</v>
      </c>
      <c r="G86" s="306" t="e">
        <f t="shared" si="3"/>
        <v>#REF!</v>
      </c>
      <c r="H86" s="179"/>
      <c r="I86" s="1"/>
      <c r="J86" s="19"/>
      <c r="K86" s="19"/>
    </row>
    <row r="87" spans="1:11" ht="14.4">
      <c r="A87" s="231">
        <v>61</v>
      </c>
      <c r="B87" s="321" t="s">
        <v>239</v>
      </c>
      <c r="C87" s="183" t="e">
        <f>#REF!</f>
        <v>#REF!</v>
      </c>
      <c r="D87" s="188" t="e">
        <f>#REF!</f>
        <v>#REF!</v>
      </c>
      <c r="E87" s="181">
        <v>0</v>
      </c>
      <c r="F87" s="217" t="e">
        <f>#REF!</f>
        <v>#REF!</v>
      </c>
      <c r="G87" s="306" t="e">
        <f t="shared" si="3"/>
        <v>#REF!</v>
      </c>
      <c r="H87" s="179"/>
      <c r="I87" s="1"/>
      <c r="J87" s="19"/>
      <c r="K87" s="19"/>
    </row>
    <row r="88" spans="1:11" ht="14.4">
      <c r="A88" s="231">
        <v>62</v>
      </c>
      <c r="B88" s="321" t="s">
        <v>240</v>
      </c>
      <c r="C88" s="183" t="e">
        <f>#REF!</f>
        <v>#REF!</v>
      </c>
      <c r="D88" s="188" t="e">
        <f>#REF!</f>
        <v>#REF!</v>
      </c>
      <c r="E88" s="181">
        <v>0</v>
      </c>
      <c r="F88" s="217" t="e">
        <f>#REF!</f>
        <v>#REF!</v>
      </c>
      <c r="G88" s="306" t="e">
        <f t="shared" si="3"/>
        <v>#REF!</v>
      </c>
      <c r="H88" s="179"/>
      <c r="I88" s="1"/>
      <c r="J88" s="19"/>
      <c r="K88" s="19"/>
    </row>
    <row r="89" spans="1:11" ht="14.4">
      <c r="A89" s="231">
        <v>63</v>
      </c>
      <c r="B89" s="321" t="s">
        <v>241</v>
      </c>
      <c r="C89" s="183" t="e">
        <f>#REF!</f>
        <v>#REF!</v>
      </c>
      <c r="D89" s="188" t="e">
        <f>#REF!</f>
        <v>#REF!</v>
      </c>
      <c r="E89" s="181">
        <v>0</v>
      </c>
      <c r="F89" s="217" t="e">
        <f>#REF!</f>
        <v>#REF!</v>
      </c>
      <c r="G89" s="306" t="e">
        <f t="shared" si="3"/>
        <v>#REF!</v>
      </c>
      <c r="H89" s="179"/>
      <c r="I89" s="1"/>
      <c r="J89" s="19"/>
      <c r="K89" s="19"/>
    </row>
    <row r="90" spans="1:11" ht="27.6">
      <c r="A90" s="231"/>
      <c r="B90" s="321"/>
      <c r="C90" s="183" t="s">
        <v>502</v>
      </c>
      <c r="D90" s="188" t="s">
        <v>77</v>
      </c>
      <c r="E90" s="181">
        <v>0</v>
      </c>
      <c r="F90" s="217">
        <v>54581</v>
      </c>
      <c r="G90" s="306">
        <f t="shared" si="3"/>
        <v>0</v>
      </c>
      <c r="H90" s="179"/>
      <c r="I90" s="1"/>
      <c r="J90" s="19"/>
      <c r="K90" s="19"/>
    </row>
    <row r="91" spans="1:11" ht="14.4">
      <c r="A91" s="231">
        <v>64</v>
      </c>
      <c r="B91" s="321" t="s">
        <v>242</v>
      </c>
      <c r="C91" s="183" t="e">
        <f>#REF!</f>
        <v>#REF!</v>
      </c>
      <c r="D91" s="188" t="e">
        <f>#REF!</f>
        <v>#REF!</v>
      </c>
      <c r="E91" s="181">
        <v>0</v>
      </c>
      <c r="F91" s="217" t="e">
        <f>#REF!</f>
        <v>#REF!</v>
      </c>
      <c r="G91" s="306" t="e">
        <f t="shared" si="3"/>
        <v>#REF!</v>
      </c>
      <c r="H91" s="179"/>
      <c r="I91" s="1"/>
      <c r="J91" s="19"/>
      <c r="K91" s="19"/>
    </row>
    <row r="92" spans="1:11" ht="14.4">
      <c r="A92" s="231">
        <v>65</v>
      </c>
      <c r="B92" s="321" t="s">
        <v>346</v>
      </c>
      <c r="C92" s="183" t="e">
        <f>#REF!</f>
        <v>#REF!</v>
      </c>
      <c r="D92" s="188" t="e">
        <f>#REF!</f>
        <v>#REF!</v>
      </c>
      <c r="E92" s="181">
        <v>0</v>
      </c>
      <c r="F92" s="217" t="e">
        <f>#REF!</f>
        <v>#REF!</v>
      </c>
      <c r="G92" s="306" t="e">
        <f t="shared" si="3"/>
        <v>#REF!</v>
      </c>
      <c r="H92" s="179"/>
      <c r="I92" s="1"/>
      <c r="J92" s="19"/>
      <c r="K92" s="19"/>
    </row>
    <row r="93" spans="1:11" ht="14.4">
      <c r="A93" s="231">
        <v>66</v>
      </c>
      <c r="B93" s="321" t="s">
        <v>354</v>
      </c>
      <c r="C93" s="183" t="e">
        <f>#REF!</f>
        <v>#REF!</v>
      </c>
      <c r="D93" s="188" t="e">
        <f>#REF!</f>
        <v>#REF!</v>
      </c>
      <c r="E93" s="181">
        <v>0</v>
      </c>
      <c r="F93" s="217" t="e">
        <f>#REF!</f>
        <v>#REF!</v>
      </c>
      <c r="G93" s="306" t="e">
        <f t="shared" si="3"/>
        <v>#REF!</v>
      </c>
      <c r="H93" s="179"/>
      <c r="I93" s="1"/>
      <c r="J93" s="19"/>
      <c r="K93" s="19"/>
    </row>
    <row r="94" spans="1:11" ht="14.4">
      <c r="A94" s="231">
        <v>67</v>
      </c>
      <c r="B94" s="321" t="s">
        <v>347</v>
      </c>
      <c r="C94" s="183" t="e">
        <f>#REF!</f>
        <v>#REF!</v>
      </c>
      <c r="D94" s="188" t="e">
        <f>#REF!</f>
        <v>#REF!</v>
      </c>
      <c r="E94" s="181">
        <v>0</v>
      </c>
      <c r="F94" s="217" t="e">
        <f>#REF!</f>
        <v>#REF!</v>
      </c>
      <c r="G94" s="306" t="e">
        <f t="shared" si="3"/>
        <v>#REF!</v>
      </c>
      <c r="H94" s="179"/>
      <c r="I94" s="1"/>
      <c r="J94" s="19"/>
      <c r="K94" s="19"/>
    </row>
    <row r="95" spans="1:11" ht="14.4">
      <c r="A95" s="231">
        <v>68</v>
      </c>
      <c r="B95" s="321" t="s">
        <v>348</v>
      </c>
      <c r="C95" s="183" t="e">
        <f>#REF!</f>
        <v>#REF!</v>
      </c>
      <c r="D95" s="188" t="e">
        <f>#REF!</f>
        <v>#REF!</v>
      </c>
      <c r="E95" s="181">
        <v>0</v>
      </c>
      <c r="F95" s="217" t="e">
        <f>#REF!</f>
        <v>#REF!</v>
      </c>
      <c r="G95" s="306" t="e">
        <f t="shared" si="3"/>
        <v>#REF!</v>
      </c>
      <c r="H95" s="179"/>
      <c r="I95" s="1"/>
      <c r="J95" s="19"/>
      <c r="K95" s="19"/>
    </row>
    <row r="96" spans="1:11" ht="14.4">
      <c r="A96" s="231">
        <v>69</v>
      </c>
      <c r="B96" s="321" t="s">
        <v>349</v>
      </c>
      <c r="C96" s="183" t="e">
        <f>#REF!</f>
        <v>#REF!</v>
      </c>
      <c r="D96" s="188" t="e">
        <f>#REF!</f>
        <v>#REF!</v>
      </c>
      <c r="E96" s="181">
        <v>0</v>
      </c>
      <c r="F96" s="217" t="e">
        <f>#REF!</f>
        <v>#REF!</v>
      </c>
      <c r="G96" s="306" t="e">
        <f t="shared" si="3"/>
        <v>#REF!</v>
      </c>
      <c r="H96" s="179"/>
      <c r="I96" s="1"/>
      <c r="J96" s="19"/>
      <c r="K96" s="19"/>
    </row>
    <row r="97" spans="1:11">
      <c r="A97" s="231"/>
      <c r="B97" s="182"/>
      <c r="C97" s="183" t="e">
        <f>#REF!</f>
        <v>#REF!</v>
      </c>
      <c r="D97" s="188" t="e">
        <f>#REF!</f>
        <v>#REF!</v>
      </c>
      <c r="E97" s="181">
        <v>0</v>
      </c>
      <c r="F97" s="217"/>
      <c r="G97" s="307" t="e">
        <f>ROUND(SUM(G84:G96),2)</f>
        <v>#REF!</v>
      </c>
      <c r="H97" s="179"/>
      <c r="I97" s="1"/>
      <c r="J97" s="19"/>
      <c r="K97" s="19"/>
    </row>
    <row r="98" spans="1:11">
      <c r="A98" s="231"/>
      <c r="B98" s="220"/>
      <c r="C98" s="270" t="e">
        <f>#REF!</f>
        <v>#REF!</v>
      </c>
      <c r="D98" s="227" t="e">
        <f>#REF!</f>
        <v>#REF!</v>
      </c>
      <c r="E98" s="181">
        <v>0</v>
      </c>
      <c r="F98" s="225"/>
      <c r="G98" s="284"/>
      <c r="H98" s="179"/>
      <c r="I98" s="1"/>
      <c r="J98" s="19"/>
      <c r="K98" s="19"/>
    </row>
    <row r="99" spans="1:11">
      <c r="A99" s="231"/>
      <c r="B99" s="220"/>
      <c r="C99" s="270" t="e">
        <f>#REF!</f>
        <v>#REF!</v>
      </c>
      <c r="D99" s="227" t="e">
        <f>#REF!</f>
        <v>#REF!</v>
      </c>
      <c r="E99" s="181">
        <v>0</v>
      </c>
      <c r="F99" s="225"/>
      <c r="G99" s="284"/>
      <c r="H99" s="179"/>
      <c r="I99" s="1"/>
      <c r="J99" s="19"/>
      <c r="K99" s="19"/>
    </row>
    <row r="100" spans="1:11" ht="14.4">
      <c r="A100" s="231">
        <v>70</v>
      </c>
      <c r="B100" s="321" t="s">
        <v>245</v>
      </c>
      <c r="C100" s="183" t="e">
        <f>#REF!</f>
        <v>#REF!</v>
      </c>
      <c r="D100" s="188" t="e">
        <f>#REF!</f>
        <v>#REF!</v>
      </c>
      <c r="E100" s="181">
        <v>0</v>
      </c>
      <c r="F100" s="217" t="e">
        <f>#REF!</f>
        <v>#REF!</v>
      </c>
      <c r="G100" s="306" t="e">
        <f>ROUND(F100*E100,2)</f>
        <v>#REF!</v>
      </c>
      <c r="H100" s="179"/>
      <c r="I100" s="1"/>
      <c r="J100" s="19"/>
      <c r="K100" s="19"/>
    </row>
    <row r="101" spans="1:11" ht="14.4">
      <c r="A101" s="231">
        <v>71</v>
      </c>
      <c r="B101" s="321" t="s">
        <v>243</v>
      </c>
      <c r="C101" s="183" t="e">
        <f>#REF!</f>
        <v>#REF!</v>
      </c>
      <c r="D101" s="188" t="e">
        <f>#REF!</f>
        <v>#REF!</v>
      </c>
      <c r="E101" s="181">
        <v>0</v>
      </c>
      <c r="F101" s="217" t="e">
        <f>#REF!</f>
        <v>#REF!</v>
      </c>
      <c r="G101" s="306" t="e">
        <f t="shared" ref="G101:G107" si="4">ROUND(F101*E101,2)</f>
        <v>#REF!</v>
      </c>
      <c r="H101" s="179"/>
      <c r="I101" s="1"/>
      <c r="J101" s="19"/>
      <c r="K101" s="19"/>
    </row>
    <row r="102" spans="1:11" ht="14.4">
      <c r="A102" s="231">
        <v>72</v>
      </c>
      <c r="B102" s="321" t="s">
        <v>244</v>
      </c>
      <c r="C102" s="183" t="e">
        <f>#REF!</f>
        <v>#REF!</v>
      </c>
      <c r="D102" s="188" t="e">
        <f>#REF!</f>
        <v>#REF!</v>
      </c>
      <c r="E102" s="181">
        <v>0</v>
      </c>
      <c r="F102" s="217" t="e">
        <f>#REF!</f>
        <v>#REF!</v>
      </c>
      <c r="G102" s="306" t="e">
        <f t="shared" si="4"/>
        <v>#REF!</v>
      </c>
      <c r="H102" s="179"/>
      <c r="I102" s="1"/>
      <c r="J102" s="19"/>
      <c r="K102" s="19"/>
    </row>
    <row r="103" spans="1:11" ht="14.4">
      <c r="A103" s="231">
        <v>73</v>
      </c>
      <c r="B103" s="321" t="s">
        <v>248</v>
      </c>
      <c r="C103" s="183" t="e">
        <f>#REF!</f>
        <v>#REF!</v>
      </c>
      <c r="D103" s="188" t="e">
        <f>#REF!</f>
        <v>#REF!</v>
      </c>
      <c r="E103" s="181">
        <v>0</v>
      </c>
      <c r="F103" s="217" t="e">
        <f>#REF!</f>
        <v>#REF!</v>
      </c>
      <c r="G103" s="306" t="e">
        <f t="shared" si="4"/>
        <v>#REF!</v>
      </c>
      <c r="H103" s="179"/>
      <c r="I103" s="1"/>
      <c r="J103" s="19"/>
      <c r="K103" s="19"/>
    </row>
    <row r="104" spans="1:11" ht="14.4">
      <c r="A104" s="231">
        <v>74</v>
      </c>
      <c r="B104" s="321" t="s">
        <v>249</v>
      </c>
      <c r="C104" s="183" t="e">
        <f>#REF!</f>
        <v>#REF!</v>
      </c>
      <c r="D104" s="188" t="e">
        <f>#REF!</f>
        <v>#REF!</v>
      </c>
      <c r="E104" s="181">
        <v>0</v>
      </c>
      <c r="F104" s="217" t="e">
        <f>#REF!</f>
        <v>#REF!</v>
      </c>
      <c r="G104" s="306" t="e">
        <f t="shared" si="4"/>
        <v>#REF!</v>
      </c>
      <c r="H104" s="179"/>
      <c r="I104" s="1"/>
      <c r="J104" s="19"/>
      <c r="K104" s="19"/>
    </row>
    <row r="105" spans="1:11" ht="14.4">
      <c r="A105" s="231">
        <v>75</v>
      </c>
      <c r="B105" s="321" t="s">
        <v>250</v>
      </c>
      <c r="C105" s="183" t="e">
        <f>#REF!</f>
        <v>#REF!</v>
      </c>
      <c r="D105" s="188" t="e">
        <f>#REF!</f>
        <v>#REF!</v>
      </c>
      <c r="E105" s="181">
        <v>0</v>
      </c>
      <c r="F105" s="217" t="e">
        <f>#REF!</f>
        <v>#REF!</v>
      </c>
      <c r="G105" s="306" t="e">
        <f t="shared" si="4"/>
        <v>#REF!</v>
      </c>
      <c r="H105" s="179"/>
      <c r="I105" s="1"/>
      <c r="J105" s="19"/>
      <c r="K105" s="19"/>
    </row>
    <row r="106" spans="1:11" ht="14.4">
      <c r="A106" s="231">
        <v>76</v>
      </c>
      <c r="B106" s="321" t="s">
        <v>251</v>
      </c>
      <c r="C106" s="183" t="e">
        <f>#REF!</f>
        <v>#REF!</v>
      </c>
      <c r="D106" s="188" t="e">
        <f>#REF!</f>
        <v>#REF!</v>
      </c>
      <c r="E106" s="181">
        <v>0</v>
      </c>
      <c r="F106" s="217" t="e">
        <f>#REF!</f>
        <v>#REF!</v>
      </c>
      <c r="G106" s="306" t="e">
        <f t="shared" si="4"/>
        <v>#REF!</v>
      </c>
      <c r="H106" s="179"/>
      <c r="I106" s="1"/>
      <c r="J106" s="19"/>
      <c r="K106" s="19"/>
    </row>
    <row r="107" spans="1:11" ht="14.4">
      <c r="A107" s="231">
        <v>77</v>
      </c>
      <c r="B107" s="321" t="s">
        <v>252</v>
      </c>
      <c r="C107" s="183" t="e">
        <f>#REF!</f>
        <v>#REF!</v>
      </c>
      <c r="D107" s="188" t="e">
        <f>#REF!</f>
        <v>#REF!</v>
      </c>
      <c r="E107" s="181">
        <v>0</v>
      </c>
      <c r="F107" s="217" t="e">
        <f>#REF!</f>
        <v>#REF!</v>
      </c>
      <c r="G107" s="306" t="e">
        <f t="shared" si="4"/>
        <v>#REF!</v>
      </c>
      <c r="H107" s="179"/>
      <c r="I107" s="1"/>
      <c r="J107" s="19"/>
      <c r="K107" s="19"/>
    </row>
    <row r="108" spans="1:11">
      <c r="A108" s="231"/>
      <c r="B108" s="181"/>
      <c r="C108" s="183" t="e">
        <f>#REF!</f>
        <v>#REF!</v>
      </c>
      <c r="D108" s="188" t="e">
        <f>#REF!</f>
        <v>#REF!</v>
      </c>
      <c r="E108" s="181">
        <v>0</v>
      </c>
      <c r="F108" s="217"/>
      <c r="G108" s="307" t="e">
        <f>ROUND(SUM(G100:G107),2)</f>
        <v>#REF!</v>
      </c>
      <c r="H108" s="179"/>
      <c r="I108" s="1"/>
      <c r="J108" s="19"/>
      <c r="K108" s="19"/>
    </row>
    <row r="109" spans="1:11">
      <c r="A109" s="231"/>
      <c r="B109" s="181"/>
      <c r="C109" s="270" t="e">
        <f>#REF!</f>
        <v>#REF!</v>
      </c>
      <c r="D109" s="227" t="e">
        <f>#REF!</f>
        <v>#REF!</v>
      </c>
      <c r="E109" s="181">
        <v>0</v>
      </c>
      <c r="F109" s="225"/>
      <c r="G109" s="284"/>
      <c r="H109" s="179"/>
      <c r="I109" s="1"/>
      <c r="J109" s="19"/>
      <c r="K109" s="19"/>
    </row>
    <row r="110" spans="1:11" ht="14.4">
      <c r="A110" s="231">
        <v>78</v>
      </c>
      <c r="B110" s="321" t="s">
        <v>49</v>
      </c>
      <c r="C110" s="183" t="e">
        <f>#REF!</f>
        <v>#REF!</v>
      </c>
      <c r="D110" s="188" t="e">
        <f>#REF!</f>
        <v>#REF!</v>
      </c>
      <c r="E110" s="181">
        <v>0</v>
      </c>
      <c r="F110" s="217" t="e">
        <f>#REF!</f>
        <v>#REF!</v>
      </c>
      <c r="G110" s="306" t="e">
        <f>ROUND(F110*E110,2)</f>
        <v>#REF!</v>
      </c>
      <c r="H110" s="179"/>
      <c r="I110" s="1"/>
      <c r="J110" s="19"/>
      <c r="K110" s="19"/>
    </row>
    <row r="111" spans="1:11" ht="14.4">
      <c r="A111" s="231">
        <v>79</v>
      </c>
      <c r="B111" s="321" t="s">
        <v>50</v>
      </c>
      <c r="C111" s="183" t="e">
        <f>#REF!</f>
        <v>#REF!</v>
      </c>
      <c r="D111" s="188" t="e">
        <f>#REF!</f>
        <v>#REF!</v>
      </c>
      <c r="E111" s="181">
        <v>0</v>
      </c>
      <c r="F111" s="217" t="e">
        <f>#REF!</f>
        <v>#REF!</v>
      </c>
      <c r="G111" s="306" t="e">
        <f t="shared" ref="G111:G116" si="5">ROUND(F111*E111,2)</f>
        <v>#REF!</v>
      </c>
      <c r="H111" s="179"/>
      <c r="I111" s="1"/>
      <c r="J111" s="19"/>
      <c r="K111" s="19"/>
    </row>
    <row r="112" spans="1:11" ht="14.4">
      <c r="A112" s="231">
        <v>80</v>
      </c>
      <c r="B112" s="321" t="s">
        <v>254</v>
      </c>
      <c r="C112" s="183" t="e">
        <f>#REF!</f>
        <v>#REF!</v>
      </c>
      <c r="D112" s="188" t="e">
        <f>#REF!</f>
        <v>#REF!</v>
      </c>
      <c r="E112" s="181">
        <v>0</v>
      </c>
      <c r="F112" s="217" t="e">
        <f>#REF!</f>
        <v>#REF!</v>
      </c>
      <c r="G112" s="306" t="e">
        <f t="shared" si="5"/>
        <v>#REF!</v>
      </c>
      <c r="H112" s="179"/>
      <c r="I112" s="1"/>
      <c r="J112" s="19"/>
      <c r="K112" s="19"/>
    </row>
    <row r="113" spans="1:11" ht="14.4">
      <c r="A113" s="231">
        <v>81</v>
      </c>
      <c r="B113" s="321" t="s">
        <v>303</v>
      </c>
      <c r="C113" s="183" t="e">
        <f>#REF!</f>
        <v>#REF!</v>
      </c>
      <c r="D113" s="188" t="e">
        <f>#REF!</f>
        <v>#REF!</v>
      </c>
      <c r="E113" s="181">
        <v>0</v>
      </c>
      <c r="F113" s="217" t="e">
        <f>#REF!</f>
        <v>#REF!</v>
      </c>
      <c r="G113" s="306" t="e">
        <f t="shared" si="5"/>
        <v>#REF!</v>
      </c>
      <c r="H113" s="179"/>
      <c r="I113" s="1"/>
      <c r="J113" s="19"/>
      <c r="K113" s="19"/>
    </row>
    <row r="114" spans="1:11" ht="14.4">
      <c r="A114" s="231">
        <v>82</v>
      </c>
      <c r="B114" s="321" t="s">
        <v>255</v>
      </c>
      <c r="C114" s="183" t="e">
        <f>#REF!</f>
        <v>#REF!</v>
      </c>
      <c r="D114" s="188" t="e">
        <f>#REF!</f>
        <v>#REF!</v>
      </c>
      <c r="E114" s="181">
        <v>0</v>
      </c>
      <c r="F114" s="217" t="e">
        <f>#REF!</f>
        <v>#REF!</v>
      </c>
      <c r="G114" s="306" t="e">
        <f t="shared" si="5"/>
        <v>#REF!</v>
      </c>
      <c r="H114" s="179"/>
      <c r="I114" s="1"/>
      <c r="J114" s="19"/>
      <c r="K114" s="19"/>
    </row>
    <row r="115" spans="1:11" ht="14.4">
      <c r="A115" s="231">
        <v>83</v>
      </c>
      <c r="B115" s="321" t="s">
        <v>256</v>
      </c>
      <c r="C115" s="183" t="e">
        <f>#REF!</f>
        <v>#REF!</v>
      </c>
      <c r="D115" s="188" t="e">
        <f>#REF!</f>
        <v>#REF!</v>
      </c>
      <c r="E115" s="181">
        <v>0</v>
      </c>
      <c r="F115" s="217" t="e">
        <f>#REF!</f>
        <v>#REF!</v>
      </c>
      <c r="G115" s="306" t="e">
        <f t="shared" si="5"/>
        <v>#REF!</v>
      </c>
      <c r="H115" s="179"/>
      <c r="I115" s="1"/>
      <c r="J115" s="19"/>
      <c r="K115" s="19"/>
    </row>
    <row r="116" spans="1:11" ht="14.4">
      <c r="A116" s="231">
        <v>84</v>
      </c>
      <c r="B116" s="321" t="s">
        <v>257</v>
      </c>
      <c r="C116" s="183" t="e">
        <f>#REF!</f>
        <v>#REF!</v>
      </c>
      <c r="D116" s="188" t="e">
        <f>#REF!</f>
        <v>#REF!</v>
      </c>
      <c r="E116" s="181">
        <v>0</v>
      </c>
      <c r="F116" s="217" t="e">
        <f>#REF!</f>
        <v>#REF!</v>
      </c>
      <c r="G116" s="306" t="e">
        <f t="shared" si="5"/>
        <v>#REF!</v>
      </c>
      <c r="H116" s="179"/>
      <c r="I116" s="1"/>
      <c r="J116" s="19"/>
      <c r="K116" s="19"/>
    </row>
    <row r="117" spans="1:11">
      <c r="A117" s="231"/>
      <c r="B117" s="181"/>
      <c r="C117" s="183" t="e">
        <f>#REF!</f>
        <v>#REF!</v>
      </c>
      <c r="D117" s="188" t="e">
        <f>#REF!</f>
        <v>#REF!</v>
      </c>
      <c r="E117" s="181">
        <v>0</v>
      </c>
      <c r="F117" s="217"/>
      <c r="G117" s="293" t="e">
        <f>ROUND(SUM(G110:G116),2)</f>
        <v>#REF!</v>
      </c>
      <c r="H117" s="179"/>
      <c r="I117" s="1"/>
      <c r="J117" s="19"/>
      <c r="K117" s="19"/>
    </row>
    <row r="118" spans="1:11" ht="14.4">
      <c r="A118" s="231">
        <v>85</v>
      </c>
      <c r="B118" s="323" t="s">
        <v>59</v>
      </c>
      <c r="C118" s="270" t="e">
        <f>#REF!</f>
        <v>#REF!</v>
      </c>
      <c r="D118" s="227" t="e">
        <f>#REF!</f>
        <v>#REF!</v>
      </c>
      <c r="E118" s="181">
        <v>0</v>
      </c>
      <c r="F118" s="225" t="e">
        <f>#REF!</f>
        <v>#REF!</v>
      </c>
      <c r="G118" s="308" t="e">
        <f>ROUND(F118*E118,2)</f>
        <v>#REF!</v>
      </c>
      <c r="H118" s="179"/>
      <c r="I118" s="1"/>
      <c r="J118" s="19"/>
      <c r="K118" s="19"/>
    </row>
    <row r="119" spans="1:11" ht="15" thickBot="1">
      <c r="A119" s="316">
        <v>86</v>
      </c>
      <c r="B119" s="324" t="s">
        <v>60</v>
      </c>
      <c r="C119" s="317" t="e">
        <f>#REF!</f>
        <v>#REF!</v>
      </c>
      <c r="D119" s="318" t="e">
        <f>#REF!</f>
        <v>#REF!</v>
      </c>
      <c r="E119" s="181">
        <v>0</v>
      </c>
      <c r="F119" s="319" t="e">
        <f>#REF!</f>
        <v>#REF!</v>
      </c>
      <c r="G119" s="320" t="e">
        <f>ROUND(F119*E119,2)</f>
        <v>#REF!</v>
      </c>
      <c r="H119" s="179"/>
      <c r="I119" s="1"/>
      <c r="J119" s="19"/>
      <c r="K119" s="19"/>
    </row>
    <row r="120" spans="1:11">
      <c r="A120" s="607" t="s">
        <v>8</v>
      </c>
      <c r="B120" s="608"/>
      <c r="C120" s="608"/>
      <c r="D120" s="608"/>
      <c r="E120" s="608"/>
      <c r="F120" s="609"/>
      <c r="G120" s="309" t="e">
        <f>G119+G118+G117+G108+G97+G82+G57+G52+G48+G43+G35+G28+G22+G15</f>
        <v>#REF!</v>
      </c>
      <c r="H120" s="179"/>
      <c r="I120" s="179"/>
      <c r="J120" s="18"/>
    </row>
    <row r="121" spans="1:11">
      <c r="A121" s="580" t="s">
        <v>9</v>
      </c>
      <c r="B121" s="581"/>
      <c r="C121" s="582"/>
      <c r="D121" s="181"/>
      <c r="E121" s="186"/>
      <c r="F121" s="261">
        <v>0.24</v>
      </c>
      <c r="G121" s="184" t="e">
        <f>ROUND(F121*G120,2)</f>
        <v>#REF!</v>
      </c>
      <c r="H121" s="179"/>
      <c r="I121" s="179"/>
      <c r="J121" s="18" t="s">
        <v>272</v>
      </c>
      <c r="K121" s="22"/>
    </row>
    <row r="122" spans="1:11">
      <c r="A122" s="580" t="s">
        <v>10</v>
      </c>
      <c r="B122" s="581"/>
      <c r="C122" s="582"/>
      <c r="D122" s="181"/>
      <c r="E122" s="186"/>
      <c r="F122" s="261">
        <v>0.01</v>
      </c>
      <c r="G122" s="184" t="e">
        <f>ROUND(F122*G120,2)</f>
        <v>#REF!</v>
      </c>
      <c r="H122" s="179"/>
      <c r="I122" s="179"/>
      <c r="J122" s="18"/>
    </row>
    <row r="123" spans="1:11">
      <c r="A123" s="580" t="s">
        <v>11</v>
      </c>
      <c r="B123" s="581"/>
      <c r="C123" s="582"/>
      <c r="D123" s="181"/>
      <c r="E123" s="186"/>
      <c r="F123" s="261">
        <v>0.05</v>
      </c>
      <c r="G123" s="184" t="e">
        <f>ROUND(F123*G120,2)</f>
        <v>#REF!</v>
      </c>
      <c r="H123" s="27"/>
      <c r="I123" s="179"/>
      <c r="J123" s="13"/>
    </row>
    <row r="124" spans="1:11" ht="32.700000000000003" customHeight="1">
      <c r="A124" s="580" t="s">
        <v>12</v>
      </c>
      <c r="B124" s="581"/>
      <c r="C124" s="582"/>
      <c r="D124" s="181"/>
      <c r="E124" s="186"/>
      <c r="F124" s="216"/>
      <c r="G124" s="190" t="e">
        <f>+G120+G121+G122+G123</f>
        <v>#REF!</v>
      </c>
      <c r="H124" s="179"/>
      <c r="I124" s="179"/>
      <c r="J124" s="18"/>
    </row>
    <row r="125" spans="1:11" ht="34.950000000000003" customHeight="1">
      <c r="A125" s="600" t="s">
        <v>64</v>
      </c>
      <c r="B125" s="601"/>
      <c r="C125" s="602"/>
      <c r="D125" s="603" t="s">
        <v>58</v>
      </c>
      <c r="E125" s="604"/>
      <c r="F125" s="605"/>
      <c r="G125" s="184">
        <v>1</v>
      </c>
      <c r="H125" s="179"/>
      <c r="I125" s="179"/>
      <c r="J125" s="20"/>
      <c r="K125" s="22"/>
    </row>
    <row r="126" spans="1:11" ht="34.950000000000003" customHeight="1">
      <c r="A126" s="600" t="s">
        <v>128</v>
      </c>
      <c r="B126" s="601"/>
      <c r="C126" s="602"/>
      <c r="D126" s="603" t="s">
        <v>58</v>
      </c>
      <c r="E126" s="604"/>
      <c r="F126" s="605"/>
      <c r="G126" s="184">
        <v>1</v>
      </c>
      <c r="H126" s="179"/>
      <c r="I126" s="179"/>
      <c r="J126" s="20"/>
      <c r="K126" s="22"/>
    </row>
    <row r="127" spans="1:11" ht="32.25" customHeight="1">
      <c r="A127" s="600" t="s">
        <v>129</v>
      </c>
      <c r="B127" s="601"/>
      <c r="C127" s="602"/>
      <c r="D127" s="603"/>
      <c r="E127" s="604"/>
      <c r="F127" s="605"/>
      <c r="G127" s="184" t="e">
        <f>#REF!</f>
        <v>#REF!</v>
      </c>
      <c r="I127" s="17"/>
      <c r="J127" s="13"/>
    </row>
    <row r="128" spans="1:11" ht="14.4" thickBot="1">
      <c r="A128" s="594" t="s">
        <v>51</v>
      </c>
      <c r="B128" s="595"/>
      <c r="C128" s="596"/>
      <c r="D128" s="597"/>
      <c r="E128" s="598"/>
      <c r="F128" s="599"/>
      <c r="G128" s="191" t="e">
        <f>+G124+G125+G126+G127</f>
        <v>#REF!</v>
      </c>
      <c r="H128" s="192"/>
      <c r="I128" s="192"/>
      <c r="J128" s="13"/>
      <c r="K128" s="3"/>
    </row>
  </sheetData>
  <mergeCells count="15">
    <mergeCell ref="A123:C123"/>
    <mergeCell ref="A1:G4"/>
    <mergeCell ref="I2:J3"/>
    <mergeCell ref="A120:F120"/>
    <mergeCell ref="A121:C121"/>
    <mergeCell ref="A122:C122"/>
    <mergeCell ref="A128:C128"/>
    <mergeCell ref="D128:F128"/>
    <mergeCell ref="A124:C124"/>
    <mergeCell ref="A125:C125"/>
    <mergeCell ref="D125:F125"/>
    <mergeCell ref="A126:C126"/>
    <mergeCell ref="D126:F126"/>
    <mergeCell ref="A127:C127"/>
    <mergeCell ref="D127:F127"/>
  </mergeCells>
  <conditionalFormatting sqref="A6:A119 C6:E119 B51">
    <cfRule type="cellIs" dxfId="17" priority="15" operator="equal">
      <formula>0</formula>
    </cfRule>
    <cfRule type="cellIs" dxfId="16" priority="16" operator="equal">
      <formula>#REF!</formula>
    </cfRule>
  </conditionalFormatting>
  <conditionalFormatting sqref="A7:A21 C7:E119">
    <cfRule type="cellIs" dxfId="15" priority="13" operator="equal">
      <formula>0</formula>
    </cfRule>
    <cfRule type="cellIs" dxfId="14" priority="14" operator="equal">
      <formula>#REF!</formula>
    </cfRule>
  </conditionalFormatting>
  <conditionalFormatting sqref="A120">
    <cfRule type="cellIs" dxfId="13" priority="11" operator="equal">
      <formula>0</formula>
    </cfRule>
    <cfRule type="cellIs" dxfId="12" priority="12" operator="equal">
      <formula>#REF!</formula>
    </cfRule>
  </conditionalFormatting>
  <conditionalFormatting sqref="A121:B128 D121:D128">
    <cfRule type="cellIs" dxfId="11" priority="9" operator="equal">
      <formula>0</formula>
    </cfRule>
    <cfRule type="cellIs" dxfId="10" priority="10" operator="equal">
      <formula>#REF!</formula>
    </cfRule>
  </conditionalFormatting>
  <conditionalFormatting sqref="B6:B16">
    <cfRule type="cellIs" dxfId="9" priority="5" operator="equal">
      <formula>0</formula>
    </cfRule>
    <cfRule type="cellIs" dxfId="8" priority="6" operator="equal">
      <formula>#REF!</formula>
    </cfRule>
  </conditionalFormatting>
  <conditionalFormatting sqref="B7:B23">
    <cfRule type="cellIs" dxfId="7" priority="7" operator="equal">
      <formula>0</formula>
    </cfRule>
    <cfRule type="cellIs" dxfId="6" priority="8" operator="equal">
      <formula>#REF!</formula>
    </cfRule>
  </conditionalFormatting>
  <conditionalFormatting sqref="B24:B29">
    <cfRule type="cellIs" dxfId="5" priority="3" operator="equal">
      <formula>0</formula>
    </cfRule>
    <cfRule type="cellIs" dxfId="4" priority="4" operator="equal">
      <formula>#REF!</formula>
    </cfRule>
  </conditionalFormatting>
  <conditionalFormatting sqref="B44:B119">
    <cfRule type="cellIs" dxfId="3" priority="1" operator="equal">
      <formula>0</formula>
    </cfRule>
    <cfRule type="cellIs" dxfId="2" priority="2" operator="equal">
      <formula>#REF!</formula>
    </cfRule>
  </conditionalFormatting>
  <conditionalFormatting sqref="H3 A5:F5">
    <cfRule type="cellIs" dxfId="1" priority="17" operator="equal">
      <formula>0</formula>
    </cfRule>
    <cfRule type="cellIs" dxfId="0" priority="18" operator="equal">
      <formula>#REF!</formula>
    </cfRule>
  </conditionalFormatting>
  <hyperlinks>
    <hyperlink ref="B7" location="'1P'!A1" display="1P" xr:uid="{E29B7048-564C-415B-94B9-38C3ABB8E518}"/>
    <hyperlink ref="B8" location="'5P'!A1" display="5P" xr:uid="{294C5990-2C0C-4B81-83DC-C716C25A2399}"/>
    <hyperlink ref="B9" location="'6P'!A1" display="6P" xr:uid="{F2EC77AC-C133-40CD-A04B-E795A6F48631}"/>
    <hyperlink ref="B10" location="'7P'!A1" display="7P" xr:uid="{C8681AAC-B4D4-4C38-B442-345A754066B9}"/>
    <hyperlink ref="B11" location="'8P'!A1" display="8P" xr:uid="{F0FC17D7-537A-4E59-AA84-86671E6BFC85}"/>
    <hyperlink ref="B12" location="'201.3P'!A1" display="201.3P" xr:uid="{BDDA88B9-49E1-40F9-88AC-83CC104EE83E}"/>
    <hyperlink ref="B13" location="'201.3'!A1" display="201.3" xr:uid="{98585A65-7C17-438A-A02D-504A10B7D48E}"/>
    <hyperlink ref="B14" location="'201.9'!A1" display="201.9" xr:uid="{57BC5D84-2205-409B-AAF8-D159EC5FDB1F}"/>
    <hyperlink ref="B17" location="'210.2.1P'!A1" display="210.2.1P" xr:uid="{E3164953-0A7A-4D79-B8C2-026834BF2D37}"/>
    <hyperlink ref="B18" location="'210.2.2P'!A1" display="210.2.2P" xr:uid="{7F2D5734-E4C3-4CA0-8D55-025EE46A414C}"/>
    <hyperlink ref="B19" location="'600.2.3P'!A1" display="600.2.3P" xr:uid="{D4E9B401-0B34-481D-A18B-4679F739056A}"/>
    <hyperlink ref="B20" location="'600.2.4P'!A1" display="600.2.4P" xr:uid="{797F9CDB-2657-481B-A899-714CD0679E1A}"/>
    <hyperlink ref="B21" location="'3P'!A1" display="3P" xr:uid="{0E8E3C05-2ABD-4F43-945A-0247ACD62F8E}"/>
    <hyperlink ref="B24" location="'310.1P'!A1" display="310.1P" xr:uid="{20251151-451E-4F72-97CC-A18EE2DAEC9A}"/>
    <hyperlink ref="B26" location="'320.1'!A1" display="320.1" xr:uid="{805D16D3-C504-489B-8B49-84293A27DCEC}"/>
    <hyperlink ref="B27" location="'330.1'!A1" display="330.1" xr:uid="{E57D8BD6-9B4E-426E-9346-4A07891DCD35}"/>
    <hyperlink ref="B30" location="'500.1.1P'!A1" display="500.1.1P" xr:uid="{62BE895B-0D39-4A24-BB1B-3349A71BF37F}"/>
    <hyperlink ref="B31" location="'500.1.2P'!A1" display="500.1.2P" xr:uid="{697E11EA-F788-452E-9E6D-70847133D537}"/>
    <hyperlink ref="B32" location="'500.1.3P'!A1" display="500.1.3P" xr:uid="{AD8D6F12-909A-4A8B-82FA-865FFCF38E77}"/>
    <hyperlink ref="B33" location="'9P'!A1" display="9P" xr:uid="{27F10BDA-0524-4D4F-B65A-2D775AB8019E}"/>
    <hyperlink ref="B34" location="'10P'!A1" display="10P" xr:uid="{FCCE1AC9-8876-41AF-AB3A-2C1F4271134A}"/>
    <hyperlink ref="B37" location="'11P'!A1" display="11P" xr:uid="{BC31F080-AF34-46AE-BA59-12AAD464BEDE}"/>
    <hyperlink ref="B38" location="'12P'!A1" display="12P" xr:uid="{C0BA35DA-4BDB-4F9C-94B2-DCC818EC0B47}"/>
    <hyperlink ref="B39" location="'13P'!A1" display="13P" xr:uid="{3C9247D8-71A7-4F8A-B43F-B77328E8BC67}"/>
    <hyperlink ref="B40" location="'630.3'!A1" display="630.3" xr:uid="{0D32B89E-127B-4052-A2F0-9A6E08D8B361}"/>
    <hyperlink ref="B41" location="'630.4'!A1" display="630.4" xr:uid="{811B5A42-0F48-4BCF-8F57-F1D1897A30C1}"/>
    <hyperlink ref="B42" location="'630.5'!A1" display="630.5" xr:uid="{7EF93893-6698-4238-AF45-9589C52786C0}"/>
    <hyperlink ref="B45" location="'420.1'!A1" display="420.1" xr:uid="{56C4F152-235C-42A3-9662-8410F8DFFEB9}"/>
    <hyperlink ref="B46" location="'450.2P'!A1" display="450.2P" xr:uid="{33506306-F07C-4B01-BE8C-B011B71B8F58}"/>
    <hyperlink ref="B47" location="'10.1P'!A1" display="10.1P" xr:uid="{A0D3A551-D60B-41DC-99B6-BFE23B30B0EE}"/>
    <hyperlink ref="B50" location="'640.1'!Área_de_impresión" display="640.1" xr:uid="{D716FFF5-0141-4A92-9528-4242D0C66DB0}"/>
    <hyperlink ref="B54" location="'673.1.1'!A1" display="673.1.1" xr:uid="{F9B156E6-F63B-4756-8789-3E7521D7B42D}"/>
    <hyperlink ref="B55" location="'673.1.2'!A1" display="673.1.2" xr:uid="{F394643C-BA9E-41A7-AE4D-FA0A58B7FDEB}"/>
    <hyperlink ref="B56" location="'14P'!A1" display="14P" xr:uid="{D45D0C05-A6C4-43BA-98DF-50A6042638DC}"/>
    <hyperlink ref="B59" location="'1.1P'!A1" display="1.1P" xr:uid="{E215AC44-2FAD-4BE2-99FF-03C7C5F554E4}"/>
    <hyperlink ref="B60" location="'41P'!A1" display="41P" xr:uid="{176871BB-EA40-495F-AEDF-8495EB58CB2B}"/>
    <hyperlink ref="B61" location="'15P'!A1" display="15P" xr:uid="{54152D8C-DD40-4A21-B4D7-D703C7C972AA}"/>
    <hyperlink ref="B62" location="'16P'!A1" display="16P" xr:uid="{2D6CCB43-0E9D-4BA0-88F2-1DEAE5E5021F}"/>
    <hyperlink ref="B63" location="'17P'!A1" display="17P" xr:uid="{66726081-4B8D-4D89-BD50-712C4DBAC0DE}"/>
    <hyperlink ref="B64" location="'18P'!A1" display="18P" xr:uid="{C33C7853-E8D2-4EEE-BB4B-849200D39469}"/>
    <hyperlink ref="B65" location="'19P'!A1" display="19P" xr:uid="{30F944EE-271B-4270-8CC3-6A0AD6B9C6F1}"/>
    <hyperlink ref="B66" location="'20P'!A1" display="20P" xr:uid="{C5EA8045-FE91-4ECC-AE77-B6C4B5ABA7B2}"/>
    <hyperlink ref="B67" location="'20.1P'!A1" display="20.1P" xr:uid="{02FCF3DF-9BED-4F62-BE9C-372F0B1178BB}"/>
    <hyperlink ref="B68" location="'21P'!A1" display="21P" xr:uid="{7926345C-73E0-49CA-8983-8DF5A269866E}"/>
    <hyperlink ref="B69" location="'22P'!A1" display="22P" xr:uid="{1D48984C-4BB9-49AE-9792-047570A22253}"/>
    <hyperlink ref="B70" location="'23P'!A1" display="23P" xr:uid="{84BB4291-24F9-47F1-8245-FE31AF28EBC5}"/>
    <hyperlink ref="B71" location="'23.1P'!A1" display="23.1P" xr:uid="{D41CA950-A2B5-4226-8027-36AE78AE8583}"/>
    <hyperlink ref="B72" location="'24P'!A1" display="24P" xr:uid="{F73B0BAF-311D-43DE-A366-7796C86B2045}"/>
    <hyperlink ref="B73" location="'25P'!A1" display="25P" xr:uid="{072755C3-4542-4EA9-874E-542F88860845}"/>
    <hyperlink ref="B74" location="'26P'!A1" display="26P" xr:uid="{EAFB0C44-6829-4ECD-8764-97FBCA9DF62D}"/>
    <hyperlink ref="B75" location="'27P'!A1" display="27P" xr:uid="{1D9D4167-1664-4BAC-AABA-918E2CBD9FD7}"/>
    <hyperlink ref="B76" location="'28P'!A1" display="28P" xr:uid="{8EB144C5-3337-47D3-B359-6E74AD72B8EB}"/>
    <hyperlink ref="B77" location="'28.1P'!A1" display="28.1P" xr:uid="{8BB8222B-E280-43E4-8E94-E58CF2DB0717}"/>
    <hyperlink ref="B78" location="'29P'!A1" display="29P" xr:uid="{F94B7BA7-0765-4930-8414-C7E9B5D8F0FC}"/>
    <hyperlink ref="B79" location="'30P'!A1" display="30P" xr:uid="{9BEAADDF-7D3D-479A-B699-CD9F30F5054B}"/>
    <hyperlink ref="B80" location="'31P'!A1" display="31P" xr:uid="{7E0E03CD-FD27-4D50-900C-6E4A22981696}"/>
    <hyperlink ref="B81" location="'31.1P'!A1" display="31.1P" xr:uid="{78F00176-BB12-4468-9BE0-7B53779F6398}"/>
    <hyperlink ref="B84" location="'42P'!A1" display="42P" xr:uid="{011EC84B-A06A-4BDC-AF6A-796EFEE435FE}"/>
    <hyperlink ref="B85" location="'32P'!A1" display="32P" xr:uid="{8B78879F-3EB6-4333-852B-6E01D827FE19}"/>
    <hyperlink ref="B86" location="'33P'!A1" display="33P" xr:uid="{B6632045-8378-48F0-9D2F-01D1A5E05A1C}"/>
    <hyperlink ref="B87" location="'34P'!A1" display="34P" xr:uid="{DDBFD3A8-476C-4249-9D13-1B72F9D9437D}"/>
    <hyperlink ref="B88" location="'35P'!A1" display="35P" xr:uid="{06032BCC-44D6-40B0-8373-32F127C9476C}"/>
    <hyperlink ref="B89" location="'36P'!A1" display="36P" xr:uid="{BC2A2B73-98F4-45D9-B39D-C6DADBC1C32D}"/>
    <hyperlink ref="B91" location="'37P'!A1" display="37P" xr:uid="{BA641F61-86A0-4434-AA8E-864F577067C5}"/>
    <hyperlink ref="B92" location="'60P'!A1" display="60P" xr:uid="{A8FAD7ED-9EBE-4FD1-BC78-2F5D5ADDE5A6}"/>
    <hyperlink ref="B93" location="'60.1P'!A1" display="60.1P" xr:uid="{9A689613-C6C4-4DB3-9A99-8F125C7213D4}"/>
    <hyperlink ref="B94" location="'61P'!A1" display="61P" xr:uid="{39A32CBD-F8CD-4F19-A3AD-3738B49EC20D}"/>
    <hyperlink ref="B95" location="'62P'!A1" display="62P" xr:uid="{8047B876-7065-445D-9E18-4EBE54D4056D}"/>
    <hyperlink ref="B96" location="'63P'!A1" display="63P" xr:uid="{A7C804F3-C15D-4763-9DA6-41C12B4299C2}"/>
    <hyperlink ref="B100" location="'38P'!A1" display="38P" xr:uid="{62038E68-2895-44A8-8FCA-07CF8311E8C3}"/>
    <hyperlink ref="B101" location="'39P'!A1" display="39P" xr:uid="{0D2DE372-B838-4EC1-9D34-4224B6895E39}"/>
    <hyperlink ref="B102" location="'40P'!A1" display="40P" xr:uid="{656A4797-E5B1-4E3F-94D9-323B9EEA3943}"/>
    <hyperlink ref="B103" location="'43P'!A1" display="43P" xr:uid="{152E2692-46AA-422C-BF4B-3CDE14EC5842}"/>
    <hyperlink ref="B104" location="'44P'!A1" display="44P" xr:uid="{A0A0E6F2-C54F-4F2E-91FE-CE61B6E8B256}"/>
    <hyperlink ref="B105" location="'45P'!A1" display="45P" xr:uid="{3F85CF5D-C68A-424D-A2CF-808D4DFF7683}"/>
    <hyperlink ref="B106" location="'46P'!A1" display="46P" xr:uid="{AF7CFDFB-D08C-4529-B434-82CF7C1CB22E}"/>
    <hyperlink ref="B107" location="'47P'!A1" display="47P" xr:uid="{47C0161A-A79B-4C75-B51A-240E4C92E3EC}"/>
    <hyperlink ref="B110" location="'700.1'!A1" display="700.1" xr:uid="{B64DFEB7-36F9-400C-BBA7-85BA977B2882}"/>
    <hyperlink ref="B111" location="'700.3P'!Área_de_impresión" display="700.3" xr:uid="{48913628-7D5D-4485-ABD8-96177B3C0514}"/>
    <hyperlink ref="B112" location="'48P'!A1" display="48P" xr:uid="{17A9564E-2AD0-41A1-9645-E4DD72CDB7C8}"/>
    <hyperlink ref="B113" location="'48.1P'!A1" display="48.1P" xr:uid="{1DF2FB93-4EBF-4EBF-8A83-E0D1FC9B4E2D}"/>
    <hyperlink ref="B114" location="'49P'!A1" display="49P" xr:uid="{993C03D0-E85B-4425-963D-350B3FD89E15}"/>
    <hyperlink ref="B115" location="'50P'!A1" display="50P" xr:uid="{654A9794-3ADC-4B78-9F87-1EBA134B5957}"/>
    <hyperlink ref="B116" location="'51P'!A1" display="51P" xr:uid="{19D7D3EF-4300-444A-AB9E-86E269B90AD4}"/>
    <hyperlink ref="B118" location="'900.2P'!A1" display="900.2P" xr:uid="{1D8A657B-099F-4197-9C3F-70FC84B051E5}"/>
    <hyperlink ref="B119" location="'900.2P1'!A1" display="900.2P1" xr:uid="{13347323-9BDA-4CBC-82BB-D20F1DBF90EF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3BE1A-03C9-4005-9902-201E6999BB51}">
  <sheetPr>
    <tabColor rgb="FF3AEA36"/>
  </sheetPr>
  <dimension ref="A1:H172"/>
  <sheetViews>
    <sheetView tabSelected="1" topLeftCell="A4" workbookViewId="0">
      <selection activeCell="B3" sqref="B3:D3"/>
    </sheetView>
  </sheetViews>
  <sheetFormatPr baseColWidth="10" defaultRowHeight="13.2"/>
  <cols>
    <col min="1" max="1" width="11.5546875" style="411"/>
    <col min="2" max="2" width="79.6640625" style="411" customWidth="1"/>
    <col min="3" max="3" width="17" style="411" customWidth="1"/>
    <col min="4" max="4" width="19" style="411" bestFit="1" customWidth="1"/>
    <col min="5" max="257" width="11.5546875" style="411"/>
    <col min="258" max="258" width="79.6640625" style="411" customWidth="1"/>
    <col min="259" max="259" width="17" style="411" customWidth="1"/>
    <col min="260" max="260" width="19" style="411" bestFit="1" customWidth="1"/>
    <col min="261" max="513" width="11.5546875" style="411"/>
    <col min="514" max="514" width="79.6640625" style="411" customWidth="1"/>
    <col min="515" max="515" width="17" style="411" customWidth="1"/>
    <col min="516" max="516" width="19" style="411" bestFit="1" customWidth="1"/>
    <col min="517" max="769" width="11.5546875" style="411"/>
    <col min="770" max="770" width="79.6640625" style="411" customWidth="1"/>
    <col min="771" max="771" width="17" style="411" customWidth="1"/>
    <col min="772" max="772" width="19" style="411" bestFit="1" customWidth="1"/>
    <col min="773" max="1025" width="11.5546875" style="411"/>
    <col min="1026" max="1026" width="79.6640625" style="411" customWidth="1"/>
    <col min="1027" max="1027" width="17" style="411" customWidth="1"/>
    <col min="1028" max="1028" width="19" style="411" bestFit="1" customWidth="1"/>
    <col min="1029" max="1281" width="11.5546875" style="411"/>
    <col min="1282" max="1282" width="79.6640625" style="411" customWidth="1"/>
    <col min="1283" max="1283" width="17" style="411" customWidth="1"/>
    <col min="1284" max="1284" width="19" style="411" bestFit="1" customWidth="1"/>
    <col min="1285" max="1537" width="11.5546875" style="411"/>
    <col min="1538" max="1538" width="79.6640625" style="411" customWidth="1"/>
    <col min="1539" max="1539" width="17" style="411" customWidth="1"/>
    <col min="1540" max="1540" width="19" style="411" bestFit="1" customWidth="1"/>
    <col min="1541" max="1793" width="11.5546875" style="411"/>
    <col min="1794" max="1794" width="79.6640625" style="411" customWidth="1"/>
    <col min="1795" max="1795" width="17" style="411" customWidth="1"/>
    <col min="1796" max="1796" width="19" style="411" bestFit="1" customWidth="1"/>
    <col min="1797" max="2049" width="11.5546875" style="411"/>
    <col min="2050" max="2050" width="79.6640625" style="411" customWidth="1"/>
    <col min="2051" max="2051" width="17" style="411" customWidth="1"/>
    <col min="2052" max="2052" width="19" style="411" bestFit="1" customWidth="1"/>
    <col min="2053" max="2305" width="11.5546875" style="411"/>
    <col min="2306" max="2306" width="79.6640625" style="411" customWidth="1"/>
    <col min="2307" max="2307" width="17" style="411" customWidth="1"/>
    <col min="2308" max="2308" width="19" style="411" bestFit="1" customWidth="1"/>
    <col min="2309" max="2561" width="11.5546875" style="411"/>
    <col min="2562" max="2562" width="79.6640625" style="411" customWidth="1"/>
    <col min="2563" max="2563" width="17" style="411" customWidth="1"/>
    <col min="2564" max="2564" width="19" style="411" bestFit="1" customWidth="1"/>
    <col min="2565" max="2817" width="11.5546875" style="411"/>
    <col min="2818" max="2818" width="79.6640625" style="411" customWidth="1"/>
    <col min="2819" max="2819" width="17" style="411" customWidth="1"/>
    <col min="2820" max="2820" width="19" style="411" bestFit="1" customWidth="1"/>
    <col min="2821" max="3073" width="11.5546875" style="411"/>
    <col min="3074" max="3074" width="79.6640625" style="411" customWidth="1"/>
    <col min="3075" max="3075" width="17" style="411" customWidth="1"/>
    <col min="3076" max="3076" width="19" style="411" bestFit="1" customWidth="1"/>
    <col min="3077" max="3329" width="11.5546875" style="411"/>
    <col min="3330" max="3330" width="79.6640625" style="411" customWidth="1"/>
    <col min="3331" max="3331" width="17" style="411" customWidth="1"/>
    <col min="3332" max="3332" width="19" style="411" bestFit="1" customWidth="1"/>
    <col min="3333" max="3585" width="11.5546875" style="411"/>
    <col min="3586" max="3586" width="79.6640625" style="411" customWidth="1"/>
    <col min="3587" max="3587" width="17" style="411" customWidth="1"/>
    <col min="3588" max="3588" width="19" style="411" bestFit="1" customWidth="1"/>
    <col min="3589" max="3841" width="11.5546875" style="411"/>
    <col min="3842" max="3842" width="79.6640625" style="411" customWidth="1"/>
    <col min="3843" max="3843" width="17" style="411" customWidth="1"/>
    <col min="3844" max="3844" width="19" style="411" bestFit="1" customWidth="1"/>
    <col min="3845" max="4097" width="11.5546875" style="411"/>
    <col min="4098" max="4098" width="79.6640625" style="411" customWidth="1"/>
    <col min="4099" max="4099" width="17" style="411" customWidth="1"/>
    <col min="4100" max="4100" width="19" style="411" bestFit="1" customWidth="1"/>
    <col min="4101" max="4353" width="11.5546875" style="411"/>
    <col min="4354" max="4354" width="79.6640625" style="411" customWidth="1"/>
    <col min="4355" max="4355" width="17" style="411" customWidth="1"/>
    <col min="4356" max="4356" width="19" style="411" bestFit="1" customWidth="1"/>
    <col min="4357" max="4609" width="11.5546875" style="411"/>
    <col min="4610" max="4610" width="79.6640625" style="411" customWidth="1"/>
    <col min="4611" max="4611" width="17" style="411" customWidth="1"/>
    <col min="4612" max="4612" width="19" style="411" bestFit="1" customWidth="1"/>
    <col min="4613" max="4865" width="11.5546875" style="411"/>
    <col min="4866" max="4866" width="79.6640625" style="411" customWidth="1"/>
    <col min="4867" max="4867" width="17" style="411" customWidth="1"/>
    <col min="4868" max="4868" width="19" style="411" bestFit="1" customWidth="1"/>
    <col min="4869" max="5121" width="11.5546875" style="411"/>
    <col min="5122" max="5122" width="79.6640625" style="411" customWidth="1"/>
    <col min="5123" max="5123" width="17" style="411" customWidth="1"/>
    <col min="5124" max="5124" width="19" style="411" bestFit="1" customWidth="1"/>
    <col min="5125" max="5377" width="11.5546875" style="411"/>
    <col min="5378" max="5378" width="79.6640625" style="411" customWidth="1"/>
    <col min="5379" max="5379" width="17" style="411" customWidth="1"/>
    <col min="5380" max="5380" width="19" style="411" bestFit="1" customWidth="1"/>
    <col min="5381" max="5633" width="11.5546875" style="411"/>
    <col min="5634" max="5634" width="79.6640625" style="411" customWidth="1"/>
    <col min="5635" max="5635" width="17" style="411" customWidth="1"/>
    <col min="5636" max="5636" width="19" style="411" bestFit="1" customWidth="1"/>
    <col min="5637" max="5889" width="11.5546875" style="411"/>
    <col min="5890" max="5890" width="79.6640625" style="411" customWidth="1"/>
    <col min="5891" max="5891" width="17" style="411" customWidth="1"/>
    <col min="5892" max="5892" width="19" style="411" bestFit="1" customWidth="1"/>
    <col min="5893" max="6145" width="11.5546875" style="411"/>
    <col min="6146" max="6146" width="79.6640625" style="411" customWidth="1"/>
    <col min="6147" max="6147" width="17" style="411" customWidth="1"/>
    <col min="6148" max="6148" width="19" style="411" bestFit="1" customWidth="1"/>
    <col min="6149" max="6401" width="11.5546875" style="411"/>
    <col min="6402" max="6402" width="79.6640625" style="411" customWidth="1"/>
    <col min="6403" max="6403" width="17" style="411" customWidth="1"/>
    <col min="6404" max="6404" width="19" style="411" bestFit="1" customWidth="1"/>
    <col min="6405" max="6657" width="11.5546875" style="411"/>
    <col min="6658" max="6658" width="79.6640625" style="411" customWidth="1"/>
    <col min="6659" max="6659" width="17" style="411" customWidth="1"/>
    <col min="6660" max="6660" width="19" style="411" bestFit="1" customWidth="1"/>
    <col min="6661" max="6913" width="11.5546875" style="411"/>
    <col min="6914" max="6914" width="79.6640625" style="411" customWidth="1"/>
    <col min="6915" max="6915" width="17" style="411" customWidth="1"/>
    <col min="6916" max="6916" width="19" style="411" bestFit="1" customWidth="1"/>
    <col min="6917" max="7169" width="11.5546875" style="411"/>
    <col min="7170" max="7170" width="79.6640625" style="411" customWidth="1"/>
    <col min="7171" max="7171" width="17" style="411" customWidth="1"/>
    <col min="7172" max="7172" width="19" style="411" bestFit="1" customWidth="1"/>
    <col min="7173" max="7425" width="11.5546875" style="411"/>
    <col min="7426" max="7426" width="79.6640625" style="411" customWidth="1"/>
    <col min="7427" max="7427" width="17" style="411" customWidth="1"/>
    <col min="7428" max="7428" width="19" style="411" bestFit="1" customWidth="1"/>
    <col min="7429" max="7681" width="11.5546875" style="411"/>
    <col min="7682" max="7682" width="79.6640625" style="411" customWidth="1"/>
    <col min="7683" max="7683" width="17" style="411" customWidth="1"/>
    <col min="7684" max="7684" width="19" style="411" bestFit="1" customWidth="1"/>
    <col min="7685" max="7937" width="11.5546875" style="411"/>
    <col min="7938" max="7938" width="79.6640625" style="411" customWidth="1"/>
    <col min="7939" max="7939" width="17" style="411" customWidth="1"/>
    <col min="7940" max="7940" width="19" style="411" bestFit="1" customWidth="1"/>
    <col min="7941" max="8193" width="11.5546875" style="411"/>
    <col min="8194" max="8194" width="79.6640625" style="411" customWidth="1"/>
    <col min="8195" max="8195" width="17" style="411" customWidth="1"/>
    <col min="8196" max="8196" width="19" style="411" bestFit="1" customWidth="1"/>
    <col min="8197" max="8449" width="11.5546875" style="411"/>
    <col min="8450" max="8450" width="79.6640625" style="411" customWidth="1"/>
    <col min="8451" max="8451" width="17" style="411" customWidth="1"/>
    <col min="8452" max="8452" width="19" style="411" bestFit="1" customWidth="1"/>
    <col min="8453" max="8705" width="11.5546875" style="411"/>
    <col min="8706" max="8706" width="79.6640625" style="411" customWidth="1"/>
    <col min="8707" max="8707" width="17" style="411" customWidth="1"/>
    <col min="8708" max="8708" width="19" style="411" bestFit="1" customWidth="1"/>
    <col min="8709" max="8961" width="11.5546875" style="411"/>
    <col min="8962" max="8962" width="79.6640625" style="411" customWidth="1"/>
    <col min="8963" max="8963" width="17" style="411" customWidth="1"/>
    <col min="8964" max="8964" width="19" style="411" bestFit="1" customWidth="1"/>
    <col min="8965" max="9217" width="11.5546875" style="411"/>
    <col min="9218" max="9218" width="79.6640625" style="411" customWidth="1"/>
    <col min="9219" max="9219" width="17" style="411" customWidth="1"/>
    <col min="9220" max="9220" width="19" style="411" bestFit="1" customWidth="1"/>
    <col min="9221" max="9473" width="11.5546875" style="411"/>
    <col min="9474" max="9474" width="79.6640625" style="411" customWidth="1"/>
    <col min="9475" max="9475" width="17" style="411" customWidth="1"/>
    <col min="9476" max="9476" width="19" style="411" bestFit="1" customWidth="1"/>
    <col min="9477" max="9729" width="11.5546875" style="411"/>
    <col min="9730" max="9730" width="79.6640625" style="411" customWidth="1"/>
    <col min="9731" max="9731" width="17" style="411" customWidth="1"/>
    <col min="9732" max="9732" width="19" style="411" bestFit="1" customWidth="1"/>
    <col min="9733" max="9985" width="11.5546875" style="411"/>
    <col min="9986" max="9986" width="79.6640625" style="411" customWidth="1"/>
    <col min="9987" max="9987" width="17" style="411" customWidth="1"/>
    <col min="9988" max="9988" width="19" style="411" bestFit="1" customWidth="1"/>
    <col min="9989" max="10241" width="11.5546875" style="411"/>
    <col min="10242" max="10242" width="79.6640625" style="411" customWidth="1"/>
    <col min="10243" max="10243" width="17" style="411" customWidth="1"/>
    <col min="10244" max="10244" width="19" style="411" bestFit="1" customWidth="1"/>
    <col min="10245" max="10497" width="11.5546875" style="411"/>
    <col min="10498" max="10498" width="79.6640625" style="411" customWidth="1"/>
    <col min="10499" max="10499" width="17" style="411" customWidth="1"/>
    <col min="10500" max="10500" width="19" style="411" bestFit="1" customWidth="1"/>
    <col min="10501" max="10753" width="11.5546875" style="411"/>
    <col min="10754" max="10754" width="79.6640625" style="411" customWidth="1"/>
    <col min="10755" max="10755" width="17" style="411" customWidth="1"/>
    <col min="10756" max="10756" width="19" style="411" bestFit="1" customWidth="1"/>
    <col min="10757" max="11009" width="11.5546875" style="411"/>
    <col min="11010" max="11010" width="79.6640625" style="411" customWidth="1"/>
    <col min="11011" max="11011" width="17" style="411" customWidth="1"/>
    <col min="11012" max="11012" width="19" style="411" bestFit="1" customWidth="1"/>
    <col min="11013" max="11265" width="11.5546875" style="411"/>
    <col min="11266" max="11266" width="79.6640625" style="411" customWidth="1"/>
    <col min="11267" max="11267" width="17" style="411" customWidth="1"/>
    <col min="11268" max="11268" width="19" style="411" bestFit="1" customWidth="1"/>
    <col min="11269" max="11521" width="11.5546875" style="411"/>
    <col min="11522" max="11522" width="79.6640625" style="411" customWidth="1"/>
    <col min="11523" max="11523" width="17" style="411" customWidth="1"/>
    <col min="11524" max="11524" width="19" style="411" bestFit="1" customWidth="1"/>
    <col min="11525" max="11777" width="11.5546875" style="411"/>
    <col min="11778" max="11778" width="79.6640625" style="411" customWidth="1"/>
    <col min="11779" max="11779" width="17" style="411" customWidth="1"/>
    <col min="11780" max="11780" width="19" style="411" bestFit="1" customWidth="1"/>
    <col min="11781" max="12033" width="11.5546875" style="411"/>
    <col min="12034" max="12034" width="79.6640625" style="411" customWidth="1"/>
    <col min="12035" max="12035" width="17" style="411" customWidth="1"/>
    <col min="12036" max="12036" width="19" style="411" bestFit="1" customWidth="1"/>
    <col min="12037" max="12289" width="11.5546875" style="411"/>
    <col min="12290" max="12290" width="79.6640625" style="411" customWidth="1"/>
    <col min="12291" max="12291" width="17" style="411" customWidth="1"/>
    <col min="12292" max="12292" width="19" style="411" bestFit="1" customWidth="1"/>
    <col min="12293" max="12545" width="11.5546875" style="411"/>
    <col min="12546" max="12546" width="79.6640625" style="411" customWidth="1"/>
    <col min="12547" max="12547" width="17" style="411" customWidth="1"/>
    <col min="12548" max="12548" width="19" style="411" bestFit="1" customWidth="1"/>
    <col min="12549" max="12801" width="11.5546875" style="411"/>
    <col min="12802" max="12802" width="79.6640625" style="411" customWidth="1"/>
    <col min="12803" max="12803" width="17" style="411" customWidth="1"/>
    <col min="12804" max="12804" width="19" style="411" bestFit="1" customWidth="1"/>
    <col min="12805" max="13057" width="11.5546875" style="411"/>
    <col min="13058" max="13058" width="79.6640625" style="411" customWidth="1"/>
    <col min="13059" max="13059" width="17" style="411" customWidth="1"/>
    <col min="13060" max="13060" width="19" style="411" bestFit="1" customWidth="1"/>
    <col min="13061" max="13313" width="11.5546875" style="411"/>
    <col min="13314" max="13314" width="79.6640625" style="411" customWidth="1"/>
    <col min="13315" max="13315" width="17" style="411" customWidth="1"/>
    <col min="13316" max="13316" width="19" style="411" bestFit="1" customWidth="1"/>
    <col min="13317" max="13569" width="11.5546875" style="411"/>
    <col min="13570" max="13570" width="79.6640625" style="411" customWidth="1"/>
    <col min="13571" max="13571" width="17" style="411" customWidth="1"/>
    <col min="13572" max="13572" width="19" style="411" bestFit="1" customWidth="1"/>
    <col min="13573" max="13825" width="11.5546875" style="411"/>
    <col min="13826" max="13826" width="79.6640625" style="411" customWidth="1"/>
    <col min="13827" max="13827" width="17" style="411" customWidth="1"/>
    <col min="13828" max="13828" width="19" style="411" bestFit="1" customWidth="1"/>
    <col min="13829" max="14081" width="11.5546875" style="411"/>
    <col min="14082" max="14082" width="79.6640625" style="411" customWidth="1"/>
    <col min="14083" max="14083" width="17" style="411" customWidth="1"/>
    <col min="14084" max="14084" width="19" style="411" bestFit="1" customWidth="1"/>
    <col min="14085" max="14337" width="11.5546875" style="411"/>
    <col min="14338" max="14338" width="79.6640625" style="411" customWidth="1"/>
    <col min="14339" max="14339" width="17" style="411" customWidth="1"/>
    <col min="14340" max="14340" width="19" style="411" bestFit="1" customWidth="1"/>
    <col min="14341" max="14593" width="11.5546875" style="411"/>
    <col min="14594" max="14594" width="79.6640625" style="411" customWidth="1"/>
    <col min="14595" max="14595" width="17" style="411" customWidth="1"/>
    <col min="14596" max="14596" width="19" style="411" bestFit="1" customWidth="1"/>
    <col min="14597" max="14849" width="11.5546875" style="411"/>
    <col min="14850" max="14850" width="79.6640625" style="411" customWidth="1"/>
    <col min="14851" max="14851" width="17" style="411" customWidth="1"/>
    <col min="14852" max="14852" width="19" style="411" bestFit="1" customWidth="1"/>
    <col min="14853" max="15105" width="11.5546875" style="411"/>
    <col min="15106" max="15106" width="79.6640625" style="411" customWidth="1"/>
    <col min="15107" max="15107" width="17" style="411" customWidth="1"/>
    <col min="15108" max="15108" width="19" style="411" bestFit="1" customWidth="1"/>
    <col min="15109" max="15361" width="11.5546875" style="411"/>
    <col min="15362" max="15362" width="79.6640625" style="411" customWidth="1"/>
    <col min="15363" max="15363" width="17" style="411" customWidth="1"/>
    <col min="15364" max="15364" width="19" style="411" bestFit="1" customWidth="1"/>
    <col min="15365" max="15617" width="11.5546875" style="411"/>
    <col min="15618" max="15618" width="79.6640625" style="411" customWidth="1"/>
    <col min="15619" max="15619" width="17" style="411" customWidth="1"/>
    <col min="15620" max="15620" width="19" style="411" bestFit="1" customWidth="1"/>
    <col min="15621" max="15873" width="11.5546875" style="411"/>
    <col min="15874" max="15874" width="79.6640625" style="411" customWidth="1"/>
    <col min="15875" max="15875" width="17" style="411" customWidth="1"/>
    <col min="15876" max="15876" width="19" style="411" bestFit="1" customWidth="1"/>
    <col min="15877" max="16129" width="11.5546875" style="411"/>
    <col min="16130" max="16130" width="79.6640625" style="411" customWidth="1"/>
    <col min="16131" max="16131" width="17" style="411" customWidth="1"/>
    <col min="16132" max="16132" width="19" style="411" bestFit="1" customWidth="1"/>
    <col min="16133" max="16384" width="11.5546875" style="411"/>
  </cols>
  <sheetData>
    <row r="1" spans="1:8" ht="27.75" customHeight="1">
      <c r="A1" s="630" t="s">
        <v>63</v>
      </c>
      <c r="B1" s="631"/>
      <c r="C1" s="631"/>
      <c r="D1" s="632"/>
      <c r="E1" s="409"/>
      <c r="F1" s="409"/>
      <c r="G1" s="409"/>
      <c r="H1" s="410"/>
    </row>
    <row r="2" spans="1:8" ht="27.75" customHeight="1" thickBot="1">
      <c r="A2" s="633"/>
      <c r="B2" s="634"/>
      <c r="C2" s="634"/>
      <c r="D2" s="635"/>
      <c r="E2" s="412"/>
      <c r="F2" s="412"/>
      <c r="G2" s="412"/>
      <c r="H2" s="410"/>
    </row>
    <row r="3" spans="1:8" ht="58.5" customHeight="1" thickBot="1">
      <c r="A3" s="413" t="s">
        <v>419</v>
      </c>
      <c r="B3" s="636"/>
      <c r="C3" s="637"/>
      <c r="D3" s="638"/>
      <c r="E3" s="414"/>
      <c r="F3" s="414"/>
      <c r="G3" s="414"/>
      <c r="H3" s="410"/>
    </row>
    <row r="4" spans="1:8" ht="13.8" thickBot="1"/>
    <row r="5" spans="1:8" ht="16.2" thickBot="1">
      <c r="A5" s="639" t="s">
        <v>420</v>
      </c>
      <c r="B5" s="640"/>
      <c r="C5" s="640"/>
      <c r="D5" s="641"/>
    </row>
    <row r="6" spans="1:8" ht="14.4">
      <c r="A6" s="415" t="s">
        <v>96</v>
      </c>
      <c r="B6" s="416"/>
      <c r="C6" s="415" t="s">
        <v>97</v>
      </c>
      <c r="D6" s="417" t="s">
        <v>98</v>
      </c>
    </row>
    <row r="7" spans="1:8" ht="14.4">
      <c r="A7" s="160">
        <v>1</v>
      </c>
      <c r="B7" s="161" t="s">
        <v>99</v>
      </c>
      <c r="C7" s="162"/>
      <c r="D7" s="163"/>
    </row>
    <row r="8" spans="1:8" ht="15" thickBot="1">
      <c r="A8" s="164">
        <v>1.1000000000000001</v>
      </c>
      <c r="B8" s="418" t="s">
        <v>100</v>
      </c>
      <c r="C8" s="419">
        <v>1</v>
      </c>
      <c r="D8" s="165"/>
    </row>
    <row r="9" spans="1:8" ht="14.4">
      <c r="A9" s="415">
        <v>2</v>
      </c>
      <c r="B9" s="416" t="s">
        <v>101</v>
      </c>
      <c r="C9" s="420"/>
      <c r="D9" s="421"/>
    </row>
    <row r="10" spans="1:8" ht="14.4">
      <c r="A10" s="166" t="s">
        <v>102</v>
      </c>
      <c r="B10" s="161" t="s">
        <v>103</v>
      </c>
      <c r="C10" s="167">
        <v>8.3299999999999999E-2</v>
      </c>
      <c r="D10" s="163"/>
    </row>
    <row r="11" spans="1:8" ht="14.4">
      <c r="A11" s="166" t="s">
        <v>104</v>
      </c>
      <c r="B11" s="161" t="s">
        <v>105</v>
      </c>
      <c r="C11" s="167">
        <v>8.3299999999999999E-2</v>
      </c>
      <c r="D11" s="163"/>
    </row>
    <row r="12" spans="1:8" ht="14.4">
      <c r="A12" s="166" t="s">
        <v>106</v>
      </c>
      <c r="B12" s="161" t="s">
        <v>107</v>
      </c>
      <c r="C12" s="167">
        <v>0.01</v>
      </c>
      <c r="D12" s="163"/>
    </row>
    <row r="13" spans="1:8" ht="14.4">
      <c r="A13" s="166" t="s">
        <v>108</v>
      </c>
      <c r="B13" s="161" t="s">
        <v>109</v>
      </c>
      <c r="C13" s="167">
        <v>8.5000000000000006E-2</v>
      </c>
      <c r="D13" s="163"/>
    </row>
    <row r="14" spans="1:8" ht="14.4">
      <c r="A14" s="166" t="s">
        <v>110</v>
      </c>
      <c r="B14" s="161" t="s">
        <v>111</v>
      </c>
      <c r="C14" s="167">
        <v>0.12</v>
      </c>
      <c r="D14" s="163"/>
    </row>
    <row r="15" spans="1:8" ht="14.4">
      <c r="A15" s="166" t="s">
        <v>112</v>
      </c>
      <c r="B15" s="161" t="s">
        <v>113</v>
      </c>
      <c r="C15" s="167">
        <v>0.04</v>
      </c>
      <c r="D15" s="163"/>
    </row>
    <row r="16" spans="1:8" ht="14.4">
      <c r="A16" s="166" t="s">
        <v>114</v>
      </c>
      <c r="B16" s="161" t="s">
        <v>121</v>
      </c>
      <c r="C16" s="167">
        <v>0.03</v>
      </c>
      <c r="D16" s="163"/>
    </row>
    <row r="17" spans="1:5" ht="14.4">
      <c r="A17" s="166" t="s">
        <v>116</v>
      </c>
      <c r="B17" s="161" t="s">
        <v>123</v>
      </c>
      <c r="C17" s="167">
        <v>0.02</v>
      </c>
      <c r="D17" s="163"/>
    </row>
    <row r="18" spans="1:5" ht="14.4">
      <c r="A18" s="166" t="s">
        <v>118</v>
      </c>
      <c r="B18" s="161" t="s">
        <v>125</v>
      </c>
      <c r="C18" s="167">
        <v>0.04</v>
      </c>
      <c r="D18" s="163"/>
    </row>
    <row r="19" spans="1:5" ht="14.4">
      <c r="A19" s="166" t="s">
        <v>120</v>
      </c>
      <c r="B19" s="161" t="s">
        <v>115</v>
      </c>
      <c r="C19" s="167">
        <v>0.05</v>
      </c>
      <c r="D19" s="163"/>
    </row>
    <row r="20" spans="1:5" ht="14.4">
      <c r="A20" s="166" t="s">
        <v>124</v>
      </c>
      <c r="B20" s="161" t="s">
        <v>119</v>
      </c>
      <c r="C20" s="167">
        <v>6.9599999999999995E-2</v>
      </c>
      <c r="D20" s="163"/>
      <c r="E20" s="422"/>
    </row>
    <row r="21" spans="1:5" ht="14.4">
      <c r="A21" s="166">
        <v>2.13</v>
      </c>
      <c r="B21" s="168" t="s">
        <v>421</v>
      </c>
      <c r="C21" s="167">
        <v>1.4999999999999999E-2</v>
      </c>
      <c r="D21" s="163"/>
    </row>
    <row r="22" spans="1:5" ht="14.4">
      <c r="A22" s="166" t="s">
        <v>422</v>
      </c>
      <c r="B22" s="161" t="s">
        <v>423</v>
      </c>
      <c r="C22" s="167">
        <v>0.01</v>
      </c>
      <c r="D22" s="163"/>
    </row>
    <row r="23" spans="1:5" ht="29.4" thickBot="1">
      <c r="A23" s="166">
        <v>2.15</v>
      </c>
      <c r="B23" s="168" t="s">
        <v>424</v>
      </c>
      <c r="C23" s="167">
        <v>5.7099999999999998E-2</v>
      </c>
      <c r="D23" s="163"/>
    </row>
    <row r="24" spans="1:5" ht="14.4">
      <c r="A24" s="415"/>
      <c r="B24" s="423" t="s">
        <v>126</v>
      </c>
      <c r="C24" s="424">
        <f>SUM(C10:C23)</f>
        <v>0.71330000000000016</v>
      </c>
      <c r="D24" s="421"/>
    </row>
    <row r="25" spans="1:5" ht="19.2" thickBot="1">
      <c r="A25" s="425"/>
      <c r="B25" s="426" t="s">
        <v>83</v>
      </c>
      <c r="C25" s="427"/>
      <c r="D25" s="428">
        <f>+C8+C24</f>
        <v>1.7133000000000003</v>
      </c>
    </row>
    <row r="26" spans="1:5" ht="29.25" customHeight="1">
      <c r="A26" s="415">
        <v>3</v>
      </c>
      <c r="B26" s="416" t="s">
        <v>425</v>
      </c>
      <c r="C26" s="420"/>
      <c r="D26" s="421"/>
    </row>
    <row r="27" spans="1:5" ht="14.4" hidden="1">
      <c r="A27" s="429">
        <v>3.1</v>
      </c>
      <c r="B27" s="430" t="s">
        <v>426</v>
      </c>
      <c r="C27" s="431">
        <v>0.01</v>
      </c>
      <c r="D27" s="432"/>
    </row>
    <row r="28" spans="1:5" ht="14.4" hidden="1">
      <c r="A28" s="429">
        <v>3.2</v>
      </c>
      <c r="B28" s="430" t="s">
        <v>427</v>
      </c>
      <c r="C28" s="431">
        <v>0.03</v>
      </c>
      <c r="D28" s="432"/>
    </row>
    <row r="29" spans="1:5" ht="14.4" hidden="1">
      <c r="A29" s="429">
        <v>3.3</v>
      </c>
      <c r="B29" s="430" t="s">
        <v>428</v>
      </c>
      <c r="C29" s="431">
        <v>5.0000000000000001E-3</v>
      </c>
      <c r="D29" s="432"/>
    </row>
    <row r="30" spans="1:5" ht="14.4" hidden="1">
      <c r="A30" s="429">
        <v>3.4</v>
      </c>
      <c r="B30" s="430" t="s">
        <v>429</v>
      </c>
      <c r="C30" s="431">
        <v>0.03</v>
      </c>
      <c r="D30" s="432"/>
    </row>
    <row r="31" spans="1:5" ht="14.4" hidden="1">
      <c r="A31" s="429">
        <v>3.5</v>
      </c>
      <c r="B31" s="430" t="s">
        <v>430</v>
      </c>
      <c r="C31" s="431">
        <v>5.0000000000000001E-3</v>
      </c>
      <c r="D31" s="432"/>
    </row>
    <row r="32" spans="1:5" ht="14.4">
      <c r="A32" s="429">
        <v>3.1</v>
      </c>
      <c r="B32" s="168" t="s">
        <v>431</v>
      </c>
      <c r="C32" s="431">
        <v>0.02</v>
      </c>
      <c r="D32" s="432"/>
    </row>
    <row r="33" spans="1:4" ht="14.4" hidden="1">
      <c r="A33" s="429">
        <v>3.7</v>
      </c>
      <c r="B33" s="430" t="s">
        <v>432</v>
      </c>
      <c r="C33" s="431">
        <v>5.0000000000000001E-3</v>
      </c>
      <c r="D33" s="432"/>
    </row>
    <row r="34" spans="1:4" ht="14.4" hidden="1">
      <c r="A34" s="429">
        <v>3.8</v>
      </c>
      <c r="B34" s="430" t="s">
        <v>433</v>
      </c>
      <c r="C34" s="431">
        <v>5.0000000000000001E-3</v>
      </c>
      <c r="D34" s="432"/>
    </row>
    <row r="35" spans="1:4" ht="14.4" hidden="1">
      <c r="A35" s="429">
        <v>3.9</v>
      </c>
      <c r="B35" s="430" t="s">
        <v>434</v>
      </c>
      <c r="C35" s="431">
        <v>5.0000000000000001E-3</v>
      </c>
      <c r="D35" s="432"/>
    </row>
    <row r="36" spans="1:4" ht="14.4">
      <c r="A36" s="433">
        <v>3.2</v>
      </c>
      <c r="B36" s="168" t="s">
        <v>435</v>
      </c>
      <c r="C36" s="431">
        <v>0.02</v>
      </c>
      <c r="D36" s="432"/>
    </row>
    <row r="37" spans="1:4" ht="14.4">
      <c r="A37" s="429"/>
      <c r="B37" s="168" t="s">
        <v>436</v>
      </c>
      <c r="C37" s="431">
        <v>0.01</v>
      </c>
      <c r="D37" s="432"/>
    </row>
    <row r="38" spans="1:4" ht="14.4">
      <c r="A38" s="434"/>
      <c r="B38" s="168" t="s">
        <v>437</v>
      </c>
      <c r="C38" s="431">
        <v>2.0000000000000001E-4</v>
      </c>
      <c r="D38" s="432"/>
    </row>
    <row r="39" spans="1:4" ht="14.4" hidden="1">
      <c r="A39" s="429"/>
      <c r="B39" s="430" t="s">
        <v>438</v>
      </c>
      <c r="C39" s="431">
        <v>2.0000000000000001E-4</v>
      </c>
      <c r="D39" s="432"/>
    </row>
    <row r="40" spans="1:4" ht="14.4" hidden="1">
      <c r="A40" s="434"/>
      <c r="B40" s="430" t="s">
        <v>439</v>
      </c>
      <c r="C40" s="431">
        <v>2.9999999999999997E-4</v>
      </c>
      <c r="D40" s="432"/>
    </row>
    <row r="41" spans="1:4" ht="28.8">
      <c r="A41" s="435"/>
      <c r="B41" s="436" t="s">
        <v>440</v>
      </c>
      <c r="C41" s="419">
        <f>C32+C36+C37+C38</f>
        <v>5.0200000000000002E-2</v>
      </c>
      <c r="D41" s="437"/>
    </row>
    <row r="42" spans="1:4" ht="18.600000000000001">
      <c r="A42" s="425"/>
      <c r="B42" s="426" t="s">
        <v>83</v>
      </c>
      <c r="C42" s="438"/>
      <c r="D42" s="428">
        <f>+C41</f>
        <v>5.0200000000000002E-2</v>
      </c>
    </row>
    <row r="43" spans="1:4" ht="14.4">
      <c r="A43" s="439">
        <v>4</v>
      </c>
      <c r="B43" s="440" t="s">
        <v>441</v>
      </c>
      <c r="C43" s="441"/>
      <c r="D43" s="442"/>
    </row>
    <row r="44" spans="1:4" ht="14.4">
      <c r="A44" s="429">
        <v>4.0999999999999996</v>
      </c>
      <c r="B44" s="168" t="s">
        <v>380</v>
      </c>
      <c r="C44" s="431">
        <v>0.01</v>
      </c>
      <c r="D44" s="432"/>
    </row>
    <row r="45" spans="1:4" ht="14.4">
      <c r="A45" s="429">
        <v>4.2</v>
      </c>
      <c r="B45" s="161" t="s">
        <v>442</v>
      </c>
      <c r="C45" s="431">
        <v>0.03</v>
      </c>
      <c r="D45" s="432"/>
    </row>
    <row r="46" spans="1:4" ht="14.4">
      <c r="A46" s="429">
        <v>4.3</v>
      </c>
      <c r="B46" s="168" t="s">
        <v>443</v>
      </c>
      <c r="C46" s="431">
        <v>0.02</v>
      </c>
      <c r="D46" s="432"/>
    </row>
    <row r="47" spans="1:4" ht="14.4">
      <c r="A47" s="429">
        <v>4.4000000000000004</v>
      </c>
      <c r="B47" s="168" t="s">
        <v>444</v>
      </c>
      <c r="C47" s="431">
        <v>0.02</v>
      </c>
      <c r="D47" s="432"/>
    </row>
    <row r="48" spans="1:4" ht="14.4" hidden="1">
      <c r="A48" s="443">
        <v>4.8</v>
      </c>
      <c r="B48" s="444" t="s">
        <v>384</v>
      </c>
      <c r="C48" s="445">
        <v>0.06</v>
      </c>
      <c r="D48" s="432"/>
    </row>
    <row r="49" spans="1:6" ht="14.4" hidden="1">
      <c r="A49" s="443">
        <v>4.9000000000000004</v>
      </c>
      <c r="B49" s="444" t="s">
        <v>445</v>
      </c>
      <c r="C49" s="445">
        <v>8.9999999999999993E-3</v>
      </c>
      <c r="D49" s="432"/>
      <c r="F49" s="446"/>
    </row>
    <row r="50" spans="1:6" ht="34.5" customHeight="1">
      <c r="A50" s="435"/>
      <c r="B50" s="447" t="s">
        <v>446</v>
      </c>
      <c r="C50" s="419">
        <f>C44+C45+C46+C47</f>
        <v>0.08</v>
      </c>
      <c r="D50" s="437"/>
    </row>
    <row r="51" spans="1:6" ht="19.2" thickBot="1">
      <c r="A51" s="448"/>
      <c r="B51" s="426" t="s">
        <v>83</v>
      </c>
      <c r="C51" s="449"/>
      <c r="D51" s="450">
        <f>+C50</f>
        <v>0.08</v>
      </c>
    </row>
    <row r="52" spans="1:6" ht="14.4">
      <c r="A52" s="415">
        <v>5</v>
      </c>
      <c r="B52" s="416" t="s">
        <v>447</v>
      </c>
      <c r="C52" s="420"/>
      <c r="D52" s="421"/>
    </row>
    <row r="53" spans="1:6" ht="14.4">
      <c r="A53" s="451">
        <v>5.0999999999999996</v>
      </c>
      <c r="B53" s="452" t="s">
        <v>448</v>
      </c>
      <c r="C53" s="162">
        <f>(D25+D42+D51)*0.12</f>
        <v>0.22122000000000003</v>
      </c>
      <c r="D53" s="163"/>
    </row>
    <row r="54" spans="1:6" ht="19.2" thickBot="1">
      <c r="A54" s="425"/>
      <c r="B54" s="426" t="s">
        <v>83</v>
      </c>
      <c r="C54" s="453">
        <f>SUM(C53)</f>
        <v>0.22122000000000003</v>
      </c>
      <c r="D54" s="428">
        <f>+C54</f>
        <v>0.22122000000000003</v>
      </c>
    </row>
    <row r="55" spans="1:6" ht="16.2">
      <c r="A55" s="454">
        <v>6</v>
      </c>
      <c r="B55" s="455" t="s">
        <v>449</v>
      </c>
      <c r="C55" s="456">
        <f>ROUND((C8+C24+C41+C50+C54),3)/100</f>
        <v>2.0649999999999998E-2</v>
      </c>
      <c r="D55" s="457">
        <f>ROUND((D25+D42+D51+D54),3)</f>
        <v>2.0649999999999999</v>
      </c>
    </row>
    <row r="56" spans="1:6" ht="14.4" thickBot="1">
      <c r="A56" s="458"/>
    </row>
    <row r="57" spans="1:6" ht="16.2" thickBot="1">
      <c r="A57" s="639" t="s">
        <v>450</v>
      </c>
      <c r="B57" s="640"/>
      <c r="C57" s="640"/>
      <c r="D57" s="641"/>
    </row>
    <row r="58" spans="1:6" ht="14.4">
      <c r="A58" s="415" t="s">
        <v>96</v>
      </c>
      <c r="B58" s="416"/>
      <c r="C58" s="415" t="s">
        <v>97</v>
      </c>
      <c r="D58" s="417" t="s">
        <v>98</v>
      </c>
    </row>
    <row r="59" spans="1:6" ht="14.4">
      <c r="A59" s="160">
        <v>1</v>
      </c>
      <c r="B59" s="161" t="s">
        <v>99</v>
      </c>
      <c r="C59" s="162"/>
      <c r="D59" s="163"/>
    </row>
    <row r="60" spans="1:6" ht="15" thickBot="1">
      <c r="A60" s="164">
        <v>1.1000000000000001</v>
      </c>
      <c r="B60" s="418" t="s">
        <v>100</v>
      </c>
      <c r="C60" s="419">
        <v>1</v>
      </c>
      <c r="D60" s="165"/>
    </row>
    <row r="61" spans="1:6" ht="14.4">
      <c r="A61" s="415">
        <v>2</v>
      </c>
      <c r="B61" s="416" t="s">
        <v>101</v>
      </c>
      <c r="C61" s="420"/>
      <c r="D61" s="421"/>
    </row>
    <row r="62" spans="1:6" ht="14.4">
      <c r="A62" s="166" t="s">
        <v>102</v>
      </c>
      <c r="B62" s="161" t="s">
        <v>103</v>
      </c>
      <c r="C62" s="167">
        <v>8.3299999999999999E-2</v>
      </c>
      <c r="D62" s="163"/>
    </row>
    <row r="63" spans="1:6" ht="14.4">
      <c r="A63" s="166" t="s">
        <v>104</v>
      </c>
      <c r="B63" s="161" t="s">
        <v>105</v>
      </c>
      <c r="C63" s="167">
        <v>8.3299999999999999E-2</v>
      </c>
      <c r="D63" s="163"/>
    </row>
    <row r="64" spans="1:6" ht="14.4">
      <c r="A64" s="166" t="s">
        <v>106</v>
      </c>
      <c r="B64" s="161" t="s">
        <v>107</v>
      </c>
      <c r="C64" s="167">
        <v>0.01</v>
      </c>
      <c r="D64" s="163"/>
    </row>
    <row r="65" spans="1:4" ht="14.4">
      <c r="A65" s="166" t="s">
        <v>108</v>
      </c>
      <c r="B65" s="161" t="s">
        <v>109</v>
      </c>
      <c r="C65" s="167">
        <v>8.5000000000000006E-2</v>
      </c>
      <c r="D65" s="163"/>
    </row>
    <row r="66" spans="1:4" ht="14.4">
      <c r="A66" s="166" t="s">
        <v>110</v>
      </c>
      <c r="B66" s="161" t="s">
        <v>111</v>
      </c>
      <c r="C66" s="167">
        <v>0.12</v>
      </c>
      <c r="D66" s="163"/>
    </row>
    <row r="67" spans="1:4" ht="14.4">
      <c r="A67" s="166" t="s">
        <v>112</v>
      </c>
      <c r="B67" s="161" t="s">
        <v>113</v>
      </c>
      <c r="C67" s="167">
        <v>0.04</v>
      </c>
      <c r="D67" s="163"/>
    </row>
    <row r="68" spans="1:4" ht="14.4">
      <c r="A68" s="166" t="s">
        <v>114</v>
      </c>
      <c r="B68" s="161" t="s">
        <v>121</v>
      </c>
      <c r="C68" s="167">
        <v>0.03</v>
      </c>
      <c r="D68" s="163"/>
    </row>
    <row r="69" spans="1:4" ht="14.4">
      <c r="A69" s="166" t="s">
        <v>116</v>
      </c>
      <c r="B69" s="161" t="s">
        <v>123</v>
      </c>
      <c r="C69" s="167">
        <v>0.02</v>
      </c>
      <c r="D69" s="163"/>
    </row>
    <row r="70" spans="1:4" ht="14.4">
      <c r="A70" s="166" t="s">
        <v>118</v>
      </c>
      <c r="B70" s="161" t="s">
        <v>125</v>
      </c>
      <c r="C70" s="167">
        <v>0.04</v>
      </c>
      <c r="D70" s="163"/>
    </row>
    <row r="71" spans="1:4" ht="14.4">
      <c r="A71" s="166" t="s">
        <v>120</v>
      </c>
      <c r="B71" s="161" t="s">
        <v>115</v>
      </c>
      <c r="C71" s="167">
        <v>0.05</v>
      </c>
      <c r="D71" s="163"/>
    </row>
    <row r="72" spans="1:4" ht="14.4">
      <c r="A72" s="166" t="s">
        <v>122</v>
      </c>
      <c r="B72" s="161" t="s">
        <v>117</v>
      </c>
      <c r="C72" s="167">
        <v>8.7999999999999995E-2</v>
      </c>
      <c r="D72" s="163"/>
    </row>
    <row r="73" spans="1:4" ht="14.4">
      <c r="A73" s="166" t="s">
        <v>124</v>
      </c>
      <c r="B73" s="161" t="s">
        <v>119</v>
      </c>
      <c r="C73" s="167">
        <v>6.9599999999999995E-2</v>
      </c>
      <c r="D73" s="163"/>
    </row>
    <row r="74" spans="1:4" ht="14.4">
      <c r="A74" s="166">
        <v>2.13</v>
      </c>
      <c r="B74" s="168" t="s">
        <v>421</v>
      </c>
      <c r="C74" s="167">
        <v>1.4999999999999999E-2</v>
      </c>
      <c r="D74" s="163"/>
    </row>
    <row r="75" spans="1:4" ht="14.4">
      <c r="A75" s="166" t="s">
        <v>422</v>
      </c>
      <c r="B75" s="161" t="s">
        <v>423</v>
      </c>
      <c r="C75" s="167">
        <v>0.01</v>
      </c>
      <c r="D75" s="163"/>
    </row>
    <row r="76" spans="1:4" ht="29.4" thickBot="1">
      <c r="A76" s="166">
        <v>2.15</v>
      </c>
      <c r="B76" s="168" t="s">
        <v>424</v>
      </c>
      <c r="C76" s="167">
        <v>5.7099999999999998E-2</v>
      </c>
      <c r="D76" s="163"/>
    </row>
    <row r="77" spans="1:4" ht="14.4">
      <c r="A77" s="415"/>
      <c r="B77" s="423" t="s">
        <v>126</v>
      </c>
      <c r="C77" s="424">
        <f>SUM(C62:C76)</f>
        <v>0.80130000000000012</v>
      </c>
      <c r="D77" s="421"/>
    </row>
    <row r="78" spans="1:4" ht="19.2" thickBot="1">
      <c r="A78" s="425"/>
      <c r="B78" s="426" t="s">
        <v>83</v>
      </c>
      <c r="C78" s="427"/>
      <c r="D78" s="428">
        <f>+C60+C77</f>
        <v>1.8013000000000001</v>
      </c>
    </row>
    <row r="79" spans="1:4" ht="14.4">
      <c r="A79" s="415">
        <v>3</v>
      </c>
      <c r="B79" s="416" t="s">
        <v>425</v>
      </c>
      <c r="C79" s="420"/>
      <c r="D79" s="421"/>
    </row>
    <row r="80" spans="1:4" ht="14.4">
      <c r="A80" s="429">
        <v>3.1</v>
      </c>
      <c r="B80" s="168" t="s">
        <v>431</v>
      </c>
      <c r="C80" s="431">
        <v>0.02</v>
      </c>
      <c r="D80" s="432"/>
    </row>
    <row r="81" spans="1:4" ht="14.4">
      <c r="A81" s="433">
        <v>3.2</v>
      </c>
      <c r="B81" s="168" t="s">
        <v>435</v>
      </c>
      <c r="C81" s="431">
        <v>0.02</v>
      </c>
      <c r="D81" s="432"/>
    </row>
    <row r="82" spans="1:4" ht="14.4">
      <c r="A82" s="429">
        <v>3.3</v>
      </c>
      <c r="B82" s="168" t="s">
        <v>436</v>
      </c>
      <c r="C82" s="431">
        <v>0.01</v>
      </c>
      <c r="D82" s="432"/>
    </row>
    <row r="83" spans="1:4" ht="14.4">
      <c r="A83" s="434">
        <v>3.4</v>
      </c>
      <c r="B83" s="168" t="s">
        <v>437</v>
      </c>
      <c r="C83" s="431">
        <v>2.0000000000000001E-4</v>
      </c>
      <c r="D83" s="432"/>
    </row>
    <row r="84" spans="1:4" ht="28.8">
      <c r="A84" s="435"/>
      <c r="B84" s="436" t="s">
        <v>440</v>
      </c>
      <c r="C84" s="419">
        <f>C80+C81+C82+C83</f>
        <v>5.0200000000000002E-2</v>
      </c>
      <c r="D84" s="437"/>
    </row>
    <row r="85" spans="1:4" ht="18.600000000000001">
      <c r="A85" s="425"/>
      <c r="B85" s="426" t="s">
        <v>83</v>
      </c>
      <c r="C85" s="438"/>
      <c r="D85" s="428">
        <f>+C84</f>
        <v>5.0200000000000002E-2</v>
      </c>
    </row>
    <row r="86" spans="1:4" ht="14.4">
      <c r="A86" s="439">
        <v>4</v>
      </c>
      <c r="B86" s="440" t="s">
        <v>441</v>
      </c>
      <c r="C86" s="441"/>
      <c r="D86" s="442"/>
    </row>
    <row r="87" spans="1:4" ht="14.4">
      <c r="A87" s="429">
        <v>4.0999999999999996</v>
      </c>
      <c r="B87" s="168" t="s">
        <v>380</v>
      </c>
      <c r="C87" s="431">
        <v>0.01</v>
      </c>
      <c r="D87" s="432"/>
    </row>
    <row r="88" spans="1:4" ht="14.4">
      <c r="A88" s="429" t="s">
        <v>451</v>
      </c>
      <c r="B88" s="161" t="s">
        <v>442</v>
      </c>
      <c r="C88" s="431">
        <v>0.03</v>
      </c>
      <c r="D88" s="432"/>
    </row>
    <row r="89" spans="1:4" ht="14.4">
      <c r="A89" s="429">
        <v>4.3</v>
      </c>
      <c r="B89" s="168" t="s">
        <v>443</v>
      </c>
      <c r="C89" s="431">
        <v>0.02</v>
      </c>
      <c r="D89" s="432"/>
    </row>
    <row r="90" spans="1:4" ht="14.4">
      <c r="A90" s="429">
        <v>4.4000000000000004</v>
      </c>
      <c r="B90" s="168" t="s">
        <v>444</v>
      </c>
      <c r="C90" s="431">
        <v>0.02</v>
      </c>
      <c r="D90" s="432"/>
    </row>
    <row r="91" spans="1:4" ht="28.8">
      <c r="A91" s="435"/>
      <c r="B91" s="447" t="s">
        <v>446</v>
      </c>
      <c r="C91" s="419">
        <f>C87+C88+C89+C90</f>
        <v>0.08</v>
      </c>
      <c r="D91" s="437"/>
    </row>
    <row r="92" spans="1:4" ht="19.2" thickBot="1">
      <c r="A92" s="448"/>
      <c r="B92" s="426" t="s">
        <v>83</v>
      </c>
      <c r="C92" s="449"/>
      <c r="D92" s="450">
        <f>+C91</f>
        <v>0.08</v>
      </c>
    </row>
    <row r="93" spans="1:4" ht="14.4">
      <c r="A93" s="415">
        <v>5</v>
      </c>
      <c r="B93" s="416" t="s">
        <v>447</v>
      </c>
      <c r="C93" s="420"/>
      <c r="D93" s="421"/>
    </row>
    <row r="94" spans="1:4" ht="14.4">
      <c r="A94" s="451">
        <v>5.0999999999999996</v>
      </c>
      <c r="B94" s="452" t="s">
        <v>448</v>
      </c>
      <c r="C94" s="162">
        <f>(D78+D85+D92)*0.12</f>
        <v>0.23178000000000001</v>
      </c>
      <c r="D94" s="163"/>
    </row>
    <row r="95" spans="1:4" ht="19.2" thickBot="1">
      <c r="A95" s="425"/>
      <c r="B95" s="426" t="s">
        <v>83</v>
      </c>
      <c r="C95" s="453">
        <f>SUM(C94)</f>
        <v>0.23178000000000001</v>
      </c>
      <c r="D95" s="428">
        <f>+C95</f>
        <v>0.23178000000000001</v>
      </c>
    </row>
    <row r="96" spans="1:4" ht="16.2">
      <c r="A96" s="454">
        <v>6</v>
      </c>
      <c r="B96" s="455" t="s">
        <v>449</v>
      </c>
      <c r="C96" s="456">
        <f>ROUND((C60+C77+C84+C91+C95),3)/100</f>
        <v>2.1629999999999996E-2</v>
      </c>
      <c r="D96" s="457">
        <f>ROUND((D78+D85+D92+D95),2)</f>
        <v>2.16</v>
      </c>
    </row>
    <row r="97" spans="1:4" ht="13.8">
      <c r="A97" s="458"/>
    </row>
    <row r="98" spans="1:4" ht="13.8">
      <c r="A98" s="458"/>
    </row>
    <row r="99" spans="1:4" ht="13.8">
      <c r="A99" s="458"/>
    </row>
    <row r="100" spans="1:4" ht="13.8">
      <c r="A100" s="458"/>
    </row>
    <row r="101" spans="1:4" ht="14.4" thickBot="1">
      <c r="A101" s="458"/>
    </row>
    <row r="102" spans="1:4" ht="16.2" thickBot="1">
      <c r="A102" s="639" t="s">
        <v>452</v>
      </c>
      <c r="B102" s="640"/>
      <c r="C102" s="640"/>
      <c r="D102" s="641"/>
    </row>
    <row r="103" spans="1:4" ht="14.4">
      <c r="A103" s="415" t="s">
        <v>96</v>
      </c>
      <c r="B103" s="416"/>
      <c r="C103" s="415" t="s">
        <v>97</v>
      </c>
      <c r="D103" s="417" t="s">
        <v>98</v>
      </c>
    </row>
    <row r="104" spans="1:4" ht="14.4">
      <c r="A104" s="160">
        <v>1</v>
      </c>
      <c r="B104" s="161" t="s">
        <v>99</v>
      </c>
      <c r="C104" s="162"/>
      <c r="D104" s="163"/>
    </row>
    <row r="105" spans="1:4" ht="15" thickBot="1">
      <c r="A105" s="164">
        <v>1.1000000000000001</v>
      </c>
      <c r="B105" s="418" t="s">
        <v>100</v>
      </c>
      <c r="C105" s="419">
        <v>1</v>
      </c>
      <c r="D105" s="165"/>
    </row>
    <row r="106" spans="1:4" ht="14.4">
      <c r="A106" s="415">
        <v>2</v>
      </c>
      <c r="B106" s="416" t="s">
        <v>101</v>
      </c>
      <c r="C106" s="420"/>
      <c r="D106" s="421"/>
    </row>
    <row r="107" spans="1:4" ht="14.4">
      <c r="A107" s="166" t="s">
        <v>102</v>
      </c>
      <c r="B107" s="161" t="s">
        <v>103</v>
      </c>
      <c r="C107" s="167">
        <v>8.3299999999999999E-2</v>
      </c>
      <c r="D107" s="163"/>
    </row>
    <row r="108" spans="1:4" ht="14.4">
      <c r="A108" s="166" t="s">
        <v>104</v>
      </c>
      <c r="B108" s="161" t="s">
        <v>105</v>
      </c>
      <c r="C108" s="167">
        <v>8.3299999999999999E-2</v>
      </c>
      <c r="D108" s="163"/>
    </row>
    <row r="109" spans="1:4" ht="14.4">
      <c r="A109" s="166" t="s">
        <v>106</v>
      </c>
      <c r="B109" s="161" t="s">
        <v>107</v>
      </c>
      <c r="C109" s="167">
        <v>0.01</v>
      </c>
      <c r="D109" s="163"/>
    </row>
    <row r="110" spans="1:4" ht="14.4">
      <c r="A110" s="166" t="s">
        <v>108</v>
      </c>
      <c r="B110" s="161" t="s">
        <v>109</v>
      </c>
      <c r="C110" s="167">
        <v>8.5000000000000006E-2</v>
      </c>
      <c r="D110" s="163"/>
    </row>
    <row r="111" spans="1:4" ht="14.4">
      <c r="A111" s="166" t="s">
        <v>110</v>
      </c>
      <c r="B111" s="161" t="s">
        <v>111</v>
      </c>
      <c r="C111" s="167">
        <v>0.12</v>
      </c>
      <c r="D111" s="163"/>
    </row>
    <row r="112" spans="1:4" ht="14.4">
      <c r="A112" s="166" t="s">
        <v>112</v>
      </c>
      <c r="B112" s="161" t="s">
        <v>113</v>
      </c>
      <c r="C112" s="167">
        <v>0.04</v>
      </c>
      <c r="D112" s="163"/>
    </row>
    <row r="113" spans="1:4" ht="14.4">
      <c r="A113" s="166" t="s">
        <v>114</v>
      </c>
      <c r="B113" s="161" t="s">
        <v>121</v>
      </c>
      <c r="C113" s="167">
        <v>0.03</v>
      </c>
      <c r="D113" s="163"/>
    </row>
    <row r="114" spans="1:4" ht="14.4">
      <c r="A114" s="166" t="s">
        <v>116</v>
      </c>
      <c r="B114" s="161" t="s">
        <v>123</v>
      </c>
      <c r="C114" s="167">
        <v>0.02</v>
      </c>
      <c r="D114" s="163"/>
    </row>
    <row r="115" spans="1:4" ht="14.4">
      <c r="A115" s="166" t="s">
        <v>118</v>
      </c>
      <c r="B115" s="161" t="s">
        <v>125</v>
      </c>
      <c r="C115" s="167">
        <v>0.04</v>
      </c>
      <c r="D115" s="163"/>
    </row>
    <row r="116" spans="1:4" ht="14.4">
      <c r="A116" s="166" t="s">
        <v>120</v>
      </c>
      <c r="B116" s="161" t="s">
        <v>115</v>
      </c>
      <c r="C116" s="167">
        <v>0.05</v>
      </c>
      <c r="D116" s="163"/>
    </row>
    <row r="117" spans="1:4" ht="14.4">
      <c r="A117" s="166" t="s">
        <v>122</v>
      </c>
      <c r="B117" s="161" t="s">
        <v>117</v>
      </c>
      <c r="C117" s="167">
        <v>8.7999999999999995E-2</v>
      </c>
      <c r="D117" s="163"/>
    </row>
    <row r="118" spans="1:4" ht="14.4">
      <c r="A118" s="166" t="s">
        <v>124</v>
      </c>
      <c r="B118" s="161" t="s">
        <v>119</v>
      </c>
      <c r="C118" s="167">
        <v>5.1999999999999998E-3</v>
      </c>
      <c r="D118" s="163"/>
    </row>
    <row r="119" spans="1:4" ht="14.4">
      <c r="A119" s="166">
        <v>2.13</v>
      </c>
      <c r="B119" s="168" t="s">
        <v>421</v>
      </c>
      <c r="C119" s="167">
        <v>1.4999999999999999E-2</v>
      </c>
      <c r="D119" s="163"/>
    </row>
    <row r="120" spans="1:4" ht="14.4">
      <c r="A120" s="166" t="s">
        <v>422</v>
      </c>
      <c r="B120" s="161" t="s">
        <v>423</v>
      </c>
      <c r="C120" s="167">
        <v>0.01</v>
      </c>
      <c r="D120" s="163"/>
    </row>
    <row r="121" spans="1:4" ht="29.4" thickBot="1">
      <c r="A121" s="166">
        <v>2.15</v>
      </c>
      <c r="B121" s="168" t="s">
        <v>424</v>
      </c>
      <c r="C121" s="167">
        <v>5.7099999999999998E-2</v>
      </c>
      <c r="D121" s="163"/>
    </row>
    <row r="122" spans="1:4" ht="14.4">
      <c r="A122" s="415"/>
      <c r="B122" s="423" t="s">
        <v>126</v>
      </c>
      <c r="C122" s="424">
        <f>SUM(C107:C121)</f>
        <v>0.73690000000000011</v>
      </c>
      <c r="D122" s="421"/>
    </row>
    <row r="123" spans="1:4" ht="19.2" thickBot="1">
      <c r="A123" s="425"/>
      <c r="B123" s="426" t="s">
        <v>83</v>
      </c>
      <c r="C123" s="427"/>
      <c r="D123" s="428">
        <f>+C105+C122</f>
        <v>1.7369000000000001</v>
      </c>
    </row>
    <row r="124" spans="1:4" ht="36.75" customHeight="1">
      <c r="A124" s="415">
        <v>3</v>
      </c>
      <c r="B124" s="416" t="s">
        <v>425</v>
      </c>
      <c r="C124" s="420"/>
      <c r="D124" s="421"/>
    </row>
    <row r="125" spans="1:4" ht="14.4">
      <c r="A125" s="429">
        <v>3.1</v>
      </c>
      <c r="B125" s="168" t="s">
        <v>431</v>
      </c>
      <c r="C125" s="431">
        <v>0.02</v>
      </c>
      <c r="D125" s="432"/>
    </row>
    <row r="126" spans="1:4" ht="14.4">
      <c r="A126" s="433">
        <v>3.2</v>
      </c>
      <c r="B126" s="168" t="s">
        <v>435</v>
      </c>
      <c r="C126" s="431">
        <v>0.02</v>
      </c>
      <c r="D126" s="432"/>
    </row>
    <row r="127" spans="1:4" ht="14.4">
      <c r="A127" s="429">
        <v>3.3</v>
      </c>
      <c r="B127" s="168" t="s">
        <v>436</v>
      </c>
      <c r="C127" s="431">
        <v>0.01</v>
      </c>
      <c r="D127" s="432"/>
    </row>
    <row r="128" spans="1:4" ht="14.4">
      <c r="A128" s="434">
        <v>3.4</v>
      </c>
      <c r="B128" s="168" t="s">
        <v>437</v>
      </c>
      <c r="C128" s="431">
        <v>2.0000000000000001E-4</v>
      </c>
      <c r="D128" s="432"/>
    </row>
    <row r="129" spans="1:4" ht="28.8">
      <c r="A129" s="435"/>
      <c r="B129" s="436" t="s">
        <v>440</v>
      </c>
      <c r="C129" s="419">
        <f>C125+C126+C127+C128</f>
        <v>5.0200000000000002E-2</v>
      </c>
      <c r="D129" s="437"/>
    </row>
    <row r="130" spans="1:4" ht="18.600000000000001">
      <c r="A130" s="425"/>
      <c r="B130" s="426" t="s">
        <v>83</v>
      </c>
      <c r="C130" s="438"/>
      <c r="D130" s="428">
        <f>+C129</f>
        <v>5.0200000000000002E-2</v>
      </c>
    </row>
    <row r="131" spans="1:4" ht="14.4">
      <c r="A131" s="439">
        <v>4</v>
      </c>
      <c r="B131" s="440" t="s">
        <v>441</v>
      </c>
      <c r="C131" s="441"/>
      <c r="D131" s="442"/>
    </row>
    <row r="132" spans="1:4" ht="14.4">
      <c r="A132" s="429">
        <v>4.0999999999999996</v>
      </c>
      <c r="B132" s="168" t="s">
        <v>380</v>
      </c>
      <c r="C132" s="431">
        <v>5.3E-3</v>
      </c>
      <c r="D132" s="432"/>
    </row>
    <row r="133" spans="1:4" s="461" customFormat="1" ht="14.4" hidden="1">
      <c r="A133" s="443">
        <v>4.3</v>
      </c>
      <c r="B133" s="444" t="s">
        <v>453</v>
      </c>
      <c r="C133" s="459">
        <v>5.5999999999999999E-3</v>
      </c>
      <c r="D133" s="460"/>
    </row>
    <row r="134" spans="1:4" ht="14.4">
      <c r="A134" s="429">
        <v>4.2</v>
      </c>
      <c r="B134" s="161" t="s">
        <v>442</v>
      </c>
      <c r="C134" s="431">
        <v>0.03</v>
      </c>
      <c r="D134" s="432"/>
    </row>
    <row r="135" spans="1:4" ht="14.4">
      <c r="A135" s="429">
        <v>4.3</v>
      </c>
      <c r="B135" s="168" t="s">
        <v>443</v>
      </c>
      <c r="C135" s="431">
        <v>0.02</v>
      </c>
      <c r="D135" s="432"/>
    </row>
    <row r="136" spans="1:4" ht="14.4">
      <c r="A136" s="429">
        <v>4.4000000000000004</v>
      </c>
      <c r="B136" s="168" t="s">
        <v>444</v>
      </c>
      <c r="C136" s="431">
        <v>0.02</v>
      </c>
      <c r="D136" s="432"/>
    </row>
    <row r="137" spans="1:4" s="461" customFormat="1" ht="14.4" hidden="1">
      <c r="A137" s="443">
        <v>4.8</v>
      </c>
      <c r="B137" s="444" t="s">
        <v>384</v>
      </c>
      <c r="C137" s="445">
        <v>0.06</v>
      </c>
      <c r="D137" s="462"/>
    </row>
    <row r="138" spans="1:4" s="461" customFormat="1" ht="14.4" hidden="1">
      <c r="A138" s="443">
        <v>4.9000000000000004</v>
      </c>
      <c r="B138" s="444" t="s">
        <v>445</v>
      </c>
      <c r="C138" s="445">
        <v>8.9999999999999993E-3</v>
      </c>
      <c r="D138" s="462"/>
    </row>
    <row r="139" spans="1:4" ht="28.8">
      <c r="A139" s="435"/>
      <c r="B139" s="447" t="s">
        <v>446</v>
      </c>
      <c r="C139" s="419">
        <f>C132+C134+C135+C136</f>
        <v>7.5300000000000006E-2</v>
      </c>
      <c r="D139" s="437"/>
    </row>
    <row r="140" spans="1:4" ht="19.2" thickBot="1">
      <c r="A140" s="448"/>
      <c r="B140" s="426" t="s">
        <v>83</v>
      </c>
      <c r="C140" s="449"/>
      <c r="D140" s="450">
        <f>+C139</f>
        <v>7.5300000000000006E-2</v>
      </c>
    </row>
    <row r="141" spans="1:4" ht="14.4">
      <c r="A141" s="415">
        <v>5</v>
      </c>
      <c r="B141" s="416" t="s">
        <v>447</v>
      </c>
      <c r="C141" s="420"/>
      <c r="D141" s="421"/>
    </row>
    <row r="142" spans="1:4" ht="14.4">
      <c r="A142" s="451">
        <v>5.0999999999999996</v>
      </c>
      <c r="B142" s="452" t="s">
        <v>448</v>
      </c>
      <c r="C142" s="162">
        <f>(D123+D130+D140)*0.12</f>
        <v>0.22348799999999999</v>
      </c>
      <c r="D142" s="163"/>
    </row>
    <row r="143" spans="1:4" ht="19.2" thickBot="1">
      <c r="A143" s="425"/>
      <c r="B143" s="426" t="s">
        <v>83</v>
      </c>
      <c r="C143" s="453">
        <f>SUM(C142)</f>
        <v>0.22348799999999999</v>
      </c>
      <c r="D143" s="428">
        <f>+C143</f>
        <v>0.22348799999999999</v>
      </c>
    </row>
    <row r="144" spans="1:4" ht="16.2">
      <c r="A144" s="454">
        <v>6</v>
      </c>
      <c r="B144" s="455" t="s">
        <v>449</v>
      </c>
      <c r="C144" s="456">
        <f>ROUND((C105+C122+C129+C139+C143),3)/100</f>
        <v>2.086E-2</v>
      </c>
      <c r="D144" s="457">
        <f>ROUND((D123+D130+D140+D143),2)</f>
        <v>2.09</v>
      </c>
    </row>
    <row r="145" spans="1:4" ht="16.2">
      <c r="A145" s="463"/>
      <c r="B145" s="464"/>
      <c r="C145" s="465"/>
      <c r="D145" s="466"/>
    </row>
    <row r="146" spans="1:4" ht="16.2">
      <c r="A146" s="463"/>
      <c r="B146" s="464"/>
      <c r="C146" s="465"/>
      <c r="D146" s="466"/>
    </row>
    <row r="147" spans="1:4" ht="15.6">
      <c r="A147" s="458"/>
      <c r="B147" s="159"/>
      <c r="C147" s="157"/>
      <c r="D147" s="157"/>
    </row>
    <row r="148" spans="1:4" ht="15">
      <c r="A148" s="458"/>
      <c r="B148" s="629"/>
      <c r="C148" s="629"/>
      <c r="D148" s="629"/>
    </row>
    <row r="149" spans="1:4" ht="15.6">
      <c r="A149" s="458"/>
      <c r="B149" s="156"/>
      <c r="C149" s="157"/>
      <c r="D149" s="157"/>
    </row>
    <row r="150" spans="1:4" ht="15.6">
      <c r="A150" s="458"/>
      <c r="B150" s="154" t="s">
        <v>454</v>
      </c>
      <c r="C150" s="157"/>
      <c r="D150" s="157"/>
    </row>
    <row r="151" spans="1:4" ht="13.8">
      <c r="A151" s="458"/>
    </row>
    <row r="152" spans="1:4" ht="13.8">
      <c r="A152" s="458"/>
    </row>
    <row r="153" spans="1:4" ht="13.8">
      <c r="A153" s="458"/>
    </row>
    <row r="154" spans="1:4" ht="13.8">
      <c r="A154" s="458"/>
    </row>
    <row r="155" spans="1:4" ht="13.8">
      <c r="A155" s="458"/>
    </row>
    <row r="156" spans="1:4" ht="13.8">
      <c r="A156" s="458"/>
    </row>
    <row r="157" spans="1:4" ht="13.8">
      <c r="A157" s="458"/>
    </row>
    <row r="158" spans="1:4" ht="13.8">
      <c r="A158" s="458"/>
    </row>
    <row r="159" spans="1:4" ht="13.8">
      <c r="A159" s="458"/>
    </row>
    <row r="160" spans="1:4" ht="13.8">
      <c r="A160" s="458"/>
    </row>
    <row r="161" spans="1:2" ht="13.8">
      <c r="A161" s="458"/>
    </row>
    <row r="162" spans="1:2" ht="13.8">
      <c r="A162" s="458"/>
    </row>
    <row r="163" spans="1:2" ht="13.8">
      <c r="A163" s="458"/>
    </row>
    <row r="164" spans="1:2" ht="13.8">
      <c r="A164" s="458"/>
    </row>
    <row r="165" spans="1:2" ht="13.8">
      <c r="A165" s="458"/>
    </row>
    <row r="166" spans="1:2" ht="13.8">
      <c r="A166" s="458"/>
    </row>
    <row r="167" spans="1:2" ht="13.8">
      <c r="A167" s="458"/>
    </row>
    <row r="168" spans="1:2" ht="13.8">
      <c r="A168" s="458"/>
    </row>
    <row r="169" spans="1:2" ht="13.8">
      <c r="A169" s="458"/>
    </row>
    <row r="170" spans="1:2" ht="41.25" customHeight="1">
      <c r="A170" s="458"/>
    </row>
    <row r="171" spans="1:2">
      <c r="B171" s="422" t="s">
        <v>455</v>
      </c>
    </row>
    <row r="172" spans="1:2">
      <c r="B172" s="411" t="s">
        <v>454</v>
      </c>
    </row>
  </sheetData>
  <mergeCells count="6">
    <mergeCell ref="B148:D148"/>
    <mergeCell ref="A1:D2"/>
    <mergeCell ref="B3:D3"/>
    <mergeCell ref="A5:D5"/>
    <mergeCell ref="A57:D57"/>
    <mergeCell ref="A102:D102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I79"/>
  <sheetViews>
    <sheetView workbookViewId="0">
      <selection sqref="A1:G4"/>
    </sheetView>
  </sheetViews>
  <sheetFormatPr baseColWidth="10" defaultRowHeight="14.4"/>
  <cols>
    <col min="1" max="1" width="49.33203125" customWidth="1"/>
    <col min="2" max="2" width="15.5546875" bestFit="1" customWidth="1"/>
    <col min="3" max="3" width="12" customWidth="1"/>
    <col min="4" max="4" width="17.6640625" bestFit="1" customWidth="1"/>
    <col min="5" max="5" width="13.88671875" bestFit="1" customWidth="1"/>
    <col min="6" max="6" width="16" customWidth="1"/>
    <col min="7" max="7" width="30.109375" customWidth="1"/>
    <col min="8" max="8" width="17.109375" bestFit="1" customWidth="1"/>
  </cols>
  <sheetData>
    <row r="1" spans="1:9" ht="15" customHeight="1">
      <c r="A1" s="655" t="s">
        <v>410</v>
      </c>
      <c r="B1" s="656"/>
      <c r="C1" s="656"/>
      <c r="D1" s="656"/>
      <c r="E1" s="656"/>
      <c r="F1" s="656"/>
      <c r="G1" s="657"/>
    </row>
    <row r="2" spans="1:9" ht="15" customHeight="1">
      <c r="A2" s="658"/>
      <c r="B2" s="659"/>
      <c r="C2" s="659"/>
      <c r="D2" s="659"/>
      <c r="E2" s="659"/>
      <c r="F2" s="659"/>
      <c r="G2" s="660"/>
    </row>
    <row r="3" spans="1:9" ht="15" customHeight="1">
      <c r="A3" s="658"/>
      <c r="B3" s="659"/>
      <c r="C3" s="659"/>
      <c r="D3" s="659"/>
      <c r="E3" s="659"/>
      <c r="F3" s="659"/>
      <c r="G3" s="660"/>
    </row>
    <row r="4" spans="1:9" ht="15" customHeight="1">
      <c r="A4" s="661"/>
      <c r="B4" s="662"/>
      <c r="C4" s="662"/>
      <c r="D4" s="662"/>
      <c r="E4" s="662"/>
      <c r="F4" s="662"/>
      <c r="G4" s="663"/>
    </row>
    <row r="5" spans="1:9" ht="15.6">
      <c r="A5" s="325"/>
      <c r="B5" s="326"/>
      <c r="C5" s="326"/>
      <c r="D5" s="326"/>
      <c r="E5" s="326"/>
      <c r="F5" s="326"/>
      <c r="G5" s="327"/>
    </row>
    <row r="6" spans="1:9" ht="18.600000000000001" thickBot="1">
      <c r="A6" s="664" t="s">
        <v>361</v>
      </c>
      <c r="B6" s="665"/>
      <c r="C6" s="665"/>
      <c r="D6" s="666"/>
      <c r="E6" s="666"/>
      <c r="F6" s="666"/>
      <c r="G6" s="667"/>
    </row>
    <row r="7" spans="1:9" ht="18.600000000000001" thickBot="1">
      <c r="A7" s="328" t="s">
        <v>362</v>
      </c>
      <c r="B7" s="329" t="s">
        <v>81</v>
      </c>
      <c r="C7" s="330">
        <v>6</v>
      </c>
      <c r="G7" s="403"/>
    </row>
    <row r="8" spans="1:9" ht="18.600000000000001" thickBot="1">
      <c r="A8" s="331" t="s">
        <v>363</v>
      </c>
      <c r="B8" s="668">
        <v>5</v>
      </c>
      <c r="C8" s="669"/>
      <c r="D8" s="155"/>
      <c r="E8" s="155"/>
      <c r="F8" s="332"/>
      <c r="G8" s="403"/>
    </row>
    <row r="9" spans="1:9">
      <c r="A9" s="670" t="s">
        <v>364</v>
      </c>
      <c r="B9" s="671"/>
      <c r="C9" s="671"/>
      <c r="D9" s="671"/>
      <c r="E9" s="671"/>
      <c r="F9" s="672"/>
      <c r="G9" s="333">
        <v>36418845293.449997</v>
      </c>
    </row>
    <row r="10" spans="1:9">
      <c r="A10" s="670" t="s">
        <v>365</v>
      </c>
      <c r="B10" s="671"/>
      <c r="C10" s="671"/>
      <c r="D10" s="671"/>
      <c r="E10" s="671"/>
      <c r="F10" s="672"/>
      <c r="G10" s="334">
        <v>49119998882</v>
      </c>
    </row>
    <row r="11" spans="1:9">
      <c r="A11" s="673" t="s">
        <v>9</v>
      </c>
      <c r="B11" s="674"/>
      <c r="C11" s="674"/>
      <c r="D11" s="674"/>
      <c r="E11" s="674"/>
      <c r="F11" s="674"/>
      <c r="G11" s="675"/>
      <c r="I11" s="304"/>
    </row>
    <row r="12" spans="1:9">
      <c r="A12" s="676"/>
      <c r="B12" s="677"/>
      <c r="C12" s="677"/>
      <c r="D12" s="677"/>
      <c r="E12" s="677"/>
      <c r="F12" s="677"/>
      <c r="G12" s="678"/>
    </row>
    <row r="13" spans="1:9">
      <c r="A13" s="679" t="s">
        <v>366</v>
      </c>
      <c r="B13" s="680"/>
      <c r="C13" s="680"/>
      <c r="D13" s="680"/>
      <c r="E13" s="680"/>
      <c r="F13" s="680"/>
      <c r="G13" s="681"/>
    </row>
    <row r="14" spans="1:9" ht="63.75" customHeight="1">
      <c r="A14" s="335" t="s">
        <v>1</v>
      </c>
      <c r="B14" s="336" t="s">
        <v>82</v>
      </c>
      <c r="C14" s="336" t="s">
        <v>2</v>
      </c>
      <c r="D14" s="336" t="s">
        <v>79</v>
      </c>
      <c r="E14" s="337" t="s">
        <v>367</v>
      </c>
      <c r="F14" s="338" t="s">
        <v>13</v>
      </c>
      <c r="G14" s="339" t="s">
        <v>80</v>
      </c>
    </row>
    <row r="15" spans="1:9">
      <c r="A15" s="340" t="s">
        <v>368</v>
      </c>
      <c r="B15" s="341" t="s">
        <v>81</v>
      </c>
      <c r="C15" s="526">
        <v>13</v>
      </c>
      <c r="D15" s="467">
        <v>550000</v>
      </c>
      <c r="E15" s="342">
        <v>1</v>
      </c>
      <c r="F15" s="343">
        <f>+G15/$G$9</f>
        <v>1.9632692751205767E-4</v>
      </c>
      <c r="G15" s="344">
        <f>+C15*D15</f>
        <v>7150000</v>
      </c>
    </row>
    <row r="16" spans="1:9">
      <c r="A16" s="340" t="s">
        <v>369</v>
      </c>
      <c r="B16" s="341" t="s">
        <v>81</v>
      </c>
      <c r="C16" s="526">
        <v>13</v>
      </c>
      <c r="D16" s="467">
        <v>763000</v>
      </c>
      <c r="E16" s="342">
        <v>1</v>
      </c>
      <c r="F16" s="343">
        <f t="shared" ref="F16:F25" si="0">+G16/$G$9</f>
        <v>2.7235899216672725E-4</v>
      </c>
      <c r="G16" s="344">
        <f t="shared" ref="G16:G25" si="1">+C16*D16</f>
        <v>9919000</v>
      </c>
    </row>
    <row r="17" spans="1:7">
      <c r="A17" s="340" t="s">
        <v>370</v>
      </c>
      <c r="B17" s="341" t="s">
        <v>81</v>
      </c>
      <c r="C17" s="526">
        <v>13</v>
      </c>
      <c r="D17" s="467">
        <v>230000</v>
      </c>
      <c r="E17" s="342">
        <v>1</v>
      </c>
      <c r="F17" s="343">
        <f t="shared" si="0"/>
        <v>8.2100351505042294E-5</v>
      </c>
      <c r="G17" s="344">
        <f t="shared" si="1"/>
        <v>2990000</v>
      </c>
    </row>
    <row r="18" spans="1:7">
      <c r="A18" s="340" t="s">
        <v>457</v>
      </c>
      <c r="B18" s="341" t="s">
        <v>81</v>
      </c>
      <c r="C18" s="526">
        <v>13</v>
      </c>
      <c r="D18" s="467">
        <v>580000</v>
      </c>
      <c r="E18" s="342">
        <v>1</v>
      </c>
      <c r="F18" s="343"/>
      <c r="G18" s="344"/>
    </row>
    <row r="19" spans="1:7">
      <c r="A19" s="340" t="s">
        <v>460</v>
      </c>
      <c r="B19" s="341" t="s">
        <v>81</v>
      </c>
      <c r="C19" s="526">
        <v>13</v>
      </c>
      <c r="D19" s="468">
        <v>800000</v>
      </c>
      <c r="E19" s="342">
        <v>1</v>
      </c>
      <c r="F19" s="345">
        <f t="shared" si="0"/>
        <v>2.8556644001753842E-4</v>
      </c>
      <c r="G19" s="344">
        <f t="shared" si="1"/>
        <v>10400000</v>
      </c>
    </row>
    <row r="20" spans="1:7">
      <c r="A20" s="340" t="s">
        <v>371</v>
      </c>
      <c r="B20" s="341" t="s">
        <v>81</v>
      </c>
      <c r="C20" s="526">
        <v>13</v>
      </c>
      <c r="D20" s="468">
        <v>436000</v>
      </c>
      <c r="E20" s="342">
        <v>1</v>
      </c>
      <c r="F20" s="346">
        <f t="shared" si="0"/>
        <v>1.5563370980955845E-4</v>
      </c>
      <c r="G20" s="344">
        <f t="shared" si="1"/>
        <v>5668000</v>
      </c>
    </row>
    <row r="21" spans="1:7">
      <c r="A21" s="347" t="s">
        <v>372</v>
      </c>
      <c r="B21" s="341" t="s">
        <v>82</v>
      </c>
      <c r="C21" s="526">
        <v>13</v>
      </c>
      <c r="D21" s="468">
        <v>2500000</v>
      </c>
      <c r="E21" s="342">
        <v>1</v>
      </c>
      <c r="F21" s="345">
        <f t="shared" si="0"/>
        <v>8.9239512505480758E-4</v>
      </c>
      <c r="G21" s="344">
        <f t="shared" si="1"/>
        <v>32500000</v>
      </c>
    </row>
    <row r="22" spans="1:7">
      <c r="A22" s="347" t="s">
        <v>373</v>
      </c>
      <c r="B22" s="341" t="s">
        <v>81</v>
      </c>
      <c r="C22" s="526">
        <v>13</v>
      </c>
      <c r="D22" s="468">
        <v>545000</v>
      </c>
      <c r="E22" s="342">
        <v>1</v>
      </c>
      <c r="F22" s="345">
        <f t="shared" si="0"/>
        <v>1.9454213726194806E-4</v>
      </c>
      <c r="G22" s="344">
        <f t="shared" si="1"/>
        <v>7085000</v>
      </c>
    </row>
    <row r="23" spans="1:7" ht="16.2" customHeight="1">
      <c r="A23" s="347" t="s">
        <v>374</v>
      </c>
      <c r="B23" s="341" t="s">
        <v>81</v>
      </c>
      <c r="C23" s="526">
        <v>13</v>
      </c>
      <c r="D23" s="469">
        <v>545000</v>
      </c>
      <c r="E23" s="349">
        <v>1</v>
      </c>
      <c r="F23" s="345">
        <f t="shared" si="0"/>
        <v>1.9454213726194806E-4</v>
      </c>
      <c r="G23" s="344">
        <f t="shared" si="1"/>
        <v>7085000</v>
      </c>
    </row>
    <row r="24" spans="1:7" ht="31.5" customHeight="1">
      <c r="A24" s="350" t="s">
        <v>458</v>
      </c>
      <c r="B24" s="348" t="s">
        <v>81</v>
      </c>
      <c r="C24" s="526">
        <v>13</v>
      </c>
      <c r="D24" s="469">
        <v>4360000</v>
      </c>
      <c r="E24" s="349">
        <v>1</v>
      </c>
      <c r="F24" s="345">
        <f t="shared" si="0"/>
        <v>1.5563370980955845E-3</v>
      </c>
      <c r="G24" s="344">
        <f t="shared" si="1"/>
        <v>56680000</v>
      </c>
    </row>
    <row r="25" spans="1:7" ht="30.75" customHeight="1">
      <c r="A25" s="350" t="s">
        <v>375</v>
      </c>
      <c r="B25" s="348" t="s">
        <v>81</v>
      </c>
      <c r="C25" s="526">
        <v>13</v>
      </c>
      <c r="D25" s="469">
        <v>3815000</v>
      </c>
      <c r="E25" s="349">
        <v>1</v>
      </c>
      <c r="F25" s="343">
        <f t="shared" si="0"/>
        <v>1.3617949608336363E-3</v>
      </c>
      <c r="G25" s="344">
        <f t="shared" si="1"/>
        <v>49595000</v>
      </c>
    </row>
    <row r="26" spans="1:7">
      <c r="A26" s="470" t="s">
        <v>376</v>
      </c>
      <c r="B26" s="351"/>
      <c r="C26" s="527"/>
      <c r="D26" s="469"/>
      <c r="E26" s="352"/>
      <c r="F26" s="353"/>
      <c r="G26" s="354"/>
    </row>
    <row r="27" spans="1:7">
      <c r="A27" s="471" t="s">
        <v>87</v>
      </c>
      <c r="B27" s="351" t="s">
        <v>82</v>
      </c>
      <c r="C27" s="527">
        <v>10</v>
      </c>
      <c r="D27" s="469">
        <v>98100</v>
      </c>
      <c r="E27" s="352"/>
      <c r="F27" s="353">
        <f t="shared" ref="F27:F36" si="2">+G27/$G$9</f>
        <v>2.6936603620885115E-5</v>
      </c>
      <c r="G27" s="354">
        <f t="shared" ref="G27:G36" si="3">+C27*D27</f>
        <v>981000</v>
      </c>
    </row>
    <row r="28" spans="1:7">
      <c r="A28" s="471" t="s">
        <v>88</v>
      </c>
      <c r="B28" s="351" t="s">
        <v>82</v>
      </c>
      <c r="C28" s="527">
        <v>10</v>
      </c>
      <c r="D28" s="469">
        <v>92650</v>
      </c>
      <c r="E28" s="352"/>
      <c r="F28" s="353">
        <f t="shared" si="2"/>
        <v>2.5440125641947052E-5</v>
      </c>
      <c r="G28" s="354">
        <f t="shared" si="3"/>
        <v>926500</v>
      </c>
    </row>
    <row r="29" spans="1:7">
      <c r="A29" s="471" t="s">
        <v>89</v>
      </c>
      <c r="B29" s="351" t="s">
        <v>82</v>
      </c>
      <c r="C29" s="527">
        <v>10</v>
      </c>
      <c r="D29" s="469">
        <v>158050</v>
      </c>
      <c r="E29" s="352"/>
      <c r="F29" s="353">
        <f t="shared" si="2"/>
        <v>4.3397861389203792E-5</v>
      </c>
      <c r="G29" s="354">
        <f t="shared" si="3"/>
        <v>1580500</v>
      </c>
    </row>
    <row r="30" spans="1:7">
      <c r="A30" s="471" t="s">
        <v>90</v>
      </c>
      <c r="B30" s="351" t="s">
        <v>82</v>
      </c>
      <c r="C30" s="527">
        <v>10</v>
      </c>
      <c r="D30" s="469">
        <v>129710.00000000001</v>
      </c>
      <c r="E30" s="352"/>
      <c r="F30" s="353">
        <f t="shared" si="2"/>
        <v>3.5616175898725882E-5</v>
      </c>
      <c r="G30" s="354">
        <f t="shared" si="3"/>
        <v>1297100.0000000002</v>
      </c>
    </row>
    <row r="31" spans="1:7">
      <c r="A31" s="471" t="s">
        <v>91</v>
      </c>
      <c r="B31" s="351" t="s">
        <v>82</v>
      </c>
      <c r="C31" s="527">
        <v>10</v>
      </c>
      <c r="D31" s="469">
        <v>129710.00000000001</v>
      </c>
      <c r="E31" s="352"/>
      <c r="F31" s="353">
        <f t="shared" si="2"/>
        <v>3.5616175898725882E-5</v>
      </c>
      <c r="G31" s="354">
        <f t="shared" si="3"/>
        <v>1297100.0000000002</v>
      </c>
    </row>
    <row r="32" spans="1:7">
      <c r="A32" s="471" t="s">
        <v>92</v>
      </c>
      <c r="B32" s="351" t="s">
        <v>82</v>
      </c>
      <c r="C32" s="527">
        <v>10</v>
      </c>
      <c r="D32" s="469">
        <v>42510</v>
      </c>
      <c r="E32" s="352"/>
      <c r="F32" s="353">
        <f t="shared" si="2"/>
        <v>1.1672528235716883E-5</v>
      </c>
      <c r="G32" s="354">
        <f t="shared" si="3"/>
        <v>425100</v>
      </c>
    </row>
    <row r="33" spans="1:8">
      <c r="A33" s="471" t="s">
        <v>93</v>
      </c>
      <c r="B33" s="351" t="s">
        <v>82</v>
      </c>
      <c r="C33" s="527">
        <v>10</v>
      </c>
      <c r="D33" s="469">
        <v>20710</v>
      </c>
      <c r="E33" s="352"/>
      <c r="F33" s="353">
        <f t="shared" si="2"/>
        <v>5.6866163199646353E-6</v>
      </c>
      <c r="G33" s="354">
        <f t="shared" si="3"/>
        <v>207100</v>
      </c>
    </row>
    <row r="34" spans="1:8">
      <c r="A34" s="471" t="s">
        <v>94</v>
      </c>
      <c r="B34" s="351" t="s">
        <v>82</v>
      </c>
      <c r="C34" s="527">
        <v>10</v>
      </c>
      <c r="D34" s="469">
        <v>195110</v>
      </c>
      <c r="E34" s="352"/>
      <c r="F34" s="353">
        <f t="shared" si="2"/>
        <v>5.3573911645982619E-5</v>
      </c>
      <c r="G34" s="354">
        <f t="shared" si="3"/>
        <v>1951100</v>
      </c>
    </row>
    <row r="35" spans="1:8">
      <c r="A35" s="471" t="s">
        <v>95</v>
      </c>
      <c r="B35" s="351" t="s">
        <v>82</v>
      </c>
      <c r="C35" s="527">
        <v>10</v>
      </c>
      <c r="D35" s="469">
        <v>103550.00000000001</v>
      </c>
      <c r="E35" s="352"/>
      <c r="F35" s="353">
        <f t="shared" si="2"/>
        <v>2.8433081599823178E-5</v>
      </c>
      <c r="G35" s="354">
        <f t="shared" si="3"/>
        <v>1035500.0000000001</v>
      </c>
    </row>
    <row r="36" spans="1:8" ht="15" thickBot="1">
      <c r="A36" s="471" t="s">
        <v>459</v>
      </c>
      <c r="B36" s="351" t="s">
        <v>82</v>
      </c>
      <c r="C36" s="527">
        <v>10</v>
      </c>
      <c r="D36" s="469">
        <v>381500</v>
      </c>
      <c r="E36" s="352"/>
      <c r="F36" s="353">
        <f t="shared" si="2"/>
        <v>1.0475345852566433E-4</v>
      </c>
      <c r="G36" s="354">
        <f t="shared" si="3"/>
        <v>3815000</v>
      </c>
    </row>
    <row r="37" spans="1:8" ht="15" thickBot="1">
      <c r="A37" s="682" t="s">
        <v>377</v>
      </c>
      <c r="B37" s="683"/>
      <c r="C37" s="683"/>
      <c r="D37" s="683"/>
      <c r="E37" s="683"/>
      <c r="F37" s="355">
        <f>SUM(F15:F36)</f>
        <v>5.5627244182954875E-3</v>
      </c>
      <c r="G37" s="356">
        <f>SUM(G15:G36)</f>
        <v>202588000</v>
      </c>
    </row>
    <row r="38" spans="1:8">
      <c r="A38" s="684" t="s">
        <v>378</v>
      </c>
      <c r="B38" s="685"/>
      <c r="C38" s="685"/>
      <c r="D38" s="685"/>
      <c r="E38" s="685"/>
      <c r="F38" s="685"/>
      <c r="G38" s="686"/>
    </row>
    <row r="39" spans="1:8">
      <c r="A39" s="357" t="s">
        <v>1</v>
      </c>
      <c r="B39" s="358"/>
      <c r="C39" s="359"/>
      <c r="D39" s="360"/>
      <c r="E39" s="361"/>
      <c r="F39" s="362" t="s">
        <v>13</v>
      </c>
      <c r="G39" s="363" t="s">
        <v>379</v>
      </c>
    </row>
    <row r="40" spans="1:8">
      <c r="A40" s="350" t="s">
        <v>380</v>
      </c>
      <c r="B40" s="364" t="s">
        <v>381</v>
      </c>
      <c r="C40" s="206"/>
      <c r="D40" s="365"/>
      <c r="E40" s="365"/>
      <c r="F40" s="366"/>
      <c r="G40" s="367"/>
    </row>
    <row r="41" spans="1:8">
      <c r="A41" s="350" t="s">
        <v>382</v>
      </c>
      <c r="B41" s="368">
        <v>0.05</v>
      </c>
      <c r="C41" s="206"/>
      <c r="D41" s="365"/>
      <c r="E41" s="365"/>
      <c r="F41" s="366"/>
      <c r="G41" s="367"/>
    </row>
    <row r="42" spans="1:8">
      <c r="A42" s="350" t="s">
        <v>383</v>
      </c>
      <c r="B42" s="368">
        <v>0.02</v>
      </c>
      <c r="C42" s="206"/>
      <c r="D42" s="365"/>
      <c r="E42" s="365"/>
      <c r="F42" s="366"/>
      <c r="G42" s="367"/>
    </row>
    <row r="43" spans="1:8">
      <c r="A43" s="350" t="s">
        <v>384</v>
      </c>
      <c r="B43" s="368">
        <v>0.02</v>
      </c>
      <c r="C43" s="206"/>
      <c r="D43" s="365"/>
      <c r="E43" s="365"/>
      <c r="F43" s="366"/>
      <c r="G43" s="367"/>
    </row>
    <row r="44" spans="1:8">
      <c r="A44" s="350" t="s">
        <v>385</v>
      </c>
      <c r="B44" s="368">
        <v>0.05</v>
      </c>
      <c r="C44" s="206"/>
      <c r="D44" s="365"/>
      <c r="E44" s="365"/>
      <c r="F44" s="366"/>
      <c r="G44" s="367"/>
    </row>
    <row r="45" spans="1:8">
      <c r="A45" s="644" t="s">
        <v>386</v>
      </c>
      <c r="B45" s="645"/>
      <c r="C45" s="645"/>
      <c r="D45" s="645"/>
      <c r="E45" s="646"/>
      <c r="F45" s="369">
        <f>SUM(F40:F44)</f>
        <v>0</v>
      </c>
      <c r="G45" s="370">
        <f>+F45*G9</f>
        <v>0</v>
      </c>
    </row>
    <row r="46" spans="1:8">
      <c r="A46" s="647" t="s">
        <v>85</v>
      </c>
      <c r="B46" s="648"/>
      <c r="C46" s="648"/>
      <c r="D46" s="648"/>
      <c r="E46" s="648"/>
      <c r="F46" s="648"/>
      <c r="G46" s="649"/>
    </row>
    <row r="47" spans="1:8" ht="28.8">
      <c r="A47" s="357" t="s">
        <v>1</v>
      </c>
      <c r="B47" s="338" t="s">
        <v>387</v>
      </c>
      <c r="C47" s="371" t="s">
        <v>388</v>
      </c>
      <c r="D47" s="338" t="s">
        <v>84</v>
      </c>
      <c r="E47" s="338" t="s">
        <v>127</v>
      </c>
      <c r="F47" s="338" t="s">
        <v>13</v>
      </c>
      <c r="G47" s="339" t="s">
        <v>80</v>
      </c>
    </row>
    <row r="48" spans="1:8">
      <c r="A48" s="347" t="s">
        <v>389</v>
      </c>
      <c r="B48" s="472">
        <v>7280000.0000000009</v>
      </c>
      <c r="C48" s="473" t="e">
        <f>#REF!</f>
        <v>#REF!</v>
      </c>
      <c r="D48" s="372">
        <v>1</v>
      </c>
      <c r="E48" s="341">
        <v>13</v>
      </c>
      <c r="F48" s="373" t="e">
        <f>+G48/$G$9</f>
        <v>#REF!</v>
      </c>
      <c r="G48" s="374" t="e">
        <f>+B48*C48*D48*E48</f>
        <v>#REF!</v>
      </c>
      <c r="H48" s="474"/>
    </row>
    <row r="49" spans="1:8">
      <c r="A49" s="347" t="s">
        <v>390</v>
      </c>
      <c r="B49" s="472">
        <v>6160000.0000000009</v>
      </c>
      <c r="C49" s="473" t="e">
        <f>#REF!</f>
        <v>#REF!</v>
      </c>
      <c r="D49" s="372">
        <v>0.5</v>
      </c>
      <c r="E49" s="341">
        <v>12</v>
      </c>
      <c r="F49" s="373" t="e">
        <f t="shared" ref="F49:F57" si="4">+G49/$G$9</f>
        <v>#REF!</v>
      </c>
      <c r="G49" s="374" t="e">
        <f t="shared" ref="G49:G57" si="5">+B49*C49*D49*E49</f>
        <v>#REF!</v>
      </c>
      <c r="H49" s="474"/>
    </row>
    <row r="50" spans="1:8">
      <c r="A50" s="347" t="s">
        <v>391</v>
      </c>
      <c r="B50" s="472">
        <v>6160000.0000000009</v>
      </c>
      <c r="C50" s="473" t="e">
        <f>#REF!</f>
        <v>#REF!</v>
      </c>
      <c r="D50" s="372">
        <v>0.3</v>
      </c>
      <c r="E50" s="341">
        <v>12</v>
      </c>
      <c r="F50" s="373" t="e">
        <f t="shared" si="4"/>
        <v>#REF!</v>
      </c>
      <c r="G50" s="374" t="e">
        <f t="shared" si="5"/>
        <v>#REF!</v>
      </c>
      <c r="H50" s="474"/>
    </row>
    <row r="51" spans="1:8">
      <c r="A51" s="347" t="s">
        <v>392</v>
      </c>
      <c r="B51" s="472">
        <v>6160000.0000000009</v>
      </c>
      <c r="C51" s="473" t="e">
        <f>#REF!</f>
        <v>#REF!</v>
      </c>
      <c r="D51" s="372">
        <v>0.5</v>
      </c>
      <c r="E51" s="341">
        <v>12</v>
      </c>
      <c r="F51" s="373" t="e">
        <f t="shared" si="4"/>
        <v>#REF!</v>
      </c>
      <c r="G51" s="374" t="e">
        <f t="shared" si="5"/>
        <v>#REF!</v>
      </c>
      <c r="H51" s="474"/>
    </row>
    <row r="52" spans="1:8">
      <c r="A52" s="347" t="s">
        <v>393</v>
      </c>
      <c r="B52" s="472">
        <v>6160000.0000000009</v>
      </c>
      <c r="C52" s="473" t="e">
        <f>#REF!</f>
        <v>#REF!</v>
      </c>
      <c r="D52" s="372">
        <v>0.3</v>
      </c>
      <c r="E52" s="341">
        <v>12</v>
      </c>
      <c r="F52" s="373" t="e">
        <f t="shared" si="4"/>
        <v>#REF!</v>
      </c>
      <c r="G52" s="374" t="e">
        <f t="shared" si="5"/>
        <v>#REF!</v>
      </c>
      <c r="H52" s="474"/>
    </row>
    <row r="53" spans="1:8">
      <c r="A53" s="347" t="s">
        <v>394</v>
      </c>
      <c r="B53" s="472">
        <v>6160000.0000000009</v>
      </c>
      <c r="C53" s="473" t="e">
        <f>#REF!</f>
        <v>#REF!</v>
      </c>
      <c r="D53" s="372">
        <v>0.5</v>
      </c>
      <c r="E53" s="341">
        <v>12</v>
      </c>
      <c r="F53" s="373" t="e">
        <f t="shared" si="4"/>
        <v>#REF!</v>
      </c>
      <c r="G53" s="374" t="e">
        <f t="shared" si="5"/>
        <v>#REF!</v>
      </c>
      <c r="H53" s="474"/>
    </row>
    <row r="54" spans="1:8">
      <c r="A54" s="347" t="s">
        <v>395</v>
      </c>
      <c r="B54" s="472">
        <v>6160000.0000000009</v>
      </c>
      <c r="C54" s="473" t="e">
        <f>#REF!</f>
        <v>#REF!</v>
      </c>
      <c r="D54" s="372">
        <v>0.5</v>
      </c>
      <c r="E54" s="341">
        <v>12</v>
      </c>
      <c r="F54" s="373" t="e">
        <f t="shared" si="4"/>
        <v>#REF!</v>
      </c>
      <c r="G54" s="374" t="e">
        <f t="shared" si="5"/>
        <v>#REF!</v>
      </c>
      <c r="H54" s="474"/>
    </row>
    <row r="55" spans="1:8">
      <c r="A55" s="347" t="s">
        <v>396</v>
      </c>
      <c r="B55" s="472">
        <v>5040000.0000000009</v>
      </c>
      <c r="C55" s="473" t="e">
        <f>#REF!</f>
        <v>#REF!</v>
      </c>
      <c r="D55" s="372">
        <v>1</v>
      </c>
      <c r="E55" s="341">
        <v>12</v>
      </c>
      <c r="F55" s="373" t="e">
        <f t="shared" si="4"/>
        <v>#REF!</v>
      </c>
      <c r="G55" s="374" t="e">
        <f>+B55*C55*D55*E55</f>
        <v>#REF!</v>
      </c>
      <c r="H55" s="474"/>
    </row>
    <row r="56" spans="1:8">
      <c r="A56" s="347" t="s">
        <v>397</v>
      </c>
      <c r="B56" s="472">
        <v>5040000.0000000009</v>
      </c>
      <c r="C56" s="473" t="e">
        <f>#REF!</f>
        <v>#REF!</v>
      </c>
      <c r="D56" s="372">
        <v>1</v>
      </c>
      <c r="E56" s="341">
        <v>12</v>
      </c>
      <c r="F56" s="373" t="e">
        <f t="shared" si="4"/>
        <v>#REF!</v>
      </c>
      <c r="G56" s="374" t="e">
        <f t="shared" si="5"/>
        <v>#REF!</v>
      </c>
      <c r="H56" s="474"/>
    </row>
    <row r="57" spans="1:8">
      <c r="A57" s="375" t="s">
        <v>461</v>
      </c>
      <c r="B57" s="472">
        <v>4480000</v>
      </c>
      <c r="C57" s="473" t="e">
        <f>#REF!</f>
        <v>#REF!</v>
      </c>
      <c r="D57" s="376">
        <v>1</v>
      </c>
      <c r="E57" s="341">
        <v>12</v>
      </c>
      <c r="F57" s="373" t="e">
        <f t="shared" si="4"/>
        <v>#REF!</v>
      </c>
      <c r="G57" s="374" t="e">
        <f t="shared" si="5"/>
        <v>#REF!</v>
      </c>
      <c r="H57" s="474"/>
    </row>
    <row r="58" spans="1:8">
      <c r="A58" s="378" t="s">
        <v>398</v>
      </c>
      <c r="B58" s="379"/>
      <c r="C58" s="379"/>
      <c r="D58" s="379"/>
      <c r="E58" s="379"/>
      <c r="F58" s="380"/>
      <c r="G58" s="381"/>
      <c r="H58" s="474"/>
    </row>
    <row r="59" spans="1:8">
      <c r="A59" s="382" t="s">
        <v>462</v>
      </c>
      <c r="B59" s="475">
        <v>2800000.0000000005</v>
      </c>
      <c r="C59" s="473" t="e">
        <f>#REF!</f>
        <v>#REF!</v>
      </c>
      <c r="D59" s="383">
        <v>1</v>
      </c>
      <c r="E59" s="341">
        <v>12</v>
      </c>
      <c r="F59" s="384" t="e">
        <f>+G59/$G$9</f>
        <v>#REF!</v>
      </c>
      <c r="G59" s="374" t="e">
        <f>+B59*C59*D59*E59</f>
        <v>#REF!</v>
      </c>
      <c r="H59" s="474"/>
    </row>
    <row r="60" spans="1:8">
      <c r="A60" s="382" t="s">
        <v>456</v>
      </c>
      <c r="B60" s="475">
        <v>2800000</v>
      </c>
      <c r="C60" s="473" t="e">
        <f>#REF!</f>
        <v>#REF!</v>
      </c>
      <c r="D60" s="383">
        <v>1</v>
      </c>
      <c r="E60" s="341">
        <v>12</v>
      </c>
      <c r="F60" s="384" t="e">
        <f>+G60/$G$9</f>
        <v>#REF!</v>
      </c>
      <c r="G60" s="374" t="e">
        <f>+B60*C60*D60*E60</f>
        <v>#REF!</v>
      </c>
      <c r="H60" s="474"/>
    </row>
    <row r="61" spans="1:8">
      <c r="A61" s="347" t="s">
        <v>463</v>
      </c>
      <c r="B61" s="468">
        <v>1300000</v>
      </c>
      <c r="C61" s="473" t="e">
        <f>#REF!</f>
        <v>#REF!</v>
      </c>
      <c r="D61" s="372">
        <v>1</v>
      </c>
      <c r="E61" s="341">
        <v>12</v>
      </c>
      <c r="F61" s="384" t="e">
        <f t="shared" ref="F61:F67" si="6">+G61/$G$9</f>
        <v>#REF!</v>
      </c>
      <c r="G61" s="374" t="e">
        <f>+B61*C61*D61*E61</f>
        <v>#REF!</v>
      </c>
      <c r="H61" s="474"/>
    </row>
    <row r="62" spans="1:8">
      <c r="A62" s="347" t="s">
        <v>399</v>
      </c>
      <c r="B62" s="468">
        <v>3136000.0000000005</v>
      </c>
      <c r="C62" s="473" t="e">
        <f>#REF!</f>
        <v>#REF!</v>
      </c>
      <c r="D62" s="372">
        <v>1</v>
      </c>
      <c r="E62" s="341">
        <v>12</v>
      </c>
      <c r="F62" s="384" t="e">
        <f t="shared" si="6"/>
        <v>#REF!</v>
      </c>
      <c r="G62" s="374" t="e">
        <f>+B62*C62*D62*E62</f>
        <v>#REF!</v>
      </c>
      <c r="H62" s="474"/>
    </row>
    <row r="63" spans="1:8">
      <c r="A63" s="347" t="s">
        <v>400</v>
      </c>
      <c r="B63" s="468">
        <v>3136000.0000000005</v>
      </c>
      <c r="C63" s="473" t="e">
        <f>#REF!</f>
        <v>#REF!</v>
      </c>
      <c r="D63" s="372">
        <v>1</v>
      </c>
      <c r="E63" s="341">
        <v>12</v>
      </c>
      <c r="F63" s="384" t="e">
        <f t="shared" si="6"/>
        <v>#REF!</v>
      </c>
      <c r="G63" s="374" t="e">
        <f t="shared" ref="G63:G70" si="7">+B63*C63*D63*E63</f>
        <v>#REF!</v>
      </c>
      <c r="H63" s="474"/>
    </row>
    <row r="64" spans="1:8">
      <c r="A64" s="347" t="s">
        <v>464</v>
      </c>
      <c r="B64" s="468">
        <v>1680000.0000000002</v>
      </c>
      <c r="C64" s="476" t="e">
        <f>#REF!</f>
        <v>#REF!</v>
      </c>
      <c r="D64" s="372">
        <v>1</v>
      </c>
      <c r="E64" s="341">
        <v>12</v>
      </c>
      <c r="F64" s="384" t="e">
        <f t="shared" si="6"/>
        <v>#REF!</v>
      </c>
      <c r="G64" s="374" t="e">
        <f t="shared" si="7"/>
        <v>#REF!</v>
      </c>
      <c r="H64" s="474"/>
    </row>
    <row r="65" spans="1:8">
      <c r="A65" s="347" t="s">
        <v>401</v>
      </c>
      <c r="B65" s="468">
        <v>1300000</v>
      </c>
      <c r="C65" s="476" t="e">
        <f>#REF!</f>
        <v>#REF!</v>
      </c>
      <c r="D65" s="372">
        <v>1</v>
      </c>
      <c r="E65" s="341">
        <v>12</v>
      </c>
      <c r="F65" s="384" t="e">
        <f t="shared" si="6"/>
        <v>#REF!</v>
      </c>
      <c r="G65" s="374" t="e">
        <f t="shared" si="7"/>
        <v>#REF!</v>
      </c>
      <c r="H65" s="474"/>
    </row>
    <row r="66" spans="1:8">
      <c r="A66" s="347" t="s">
        <v>18</v>
      </c>
      <c r="B66" s="468">
        <v>2240000</v>
      </c>
      <c r="C66" s="476" t="e">
        <f>#REF!</f>
        <v>#REF!</v>
      </c>
      <c r="D66" s="372">
        <v>1</v>
      </c>
      <c r="E66" s="341">
        <v>12</v>
      </c>
      <c r="F66" s="384" t="e">
        <f t="shared" si="6"/>
        <v>#REF!</v>
      </c>
      <c r="G66" s="374" t="e">
        <f t="shared" si="7"/>
        <v>#REF!</v>
      </c>
      <c r="H66" s="474"/>
    </row>
    <row r="67" spans="1:8">
      <c r="A67" s="347" t="s">
        <v>402</v>
      </c>
      <c r="B67" s="468">
        <v>2240000</v>
      </c>
      <c r="C67" s="476" t="e">
        <f>#REF!</f>
        <v>#REF!</v>
      </c>
      <c r="D67" s="372">
        <v>1</v>
      </c>
      <c r="E67" s="341">
        <v>12</v>
      </c>
      <c r="F67" s="384" t="e">
        <f t="shared" si="6"/>
        <v>#REF!</v>
      </c>
      <c r="G67" s="374" t="e">
        <f t="shared" si="7"/>
        <v>#REF!</v>
      </c>
      <c r="H67" s="474"/>
    </row>
    <row r="68" spans="1:8">
      <c r="A68" s="347" t="s">
        <v>465</v>
      </c>
      <c r="B68" s="468">
        <v>1300000</v>
      </c>
      <c r="C68" s="476">
        <v>1.85</v>
      </c>
      <c r="D68" s="372">
        <v>1</v>
      </c>
      <c r="E68" s="341">
        <v>12</v>
      </c>
      <c r="F68" s="384">
        <f>+G68/$G$9</f>
        <v>7.924468710486691E-4</v>
      </c>
      <c r="G68" s="374">
        <f t="shared" si="7"/>
        <v>28860000</v>
      </c>
      <c r="H68" s="474"/>
    </row>
    <row r="69" spans="1:8">
      <c r="A69" s="347" t="s">
        <v>86</v>
      </c>
      <c r="B69" s="468">
        <v>2180000</v>
      </c>
      <c r="C69" s="476" t="e">
        <f>#REF!</f>
        <v>#REF!</v>
      </c>
      <c r="D69" s="372">
        <v>1</v>
      </c>
      <c r="E69" s="341">
        <v>12</v>
      </c>
      <c r="F69" s="384" t="e">
        <f>+G69/$G$9</f>
        <v>#REF!</v>
      </c>
      <c r="G69" s="374" t="e">
        <f t="shared" si="7"/>
        <v>#REF!</v>
      </c>
      <c r="H69" s="474"/>
    </row>
    <row r="70" spans="1:8">
      <c r="A70" s="347" t="s">
        <v>466</v>
      </c>
      <c r="B70" s="468">
        <v>4142000</v>
      </c>
      <c r="C70" s="476" t="e">
        <f>#REF!</f>
        <v>#REF!</v>
      </c>
      <c r="D70" s="372">
        <v>1</v>
      </c>
      <c r="E70" s="341">
        <v>12</v>
      </c>
      <c r="F70" s="384" t="e">
        <f>+G70/$G$9</f>
        <v>#REF!</v>
      </c>
      <c r="G70" s="374" t="e">
        <f t="shared" si="7"/>
        <v>#REF!</v>
      </c>
      <c r="H70" s="474"/>
    </row>
    <row r="71" spans="1:8">
      <c r="A71" s="650" t="s">
        <v>403</v>
      </c>
      <c r="B71" s="651"/>
      <c r="C71" s="651"/>
      <c r="D71" s="651"/>
      <c r="E71" s="652"/>
      <c r="F71" s="385" t="e">
        <f>SUM(F48:F70)</f>
        <v>#REF!</v>
      </c>
      <c r="G71" s="370" t="e">
        <f>SUM(G48:G70)</f>
        <v>#REF!</v>
      </c>
      <c r="H71" s="377"/>
    </row>
    <row r="72" spans="1:8">
      <c r="A72" s="653" t="s">
        <v>467</v>
      </c>
      <c r="B72" s="654"/>
      <c r="C72" s="654"/>
      <c r="D72" s="654"/>
      <c r="E72" s="654"/>
      <c r="F72" s="386" t="e">
        <f>F37+F45+F71</f>
        <v>#REF!</v>
      </c>
      <c r="G72" s="387" t="e">
        <f>G37+G45+G71</f>
        <v>#REF!</v>
      </c>
    </row>
    <row r="73" spans="1:8">
      <c r="A73" s="642" t="s">
        <v>404</v>
      </c>
      <c r="B73" s="643"/>
      <c r="C73" s="643"/>
      <c r="D73" s="643"/>
      <c r="E73" s="643"/>
      <c r="F73" s="368">
        <v>0.01</v>
      </c>
      <c r="G73" s="388"/>
    </row>
    <row r="74" spans="1:8">
      <c r="A74" s="642" t="s">
        <v>405</v>
      </c>
      <c r="B74" s="643"/>
      <c r="C74" s="643"/>
      <c r="D74" s="643"/>
      <c r="E74" s="643"/>
      <c r="F74" s="368">
        <v>0.05</v>
      </c>
      <c r="G74" s="388"/>
    </row>
    <row r="75" spans="1:8">
      <c r="A75" s="642" t="s">
        <v>406</v>
      </c>
      <c r="B75" s="643"/>
      <c r="C75" s="643"/>
      <c r="D75" s="643"/>
      <c r="E75" s="643"/>
      <c r="F75" s="389"/>
      <c r="G75" s="390" t="e">
        <f>+G74+G73+G72</f>
        <v>#REF!</v>
      </c>
    </row>
    <row r="76" spans="1:8">
      <c r="A76" s="391"/>
      <c r="B76" s="392"/>
      <c r="C76" s="392"/>
      <c r="D76" s="392"/>
      <c r="E76" s="392"/>
      <c r="F76" s="392"/>
      <c r="G76" s="393"/>
    </row>
    <row r="77" spans="1:8">
      <c r="A77" s="394" t="s">
        <v>407</v>
      </c>
      <c r="B77" s="395"/>
      <c r="C77" s="155"/>
      <c r="G77" s="396"/>
    </row>
    <row r="78" spans="1:8">
      <c r="A78" s="394" t="s">
        <v>408</v>
      </c>
      <c r="G78" s="397"/>
    </row>
    <row r="79" spans="1:8" ht="15" thickBot="1">
      <c r="A79" s="398" t="s">
        <v>409</v>
      </c>
      <c r="B79" s="399"/>
      <c r="C79" s="400"/>
      <c r="D79" s="400"/>
      <c r="E79" s="401"/>
      <c r="F79" s="399"/>
      <c r="G79" s="402"/>
    </row>
  </sheetData>
  <mergeCells count="17">
    <mergeCell ref="A11:G11"/>
    <mergeCell ref="A12:G12"/>
    <mergeCell ref="A13:G13"/>
    <mergeCell ref="A37:E37"/>
    <mergeCell ref="A38:G38"/>
    <mergeCell ref="A1:G4"/>
    <mergeCell ref="A6:G6"/>
    <mergeCell ref="B8:C8"/>
    <mergeCell ref="A9:F9"/>
    <mergeCell ref="A10:F10"/>
    <mergeCell ref="A74:E74"/>
    <mergeCell ref="A75:E75"/>
    <mergeCell ref="A45:E45"/>
    <mergeCell ref="A46:G46"/>
    <mergeCell ref="A71:E71"/>
    <mergeCell ref="A72:E72"/>
    <mergeCell ref="A73:E73"/>
  </mergeCells>
  <pageMargins left="0.11811023622047245" right="0.11811023622047245" top="0.19685039370078741" bottom="0.15748031496062992" header="0.31496062992125984" footer="0.31496062992125984"/>
  <pageSetup scale="5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26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2.700000000000003" customHeight="1">
      <c r="B13" s="760"/>
      <c r="C13" s="760"/>
      <c r="D13" s="760"/>
      <c r="E13" s="760"/>
      <c r="F13" s="760"/>
      <c r="G13" s="760"/>
      <c r="H13" s="761"/>
      <c r="I13" s="37"/>
      <c r="J13" s="38"/>
      <c r="K13" s="25"/>
      <c r="L13" s="740"/>
      <c r="M13" s="741"/>
      <c r="N13" s="24"/>
    </row>
    <row r="14" spans="2:14" ht="32.700000000000003" customHeight="1">
      <c r="B14" s="693"/>
      <c r="C14" s="694"/>
      <c r="D14" s="694"/>
      <c r="E14" s="694"/>
      <c r="F14" s="694"/>
      <c r="G14" s="694"/>
      <c r="H14" s="703"/>
      <c r="I14" s="39"/>
      <c r="J14" s="40"/>
      <c r="K14" s="25"/>
      <c r="L14" s="740"/>
      <c r="M14" s="741"/>
      <c r="N14" s="24"/>
    </row>
    <row r="15" spans="2:14" ht="15.7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40"/>
      <c r="M15" s="741"/>
      <c r="N15" s="24"/>
    </row>
    <row r="16" spans="2:14" ht="15.75" customHeight="1">
      <c r="B16" s="693"/>
      <c r="C16" s="694"/>
      <c r="D16" s="694"/>
      <c r="E16" s="694"/>
      <c r="F16" s="694"/>
      <c r="G16" s="694"/>
      <c r="H16" s="703"/>
      <c r="I16" s="39"/>
      <c r="J16" s="40"/>
      <c r="K16" s="25"/>
      <c r="L16" s="740"/>
      <c r="M16" s="741"/>
      <c r="N16" s="24"/>
    </row>
    <row r="17" spans="2:14" ht="15.75" customHeight="1">
      <c r="B17" s="693"/>
      <c r="C17" s="694"/>
      <c r="D17" s="694"/>
      <c r="E17" s="694"/>
      <c r="F17" s="694"/>
      <c r="G17" s="694"/>
      <c r="H17" s="703"/>
      <c r="I17" s="39"/>
      <c r="J17" s="40"/>
      <c r="K17" s="25"/>
      <c r="L17" s="740"/>
      <c r="M17" s="741"/>
      <c r="N17" s="24"/>
    </row>
    <row r="18" spans="2:14" ht="15.75" customHeight="1">
      <c r="I18" s="39"/>
      <c r="J18" s="40"/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0.1</v>
      </c>
      <c r="N20" s="49" t="e">
        <f>N54*M20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16.2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18.45" customHeight="1">
      <c r="B27" s="737" t="e">
        <f>#REF!</f>
        <v>#REF!</v>
      </c>
      <c r="C27" s="694"/>
      <c r="D27" s="694"/>
      <c r="E27" s="694"/>
      <c r="F27" s="694"/>
      <c r="G27" s="694"/>
      <c r="H27" s="694"/>
      <c r="I27" s="703"/>
      <c r="J27" s="69" t="e">
        <f>+#REF!</f>
        <v>#REF!</v>
      </c>
      <c r="K27" s="123">
        <v>1</v>
      </c>
      <c r="L27" s="738" t="e">
        <f>#REF!</f>
        <v>#REF!</v>
      </c>
      <c r="M27" s="739"/>
      <c r="N27" s="100" t="e">
        <f>+K27*L27</f>
        <v>#REF!</v>
      </c>
    </row>
    <row r="28" spans="2:14" ht="18.45" customHeight="1">
      <c r="B28" s="737" t="e">
        <f>#REF!</f>
        <v>#REF!</v>
      </c>
      <c r="C28" s="694"/>
      <c r="D28" s="694"/>
      <c r="E28" s="694"/>
      <c r="F28" s="694"/>
      <c r="G28" s="694"/>
      <c r="H28" s="694"/>
      <c r="I28" s="703"/>
      <c r="J28" s="69" t="e">
        <f>#REF!</f>
        <v>#REF!</v>
      </c>
      <c r="K28" s="99">
        <v>0.01</v>
      </c>
      <c r="L28" s="738" t="e">
        <f>#REF!</f>
        <v>#REF!</v>
      </c>
      <c r="M28" s="739"/>
      <c r="N28" s="100" t="e">
        <f>+K28*L28</f>
        <v>#REF!</v>
      </c>
    </row>
    <row r="29" spans="2:14" ht="18.45" customHeight="1">
      <c r="B29" s="737"/>
      <c r="C29" s="694"/>
      <c r="D29" s="694"/>
      <c r="E29" s="694"/>
      <c r="F29" s="694"/>
      <c r="G29" s="694"/>
      <c r="H29" s="694"/>
      <c r="I29" s="703"/>
      <c r="J29" s="69"/>
      <c r="K29" s="123"/>
      <c r="L29" s="738"/>
      <c r="M29" s="739"/>
      <c r="N29" s="100"/>
    </row>
    <row r="30" spans="2:14" ht="18.45" customHeight="1">
      <c r="B30" s="737"/>
      <c r="C30" s="694"/>
      <c r="D30" s="694"/>
      <c r="E30" s="694"/>
      <c r="F30" s="694"/>
      <c r="G30" s="694"/>
      <c r="H30" s="694"/>
      <c r="I30" s="703"/>
      <c r="J30" s="69"/>
      <c r="K30" s="123"/>
      <c r="L30" s="738"/>
      <c r="M30" s="739"/>
      <c r="N30" s="100"/>
    </row>
    <row r="31" spans="2:14" ht="30.45" customHeight="1">
      <c r="B31" s="737"/>
      <c r="C31" s="694"/>
      <c r="D31" s="694"/>
      <c r="E31" s="694"/>
      <c r="F31" s="694"/>
      <c r="G31" s="694"/>
      <c r="H31" s="694"/>
      <c r="I31" s="703"/>
      <c r="J31" s="69"/>
      <c r="K31" s="99"/>
      <c r="L31" s="738"/>
      <c r="M31" s="739"/>
      <c r="N31" s="100"/>
    </row>
    <row r="32" spans="2:14" ht="16.2" thickBot="1">
      <c r="B32" s="58"/>
      <c r="C32" s="59"/>
      <c r="D32" s="59"/>
      <c r="E32" s="59"/>
      <c r="F32" s="59"/>
      <c r="G32" s="59"/>
      <c r="H32" s="59"/>
      <c r="I32" s="59"/>
      <c r="J32" s="60"/>
      <c r="K32" s="60"/>
      <c r="L32" s="61"/>
      <c r="M32" s="26"/>
      <c r="N32" s="62"/>
    </row>
    <row r="33" spans="2:14" ht="16.2" thickBot="1">
      <c r="B33" s="710" t="s">
        <v>28</v>
      </c>
      <c r="C33" s="711"/>
      <c r="D33" s="711"/>
      <c r="E33" s="711"/>
      <c r="F33" s="711"/>
      <c r="G33" s="711"/>
      <c r="H33" s="711"/>
      <c r="I33" s="711"/>
      <c r="J33" s="711"/>
      <c r="K33" s="711"/>
      <c r="L33" s="711"/>
      <c r="M33" s="714"/>
      <c r="N33" s="52" t="e">
        <f>SUM(N27:N32)</f>
        <v>#REF!</v>
      </c>
    </row>
    <row r="34" spans="2:14" ht="15.6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15.6">
      <c r="B35" s="145" t="s">
        <v>31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4"/>
    </row>
    <row r="36" spans="2:14" ht="16.2" thickBot="1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31.2">
      <c r="B37" s="63" t="s">
        <v>32</v>
      </c>
      <c r="C37" s="64"/>
      <c r="D37" s="64"/>
      <c r="E37" s="64"/>
      <c r="F37" s="64"/>
      <c r="G37" s="64"/>
      <c r="H37" s="65" t="s">
        <v>21</v>
      </c>
      <c r="I37" s="65" t="s">
        <v>33</v>
      </c>
      <c r="J37" s="66" t="s">
        <v>34</v>
      </c>
      <c r="K37" s="65" t="s">
        <v>35</v>
      </c>
      <c r="L37" s="723" t="s">
        <v>36</v>
      </c>
      <c r="M37" s="724"/>
      <c r="N37" s="67" t="s">
        <v>26</v>
      </c>
    </row>
    <row r="38" spans="2:14" ht="30.75" customHeight="1">
      <c r="B38" s="725"/>
      <c r="C38" s="726"/>
      <c r="D38" s="726"/>
      <c r="E38" s="726"/>
      <c r="F38" s="726"/>
      <c r="G38" s="727"/>
      <c r="H38" s="69"/>
      <c r="I38" s="47"/>
      <c r="J38" s="23"/>
      <c r="K38" s="47"/>
      <c r="L38" s="728"/>
      <c r="M38" s="729"/>
      <c r="N38" s="70"/>
    </row>
    <row r="39" spans="2:14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4" ht="15.6">
      <c r="B40" s="68"/>
      <c r="C40" s="71"/>
      <c r="D40" s="71"/>
      <c r="E40" s="71"/>
      <c r="F40" s="71"/>
      <c r="G40" s="71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72"/>
      <c r="I42" s="47"/>
      <c r="J42" s="47"/>
      <c r="K42" s="47"/>
      <c r="L42" s="73"/>
      <c r="M42" s="74"/>
      <c r="N42" s="75"/>
    </row>
    <row r="43" spans="2:14" ht="16.2" thickBot="1">
      <c r="B43" s="58"/>
      <c r="C43" s="59"/>
      <c r="D43" s="59"/>
      <c r="E43" s="59"/>
      <c r="F43" s="59"/>
      <c r="G43" s="59"/>
      <c r="H43" s="60"/>
      <c r="I43" s="76"/>
      <c r="J43" s="76"/>
      <c r="K43" s="76"/>
      <c r="L43" s="730"/>
      <c r="M43" s="731"/>
      <c r="N43" s="76"/>
    </row>
    <row r="44" spans="2:14" ht="16.2" thickBot="1">
      <c r="B44" s="732" t="s">
        <v>28</v>
      </c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3"/>
      <c r="N44" s="77">
        <f>N38+N39+N40+N41+N42</f>
        <v>0</v>
      </c>
    </row>
    <row r="45" spans="2:14" ht="15.6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15.6">
      <c r="B46" s="145" t="s">
        <v>37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4"/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31.2">
      <c r="B48" s="733" t="s">
        <v>38</v>
      </c>
      <c r="C48" s="734"/>
      <c r="D48" s="734"/>
      <c r="E48" s="734"/>
      <c r="F48" s="734"/>
      <c r="G48" s="734"/>
      <c r="H48" s="734"/>
      <c r="I48" s="65" t="s">
        <v>39</v>
      </c>
      <c r="J48" s="66" t="s">
        <v>40</v>
      </c>
      <c r="K48" s="65" t="s">
        <v>41</v>
      </c>
      <c r="L48" s="735" t="s">
        <v>25</v>
      </c>
      <c r="M48" s="736"/>
      <c r="N48" s="78" t="s">
        <v>26</v>
      </c>
    </row>
    <row r="49" spans="2:14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0">
        <v>1.85</v>
      </c>
      <c r="K49" s="79" t="e">
        <f>+#REF!</f>
        <v>#REF!</v>
      </c>
      <c r="L49" s="704">
        <v>20</v>
      </c>
      <c r="M49" s="705"/>
      <c r="N49" s="11" t="e">
        <f>K49/L49</f>
        <v>#REF!</v>
      </c>
    </row>
    <row r="50" spans="2:14" ht="15.6">
      <c r="B50" s="693" t="e">
        <f>+#REF!</f>
        <v>#REF!</v>
      </c>
      <c r="C50" s="694"/>
      <c r="D50" s="694"/>
      <c r="E50" s="694"/>
      <c r="F50" s="694"/>
      <c r="G50" s="694"/>
      <c r="H50" s="703"/>
      <c r="I50" s="79" t="e">
        <f>+K50/J50</f>
        <v>#REF!</v>
      </c>
      <c r="J50" s="80">
        <v>1.85</v>
      </c>
      <c r="K50" s="79" t="e">
        <f>+#REF!</f>
        <v>#REF!</v>
      </c>
      <c r="L50" s="704">
        <f>L49</f>
        <v>20</v>
      </c>
      <c r="M50" s="705"/>
      <c r="N50" s="11" t="e">
        <f>K50/L50</f>
        <v>#REF!</v>
      </c>
    </row>
    <row r="51" spans="2:14" ht="15.6">
      <c r="B51" s="81"/>
      <c r="C51" s="71"/>
      <c r="D51" s="71"/>
      <c r="E51" s="71"/>
      <c r="F51" s="71"/>
      <c r="G51" s="71"/>
      <c r="H51" s="71"/>
      <c r="I51" s="47"/>
      <c r="J51" s="82"/>
      <c r="K51" s="49"/>
      <c r="L51" s="83"/>
      <c r="M51" s="84"/>
      <c r="N51" s="85"/>
    </row>
    <row r="52" spans="2:14" ht="15.6">
      <c r="B52" s="81"/>
      <c r="C52" s="71"/>
      <c r="D52" s="71"/>
      <c r="E52" s="71"/>
      <c r="F52" s="71"/>
      <c r="G52" s="71"/>
      <c r="H52" s="71"/>
      <c r="I52" s="47"/>
      <c r="J52" s="82"/>
      <c r="K52" s="49"/>
      <c r="L52" s="83"/>
      <c r="M52" s="86"/>
      <c r="N52" s="85"/>
    </row>
    <row r="53" spans="2:14" ht="16.2" thickBot="1">
      <c r="B53" s="706"/>
      <c r="C53" s="707"/>
      <c r="D53" s="707"/>
      <c r="E53" s="707"/>
      <c r="F53" s="707"/>
      <c r="G53" s="707"/>
      <c r="H53" s="707"/>
      <c r="I53" s="76"/>
      <c r="J53" s="76"/>
      <c r="K53" s="76"/>
      <c r="L53" s="708"/>
      <c r="M53" s="709"/>
      <c r="N53" s="76"/>
    </row>
    <row r="54" spans="2:14" ht="16.2" thickBot="1">
      <c r="B54" s="710" t="s">
        <v>28</v>
      </c>
      <c r="C54" s="711"/>
      <c r="D54" s="711"/>
      <c r="E54" s="711"/>
      <c r="F54" s="711"/>
      <c r="G54" s="711"/>
      <c r="H54" s="711"/>
      <c r="I54" s="712"/>
      <c r="J54" s="712"/>
      <c r="K54" s="712"/>
      <c r="L54" s="712"/>
      <c r="M54" s="713"/>
      <c r="N54" s="87" t="e">
        <f>SUM(N49:N53)</f>
        <v>#REF!</v>
      </c>
    </row>
    <row r="55" spans="2:14" ht="16.2" thickBot="1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2:14" ht="39" customHeight="1" thickBot="1">
      <c r="B56" s="710" t="s">
        <v>42</v>
      </c>
      <c r="C56" s="711"/>
      <c r="D56" s="711"/>
      <c r="E56" s="711"/>
      <c r="F56" s="711"/>
      <c r="G56" s="711"/>
      <c r="H56" s="711"/>
      <c r="I56" s="711"/>
      <c r="J56" s="711"/>
      <c r="K56" s="711"/>
      <c r="L56" s="711"/>
      <c r="M56" s="714"/>
      <c r="N56" s="88" t="e">
        <f>ROUND((N22+N33+N44+N54),0)</f>
        <v>#REF!</v>
      </c>
    </row>
    <row r="57" spans="2:14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2:14">
      <c r="B58" s="148" t="s">
        <v>65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104"/>
    </row>
    <row r="59" spans="2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2:14">
      <c r="B60" s="715" t="s">
        <v>66</v>
      </c>
      <c r="C60" s="716"/>
      <c r="D60" s="716"/>
      <c r="E60" s="716"/>
      <c r="F60" s="716"/>
      <c r="G60" s="716"/>
      <c r="H60" s="716"/>
      <c r="I60" s="105"/>
      <c r="J60" s="106"/>
      <c r="K60" s="107" t="s">
        <v>67</v>
      </c>
      <c r="L60" s="717" t="s">
        <v>68</v>
      </c>
      <c r="M60" s="718"/>
      <c r="N60" s="108"/>
    </row>
    <row r="61" spans="2:14">
      <c r="B61" s="719" t="s">
        <v>9</v>
      </c>
      <c r="C61" s="720"/>
      <c r="D61" s="720"/>
      <c r="E61" s="720"/>
      <c r="F61" s="720"/>
      <c r="G61" s="720"/>
      <c r="H61" s="720"/>
      <c r="I61" s="109"/>
      <c r="J61" s="110"/>
      <c r="K61" s="111">
        <v>0.24</v>
      </c>
      <c r="L61" s="721" t="e">
        <f>N56*K61</f>
        <v>#REF!</v>
      </c>
      <c r="M61" s="722"/>
      <c r="N61" s="112"/>
    </row>
    <row r="62" spans="2:14">
      <c r="B62" s="113" t="s">
        <v>10</v>
      </c>
      <c r="C62" s="114"/>
      <c r="D62" s="114"/>
      <c r="E62" s="114"/>
      <c r="F62" s="114"/>
      <c r="G62" s="114"/>
      <c r="H62" s="114"/>
      <c r="I62" s="109"/>
      <c r="J62" s="110"/>
      <c r="K62" s="111">
        <v>0.01</v>
      </c>
      <c r="L62" s="721" t="e">
        <f>N56*K62</f>
        <v>#REF!</v>
      </c>
      <c r="M62" s="722"/>
      <c r="N62" s="112"/>
    </row>
    <row r="63" spans="2:14" ht="15" thickBot="1">
      <c r="B63" s="115" t="s">
        <v>11</v>
      </c>
      <c r="C63" s="116"/>
      <c r="D63" s="116"/>
      <c r="E63" s="116"/>
      <c r="F63" s="116"/>
      <c r="G63" s="116"/>
      <c r="H63" s="116"/>
      <c r="I63" s="117"/>
      <c r="J63" s="118"/>
      <c r="K63" s="119">
        <v>0.05</v>
      </c>
      <c r="L63" s="701" t="e">
        <f>N56*K63</f>
        <v>#REF!</v>
      </c>
      <c r="M63" s="702"/>
      <c r="N63" s="112"/>
    </row>
    <row r="64" spans="2:14" ht="15" thickBot="1">
      <c r="B64" s="696" t="s">
        <v>28</v>
      </c>
      <c r="C64" s="697"/>
      <c r="D64" s="697"/>
      <c r="E64" s="697"/>
      <c r="F64" s="697"/>
      <c r="G64" s="697"/>
      <c r="H64" s="697"/>
      <c r="I64" s="697"/>
      <c r="J64" s="697"/>
      <c r="K64" s="697"/>
      <c r="L64" s="697"/>
      <c r="M64" s="698"/>
      <c r="N64" s="120" t="e">
        <f>L61+L62+L63</f>
        <v>#REF!</v>
      </c>
    </row>
    <row r="65" spans="1:14" ht="15" thickBot="1">
      <c r="B65" s="101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3"/>
    </row>
    <row r="66" spans="1:14" ht="15" thickBot="1">
      <c r="A66" t="s">
        <v>78</v>
      </c>
      <c r="B66" s="696" t="s">
        <v>69</v>
      </c>
      <c r="C66" s="697"/>
      <c r="D66" s="697"/>
      <c r="E66" s="697"/>
      <c r="F66" s="697"/>
      <c r="G66" s="697"/>
      <c r="H66" s="697"/>
      <c r="I66" s="697"/>
      <c r="J66" s="697"/>
      <c r="K66" s="697"/>
      <c r="L66" s="697"/>
      <c r="M66" s="698"/>
      <c r="N66" s="121" t="e">
        <f>N56+N64</f>
        <v>#REF!</v>
      </c>
    </row>
    <row r="67" spans="1:14" ht="15.6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7"/>
    </row>
    <row r="68" spans="1:14" ht="15.6">
      <c r="B68" s="8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9"/>
    </row>
    <row r="69" spans="1:14" ht="15.6">
      <c r="B69" s="8"/>
      <c r="C69" s="89"/>
      <c r="D69" s="89"/>
      <c r="E69" s="89"/>
      <c r="F69" s="89"/>
      <c r="G69" s="89"/>
      <c r="H69" s="6"/>
      <c r="I69" s="6"/>
      <c r="J69" s="6"/>
      <c r="K69" s="6"/>
      <c r="L69" s="6"/>
      <c r="M69" s="6"/>
      <c r="N69" s="9"/>
    </row>
    <row r="70" spans="1:14" ht="15.6">
      <c r="B70" s="12"/>
      <c r="C70" s="699" t="s">
        <v>16</v>
      </c>
      <c r="D70" s="699"/>
      <c r="E70" s="699"/>
      <c r="F70" s="699"/>
      <c r="G70" s="6"/>
      <c r="H70" s="89"/>
      <c r="I70" s="6"/>
      <c r="J70" s="699" t="s">
        <v>17</v>
      </c>
      <c r="K70" s="699"/>
      <c r="L70" s="699"/>
      <c r="M70" s="6"/>
      <c r="N70" s="9"/>
    </row>
    <row r="71" spans="1:14" ht="18.45" customHeight="1">
      <c r="B71" s="12"/>
      <c r="C71" s="700"/>
      <c r="D71" s="700"/>
      <c r="E71" s="700"/>
      <c r="F71" s="700"/>
      <c r="G71" s="89"/>
      <c r="H71" s="89"/>
      <c r="I71" s="6"/>
      <c r="J71" s="700"/>
      <c r="K71" s="700"/>
      <c r="L71" s="700"/>
      <c r="M71" s="6"/>
      <c r="N71" s="9"/>
    </row>
    <row r="72" spans="1:14" ht="31.5" customHeight="1">
      <c r="B72" s="687" t="s">
        <v>43</v>
      </c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9"/>
    </row>
    <row r="73" spans="1:14" ht="15.6">
      <c r="B73" s="690"/>
      <c r="C73" s="691"/>
      <c r="D73" s="691"/>
      <c r="E73" s="691"/>
      <c r="F73" s="691"/>
      <c r="G73" s="691"/>
      <c r="H73" s="691"/>
      <c r="I73" s="691"/>
      <c r="J73" s="691"/>
      <c r="K73" s="691"/>
      <c r="L73" s="691"/>
      <c r="M73" s="691"/>
      <c r="N73" s="692"/>
    </row>
    <row r="74" spans="1:14" ht="15.6">
      <c r="B74" s="693"/>
      <c r="C74" s="694"/>
      <c r="D74" s="694"/>
      <c r="E74" s="694"/>
      <c r="F74" s="694"/>
      <c r="G74" s="694"/>
      <c r="H74" s="694"/>
      <c r="I74" s="694"/>
      <c r="J74" s="694"/>
      <c r="K74" s="694"/>
      <c r="L74" s="694"/>
      <c r="M74" s="694"/>
      <c r="N74" s="695"/>
    </row>
    <row r="75" spans="1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</sheetData>
  <mergeCells count="7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16:H16"/>
    <mergeCell ref="L16:M16"/>
    <mergeCell ref="B28:I28"/>
    <mergeCell ref="L28:M28"/>
    <mergeCell ref="B17:H17"/>
    <mergeCell ref="L17:M17"/>
    <mergeCell ref="B20:D20"/>
    <mergeCell ref="B21:H21"/>
    <mergeCell ref="I21:J21"/>
    <mergeCell ref="L21:M21"/>
    <mergeCell ref="B22:M22"/>
    <mergeCell ref="B26:I26"/>
    <mergeCell ref="L26:M26"/>
    <mergeCell ref="B27:I27"/>
    <mergeCell ref="L27:M27"/>
    <mergeCell ref="B29:I29"/>
    <mergeCell ref="L29:M29"/>
    <mergeCell ref="B30:I30"/>
    <mergeCell ref="L30:M30"/>
    <mergeCell ref="B31:I31"/>
    <mergeCell ref="L31:M31"/>
    <mergeCell ref="B49:H49"/>
    <mergeCell ref="L49:M49"/>
    <mergeCell ref="B33:M33"/>
    <mergeCell ref="L37:M37"/>
    <mergeCell ref="B38:G38"/>
    <mergeCell ref="L38:M38"/>
    <mergeCell ref="L39:M39"/>
    <mergeCell ref="L40:M40"/>
    <mergeCell ref="L41:M41"/>
    <mergeCell ref="L43:M43"/>
    <mergeCell ref="B44:M44"/>
    <mergeCell ref="B48:H48"/>
    <mergeCell ref="L48:M48"/>
    <mergeCell ref="L63:M63"/>
    <mergeCell ref="B50:H50"/>
    <mergeCell ref="L50:M50"/>
    <mergeCell ref="B53:H53"/>
    <mergeCell ref="L53:M53"/>
    <mergeCell ref="B54:M54"/>
    <mergeCell ref="B56:M56"/>
    <mergeCell ref="B60:H60"/>
    <mergeCell ref="L60:M60"/>
    <mergeCell ref="B61:H61"/>
    <mergeCell ref="L61:M61"/>
    <mergeCell ref="L62:M62"/>
    <mergeCell ref="B72:N72"/>
    <mergeCell ref="B73:N73"/>
    <mergeCell ref="B74:N74"/>
    <mergeCell ref="B64:M64"/>
    <mergeCell ref="B66:M66"/>
    <mergeCell ref="C70:F70"/>
    <mergeCell ref="J70:L70"/>
    <mergeCell ref="C71:F71"/>
    <mergeCell ref="J71:L71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3AEA36"/>
    <pageSetUpPr fitToPage="1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 t="e">
        <f>+#REF!</f>
        <v>#REF!</v>
      </c>
      <c r="C13" s="694"/>
      <c r="D13" s="694"/>
      <c r="E13" s="694"/>
      <c r="F13" s="694"/>
      <c r="G13" s="694"/>
      <c r="H13" s="703"/>
      <c r="I13" s="37"/>
      <c r="J13" s="38"/>
      <c r="K13" s="25" t="e">
        <f>+#REF!</f>
        <v>#REF!</v>
      </c>
      <c r="L13" s="789">
        <v>500</v>
      </c>
      <c r="M13" s="790"/>
      <c r="N13" s="24" t="e">
        <f>+K13/L13</f>
        <v>#REF!</v>
      </c>
    </row>
    <row r="14" spans="2:14" ht="35.25" customHeight="1">
      <c r="B14" s="791" t="e">
        <f>+#REF!</f>
        <v>#REF!</v>
      </c>
      <c r="C14" s="792"/>
      <c r="D14" s="792"/>
      <c r="E14" s="792"/>
      <c r="F14" s="792"/>
      <c r="G14" s="792"/>
      <c r="H14" s="793"/>
      <c r="I14" s="39"/>
      <c r="J14" s="40"/>
      <c r="K14" s="25" t="e">
        <f>+#REF!</f>
        <v>#REF!</v>
      </c>
      <c r="L14" s="789">
        <f>L13</f>
        <v>500</v>
      </c>
      <c r="M14" s="790"/>
      <c r="N14" s="24" t="e">
        <f>+K14/L14</f>
        <v>#REF!</v>
      </c>
    </row>
    <row r="15" spans="2:14" ht="15.6">
      <c r="B15" s="693"/>
      <c r="C15" s="694"/>
      <c r="D15" s="694"/>
      <c r="E15" s="694"/>
      <c r="F15" s="694"/>
      <c r="G15" s="694"/>
      <c r="H15" s="703"/>
      <c r="I15" s="39"/>
      <c r="J15" s="40"/>
      <c r="K15" s="41"/>
      <c r="L15" s="42"/>
      <c r="M15" s="43"/>
      <c r="N15" s="98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 t="e">
        <f>N46*M16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16.2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88" t="e">
        <f>+#REF!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99">
        <v>0.42</v>
      </c>
      <c r="L23" s="738" t="e">
        <f>+#REF!</f>
        <v>#REF!</v>
      </c>
      <c r="M23" s="739"/>
      <c r="N23" s="100" t="e">
        <f>+K23*L23</f>
        <v>#REF!</v>
      </c>
    </row>
    <row r="24" spans="2:14" ht="30.45" customHeight="1">
      <c r="B24" s="737"/>
      <c r="C24" s="694"/>
      <c r="D24" s="694"/>
      <c r="E24" s="694"/>
      <c r="F24" s="694"/>
      <c r="G24" s="694"/>
      <c r="H24" s="694"/>
      <c r="I24" s="703"/>
      <c r="J24" s="69"/>
      <c r="K24" s="99"/>
      <c r="L24" s="738"/>
      <c r="M24" s="739"/>
      <c r="N24" s="100"/>
    </row>
    <row r="25" spans="2:14" ht="16.2" thickBot="1">
      <c r="B25" s="58"/>
      <c r="C25" s="59"/>
      <c r="D25" s="59"/>
      <c r="E25" s="59"/>
      <c r="F25" s="59"/>
      <c r="G25" s="59"/>
      <c r="H25" s="59"/>
      <c r="I25" s="59"/>
      <c r="J25" s="60"/>
      <c r="K25" s="60"/>
      <c r="L25" s="61"/>
      <c r="M25" s="26"/>
      <c r="N25" s="62"/>
    </row>
    <row r="26" spans="2:14" ht="16.2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68"/>
      <c r="C32" s="71"/>
      <c r="D32" s="71"/>
      <c r="E32" s="71"/>
      <c r="F32" s="71"/>
      <c r="G32" s="71"/>
      <c r="H32" s="69"/>
      <c r="I32" s="47"/>
      <c r="J32" s="23"/>
      <c r="K32" s="47"/>
      <c r="L32" s="728"/>
      <c r="M32" s="729"/>
      <c r="N32" s="70"/>
    </row>
    <row r="33" spans="2:14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4" ht="16.2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N31+N32+N33+N34+N35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15.6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704">
        <v>4000</v>
      </c>
      <c r="M42" s="705"/>
      <c r="N42" s="11" t="e">
        <f>K42/L42</f>
        <v>#REF!</v>
      </c>
    </row>
    <row r="43" spans="2:14" ht="15.6">
      <c r="B43" s="81"/>
      <c r="C43" s="71"/>
      <c r="D43" s="71"/>
      <c r="E43" s="71"/>
      <c r="F43" s="71"/>
      <c r="G43" s="71"/>
      <c r="H43" s="71"/>
      <c r="I43" s="47"/>
      <c r="J43" s="82"/>
      <c r="K43" s="49"/>
      <c r="L43" s="83"/>
      <c r="M43" s="84"/>
      <c r="N43" s="85"/>
    </row>
    <row r="44" spans="2:14" ht="15.6">
      <c r="B44" s="81"/>
      <c r="C44" s="71"/>
      <c r="D44" s="71"/>
      <c r="E44" s="71"/>
      <c r="F44" s="71"/>
      <c r="G44" s="71"/>
      <c r="H44" s="71"/>
      <c r="I44" s="47"/>
      <c r="J44" s="82"/>
      <c r="K44" s="49"/>
      <c r="L44" s="83"/>
      <c r="M44" s="86"/>
      <c r="N44" s="85"/>
    </row>
    <row r="45" spans="2:14" ht="16.2" thickBot="1">
      <c r="B45" s="706"/>
      <c r="C45" s="707"/>
      <c r="D45" s="707"/>
      <c r="E45" s="707"/>
      <c r="F45" s="707"/>
      <c r="G45" s="707"/>
      <c r="H45" s="707"/>
      <c r="I45" s="76"/>
      <c r="J45" s="76"/>
      <c r="K45" s="76"/>
      <c r="L45" s="708"/>
      <c r="M45" s="709"/>
      <c r="N45" s="76"/>
    </row>
    <row r="46" spans="2:14" ht="16.2" thickBot="1">
      <c r="B46" s="710" t="s">
        <v>28</v>
      </c>
      <c r="C46" s="711"/>
      <c r="D46" s="711"/>
      <c r="E46" s="711"/>
      <c r="F46" s="711"/>
      <c r="G46" s="711"/>
      <c r="H46" s="711"/>
      <c r="I46" s="712"/>
      <c r="J46" s="712"/>
      <c r="K46" s="712"/>
      <c r="L46" s="712"/>
      <c r="M46" s="713"/>
      <c r="N46" s="87" t="e">
        <f>SUM(N42:N45)</f>
        <v>#REF!</v>
      </c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16.2" thickBot="1">
      <c r="B48" s="710" t="s">
        <v>42</v>
      </c>
      <c r="C48" s="711"/>
      <c r="D48" s="711"/>
      <c r="E48" s="711"/>
      <c r="F48" s="711"/>
      <c r="G48" s="711"/>
      <c r="H48" s="711"/>
      <c r="I48" s="711"/>
      <c r="J48" s="711"/>
      <c r="K48" s="711"/>
      <c r="L48" s="711"/>
      <c r="M48" s="714"/>
      <c r="N48" s="88" t="e">
        <f>ROUND((N18+N26+N37+N46),0)</f>
        <v>#REF!</v>
      </c>
    </row>
    <row r="49" spans="1:14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148" t="s">
        <v>65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104"/>
    </row>
    <row r="51" spans="1:14" ht="15" thickBot="1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715" t="s">
        <v>66</v>
      </c>
      <c r="C52" s="716"/>
      <c r="D52" s="716"/>
      <c r="E52" s="716"/>
      <c r="F52" s="716"/>
      <c r="G52" s="716"/>
      <c r="H52" s="716"/>
      <c r="I52" s="105"/>
      <c r="J52" s="106"/>
      <c r="K52" s="107" t="s">
        <v>67</v>
      </c>
      <c r="L52" s="717" t="s">
        <v>68</v>
      </c>
      <c r="M52" s="718"/>
      <c r="N52" s="108"/>
    </row>
    <row r="53" spans="1:14">
      <c r="B53" s="719" t="s">
        <v>9</v>
      </c>
      <c r="C53" s="720"/>
      <c r="D53" s="720"/>
      <c r="E53" s="720"/>
      <c r="F53" s="720"/>
      <c r="G53" s="720"/>
      <c r="H53" s="720"/>
      <c r="I53" s="109"/>
      <c r="J53" s="110"/>
      <c r="K53" s="111">
        <v>0.24</v>
      </c>
      <c r="L53" s="721" t="e">
        <f>N48*K53</f>
        <v>#REF!</v>
      </c>
      <c r="M53" s="722"/>
      <c r="N53" s="112"/>
    </row>
    <row r="54" spans="1:14">
      <c r="B54" s="113" t="s">
        <v>10</v>
      </c>
      <c r="C54" s="114"/>
      <c r="D54" s="114"/>
      <c r="E54" s="114"/>
      <c r="F54" s="114"/>
      <c r="G54" s="114"/>
      <c r="H54" s="114"/>
      <c r="I54" s="109"/>
      <c r="J54" s="110"/>
      <c r="K54" s="111">
        <v>0.01</v>
      </c>
      <c r="L54" s="721" t="e">
        <f>N48*K54</f>
        <v>#REF!</v>
      </c>
      <c r="M54" s="722"/>
      <c r="N54" s="112"/>
    </row>
    <row r="55" spans="1:14" ht="15" thickBot="1">
      <c r="B55" s="115" t="s">
        <v>11</v>
      </c>
      <c r="C55" s="116"/>
      <c r="D55" s="116"/>
      <c r="E55" s="116"/>
      <c r="F55" s="116"/>
      <c r="G55" s="116"/>
      <c r="H55" s="116"/>
      <c r="I55" s="117"/>
      <c r="J55" s="118"/>
      <c r="K55" s="119">
        <v>0.05</v>
      </c>
      <c r="L55" s="701" t="e">
        <f>N48*K55</f>
        <v>#REF!</v>
      </c>
      <c r="M55" s="702"/>
      <c r="N55" s="112"/>
    </row>
    <row r="56" spans="1:14" ht="15" thickBot="1">
      <c r="B56" s="696" t="s">
        <v>28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0" t="e">
        <f>L53+L54+L55</f>
        <v>#REF!</v>
      </c>
    </row>
    <row r="57" spans="1:14" ht="15" thickBot="1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1:14" ht="15" thickBot="1">
      <c r="A58" t="s">
        <v>78</v>
      </c>
      <c r="B58" s="696" t="s">
        <v>69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1" t="e">
        <f>N48+N56</f>
        <v>#REF!</v>
      </c>
    </row>
    <row r="59" spans="1:14" ht="15.6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7"/>
    </row>
    <row r="60" spans="1:14" ht="15.6">
      <c r="B60" s="8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9"/>
    </row>
    <row r="61" spans="1:14" ht="15.6">
      <c r="B61" s="8"/>
      <c r="C61" s="89"/>
      <c r="D61" s="89"/>
      <c r="E61" s="89"/>
      <c r="F61" s="89"/>
      <c r="G61" s="89"/>
      <c r="H61" s="6"/>
      <c r="I61" s="6"/>
      <c r="J61" s="6"/>
      <c r="K61" s="6"/>
      <c r="L61" s="6"/>
      <c r="M61" s="6"/>
      <c r="N61" s="9"/>
    </row>
    <row r="62" spans="1:14" ht="15.6">
      <c r="B62" s="12"/>
      <c r="C62" s="699" t="s">
        <v>16</v>
      </c>
      <c r="D62" s="699"/>
      <c r="E62" s="699"/>
      <c r="F62" s="699"/>
      <c r="G62" s="6"/>
      <c r="H62" s="89"/>
      <c r="I62" s="6"/>
      <c r="J62" s="699" t="s">
        <v>17</v>
      </c>
      <c r="K62" s="699"/>
      <c r="L62" s="699"/>
      <c r="M62" s="6"/>
      <c r="N62" s="9"/>
    </row>
    <row r="63" spans="1:14" ht="18.45" customHeight="1">
      <c r="B63" s="12"/>
      <c r="C63" s="700"/>
      <c r="D63" s="700"/>
      <c r="E63" s="700"/>
      <c r="F63" s="700"/>
      <c r="G63" s="89"/>
      <c r="H63" s="89"/>
      <c r="I63" s="6"/>
      <c r="J63" s="700"/>
      <c r="K63" s="700"/>
      <c r="L63" s="700"/>
      <c r="M63" s="6"/>
      <c r="N63" s="9"/>
    </row>
    <row r="64" spans="1:14" ht="31.5" customHeight="1">
      <c r="B64" s="687" t="s">
        <v>43</v>
      </c>
      <c r="C64" s="688"/>
      <c r="D64" s="688"/>
      <c r="E64" s="688"/>
      <c r="F64" s="688"/>
      <c r="G64" s="688"/>
      <c r="H64" s="688"/>
      <c r="I64" s="688"/>
      <c r="J64" s="688"/>
      <c r="K64" s="688"/>
      <c r="L64" s="688"/>
      <c r="M64" s="688"/>
      <c r="N64" s="689"/>
    </row>
    <row r="65" spans="2:14" ht="15.6">
      <c r="B65" s="690"/>
      <c r="C65" s="691"/>
      <c r="D65" s="691"/>
      <c r="E65" s="691"/>
      <c r="F65" s="691"/>
      <c r="G65" s="691"/>
      <c r="H65" s="691"/>
      <c r="I65" s="691"/>
      <c r="J65" s="691"/>
      <c r="K65" s="691"/>
      <c r="L65" s="691"/>
      <c r="M65" s="691"/>
      <c r="N65" s="692"/>
    </row>
    <row r="66" spans="2:14" ht="15.6">
      <c r="B66" s="693"/>
      <c r="C66" s="694"/>
      <c r="D66" s="694"/>
      <c r="E66" s="694"/>
      <c r="F66" s="694"/>
      <c r="G66" s="694"/>
      <c r="H66" s="694"/>
      <c r="I66" s="694"/>
      <c r="J66" s="694"/>
      <c r="K66" s="694"/>
      <c r="L66" s="694"/>
      <c r="M66" s="694"/>
      <c r="N66" s="695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</sheetData>
  <mergeCells count="59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B22:I22"/>
    <mergeCell ref="L22:M22"/>
    <mergeCell ref="B13:H13"/>
    <mergeCell ref="L13:M13"/>
    <mergeCell ref="B14:H14"/>
    <mergeCell ref="L14:M14"/>
    <mergeCell ref="B16:D16"/>
    <mergeCell ref="B17:H17"/>
    <mergeCell ref="I17:J17"/>
    <mergeCell ref="L17:M17"/>
    <mergeCell ref="B18:M18"/>
    <mergeCell ref="B15:H15"/>
    <mergeCell ref="L33:M33"/>
    <mergeCell ref="B23:I23"/>
    <mergeCell ref="L23:M23"/>
    <mergeCell ref="B24:I24"/>
    <mergeCell ref="L24:M24"/>
    <mergeCell ref="B26:M26"/>
    <mergeCell ref="L30:M30"/>
    <mergeCell ref="B31:G31"/>
    <mergeCell ref="L31:M31"/>
    <mergeCell ref="L32:M32"/>
    <mergeCell ref="B48:M48"/>
    <mergeCell ref="L34:M34"/>
    <mergeCell ref="L36:M36"/>
    <mergeCell ref="B37:M37"/>
    <mergeCell ref="B41:H41"/>
    <mergeCell ref="L41:M41"/>
    <mergeCell ref="B42:H42"/>
    <mergeCell ref="L42:M42"/>
    <mergeCell ref="B45:H45"/>
    <mergeCell ref="L45:M45"/>
    <mergeCell ref="B46:M46"/>
    <mergeCell ref="B66:N66"/>
    <mergeCell ref="C62:F62"/>
    <mergeCell ref="J62:L62"/>
    <mergeCell ref="C63:F63"/>
    <mergeCell ref="J63:L63"/>
    <mergeCell ref="B64:N64"/>
    <mergeCell ref="B65:N65"/>
    <mergeCell ref="L55:M55"/>
    <mergeCell ref="B56:M56"/>
    <mergeCell ref="B58:M58"/>
    <mergeCell ref="B52:H52"/>
    <mergeCell ref="L52:M52"/>
    <mergeCell ref="B53:H53"/>
    <mergeCell ref="L53:M53"/>
    <mergeCell ref="L54:M54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3AEA36"/>
    <pageSetUpPr fitToPage="1"/>
  </sheetPr>
  <dimension ref="A1:O7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  <col min="15" max="15" width="15.66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 t="e">
        <f>+#REF!</f>
        <v>#REF!</v>
      </c>
      <c r="C13" s="694"/>
      <c r="D13" s="694"/>
      <c r="E13" s="694"/>
      <c r="F13" s="694"/>
      <c r="G13" s="694"/>
      <c r="H13" s="703"/>
      <c r="I13" s="798"/>
      <c r="J13" s="799"/>
      <c r="K13" s="25" t="e">
        <f>+#REF!</f>
        <v>#REF!</v>
      </c>
      <c r="L13" s="789">
        <v>15</v>
      </c>
      <c r="M13" s="790"/>
      <c r="N13" s="24" t="e">
        <f>+K13/L13</f>
        <v>#REF!</v>
      </c>
    </row>
    <row r="14" spans="2:14" ht="21.7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798"/>
      <c r="J14" s="799"/>
      <c r="K14" s="25" t="e">
        <f>+#REF!</f>
        <v>#REF!</v>
      </c>
      <c r="L14" s="789">
        <v>15</v>
      </c>
      <c r="M14" s="790"/>
      <c r="N14" s="24" t="e">
        <f>+K14/L14</f>
        <v>#REF!</v>
      </c>
    </row>
    <row r="15" spans="2:14" ht="45.75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124"/>
      <c r="J15" s="125"/>
      <c r="K15" s="25" t="e">
        <f>+#REF!</f>
        <v>#REF!</v>
      </c>
      <c r="L15" s="789">
        <v>15</v>
      </c>
      <c r="M15" s="790"/>
      <c r="N15" s="24" t="e">
        <f>+K15/L15</f>
        <v>#REF!</v>
      </c>
    </row>
    <row r="16" spans="2:14" ht="21.75" customHeight="1">
      <c r="B16" s="693"/>
      <c r="C16" s="694"/>
      <c r="D16" s="694"/>
      <c r="E16" s="694"/>
      <c r="F16" s="694"/>
      <c r="G16" s="694"/>
      <c r="H16" s="703"/>
      <c r="I16" s="798"/>
      <c r="J16" s="799"/>
      <c r="K16" s="25"/>
      <c r="L16" s="789"/>
      <c r="M16" s="790"/>
      <c r="N16" s="24"/>
    </row>
    <row r="17" spans="2:14" ht="21.75" customHeight="1">
      <c r="B17" s="693"/>
      <c r="C17" s="694"/>
      <c r="D17" s="694"/>
      <c r="E17" s="694"/>
      <c r="F17" s="694"/>
      <c r="G17" s="694"/>
      <c r="H17" s="703"/>
      <c r="I17" s="798"/>
      <c r="J17" s="799"/>
      <c r="K17" s="25"/>
      <c r="L17" s="794"/>
      <c r="M17" s="795"/>
      <c r="N17" s="24"/>
    </row>
    <row r="18" spans="2:14" ht="21.75" customHeight="1">
      <c r="B18" s="693"/>
      <c r="C18" s="694"/>
      <c r="D18" s="694"/>
      <c r="E18" s="694"/>
      <c r="F18" s="694"/>
      <c r="G18" s="694"/>
      <c r="H18" s="703"/>
      <c r="I18" s="798"/>
      <c r="J18" s="799"/>
      <c r="K18" s="25"/>
      <c r="L18" s="794"/>
      <c r="M18" s="795"/>
      <c r="N18" s="24"/>
    </row>
    <row r="19" spans="2:14" ht="21.75" customHeight="1">
      <c r="B19" s="693"/>
      <c r="C19" s="694"/>
      <c r="D19" s="694"/>
      <c r="E19" s="694"/>
      <c r="F19" s="694"/>
      <c r="G19" s="694"/>
      <c r="H19" s="703"/>
      <c r="I19" s="798"/>
      <c r="J19" s="799"/>
      <c r="K19" s="25"/>
      <c r="L19" s="794"/>
      <c r="M19" s="795"/>
      <c r="N19" s="24"/>
    </row>
    <row r="20" spans="2:14" ht="35.25" customHeight="1">
      <c r="B20" s="791"/>
      <c r="C20" s="792"/>
      <c r="D20" s="792"/>
      <c r="E20" s="792"/>
      <c r="F20" s="792"/>
      <c r="G20" s="792"/>
      <c r="H20" s="793"/>
      <c r="I20" s="798"/>
      <c r="J20" s="799"/>
      <c r="K20" s="25"/>
      <c r="L20" s="794"/>
      <c r="M20" s="795"/>
      <c r="N20" s="24"/>
    </row>
    <row r="21" spans="2:14" ht="15.6">
      <c r="B21" s="35"/>
      <c r="C21" s="29"/>
      <c r="D21" s="29"/>
      <c r="E21" s="36"/>
      <c r="F21" s="36"/>
      <c r="G21" s="36"/>
      <c r="H21" s="97"/>
      <c r="I21" s="39"/>
      <c r="J21" s="40"/>
      <c r="K21" s="41"/>
      <c r="L21" s="42"/>
      <c r="M21" s="43"/>
      <c r="N21" s="98"/>
    </row>
    <row r="22" spans="2:14" ht="15.6">
      <c r="B22" s="742" t="s">
        <v>27</v>
      </c>
      <c r="C22" s="743"/>
      <c r="D22" s="743"/>
      <c r="E22" s="28"/>
      <c r="F22" s="45"/>
      <c r="G22" s="45"/>
      <c r="H22" s="46"/>
      <c r="I22" s="39"/>
      <c r="J22" s="40"/>
      <c r="K22" s="47"/>
      <c r="L22" s="42"/>
      <c r="M22" s="48">
        <v>0.1</v>
      </c>
      <c r="N22" s="49" t="e">
        <f>N51*M22</f>
        <v>#REF!</v>
      </c>
    </row>
    <row r="23" spans="2:14" ht="16.2" thickBot="1">
      <c r="B23" s="744"/>
      <c r="C23" s="745"/>
      <c r="D23" s="745"/>
      <c r="E23" s="745"/>
      <c r="F23" s="745"/>
      <c r="G23" s="745"/>
      <c r="H23" s="746"/>
      <c r="I23" s="747"/>
      <c r="J23" s="748"/>
      <c r="K23" s="50"/>
      <c r="L23" s="749"/>
      <c r="M23" s="750"/>
      <c r="N23" s="51"/>
    </row>
    <row r="24" spans="2:14" ht="25.5" customHeight="1" thickBot="1">
      <c r="B24" s="710" t="s">
        <v>28</v>
      </c>
      <c r="C24" s="711"/>
      <c r="D24" s="711"/>
      <c r="E24" s="711"/>
      <c r="F24" s="711"/>
      <c r="G24" s="711"/>
      <c r="H24" s="711"/>
      <c r="I24" s="711"/>
      <c r="J24" s="711"/>
      <c r="K24" s="711"/>
      <c r="L24" s="711"/>
      <c r="M24" s="714"/>
      <c r="N24" s="52" t="e">
        <f>SUM(N13:N23)</f>
        <v>#REF!</v>
      </c>
    </row>
    <row r="25" spans="2:14" ht="15.6">
      <c r="B25" s="3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9"/>
    </row>
    <row r="26" spans="2:14" ht="15.6">
      <c r="B26" s="145" t="s">
        <v>29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</row>
    <row r="27" spans="2:14" ht="16.2" thickBot="1">
      <c r="B27" s="55"/>
      <c r="C27" s="32"/>
      <c r="D27" s="32"/>
      <c r="E27" s="32"/>
      <c r="F27" s="32"/>
      <c r="G27" s="32"/>
      <c r="H27" s="32"/>
      <c r="I27" s="32"/>
      <c r="J27" s="6"/>
      <c r="K27" s="6"/>
      <c r="L27" s="6"/>
      <c r="M27" s="6"/>
      <c r="N27" s="9"/>
    </row>
    <row r="28" spans="2:14" ht="15.6">
      <c r="B28" s="751" t="s">
        <v>20</v>
      </c>
      <c r="C28" s="752"/>
      <c r="D28" s="752"/>
      <c r="E28" s="752"/>
      <c r="F28" s="752"/>
      <c r="G28" s="752"/>
      <c r="H28" s="752"/>
      <c r="I28" s="753"/>
      <c r="J28" s="56" t="s">
        <v>21</v>
      </c>
      <c r="K28" s="33" t="s">
        <v>2</v>
      </c>
      <c r="L28" s="754" t="s">
        <v>30</v>
      </c>
      <c r="M28" s="753"/>
      <c r="N28" s="34" t="s">
        <v>26</v>
      </c>
    </row>
    <row r="29" spans="2:14" ht="30.45" customHeight="1">
      <c r="B29" s="788" t="s">
        <v>15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23">
        <v>1.25</v>
      </c>
      <c r="L29" s="738" t="e">
        <f>+#REF!</f>
        <v>#REF!</v>
      </c>
      <c r="M29" s="739"/>
      <c r="N29" s="100" t="e">
        <f>+K29*L29</f>
        <v>#REF!</v>
      </c>
    </row>
    <row r="30" spans="2:14" ht="30.45" customHeight="1">
      <c r="B30" s="788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23">
        <v>25</v>
      </c>
      <c r="L30" s="738" t="e">
        <f>+#REF!</f>
        <v>#REF!</v>
      </c>
      <c r="M30" s="739"/>
      <c r="N30" s="100" t="e">
        <f>+K30*L30</f>
        <v>#REF!</v>
      </c>
    </row>
    <row r="31" spans="2:14" ht="16.2" thickBot="1">
      <c r="B31" s="58"/>
      <c r="C31" s="59"/>
      <c r="D31" s="59"/>
      <c r="E31" s="59"/>
      <c r="F31" s="59"/>
      <c r="G31" s="59"/>
      <c r="H31" s="59"/>
      <c r="I31" s="59"/>
      <c r="J31" s="60"/>
      <c r="K31" s="60"/>
      <c r="L31" s="61"/>
      <c r="M31" s="26"/>
      <c r="N31" s="62"/>
    </row>
    <row r="32" spans="2:14" ht="16.2" thickBot="1">
      <c r="B32" s="710" t="s">
        <v>28</v>
      </c>
      <c r="C32" s="711"/>
      <c r="D32" s="711"/>
      <c r="E32" s="711"/>
      <c r="F32" s="711"/>
      <c r="G32" s="711"/>
      <c r="H32" s="711"/>
      <c r="I32" s="711"/>
      <c r="J32" s="711"/>
      <c r="K32" s="711"/>
      <c r="L32" s="711"/>
      <c r="M32" s="714"/>
      <c r="N32" s="52" t="e">
        <f>SUM(N29:N31)</f>
        <v>#REF!</v>
      </c>
    </row>
    <row r="33" spans="2:15" ht="15.6">
      <c r="B33" s="8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9"/>
    </row>
    <row r="34" spans="2:15" ht="15.6">
      <c r="B34" s="145" t="s">
        <v>31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4"/>
    </row>
    <row r="35" spans="2:15" ht="16.2" thickBot="1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5" ht="31.2">
      <c r="B36" s="63" t="s">
        <v>32</v>
      </c>
      <c r="C36" s="64"/>
      <c r="D36" s="64"/>
      <c r="E36" s="64"/>
      <c r="F36" s="64"/>
      <c r="G36" s="64"/>
      <c r="H36" s="65" t="s">
        <v>21</v>
      </c>
      <c r="I36" s="65" t="s">
        <v>33</v>
      </c>
      <c r="J36" s="66" t="s">
        <v>34</v>
      </c>
      <c r="K36" s="65" t="s">
        <v>35</v>
      </c>
      <c r="L36" s="723" t="s">
        <v>36</v>
      </c>
      <c r="M36" s="724"/>
      <c r="N36" s="67" t="s">
        <v>26</v>
      </c>
    </row>
    <row r="37" spans="2:15" ht="22.95" customHeight="1">
      <c r="B37" s="742"/>
      <c r="C37" s="796"/>
      <c r="D37" s="796"/>
      <c r="E37" s="796"/>
      <c r="F37" s="796"/>
      <c r="G37" s="797"/>
      <c r="H37" s="69"/>
      <c r="I37" s="47"/>
      <c r="J37" s="23"/>
      <c r="K37" s="47"/>
      <c r="L37" s="728"/>
      <c r="M37" s="729"/>
      <c r="N37" s="70"/>
      <c r="O37" s="126"/>
    </row>
    <row r="38" spans="2:15" ht="15.6">
      <c r="B38" s="68"/>
      <c r="C38" s="71"/>
      <c r="D38" s="71"/>
      <c r="E38" s="71"/>
      <c r="F38" s="71"/>
      <c r="G38" s="71"/>
      <c r="H38" s="69"/>
      <c r="I38" s="47"/>
      <c r="J38" s="23"/>
      <c r="K38" s="47"/>
      <c r="L38" s="728"/>
      <c r="M38" s="729"/>
      <c r="N38" s="70"/>
    </row>
    <row r="39" spans="2:15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5" ht="15.6">
      <c r="B40" s="68"/>
      <c r="C40" s="71"/>
      <c r="D40" s="71"/>
      <c r="E40" s="71"/>
      <c r="F40" s="71"/>
      <c r="G40" s="71"/>
      <c r="H40" s="72"/>
      <c r="I40" s="47"/>
      <c r="J40" s="47"/>
      <c r="K40" s="47"/>
      <c r="L40" s="73"/>
      <c r="M40" s="74"/>
      <c r="N40" s="75"/>
    </row>
    <row r="41" spans="2:15" ht="16.2" thickBot="1">
      <c r="B41" s="58"/>
      <c r="C41" s="59"/>
      <c r="D41" s="59"/>
      <c r="E41" s="59"/>
      <c r="F41" s="59"/>
      <c r="G41" s="59"/>
      <c r="H41" s="60"/>
      <c r="I41" s="76"/>
      <c r="J41" s="76"/>
      <c r="K41" s="76"/>
      <c r="L41" s="730"/>
      <c r="M41" s="731"/>
      <c r="N41" s="76"/>
    </row>
    <row r="42" spans="2:15" ht="24" customHeight="1" thickBot="1">
      <c r="B42" s="732" t="s">
        <v>28</v>
      </c>
      <c r="C42" s="712"/>
      <c r="D42" s="712"/>
      <c r="E42" s="712"/>
      <c r="F42" s="712"/>
      <c r="G42" s="712"/>
      <c r="H42" s="712"/>
      <c r="I42" s="712"/>
      <c r="J42" s="712"/>
      <c r="K42" s="712"/>
      <c r="L42" s="712"/>
      <c r="M42" s="713"/>
      <c r="N42" s="77">
        <f>N37+N38+N39+N40</f>
        <v>0</v>
      </c>
    </row>
    <row r="43" spans="2:15" ht="15.6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5" ht="15.6">
      <c r="B44" s="145" t="s">
        <v>37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4"/>
    </row>
    <row r="45" spans="2:15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5" ht="31.2">
      <c r="B46" s="733" t="s">
        <v>38</v>
      </c>
      <c r="C46" s="734"/>
      <c r="D46" s="734"/>
      <c r="E46" s="734"/>
      <c r="F46" s="734"/>
      <c r="G46" s="734"/>
      <c r="H46" s="734"/>
      <c r="I46" s="65" t="s">
        <v>39</v>
      </c>
      <c r="J46" s="66" t="s">
        <v>40</v>
      </c>
      <c r="K46" s="65" t="s">
        <v>41</v>
      </c>
      <c r="L46" s="735" t="s">
        <v>25</v>
      </c>
      <c r="M46" s="736"/>
      <c r="N46" s="78" t="s">
        <v>26</v>
      </c>
    </row>
    <row r="47" spans="2:15" ht="15.6">
      <c r="B47" s="693" t="e">
        <f>+#REF!</f>
        <v>#REF!</v>
      </c>
      <c r="C47" s="694"/>
      <c r="D47" s="694"/>
      <c r="E47" s="694"/>
      <c r="F47" s="694"/>
      <c r="G47" s="694"/>
      <c r="H47" s="703"/>
      <c r="I47" s="79" t="e">
        <f>+K47/J47</f>
        <v>#REF!</v>
      </c>
      <c r="J47" s="80">
        <v>1.85</v>
      </c>
      <c r="K47" s="79" t="e">
        <f>+#REF!</f>
        <v>#REF!</v>
      </c>
      <c r="L47" s="704">
        <v>40</v>
      </c>
      <c r="M47" s="705"/>
      <c r="N47" s="11" t="e">
        <f>K47/L47</f>
        <v>#REF!</v>
      </c>
    </row>
    <row r="48" spans="2:15" ht="15.6">
      <c r="B48" s="693" t="e">
        <f>+#REF!</f>
        <v>#REF!</v>
      </c>
      <c r="C48" s="694"/>
      <c r="D48" s="694"/>
      <c r="E48" s="694"/>
      <c r="F48" s="694"/>
      <c r="G48" s="694"/>
      <c r="H48" s="703"/>
      <c r="I48" s="79" t="e">
        <f>+K48/J48</f>
        <v>#REF!</v>
      </c>
      <c r="J48" s="82">
        <v>1.85</v>
      </c>
      <c r="K48" s="79" t="e">
        <f>+#REF!</f>
        <v>#REF!</v>
      </c>
      <c r="L48" s="83"/>
      <c r="M48" s="84">
        <v>40</v>
      </c>
      <c r="N48" s="11" t="e">
        <f>K48/M48</f>
        <v>#REF!</v>
      </c>
    </row>
    <row r="49" spans="1:14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2">
        <v>1.85</v>
      </c>
      <c r="K49" s="79" t="e">
        <f>+#REF!</f>
        <v>#REF!</v>
      </c>
      <c r="L49" s="83"/>
      <c r="M49" s="86">
        <v>40</v>
      </c>
      <c r="N49" s="11" t="e">
        <f>K49/M49</f>
        <v>#REF!</v>
      </c>
    </row>
    <row r="50" spans="1:14" ht="16.2" thickBot="1">
      <c r="B50" s="706"/>
      <c r="C50" s="707"/>
      <c r="D50" s="707"/>
      <c r="E50" s="707"/>
      <c r="F50" s="707"/>
      <c r="G50" s="707"/>
      <c r="H50" s="707"/>
      <c r="I50" s="76"/>
      <c r="J50" s="76"/>
      <c r="K50" s="76"/>
      <c r="L50" s="708"/>
      <c r="M50" s="709"/>
      <c r="N50" s="76"/>
    </row>
    <row r="51" spans="1:14" ht="16.2" thickBot="1">
      <c r="B51" s="710" t="s">
        <v>28</v>
      </c>
      <c r="C51" s="711"/>
      <c r="D51" s="711"/>
      <c r="E51" s="711"/>
      <c r="F51" s="711"/>
      <c r="G51" s="711"/>
      <c r="H51" s="711"/>
      <c r="I51" s="712"/>
      <c r="J51" s="712"/>
      <c r="K51" s="712"/>
      <c r="L51" s="712"/>
      <c r="M51" s="713"/>
      <c r="N51" s="87" t="e">
        <f>SUM(N47:N50)</f>
        <v>#REF!</v>
      </c>
    </row>
    <row r="52" spans="1:14" ht="16.2" thickBot="1">
      <c r="B52" s="8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9"/>
    </row>
    <row r="53" spans="1:14" ht="16.2" thickBot="1">
      <c r="B53" s="710" t="s">
        <v>42</v>
      </c>
      <c r="C53" s="711"/>
      <c r="D53" s="711"/>
      <c r="E53" s="711"/>
      <c r="F53" s="711"/>
      <c r="G53" s="711"/>
      <c r="H53" s="711"/>
      <c r="I53" s="711"/>
      <c r="J53" s="711"/>
      <c r="K53" s="711"/>
      <c r="L53" s="711"/>
      <c r="M53" s="714"/>
      <c r="N53" s="88" t="e">
        <f>ROUND((N24+N32+N42+N51),0)</f>
        <v>#REF!</v>
      </c>
    </row>
    <row r="54" spans="1:14">
      <c r="B54" s="101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3"/>
    </row>
    <row r="55" spans="1:14">
      <c r="B55" s="148" t="s">
        <v>65</v>
      </c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104"/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>
      <c r="B57" s="715" t="s">
        <v>66</v>
      </c>
      <c r="C57" s="716"/>
      <c r="D57" s="716"/>
      <c r="E57" s="716"/>
      <c r="F57" s="716"/>
      <c r="G57" s="716"/>
      <c r="H57" s="716"/>
      <c r="I57" s="105"/>
      <c r="J57" s="106"/>
      <c r="K57" s="107" t="s">
        <v>67</v>
      </c>
      <c r="L57" s="717" t="s">
        <v>68</v>
      </c>
      <c r="M57" s="718"/>
      <c r="N57" s="108"/>
    </row>
    <row r="58" spans="1:14">
      <c r="B58" s="719" t="s">
        <v>9</v>
      </c>
      <c r="C58" s="720"/>
      <c r="D58" s="720"/>
      <c r="E58" s="720"/>
      <c r="F58" s="720"/>
      <c r="G58" s="720"/>
      <c r="H58" s="720"/>
      <c r="I58" s="109"/>
      <c r="J58" s="110"/>
      <c r="K58" s="111">
        <v>0.24</v>
      </c>
      <c r="L58" s="721" t="e">
        <f>N53*K58</f>
        <v>#REF!</v>
      </c>
      <c r="M58" s="722"/>
      <c r="N58" s="112"/>
    </row>
    <row r="59" spans="1:14">
      <c r="B59" s="113" t="s">
        <v>10</v>
      </c>
      <c r="C59" s="114"/>
      <c r="D59" s="114"/>
      <c r="E59" s="114"/>
      <c r="F59" s="114"/>
      <c r="G59" s="114"/>
      <c r="H59" s="114"/>
      <c r="I59" s="109"/>
      <c r="J59" s="110"/>
      <c r="K59" s="111">
        <v>0.01</v>
      </c>
      <c r="L59" s="721" t="e">
        <f>N53*K59</f>
        <v>#REF!</v>
      </c>
      <c r="M59" s="722"/>
      <c r="N59" s="112"/>
    </row>
    <row r="60" spans="1:14" ht="15" thickBot="1">
      <c r="B60" s="115" t="s">
        <v>11</v>
      </c>
      <c r="C60" s="116"/>
      <c r="D60" s="116"/>
      <c r="E60" s="116"/>
      <c r="F60" s="116"/>
      <c r="G60" s="116"/>
      <c r="H60" s="116"/>
      <c r="I60" s="117"/>
      <c r="J60" s="118"/>
      <c r="K60" s="119">
        <v>0.05</v>
      </c>
      <c r="L60" s="701" t="e">
        <f>N53*K60</f>
        <v>#REF!</v>
      </c>
      <c r="M60" s="702"/>
      <c r="N60" s="112"/>
    </row>
    <row r="61" spans="1:14" ht="15" thickBot="1">
      <c r="B61" s="696" t="s">
        <v>28</v>
      </c>
      <c r="C61" s="697"/>
      <c r="D61" s="697"/>
      <c r="E61" s="697"/>
      <c r="F61" s="697"/>
      <c r="G61" s="697"/>
      <c r="H61" s="697"/>
      <c r="I61" s="697"/>
      <c r="J61" s="697"/>
      <c r="K61" s="697"/>
      <c r="L61" s="697"/>
      <c r="M61" s="698"/>
      <c r="N61" s="120" t="e">
        <f>L58+L59+L60</f>
        <v>#REF!</v>
      </c>
    </row>
    <row r="62" spans="1:14" ht="15" thickBot="1">
      <c r="B62" s="101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3"/>
    </row>
    <row r="63" spans="1:14" ht="15" thickBot="1">
      <c r="A63" t="s">
        <v>78</v>
      </c>
      <c r="B63" s="696" t="s">
        <v>69</v>
      </c>
      <c r="C63" s="697"/>
      <c r="D63" s="697"/>
      <c r="E63" s="697"/>
      <c r="F63" s="697"/>
      <c r="G63" s="697"/>
      <c r="H63" s="697"/>
      <c r="I63" s="697"/>
      <c r="J63" s="697"/>
      <c r="K63" s="697"/>
      <c r="L63" s="697"/>
      <c r="M63" s="698"/>
      <c r="N63" s="121" t="e">
        <f>N53+N61</f>
        <v>#REF!</v>
      </c>
    </row>
    <row r="64" spans="1:14" ht="15.6"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7"/>
    </row>
    <row r="65" spans="2:14" ht="15.6">
      <c r="B65" s="8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9"/>
    </row>
    <row r="66" spans="2:14" ht="15.6">
      <c r="B66" s="8"/>
      <c r="C66" s="89"/>
      <c r="D66" s="89"/>
      <c r="E66" s="89"/>
      <c r="F66" s="89"/>
      <c r="G66" s="89"/>
      <c r="H66" s="6"/>
      <c r="I66" s="6"/>
      <c r="J66" s="6"/>
      <c r="K66" s="6"/>
      <c r="L66" s="6"/>
      <c r="M66" s="6"/>
      <c r="N66" s="9"/>
    </row>
    <row r="67" spans="2:14" ht="15.6">
      <c r="B67" s="12"/>
      <c r="C67" s="699" t="s">
        <v>16</v>
      </c>
      <c r="D67" s="699"/>
      <c r="E67" s="699"/>
      <c r="F67" s="699"/>
      <c r="G67" s="6"/>
      <c r="H67" s="89"/>
      <c r="I67" s="6"/>
      <c r="J67" s="699" t="s">
        <v>17</v>
      </c>
      <c r="K67" s="699"/>
      <c r="L67" s="699"/>
      <c r="M67" s="6"/>
      <c r="N67" s="9"/>
    </row>
    <row r="68" spans="2:14" ht="18.45" customHeight="1">
      <c r="B68" s="12"/>
      <c r="C68" s="700"/>
      <c r="D68" s="700"/>
      <c r="E68" s="700"/>
      <c r="F68" s="700"/>
      <c r="G68" s="89"/>
      <c r="H68" s="89"/>
      <c r="I68" s="6"/>
      <c r="J68" s="700"/>
      <c r="K68" s="700"/>
      <c r="L68" s="700"/>
      <c r="M68" s="6"/>
      <c r="N68" s="9"/>
    </row>
    <row r="69" spans="2:14" ht="31.5" customHeight="1">
      <c r="B69" s="687" t="s">
        <v>43</v>
      </c>
      <c r="C69" s="688"/>
      <c r="D69" s="688"/>
      <c r="E69" s="688"/>
      <c r="F69" s="688"/>
      <c r="G69" s="688"/>
      <c r="H69" s="688"/>
      <c r="I69" s="688"/>
      <c r="J69" s="688"/>
      <c r="K69" s="688"/>
      <c r="L69" s="688"/>
      <c r="M69" s="688"/>
      <c r="N69" s="689"/>
    </row>
    <row r="70" spans="2:14" ht="15.6">
      <c r="B70" s="690"/>
      <c r="C70" s="691"/>
      <c r="D70" s="691"/>
      <c r="E70" s="691"/>
      <c r="F70" s="691"/>
      <c r="G70" s="691"/>
      <c r="H70" s="691"/>
      <c r="I70" s="691"/>
      <c r="J70" s="691"/>
      <c r="K70" s="691"/>
      <c r="L70" s="691"/>
      <c r="M70" s="691"/>
      <c r="N70" s="692"/>
    </row>
    <row r="71" spans="2:14" ht="15.6">
      <c r="B71" s="693"/>
      <c r="C71" s="694"/>
      <c r="D71" s="694"/>
      <c r="E71" s="694"/>
      <c r="F71" s="694"/>
      <c r="G71" s="694"/>
      <c r="H71" s="694"/>
      <c r="I71" s="694"/>
      <c r="J71" s="694"/>
      <c r="K71" s="694"/>
      <c r="L71" s="694"/>
      <c r="M71" s="694"/>
      <c r="N71" s="695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2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</sheetData>
  <mergeCells count="78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I16:J16"/>
    <mergeCell ref="I17:J17"/>
    <mergeCell ref="L15:M15"/>
    <mergeCell ref="B13:H13"/>
    <mergeCell ref="B14:H14"/>
    <mergeCell ref="B15:H15"/>
    <mergeCell ref="L13:M13"/>
    <mergeCell ref="I13:J13"/>
    <mergeCell ref="I14:J14"/>
    <mergeCell ref="L14:M14"/>
    <mergeCell ref="B16:H16"/>
    <mergeCell ref="B17:H17"/>
    <mergeCell ref="L16:M16"/>
    <mergeCell ref="B53:M53"/>
    <mergeCell ref="C67:F67"/>
    <mergeCell ref="J67:L67"/>
    <mergeCell ref="L39:M39"/>
    <mergeCell ref="L41:M41"/>
    <mergeCell ref="B42:M42"/>
    <mergeCell ref="B46:H46"/>
    <mergeCell ref="L46:M46"/>
    <mergeCell ref="B47:H47"/>
    <mergeCell ref="L47:M47"/>
    <mergeCell ref="B50:H50"/>
    <mergeCell ref="L50:M50"/>
    <mergeCell ref="B51:M51"/>
    <mergeCell ref="B48:H48"/>
    <mergeCell ref="B49:H49"/>
    <mergeCell ref="B57:H57"/>
    <mergeCell ref="B32:M32"/>
    <mergeCell ref="B29:I29"/>
    <mergeCell ref="L29:M29"/>
    <mergeCell ref="B30:I30"/>
    <mergeCell ref="L30:M30"/>
    <mergeCell ref="L20:M20"/>
    <mergeCell ref="B22:D22"/>
    <mergeCell ref="B23:H23"/>
    <mergeCell ref="I23:J23"/>
    <mergeCell ref="L23:M23"/>
    <mergeCell ref="C68:F68"/>
    <mergeCell ref="J68:L68"/>
    <mergeCell ref="B69:N69"/>
    <mergeCell ref="B70:N70"/>
    <mergeCell ref="B71:N71"/>
    <mergeCell ref="L17:M17"/>
    <mergeCell ref="L18:M18"/>
    <mergeCell ref="L36:M36"/>
    <mergeCell ref="L37:M37"/>
    <mergeCell ref="L38:M38"/>
    <mergeCell ref="B24:M24"/>
    <mergeCell ref="B28:I28"/>
    <mergeCell ref="L28:M28"/>
    <mergeCell ref="B18:H18"/>
    <mergeCell ref="B19:H19"/>
    <mergeCell ref="B37:G37"/>
    <mergeCell ref="L19:M19"/>
    <mergeCell ref="I18:J18"/>
    <mergeCell ref="I19:J19"/>
    <mergeCell ref="I20:J20"/>
    <mergeCell ref="B20:H20"/>
    <mergeCell ref="B61:M61"/>
    <mergeCell ref="B63:M63"/>
    <mergeCell ref="L57:M57"/>
    <mergeCell ref="B58:H58"/>
    <mergeCell ref="L58:M58"/>
    <mergeCell ref="L59:M59"/>
    <mergeCell ref="L60:M60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3AEA36"/>
  </sheetPr>
  <dimension ref="A1:N69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+#REF!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98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0.05</v>
      </c>
      <c r="N16" s="49" t="e">
        <f>N42*M16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+#REF!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1.1000000000000001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+#REF!</f>
        <v>#REF!</v>
      </c>
      <c r="C24" s="745"/>
      <c r="D24" s="745"/>
      <c r="E24" s="745"/>
      <c r="F24" s="745"/>
      <c r="G24" s="745"/>
      <c r="H24" s="745"/>
      <c r="I24" s="746"/>
      <c r="J24" s="69" t="e">
        <f>+#REF!</f>
        <v>#REF!</v>
      </c>
      <c r="K24" s="14">
        <v>2.1</v>
      </c>
      <c r="L24" s="738" t="e">
        <f>+#REF!</f>
        <v>#REF!</v>
      </c>
      <c r="M24" s="739"/>
      <c r="N24" s="198" t="e">
        <f>+K24*L24</f>
        <v>#REF!</v>
      </c>
    </row>
    <row r="25" spans="2:14" ht="16.2" thickBot="1">
      <c r="B25" s="58"/>
      <c r="C25" s="59"/>
      <c r="D25" s="59"/>
      <c r="E25" s="59"/>
      <c r="F25" s="59"/>
      <c r="G25" s="59"/>
      <c r="H25" s="59"/>
      <c r="I25" s="59"/>
      <c r="J25" s="60"/>
      <c r="K25" s="60"/>
      <c r="L25" s="61"/>
      <c r="M25" s="26"/>
      <c r="N25" s="62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732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713"/>
      <c r="N34" s="77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15.6">
      <c r="B39" s="693" t="e">
        <f>+#REF!</f>
        <v>#REF!</v>
      </c>
      <c r="C39" s="694"/>
      <c r="D39" s="694"/>
      <c r="E39" s="694"/>
      <c r="F39" s="694"/>
      <c r="G39" s="694"/>
      <c r="H39" s="703"/>
      <c r="I39" s="79" t="e">
        <f>+K39/J39</f>
        <v>#REF!</v>
      </c>
      <c r="J39" s="80">
        <v>1.85</v>
      </c>
      <c r="K39" s="79" t="e">
        <f>+#REF!</f>
        <v>#REF!</v>
      </c>
      <c r="L39" s="704">
        <v>115</v>
      </c>
      <c r="M39" s="705"/>
      <c r="N39" s="11" t="e">
        <f>K39/L39</f>
        <v>#REF!</v>
      </c>
    </row>
    <row r="40" spans="2:14" ht="15.6">
      <c r="B40" s="693" t="e">
        <f>+#REF!</f>
        <v>#REF!</v>
      </c>
      <c r="C40" s="694"/>
      <c r="D40" s="694"/>
      <c r="E40" s="694"/>
      <c r="F40" s="694"/>
      <c r="G40" s="694"/>
      <c r="H40" s="703"/>
      <c r="I40" s="79" t="e">
        <f>+K40/J40</f>
        <v>#REF!</v>
      </c>
      <c r="J40" s="80">
        <v>1.85</v>
      </c>
      <c r="K40" s="79" t="e">
        <f>+#REF!</f>
        <v>#REF!</v>
      </c>
      <c r="L40" s="704">
        <v>115</v>
      </c>
      <c r="M40" s="705"/>
      <c r="N40" s="11" t="e">
        <f>K40/L40</f>
        <v>#REF!</v>
      </c>
    </row>
    <row r="41" spans="2:14" ht="16.2" thickBot="1">
      <c r="B41" s="706"/>
      <c r="C41" s="707"/>
      <c r="D41" s="707"/>
      <c r="E41" s="707"/>
      <c r="F41" s="707"/>
      <c r="G41" s="707"/>
      <c r="H41" s="707"/>
      <c r="I41" s="76"/>
      <c r="J41" s="76"/>
      <c r="K41" s="76"/>
      <c r="L41" s="708"/>
      <c r="M41" s="709"/>
      <c r="N41" s="76"/>
    </row>
    <row r="42" spans="2:14" ht="16.2" thickBot="1">
      <c r="B42" s="710" t="s">
        <v>28</v>
      </c>
      <c r="C42" s="711"/>
      <c r="D42" s="711"/>
      <c r="E42" s="711"/>
      <c r="F42" s="711"/>
      <c r="G42" s="711"/>
      <c r="H42" s="711"/>
      <c r="I42" s="712"/>
      <c r="J42" s="712"/>
      <c r="K42" s="712"/>
      <c r="L42" s="712"/>
      <c r="M42" s="713"/>
      <c r="N42" s="87" t="e">
        <f>SUM(N40:N41)</f>
        <v>#REF!</v>
      </c>
    </row>
    <row r="43" spans="2:14" ht="16.2" thickBot="1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4" ht="20.25" customHeight="1" thickBot="1">
      <c r="B44" s="710" t="s">
        <v>42</v>
      </c>
      <c r="C44" s="711"/>
      <c r="D44" s="711"/>
      <c r="E44" s="711"/>
      <c r="F44" s="711"/>
      <c r="G44" s="711"/>
      <c r="H44" s="711"/>
      <c r="I44" s="711"/>
      <c r="J44" s="711"/>
      <c r="K44" s="711"/>
      <c r="L44" s="711"/>
      <c r="M44" s="714"/>
      <c r="N44" s="88" t="e">
        <f>ROUND((N18+N26+N34+N42),0)</f>
        <v>#REF!</v>
      </c>
    </row>
    <row r="45" spans="2:14">
      <c r="B45" s="101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3"/>
    </row>
    <row r="46" spans="2:14">
      <c r="B46" s="148" t="s">
        <v>65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104"/>
    </row>
    <row r="47" spans="2:14" ht="15" thickBot="1">
      <c r="B47" s="101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3"/>
    </row>
    <row r="48" spans="2:14">
      <c r="B48" s="715" t="s">
        <v>66</v>
      </c>
      <c r="C48" s="716"/>
      <c r="D48" s="716"/>
      <c r="E48" s="716"/>
      <c r="F48" s="716"/>
      <c r="G48" s="716"/>
      <c r="H48" s="716"/>
      <c r="I48" s="105"/>
      <c r="J48" s="106"/>
      <c r="K48" s="107" t="s">
        <v>67</v>
      </c>
      <c r="L48" s="717" t="s">
        <v>68</v>
      </c>
      <c r="M48" s="718"/>
      <c r="N48" s="108"/>
    </row>
    <row r="49" spans="1:14">
      <c r="B49" s="719" t="s">
        <v>9</v>
      </c>
      <c r="C49" s="720"/>
      <c r="D49" s="720"/>
      <c r="E49" s="720"/>
      <c r="F49" s="720"/>
      <c r="G49" s="720"/>
      <c r="H49" s="720"/>
      <c r="I49" s="109"/>
      <c r="J49" s="110"/>
      <c r="K49" s="111">
        <v>0.24</v>
      </c>
      <c r="L49" s="721" t="e">
        <f>N44*K49</f>
        <v>#REF!</v>
      </c>
      <c r="M49" s="722"/>
      <c r="N49" s="112"/>
    </row>
    <row r="50" spans="1:14">
      <c r="B50" s="113" t="s">
        <v>10</v>
      </c>
      <c r="C50" s="114"/>
      <c r="D50" s="114"/>
      <c r="E50" s="114"/>
      <c r="F50" s="114"/>
      <c r="G50" s="114"/>
      <c r="H50" s="114"/>
      <c r="I50" s="109"/>
      <c r="J50" s="110"/>
      <c r="K50" s="111">
        <v>0.01</v>
      </c>
      <c r="L50" s="721" t="e">
        <f>N44*K50</f>
        <v>#REF!</v>
      </c>
      <c r="M50" s="722"/>
      <c r="N50" s="112"/>
    </row>
    <row r="51" spans="1:14" ht="15" thickBot="1">
      <c r="B51" s="115" t="s">
        <v>11</v>
      </c>
      <c r="C51" s="116"/>
      <c r="D51" s="116"/>
      <c r="E51" s="116"/>
      <c r="F51" s="116"/>
      <c r="G51" s="116"/>
      <c r="H51" s="116"/>
      <c r="I51" s="117"/>
      <c r="J51" s="118"/>
      <c r="K51" s="119">
        <v>0.05</v>
      </c>
      <c r="L51" s="701" t="e">
        <f>N44*K51</f>
        <v>#REF!</v>
      </c>
      <c r="M51" s="702"/>
      <c r="N51" s="112"/>
    </row>
    <row r="52" spans="1:14" ht="15" thickBot="1">
      <c r="B52" s="696" t="s">
        <v>28</v>
      </c>
      <c r="C52" s="697"/>
      <c r="D52" s="697"/>
      <c r="E52" s="697"/>
      <c r="F52" s="697"/>
      <c r="G52" s="697"/>
      <c r="H52" s="697"/>
      <c r="I52" s="697"/>
      <c r="J52" s="697"/>
      <c r="K52" s="697"/>
      <c r="L52" s="697"/>
      <c r="M52" s="698"/>
      <c r="N52" s="120" t="e">
        <f>L49+L50+L51</f>
        <v>#REF!</v>
      </c>
    </row>
    <row r="53" spans="1:14" ht="15" thickBot="1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 ht="15" thickBot="1">
      <c r="A54" t="s">
        <v>78</v>
      </c>
      <c r="B54" s="696" t="s">
        <v>69</v>
      </c>
      <c r="C54" s="697"/>
      <c r="D54" s="697"/>
      <c r="E54" s="697"/>
      <c r="F54" s="697"/>
      <c r="G54" s="697"/>
      <c r="H54" s="697"/>
      <c r="I54" s="697"/>
      <c r="J54" s="697"/>
      <c r="K54" s="697"/>
      <c r="L54" s="697"/>
      <c r="M54" s="698"/>
      <c r="N54" s="121" t="e">
        <f>N44+N52</f>
        <v>#REF!</v>
      </c>
    </row>
    <row r="55" spans="1:14" ht="15.6"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7"/>
    </row>
    <row r="56" spans="1:14" ht="15.6">
      <c r="B56" s="8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9"/>
    </row>
    <row r="57" spans="1:14" ht="15.6">
      <c r="B57" s="8"/>
      <c r="C57" s="89"/>
      <c r="D57" s="89"/>
      <c r="E57" s="89"/>
      <c r="F57" s="89"/>
      <c r="G57" s="89"/>
      <c r="H57" s="6"/>
      <c r="I57" s="6"/>
      <c r="J57" s="6"/>
      <c r="K57" s="6"/>
      <c r="L57" s="6"/>
      <c r="M57" s="6"/>
      <c r="N57" s="9"/>
    </row>
    <row r="58" spans="1:14" ht="15.6">
      <c r="B58" s="12"/>
      <c r="C58" s="699" t="s">
        <v>16</v>
      </c>
      <c r="D58" s="699"/>
      <c r="E58" s="699"/>
      <c r="F58" s="699"/>
      <c r="G58" s="6"/>
      <c r="H58" s="89"/>
      <c r="I58" s="6"/>
      <c r="J58" s="699" t="s">
        <v>17</v>
      </c>
      <c r="K58" s="699"/>
      <c r="L58" s="699"/>
      <c r="M58" s="6"/>
      <c r="N58" s="9"/>
    </row>
    <row r="59" spans="1:14" ht="18.45" customHeight="1">
      <c r="B59" s="12"/>
      <c r="C59" s="700"/>
      <c r="D59" s="700"/>
      <c r="E59" s="700"/>
      <c r="F59" s="700"/>
      <c r="G59" s="89"/>
      <c r="H59" s="89"/>
      <c r="I59" s="6"/>
      <c r="J59" s="700"/>
      <c r="K59" s="700"/>
      <c r="L59" s="700"/>
      <c r="M59" s="6"/>
      <c r="N59" s="9"/>
    </row>
    <row r="60" spans="1:14" ht="31.5" customHeight="1">
      <c r="B60" s="687" t="s">
        <v>43</v>
      </c>
      <c r="C60" s="688"/>
      <c r="D60" s="688"/>
      <c r="E60" s="688"/>
      <c r="F60" s="688"/>
      <c r="G60" s="688"/>
      <c r="H60" s="688"/>
      <c r="I60" s="688"/>
      <c r="J60" s="688"/>
      <c r="K60" s="688"/>
      <c r="L60" s="688"/>
      <c r="M60" s="688"/>
      <c r="N60" s="689"/>
    </row>
    <row r="61" spans="1:14" ht="15.6">
      <c r="B61" s="690"/>
      <c r="C61" s="691"/>
      <c r="D61" s="691"/>
      <c r="E61" s="691"/>
      <c r="F61" s="691"/>
      <c r="G61" s="691"/>
      <c r="H61" s="691"/>
      <c r="I61" s="691"/>
      <c r="J61" s="691"/>
      <c r="K61" s="691"/>
      <c r="L61" s="691"/>
      <c r="M61" s="691"/>
      <c r="N61" s="692"/>
    </row>
    <row r="62" spans="1:14" ht="15.6">
      <c r="B62" s="693"/>
      <c r="C62" s="694"/>
      <c r="D62" s="694"/>
      <c r="E62" s="694"/>
      <c r="F62" s="694"/>
      <c r="G62" s="694"/>
      <c r="H62" s="694"/>
      <c r="I62" s="694"/>
      <c r="J62" s="694"/>
      <c r="K62" s="694"/>
      <c r="L62" s="694"/>
      <c r="M62" s="694"/>
      <c r="N62" s="695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39:H39"/>
    <mergeCell ref="L39:M39"/>
    <mergeCell ref="B14:H14"/>
    <mergeCell ref="I14:J14"/>
    <mergeCell ref="L14:M14"/>
    <mergeCell ref="B16:D16"/>
    <mergeCell ref="B17:H17"/>
    <mergeCell ref="I17:J17"/>
    <mergeCell ref="L17:M17"/>
    <mergeCell ref="L38:M38"/>
    <mergeCell ref="B18:M18"/>
    <mergeCell ref="B22:I22"/>
    <mergeCell ref="L22:M22"/>
    <mergeCell ref="B23:I23"/>
    <mergeCell ref="L23:M23"/>
    <mergeCell ref="B26:M26"/>
    <mergeCell ref="L30:M30"/>
    <mergeCell ref="B31:G31"/>
    <mergeCell ref="L31:M31"/>
    <mergeCell ref="L33:M33"/>
    <mergeCell ref="B34:M34"/>
    <mergeCell ref="B61:N61"/>
    <mergeCell ref="B62:N62"/>
    <mergeCell ref="B52:M52"/>
    <mergeCell ref="B54:M54"/>
    <mergeCell ref="C58:F58"/>
    <mergeCell ref="J58:L58"/>
    <mergeCell ref="C59:F59"/>
    <mergeCell ref="J59:L59"/>
    <mergeCell ref="B24:I24"/>
    <mergeCell ref="L24:M24"/>
    <mergeCell ref="B60:N60"/>
    <mergeCell ref="L51:M51"/>
    <mergeCell ref="B40:H40"/>
    <mergeCell ref="L40:M40"/>
    <mergeCell ref="B41:H41"/>
    <mergeCell ref="L41:M41"/>
    <mergeCell ref="B42:M42"/>
    <mergeCell ref="B44:M44"/>
    <mergeCell ref="B48:H48"/>
    <mergeCell ref="L48:M48"/>
    <mergeCell ref="B49:H49"/>
    <mergeCell ref="L49:M49"/>
    <mergeCell ref="L50:M50"/>
    <mergeCell ref="B38:H38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759BE-6841-49E3-A295-1702753025A8}">
  <sheetPr>
    <tabColor rgb="FF3AEA36"/>
  </sheetPr>
  <dimension ref="A1:P7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  <col min="15" max="15" width="15.6640625" customWidth="1"/>
  </cols>
  <sheetData>
    <row r="1" spans="2:16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6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6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6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6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6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6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6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6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6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6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6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6" ht="21.75" customHeight="1">
      <c r="B13" s="693" t="e">
        <f>+#REF!</f>
        <v>#REF!</v>
      </c>
      <c r="C13" s="694"/>
      <c r="D13" s="694"/>
      <c r="E13" s="694"/>
      <c r="F13" s="694"/>
      <c r="G13" s="694"/>
      <c r="H13" s="703"/>
      <c r="I13" s="798"/>
      <c r="J13" s="799"/>
      <c r="K13" s="25" t="e">
        <f>+#REF!</f>
        <v>#REF!</v>
      </c>
      <c r="L13" s="789">
        <v>15</v>
      </c>
      <c r="M13" s="790"/>
      <c r="N13" s="24" t="e">
        <f>+K13/L13</f>
        <v>#REF!</v>
      </c>
      <c r="P13" t="s">
        <v>413</v>
      </c>
    </row>
    <row r="14" spans="2:16" ht="21.7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798"/>
      <c r="J14" s="799"/>
      <c r="K14" s="25" t="e">
        <f>+#REF!</f>
        <v>#REF!</v>
      </c>
      <c r="L14" s="789">
        <v>15</v>
      </c>
      <c r="M14" s="790"/>
      <c r="N14" s="24" t="e">
        <f>+K14/L14</f>
        <v>#REF!</v>
      </c>
    </row>
    <row r="15" spans="2:16" ht="45.75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124"/>
      <c r="J15" s="125"/>
      <c r="K15" s="25" t="e">
        <f>+#REF!</f>
        <v>#REF!</v>
      </c>
      <c r="L15" s="789">
        <v>15</v>
      </c>
      <c r="M15" s="790"/>
      <c r="N15" s="24" t="e">
        <f>+K15/L15</f>
        <v>#REF!</v>
      </c>
    </row>
    <row r="16" spans="2:16" ht="21.75" customHeight="1">
      <c r="B16" s="693"/>
      <c r="C16" s="694"/>
      <c r="D16" s="694"/>
      <c r="E16" s="694"/>
      <c r="F16" s="694"/>
      <c r="G16" s="694"/>
      <c r="H16" s="703"/>
      <c r="I16" s="798"/>
      <c r="J16" s="799"/>
      <c r="K16" s="25"/>
      <c r="L16" s="789"/>
      <c r="M16" s="790"/>
      <c r="N16" s="24"/>
    </row>
    <row r="17" spans="2:14" ht="21.75" customHeight="1">
      <c r="B17" s="693"/>
      <c r="C17" s="694"/>
      <c r="D17" s="694"/>
      <c r="E17" s="694"/>
      <c r="F17" s="694"/>
      <c r="G17" s="694"/>
      <c r="H17" s="703"/>
      <c r="I17" s="798"/>
      <c r="J17" s="799"/>
      <c r="K17" s="25"/>
      <c r="L17" s="794"/>
      <c r="M17" s="795"/>
      <c r="N17" s="24"/>
    </row>
    <row r="18" spans="2:14" ht="21.75" customHeight="1">
      <c r="B18" s="693"/>
      <c r="C18" s="694"/>
      <c r="D18" s="694"/>
      <c r="E18" s="694"/>
      <c r="F18" s="694"/>
      <c r="G18" s="694"/>
      <c r="H18" s="703"/>
      <c r="I18" s="798"/>
      <c r="J18" s="799"/>
      <c r="K18" s="25"/>
      <c r="L18" s="794"/>
      <c r="M18" s="795"/>
      <c r="N18" s="24"/>
    </row>
    <row r="19" spans="2:14" ht="21.75" customHeight="1">
      <c r="B19" s="693"/>
      <c r="C19" s="694"/>
      <c r="D19" s="694"/>
      <c r="E19" s="694"/>
      <c r="F19" s="694"/>
      <c r="G19" s="694"/>
      <c r="H19" s="703"/>
      <c r="I19" s="798"/>
      <c r="J19" s="799"/>
      <c r="K19" s="25"/>
      <c r="L19" s="794"/>
      <c r="M19" s="795"/>
      <c r="N19" s="24"/>
    </row>
    <row r="20" spans="2:14" ht="35.25" customHeight="1">
      <c r="B20" s="791"/>
      <c r="C20" s="792"/>
      <c r="D20" s="792"/>
      <c r="E20" s="792"/>
      <c r="F20" s="792"/>
      <c r="G20" s="792"/>
      <c r="H20" s="793"/>
      <c r="I20" s="798"/>
      <c r="J20" s="799"/>
      <c r="K20" s="25"/>
      <c r="L20" s="794"/>
      <c r="M20" s="795"/>
      <c r="N20" s="24"/>
    </row>
    <row r="21" spans="2:14" ht="15.6">
      <c r="B21" s="35"/>
      <c r="C21" s="29"/>
      <c r="D21" s="29"/>
      <c r="E21" s="36"/>
      <c r="F21" s="36"/>
      <c r="G21" s="36"/>
      <c r="H21" s="97"/>
      <c r="I21" s="39"/>
      <c r="J21" s="40"/>
      <c r="K21" s="41"/>
      <c r="L21" s="42"/>
      <c r="M21" s="43"/>
      <c r="N21" s="98"/>
    </row>
    <row r="22" spans="2:14" ht="15.6">
      <c r="B22" s="742" t="s">
        <v>27</v>
      </c>
      <c r="C22" s="743"/>
      <c r="D22" s="743"/>
      <c r="E22" s="28"/>
      <c r="F22" s="45"/>
      <c r="G22" s="45"/>
      <c r="H22" s="46"/>
      <c r="I22" s="39"/>
      <c r="J22" s="40"/>
      <c r="K22" s="47"/>
      <c r="L22" s="42"/>
      <c r="M22" s="48">
        <v>0.1</v>
      </c>
      <c r="N22" s="49" t="e">
        <f>N51*M22</f>
        <v>#REF!</v>
      </c>
    </row>
    <row r="23" spans="2:14" ht="16.2" thickBot="1">
      <c r="B23" s="744"/>
      <c r="C23" s="745"/>
      <c r="D23" s="745"/>
      <c r="E23" s="745"/>
      <c r="F23" s="745"/>
      <c r="G23" s="745"/>
      <c r="H23" s="746"/>
      <c r="I23" s="747"/>
      <c r="J23" s="748"/>
      <c r="K23" s="50"/>
      <c r="L23" s="749"/>
      <c r="M23" s="750"/>
      <c r="N23" s="51"/>
    </row>
    <row r="24" spans="2:14" ht="25.5" customHeight="1" thickBot="1">
      <c r="B24" s="710" t="s">
        <v>28</v>
      </c>
      <c r="C24" s="711"/>
      <c r="D24" s="711"/>
      <c r="E24" s="711"/>
      <c r="F24" s="711"/>
      <c r="G24" s="711"/>
      <c r="H24" s="711"/>
      <c r="I24" s="711"/>
      <c r="J24" s="711"/>
      <c r="K24" s="711"/>
      <c r="L24" s="711"/>
      <c r="M24" s="714"/>
      <c r="N24" s="52" t="e">
        <f>SUM(N13:N23)</f>
        <v>#REF!</v>
      </c>
    </row>
    <row r="25" spans="2:14" ht="15.6">
      <c r="B25" s="3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9"/>
    </row>
    <row r="26" spans="2:14" ht="15.6">
      <c r="B26" s="145" t="s">
        <v>29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</row>
    <row r="27" spans="2:14" ht="16.2" thickBot="1">
      <c r="B27" s="55"/>
      <c r="C27" s="32"/>
      <c r="D27" s="32"/>
      <c r="E27" s="32"/>
      <c r="F27" s="32"/>
      <c r="G27" s="32"/>
      <c r="H27" s="32"/>
      <c r="I27" s="32"/>
      <c r="J27" s="6"/>
      <c r="K27" s="6"/>
      <c r="L27" s="6"/>
      <c r="M27" s="6"/>
      <c r="N27" s="9"/>
    </row>
    <row r="28" spans="2:14" ht="15.6">
      <c r="B28" s="751" t="s">
        <v>20</v>
      </c>
      <c r="C28" s="752"/>
      <c r="D28" s="752"/>
      <c r="E28" s="752"/>
      <c r="F28" s="752"/>
      <c r="G28" s="752"/>
      <c r="H28" s="752"/>
      <c r="I28" s="753"/>
      <c r="J28" s="56" t="s">
        <v>21</v>
      </c>
      <c r="K28" s="33" t="s">
        <v>2</v>
      </c>
      <c r="L28" s="754" t="s">
        <v>30</v>
      </c>
      <c r="M28" s="753"/>
      <c r="N28" s="34" t="s">
        <v>26</v>
      </c>
    </row>
    <row r="29" spans="2:14" ht="30.45" customHeight="1">
      <c r="B29" s="788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23">
        <v>1.25</v>
      </c>
      <c r="L29" s="738" t="e">
        <f>+#REF!</f>
        <v>#REF!</v>
      </c>
      <c r="M29" s="739"/>
      <c r="N29" s="100" t="e">
        <f>+K29*L29</f>
        <v>#REF!</v>
      </c>
    </row>
    <row r="30" spans="2:14" ht="30.45" customHeight="1">
      <c r="B30" s="788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23">
        <v>25</v>
      </c>
      <c r="L30" s="738" t="e">
        <f>+#REF!</f>
        <v>#REF!</v>
      </c>
      <c r="M30" s="739"/>
      <c r="N30" s="100" t="e">
        <f>+K30*L30</f>
        <v>#REF!</v>
      </c>
    </row>
    <row r="31" spans="2:14" ht="16.2" thickBot="1">
      <c r="B31" s="58"/>
      <c r="C31" s="59"/>
      <c r="D31" s="59"/>
      <c r="E31" s="59"/>
      <c r="F31" s="59"/>
      <c r="G31" s="59"/>
      <c r="H31" s="59"/>
      <c r="I31" s="59"/>
      <c r="J31" s="60"/>
      <c r="K31" s="60"/>
      <c r="L31" s="61"/>
      <c r="M31" s="26"/>
      <c r="N31" s="62"/>
    </row>
    <row r="32" spans="2:14" ht="16.2" thickBot="1">
      <c r="B32" s="710" t="s">
        <v>28</v>
      </c>
      <c r="C32" s="711"/>
      <c r="D32" s="711"/>
      <c r="E32" s="711"/>
      <c r="F32" s="711"/>
      <c r="G32" s="711"/>
      <c r="H32" s="711"/>
      <c r="I32" s="711"/>
      <c r="J32" s="711"/>
      <c r="K32" s="711"/>
      <c r="L32" s="711"/>
      <c r="M32" s="714"/>
      <c r="N32" s="52" t="e">
        <f>SUM(N29:N31)</f>
        <v>#REF!</v>
      </c>
    </row>
    <row r="33" spans="2:15" ht="15.6">
      <c r="B33" s="8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9"/>
    </row>
    <row r="34" spans="2:15" ht="15.6">
      <c r="B34" s="145" t="s">
        <v>31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4"/>
    </row>
    <row r="35" spans="2:15" ht="16.2" thickBot="1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5" ht="31.2">
      <c r="B36" s="63" t="s">
        <v>32</v>
      </c>
      <c r="C36" s="64"/>
      <c r="D36" s="64"/>
      <c r="E36" s="64"/>
      <c r="F36" s="64"/>
      <c r="G36" s="64"/>
      <c r="H36" s="65" t="s">
        <v>21</v>
      </c>
      <c r="I36" s="65" t="s">
        <v>33</v>
      </c>
      <c r="J36" s="66" t="s">
        <v>34</v>
      </c>
      <c r="K36" s="65" t="s">
        <v>35</v>
      </c>
      <c r="L36" s="723" t="s">
        <v>36</v>
      </c>
      <c r="M36" s="724"/>
      <c r="N36" s="67" t="s">
        <v>26</v>
      </c>
    </row>
    <row r="37" spans="2:15" ht="22.95" customHeight="1">
      <c r="B37" s="742"/>
      <c r="C37" s="796"/>
      <c r="D37" s="796"/>
      <c r="E37" s="796"/>
      <c r="F37" s="796"/>
      <c r="G37" s="797"/>
      <c r="H37" s="69"/>
      <c r="I37" s="47"/>
      <c r="J37" s="23"/>
      <c r="K37" s="47"/>
      <c r="L37" s="728"/>
      <c r="M37" s="729"/>
      <c r="N37" s="70"/>
      <c r="O37" s="126"/>
    </row>
    <row r="38" spans="2:15" ht="15.6">
      <c r="B38" s="68"/>
      <c r="C38" s="71"/>
      <c r="D38" s="71"/>
      <c r="E38" s="71"/>
      <c r="F38" s="71"/>
      <c r="G38" s="71"/>
      <c r="H38" s="69"/>
      <c r="I38" s="47"/>
      <c r="J38" s="23"/>
      <c r="K38" s="47"/>
      <c r="L38" s="728"/>
      <c r="M38" s="729"/>
      <c r="N38" s="70"/>
    </row>
    <row r="39" spans="2:15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5" ht="15.6">
      <c r="B40" s="68"/>
      <c r="C40" s="71"/>
      <c r="D40" s="71"/>
      <c r="E40" s="71"/>
      <c r="F40" s="71"/>
      <c r="G40" s="71"/>
      <c r="H40" s="72"/>
      <c r="I40" s="47"/>
      <c r="J40" s="47"/>
      <c r="K40" s="47"/>
      <c r="L40" s="73"/>
      <c r="M40" s="74"/>
      <c r="N40" s="75"/>
    </row>
    <row r="41" spans="2:15" ht="16.2" thickBot="1">
      <c r="B41" s="58"/>
      <c r="C41" s="59"/>
      <c r="D41" s="59"/>
      <c r="E41" s="59"/>
      <c r="F41" s="59"/>
      <c r="G41" s="59"/>
      <c r="H41" s="60"/>
      <c r="I41" s="76"/>
      <c r="J41" s="76"/>
      <c r="K41" s="76"/>
      <c r="L41" s="730"/>
      <c r="M41" s="731"/>
      <c r="N41" s="76"/>
    </row>
    <row r="42" spans="2:15" ht="24" customHeight="1" thickBot="1">
      <c r="B42" s="732" t="s">
        <v>28</v>
      </c>
      <c r="C42" s="712"/>
      <c r="D42" s="712"/>
      <c r="E42" s="712"/>
      <c r="F42" s="712"/>
      <c r="G42" s="712"/>
      <c r="H42" s="712"/>
      <c r="I42" s="712"/>
      <c r="J42" s="712"/>
      <c r="K42" s="712"/>
      <c r="L42" s="712"/>
      <c r="M42" s="713"/>
      <c r="N42" s="77">
        <f>N37+N38+N39+N40</f>
        <v>0</v>
      </c>
    </row>
    <row r="43" spans="2:15" ht="15.6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5" ht="15.6">
      <c r="B44" s="145" t="s">
        <v>37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4"/>
    </row>
    <row r="45" spans="2:15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5" ht="31.2">
      <c r="B46" s="733" t="s">
        <v>38</v>
      </c>
      <c r="C46" s="734"/>
      <c r="D46" s="734"/>
      <c r="E46" s="734"/>
      <c r="F46" s="734"/>
      <c r="G46" s="734"/>
      <c r="H46" s="734"/>
      <c r="I46" s="65" t="s">
        <v>39</v>
      </c>
      <c r="J46" s="66" t="s">
        <v>40</v>
      </c>
      <c r="K46" s="65" t="s">
        <v>41</v>
      </c>
      <c r="L46" s="735" t="s">
        <v>25</v>
      </c>
      <c r="M46" s="736"/>
      <c r="N46" s="78" t="s">
        <v>26</v>
      </c>
    </row>
    <row r="47" spans="2:15" ht="15.6">
      <c r="B47" s="693" t="e">
        <f>+#REF!</f>
        <v>#REF!</v>
      </c>
      <c r="C47" s="694"/>
      <c r="D47" s="694"/>
      <c r="E47" s="694"/>
      <c r="F47" s="694"/>
      <c r="G47" s="694"/>
      <c r="H47" s="703"/>
      <c r="I47" s="79" t="e">
        <f>+K47/J47</f>
        <v>#REF!</v>
      </c>
      <c r="J47" s="80">
        <v>1.85</v>
      </c>
      <c r="K47" s="79" t="e">
        <f>+#REF!</f>
        <v>#REF!</v>
      </c>
      <c r="L47" s="704">
        <v>40</v>
      </c>
      <c r="M47" s="705"/>
      <c r="N47" s="11" t="e">
        <f>K47/L47</f>
        <v>#REF!</v>
      </c>
    </row>
    <row r="48" spans="2:15" ht="15.6">
      <c r="B48" s="693" t="e">
        <f>+#REF!</f>
        <v>#REF!</v>
      </c>
      <c r="C48" s="694"/>
      <c r="D48" s="694"/>
      <c r="E48" s="694"/>
      <c r="F48" s="694"/>
      <c r="G48" s="694"/>
      <c r="H48" s="703"/>
      <c r="I48" s="79" t="e">
        <f>+K48/J48</f>
        <v>#REF!</v>
      </c>
      <c r="J48" s="82">
        <v>1.85</v>
      </c>
      <c r="K48" s="79" t="e">
        <f>+#REF!</f>
        <v>#REF!</v>
      </c>
      <c r="L48" s="83"/>
      <c r="M48" s="84">
        <v>40</v>
      </c>
      <c r="N48" s="11" t="e">
        <f>K48/M48</f>
        <v>#REF!</v>
      </c>
    </row>
    <row r="49" spans="1:16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2">
        <v>1.85</v>
      </c>
      <c r="K49" s="79" t="e">
        <f>+#REF!</f>
        <v>#REF!</v>
      </c>
      <c r="L49" s="83"/>
      <c r="M49" s="86">
        <v>40</v>
      </c>
      <c r="N49" s="11" t="e">
        <f>K49/M49</f>
        <v>#REF!</v>
      </c>
      <c r="P49" t="s">
        <v>414</v>
      </c>
    </row>
    <row r="50" spans="1:16" ht="16.2" thickBot="1">
      <c r="B50" s="706"/>
      <c r="C50" s="707"/>
      <c r="D50" s="707"/>
      <c r="E50" s="707"/>
      <c r="F50" s="707"/>
      <c r="G50" s="707"/>
      <c r="H50" s="707"/>
      <c r="I50" s="76"/>
      <c r="J50" s="76"/>
      <c r="K50" s="76"/>
      <c r="L50" s="708"/>
      <c r="M50" s="709"/>
      <c r="N50" s="76"/>
    </row>
    <row r="51" spans="1:16" ht="16.2" thickBot="1">
      <c r="B51" s="710" t="s">
        <v>28</v>
      </c>
      <c r="C51" s="711"/>
      <c r="D51" s="711"/>
      <c r="E51" s="711"/>
      <c r="F51" s="711"/>
      <c r="G51" s="711"/>
      <c r="H51" s="711"/>
      <c r="I51" s="712"/>
      <c r="J51" s="712"/>
      <c r="K51" s="712"/>
      <c r="L51" s="712"/>
      <c r="M51" s="713"/>
      <c r="N51" s="87" t="e">
        <f>SUM(N47:N50)</f>
        <v>#REF!</v>
      </c>
    </row>
    <row r="52" spans="1:16" ht="16.2" thickBot="1">
      <c r="B52" s="8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9"/>
    </row>
    <row r="53" spans="1:16" ht="16.2" thickBot="1">
      <c r="B53" s="710" t="s">
        <v>42</v>
      </c>
      <c r="C53" s="711"/>
      <c r="D53" s="711"/>
      <c r="E53" s="711"/>
      <c r="F53" s="711"/>
      <c r="G53" s="711"/>
      <c r="H53" s="711"/>
      <c r="I53" s="711"/>
      <c r="J53" s="711"/>
      <c r="K53" s="711"/>
      <c r="L53" s="711"/>
      <c r="M53" s="714"/>
      <c r="N53" s="88" t="e">
        <f>ROUND((N24+N32+N42+N51),0)</f>
        <v>#REF!</v>
      </c>
    </row>
    <row r="54" spans="1:16">
      <c r="B54" s="101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3"/>
    </row>
    <row r="55" spans="1:16">
      <c r="B55" s="148" t="s">
        <v>65</v>
      </c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104"/>
    </row>
    <row r="56" spans="1:16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6">
      <c r="B57" s="715" t="s">
        <v>66</v>
      </c>
      <c r="C57" s="716"/>
      <c r="D57" s="716"/>
      <c r="E57" s="716"/>
      <c r="F57" s="716"/>
      <c r="G57" s="716"/>
      <c r="H57" s="716"/>
      <c r="I57" s="105"/>
      <c r="J57" s="106"/>
      <c r="K57" s="107" t="s">
        <v>67</v>
      </c>
      <c r="L57" s="717" t="s">
        <v>68</v>
      </c>
      <c r="M57" s="718"/>
      <c r="N57" s="108"/>
    </row>
    <row r="58" spans="1:16">
      <c r="B58" s="719" t="s">
        <v>9</v>
      </c>
      <c r="C58" s="720"/>
      <c r="D58" s="720"/>
      <c r="E58" s="720"/>
      <c r="F58" s="720"/>
      <c r="G58" s="720"/>
      <c r="H58" s="720"/>
      <c r="I58" s="109"/>
      <c r="J58" s="110"/>
      <c r="K58" s="111">
        <v>0.24</v>
      </c>
      <c r="L58" s="721" t="e">
        <f>N53*K58</f>
        <v>#REF!</v>
      </c>
      <c r="M58" s="722"/>
      <c r="N58" s="112"/>
    </row>
    <row r="59" spans="1:16">
      <c r="B59" s="113" t="s">
        <v>10</v>
      </c>
      <c r="C59" s="114"/>
      <c r="D59" s="114"/>
      <c r="E59" s="114"/>
      <c r="F59" s="114"/>
      <c r="G59" s="114"/>
      <c r="H59" s="114"/>
      <c r="I59" s="109"/>
      <c r="J59" s="110"/>
      <c r="K59" s="111">
        <v>0.01</v>
      </c>
      <c r="L59" s="721" t="e">
        <f>N53*K59</f>
        <v>#REF!</v>
      </c>
      <c r="M59" s="722"/>
      <c r="N59" s="112"/>
    </row>
    <row r="60" spans="1:16" ht="15" thickBot="1">
      <c r="B60" s="115" t="s">
        <v>11</v>
      </c>
      <c r="C60" s="116"/>
      <c r="D60" s="116"/>
      <c r="E60" s="116"/>
      <c r="F60" s="116"/>
      <c r="G60" s="116"/>
      <c r="H60" s="116"/>
      <c r="I60" s="117"/>
      <c r="J60" s="118"/>
      <c r="K60" s="119">
        <v>0.05</v>
      </c>
      <c r="L60" s="701" t="e">
        <f>N53*K60</f>
        <v>#REF!</v>
      </c>
      <c r="M60" s="702"/>
      <c r="N60" s="112"/>
    </row>
    <row r="61" spans="1:16" ht="15" thickBot="1">
      <c r="B61" s="696" t="s">
        <v>28</v>
      </c>
      <c r="C61" s="697"/>
      <c r="D61" s="697"/>
      <c r="E61" s="697"/>
      <c r="F61" s="697"/>
      <c r="G61" s="697"/>
      <c r="H61" s="697"/>
      <c r="I61" s="697"/>
      <c r="J61" s="697"/>
      <c r="K61" s="697"/>
      <c r="L61" s="697"/>
      <c r="M61" s="698"/>
      <c r="N61" s="120" t="e">
        <f>L58+L59+L60</f>
        <v>#REF!</v>
      </c>
    </row>
    <row r="62" spans="1:16" ht="15" thickBot="1">
      <c r="B62" s="101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3"/>
    </row>
    <row r="63" spans="1:16" ht="15" thickBot="1">
      <c r="A63" t="s">
        <v>78</v>
      </c>
      <c r="B63" s="696" t="s">
        <v>69</v>
      </c>
      <c r="C63" s="697"/>
      <c r="D63" s="697"/>
      <c r="E63" s="697"/>
      <c r="F63" s="697"/>
      <c r="G63" s="697"/>
      <c r="H63" s="697"/>
      <c r="I63" s="697"/>
      <c r="J63" s="697"/>
      <c r="K63" s="697"/>
      <c r="L63" s="697"/>
      <c r="M63" s="698"/>
      <c r="N63" s="121" t="e">
        <f>N53+N61</f>
        <v>#REF!</v>
      </c>
    </row>
    <row r="64" spans="1:16" ht="15.6"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7"/>
    </row>
    <row r="65" spans="2:14" ht="15.6">
      <c r="B65" s="8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9"/>
    </row>
    <row r="66" spans="2:14" ht="15.6">
      <c r="B66" s="8"/>
      <c r="C66" s="89"/>
      <c r="D66" s="89"/>
      <c r="E66" s="89"/>
      <c r="F66" s="89"/>
      <c r="G66" s="89"/>
      <c r="H66" s="6"/>
      <c r="I66" s="6"/>
      <c r="J66" s="6"/>
      <c r="K66" s="6"/>
      <c r="L66" s="6"/>
      <c r="M66" s="6"/>
      <c r="N66" s="9"/>
    </row>
    <row r="67" spans="2:14" ht="15.6">
      <c r="B67" s="12"/>
      <c r="C67" s="699" t="s">
        <v>16</v>
      </c>
      <c r="D67" s="699"/>
      <c r="E67" s="699"/>
      <c r="F67" s="699"/>
      <c r="G67" s="6"/>
      <c r="H67" s="89"/>
      <c r="I67" s="6"/>
      <c r="J67" s="699" t="s">
        <v>17</v>
      </c>
      <c r="K67" s="699"/>
      <c r="L67" s="699"/>
      <c r="M67" s="6"/>
      <c r="N67" s="9"/>
    </row>
    <row r="68" spans="2:14" ht="18.45" customHeight="1">
      <c r="B68" s="12"/>
      <c r="C68" s="700"/>
      <c r="D68" s="700"/>
      <c r="E68" s="700"/>
      <c r="F68" s="700"/>
      <c r="G68" s="89"/>
      <c r="H68" s="89"/>
      <c r="I68" s="6"/>
      <c r="J68" s="700"/>
      <c r="K68" s="700"/>
      <c r="L68" s="700"/>
      <c r="M68" s="6"/>
      <c r="N68" s="9"/>
    </row>
    <row r="69" spans="2:14" ht="31.5" customHeight="1">
      <c r="B69" s="687" t="s">
        <v>43</v>
      </c>
      <c r="C69" s="688"/>
      <c r="D69" s="688"/>
      <c r="E69" s="688"/>
      <c r="F69" s="688"/>
      <c r="G69" s="688"/>
      <c r="H69" s="688"/>
      <c r="I69" s="688"/>
      <c r="J69" s="688"/>
      <c r="K69" s="688"/>
      <c r="L69" s="688"/>
      <c r="M69" s="688"/>
      <c r="N69" s="689"/>
    </row>
    <row r="70" spans="2:14" ht="15.6">
      <c r="B70" s="690"/>
      <c r="C70" s="691"/>
      <c r="D70" s="691"/>
      <c r="E70" s="691"/>
      <c r="F70" s="691"/>
      <c r="G70" s="691"/>
      <c r="H70" s="691"/>
      <c r="I70" s="691"/>
      <c r="J70" s="691"/>
      <c r="K70" s="691"/>
      <c r="L70" s="691"/>
      <c r="M70" s="691"/>
      <c r="N70" s="692"/>
    </row>
    <row r="71" spans="2:14" ht="15.6">
      <c r="B71" s="693"/>
      <c r="C71" s="694"/>
      <c r="D71" s="694"/>
      <c r="E71" s="694"/>
      <c r="F71" s="694"/>
      <c r="G71" s="694"/>
      <c r="H71" s="694"/>
      <c r="I71" s="694"/>
      <c r="J71" s="694"/>
      <c r="K71" s="694"/>
      <c r="L71" s="694"/>
      <c r="M71" s="694"/>
      <c r="N71" s="695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2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</sheetData>
  <mergeCells count="78">
    <mergeCell ref="B7:B8"/>
    <mergeCell ref="C7:L8"/>
    <mergeCell ref="B1:L2"/>
    <mergeCell ref="M1:N5"/>
    <mergeCell ref="B3:L3"/>
    <mergeCell ref="B4:L5"/>
    <mergeCell ref="C6:L6"/>
    <mergeCell ref="B16:H16"/>
    <mergeCell ref="I16:J16"/>
    <mergeCell ref="L16:M16"/>
    <mergeCell ref="B9:N9"/>
    <mergeCell ref="B12:H12"/>
    <mergeCell ref="I12:J12"/>
    <mergeCell ref="L12:M12"/>
    <mergeCell ref="B13:H13"/>
    <mergeCell ref="I13:J13"/>
    <mergeCell ref="L13:M13"/>
    <mergeCell ref="B14:H14"/>
    <mergeCell ref="I14:J14"/>
    <mergeCell ref="L14:M14"/>
    <mergeCell ref="B15:H15"/>
    <mergeCell ref="L15:M15"/>
    <mergeCell ref="B17:H17"/>
    <mergeCell ref="I17:J17"/>
    <mergeCell ref="L17:M17"/>
    <mergeCell ref="B18:H18"/>
    <mergeCell ref="I18:J18"/>
    <mergeCell ref="L18:M18"/>
    <mergeCell ref="B19:H19"/>
    <mergeCell ref="I19:J19"/>
    <mergeCell ref="L19:M19"/>
    <mergeCell ref="B20:H20"/>
    <mergeCell ref="I20:J20"/>
    <mergeCell ref="L20:M20"/>
    <mergeCell ref="L36:M36"/>
    <mergeCell ref="B22:D22"/>
    <mergeCell ref="B23:H23"/>
    <mergeCell ref="I23:J23"/>
    <mergeCell ref="L23:M23"/>
    <mergeCell ref="B24:M24"/>
    <mergeCell ref="B28:I28"/>
    <mergeCell ref="L28:M28"/>
    <mergeCell ref="B29:I29"/>
    <mergeCell ref="L29:M29"/>
    <mergeCell ref="B30:I30"/>
    <mergeCell ref="L30:M30"/>
    <mergeCell ref="B32:M32"/>
    <mergeCell ref="B49:H49"/>
    <mergeCell ref="B37:G37"/>
    <mergeCell ref="L37:M37"/>
    <mergeCell ref="L38:M38"/>
    <mergeCell ref="L39:M39"/>
    <mergeCell ref="L41:M41"/>
    <mergeCell ref="B42:M42"/>
    <mergeCell ref="B46:H46"/>
    <mergeCell ref="L46:M46"/>
    <mergeCell ref="B47:H47"/>
    <mergeCell ref="L47:M47"/>
    <mergeCell ref="B48:H48"/>
    <mergeCell ref="B63:M63"/>
    <mergeCell ref="B50:H50"/>
    <mergeCell ref="L50:M50"/>
    <mergeCell ref="B51:M51"/>
    <mergeCell ref="B53:M53"/>
    <mergeCell ref="B57:H57"/>
    <mergeCell ref="L57:M57"/>
    <mergeCell ref="B58:H58"/>
    <mergeCell ref="L58:M58"/>
    <mergeCell ref="L59:M59"/>
    <mergeCell ref="L60:M60"/>
    <mergeCell ref="B61:M61"/>
    <mergeCell ref="B71:N71"/>
    <mergeCell ref="C67:F67"/>
    <mergeCell ref="J67:L67"/>
    <mergeCell ref="C68:F68"/>
    <mergeCell ref="J68:L68"/>
    <mergeCell ref="B69:N69"/>
    <mergeCell ref="B70:N70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AD432-759B-4C81-BBC2-5397C3C7292D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21.7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798"/>
      <c r="J14" s="799"/>
      <c r="K14" s="25" t="e">
        <f>+#REF!</f>
        <v>#REF!</v>
      </c>
      <c r="L14" s="794">
        <v>12</v>
      </c>
      <c r="M14" s="795"/>
      <c r="N14" s="24" t="e">
        <f>K14/L14</f>
        <v>#REF!</v>
      </c>
    </row>
    <row r="15" spans="2:14" ht="21.75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798"/>
      <c r="J15" s="799"/>
      <c r="K15" s="25" t="e">
        <f>+#REF!</f>
        <v>#REF!</v>
      </c>
      <c r="L15" s="794">
        <v>12</v>
      </c>
      <c r="M15" s="795"/>
      <c r="N15" s="24" t="e">
        <f>K15/L15</f>
        <v>#REF!</v>
      </c>
    </row>
    <row r="16" spans="2:14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N45*M17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25.5" customHeight="1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SUM(N13:N18)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751" t="s">
        <v>20</v>
      </c>
      <c r="C23" s="752"/>
      <c r="D23" s="752"/>
      <c r="E23" s="752"/>
      <c r="F23" s="752"/>
      <c r="G23" s="752"/>
      <c r="H23" s="752"/>
      <c r="I23" s="753"/>
      <c r="J23" s="56" t="s">
        <v>21</v>
      </c>
      <c r="K23" s="33" t="s">
        <v>2</v>
      </c>
      <c r="L23" s="754" t="s">
        <v>30</v>
      </c>
      <c r="M23" s="753"/>
      <c r="N23" s="34" t="s">
        <v>26</v>
      </c>
    </row>
    <row r="24" spans="2:14" ht="30.45" customHeight="1">
      <c r="B24" s="745" t="e">
        <f>+#REF!</f>
        <v>#REF!</v>
      </c>
      <c r="C24" s="745"/>
      <c r="D24" s="745"/>
      <c r="E24" s="745"/>
      <c r="F24" s="745"/>
      <c r="G24" s="745"/>
      <c r="H24" s="745"/>
      <c r="I24" s="746"/>
      <c r="J24" s="69" t="e">
        <f>+#REF!</f>
        <v>#REF!</v>
      </c>
      <c r="K24" s="14">
        <v>1.3</v>
      </c>
      <c r="L24" s="738" t="e">
        <f>+#REF!</f>
        <v>#REF!</v>
      </c>
      <c r="M24" s="739"/>
      <c r="N24" s="127" t="e">
        <f>K24*L24</f>
        <v>#REF!</v>
      </c>
    </row>
    <row r="25" spans="2:14" ht="30.45" customHeight="1">
      <c r="B25" s="694"/>
      <c r="C25" s="694"/>
      <c r="D25" s="694"/>
      <c r="E25" s="694"/>
      <c r="F25" s="694"/>
      <c r="G25" s="694"/>
      <c r="H25" s="694"/>
      <c r="I25" s="703"/>
      <c r="J25" s="72"/>
      <c r="K25" s="128"/>
      <c r="L25" s="129"/>
      <c r="M25" s="130"/>
      <c r="N25" s="127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16.2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SUM(N24:N26)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SUM(N32:N36)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15.6">
      <c r="B42" s="693" t="e">
        <f>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131" t="e">
        <f>+#REF!</f>
        <v>#REF!</v>
      </c>
      <c r="L42" s="704">
        <v>96</v>
      </c>
      <c r="M42" s="705"/>
      <c r="N42" s="11" t="e">
        <f>K42/L42</f>
        <v>#REF!</v>
      </c>
    </row>
    <row r="43" spans="2:14" ht="15.6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131" t="e">
        <f>+#REF!</f>
        <v>#REF!</v>
      </c>
      <c r="L43" s="704">
        <v>96</v>
      </c>
      <c r="M43" s="705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76"/>
    </row>
    <row r="45" spans="2:14" ht="16.2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16.2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ROUND((N19+N27+N37+N45),0)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5.6">
      <c r="B65" s="693"/>
      <c r="C65" s="694"/>
      <c r="D65" s="694"/>
      <c r="E65" s="694"/>
      <c r="F65" s="694"/>
      <c r="G65" s="694"/>
      <c r="H65" s="694"/>
      <c r="I65" s="694"/>
      <c r="J65" s="694"/>
      <c r="K65" s="694"/>
      <c r="L65" s="694"/>
      <c r="M65" s="694"/>
      <c r="N65" s="695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32:G32"/>
    <mergeCell ref="L32:M32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5:I25"/>
    <mergeCell ref="B27:M27"/>
    <mergeCell ref="L31:M31"/>
    <mergeCell ref="B42:H42"/>
    <mergeCell ref="L42:M42"/>
    <mergeCell ref="B43:H43"/>
    <mergeCell ref="L43:M43"/>
    <mergeCell ref="L33:M33"/>
    <mergeCell ref="L34:M34"/>
    <mergeCell ref="L36:M36"/>
    <mergeCell ref="B37:M37"/>
    <mergeCell ref="B41:H41"/>
    <mergeCell ref="L41:M41"/>
    <mergeCell ref="B57:M57"/>
    <mergeCell ref="B44:H44"/>
    <mergeCell ref="L44:M44"/>
    <mergeCell ref="B45:M45"/>
    <mergeCell ref="B47:M47"/>
    <mergeCell ref="B51:H51"/>
    <mergeCell ref="L51:M51"/>
    <mergeCell ref="B52:H52"/>
    <mergeCell ref="L52:M52"/>
    <mergeCell ref="L53:M53"/>
    <mergeCell ref="L54:M54"/>
    <mergeCell ref="B55:M55"/>
    <mergeCell ref="B65:N65"/>
    <mergeCell ref="C61:F61"/>
    <mergeCell ref="J61:L61"/>
    <mergeCell ref="C62:F62"/>
    <mergeCell ref="J62:L62"/>
    <mergeCell ref="B63:N63"/>
    <mergeCell ref="B64:N64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C81F-E05A-4423-A554-1EE13DA83253}">
  <sheetPr>
    <tabColor rgb="FF3AEA36"/>
  </sheetPr>
  <dimension ref="A1:N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798"/>
      <c r="J14" s="799"/>
      <c r="K14" s="25" t="e">
        <f>+#REF!</f>
        <v>#REF!</v>
      </c>
      <c r="L14" s="794">
        <v>15</v>
      </c>
      <c r="M14" s="795"/>
      <c r="N14" s="24" t="e">
        <f>K14/L14</f>
        <v>#REF!</v>
      </c>
    </row>
    <row r="15" spans="2:14" ht="36.6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798"/>
      <c r="J15" s="799"/>
      <c r="K15" s="25" t="e">
        <f>+#REF!</f>
        <v>#REF!</v>
      </c>
      <c r="L15" s="794">
        <v>1.7</v>
      </c>
      <c r="M15" s="795"/>
      <c r="N15" s="24" t="e">
        <f>K15/L15</f>
        <v>#REF!</v>
      </c>
    </row>
    <row r="16" spans="2:14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N46*M17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25.5" customHeight="1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SUM(N13:N18)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751" t="s">
        <v>20</v>
      </c>
      <c r="C23" s="752"/>
      <c r="D23" s="752"/>
      <c r="E23" s="752"/>
      <c r="F23" s="752"/>
      <c r="G23" s="752"/>
      <c r="H23" s="752"/>
      <c r="I23" s="753"/>
      <c r="J23" s="56" t="s">
        <v>21</v>
      </c>
      <c r="K23" s="33" t="s">
        <v>2</v>
      </c>
      <c r="L23" s="754" t="s">
        <v>30</v>
      </c>
      <c r="M23" s="753"/>
      <c r="N23" s="34" t="s">
        <v>26</v>
      </c>
    </row>
    <row r="24" spans="2:14" ht="30.45" customHeight="1">
      <c r="B24" s="745" t="e">
        <f>+#REF!</f>
        <v>#REF!</v>
      </c>
      <c r="C24" s="745"/>
      <c r="D24" s="745"/>
      <c r="E24" s="745"/>
      <c r="F24" s="745"/>
      <c r="G24" s="745"/>
      <c r="H24" s="745"/>
      <c r="I24" s="746"/>
      <c r="J24" s="69" t="e">
        <f>+#REF!</f>
        <v>#REF!</v>
      </c>
      <c r="K24" s="14">
        <v>1.4</v>
      </c>
      <c r="L24" s="738" t="e">
        <f>+#REF!</f>
        <v>#REF!</v>
      </c>
      <c r="M24" s="739"/>
      <c r="N24" s="127" t="e">
        <f>K24*L24</f>
        <v>#REF!</v>
      </c>
    </row>
    <row r="25" spans="2:14" ht="30.45" customHeight="1">
      <c r="B25" s="694"/>
      <c r="C25" s="694"/>
      <c r="D25" s="694"/>
      <c r="E25" s="694"/>
      <c r="F25" s="694"/>
      <c r="G25" s="694"/>
      <c r="H25" s="694"/>
      <c r="I25" s="703"/>
      <c r="J25" s="72"/>
      <c r="K25" s="128"/>
      <c r="L25" s="129"/>
      <c r="M25" s="130"/>
      <c r="N25" s="127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16.2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SUM(N24:N26)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SUM(N32:N36)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15.6">
      <c r="B42" s="693"/>
      <c r="C42" s="694"/>
      <c r="D42" s="694"/>
      <c r="E42" s="694"/>
      <c r="F42" s="694"/>
      <c r="G42" s="694"/>
      <c r="H42" s="703"/>
      <c r="I42" s="79"/>
      <c r="J42" s="80"/>
      <c r="K42" s="131"/>
      <c r="L42" s="704"/>
      <c r="M42" s="705"/>
      <c r="N42" s="11"/>
    </row>
    <row r="43" spans="2:14" ht="15.6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0">
        <v>1.85</v>
      </c>
      <c r="K43" s="131" t="e">
        <f>+#REF!</f>
        <v>#REF!</v>
      </c>
      <c r="L43" s="704">
        <v>13.6</v>
      </c>
      <c r="M43" s="705"/>
      <c r="N43" s="11" t="e">
        <f>K43/L43</f>
        <v>#REF!</v>
      </c>
    </row>
    <row r="44" spans="2:14" ht="15.6">
      <c r="B44" s="693" t="e">
        <f>+#REF!</f>
        <v>#REF!</v>
      </c>
      <c r="C44" s="694"/>
      <c r="D44" s="694"/>
      <c r="E44" s="694"/>
      <c r="F44" s="694"/>
      <c r="G44" s="694"/>
      <c r="H44" s="703"/>
      <c r="I44" s="79" t="e">
        <f>+K44/J44</f>
        <v>#REF!</v>
      </c>
      <c r="J44" s="82">
        <v>1.85</v>
      </c>
      <c r="K44" s="131" t="e">
        <f>+#REF!</f>
        <v>#REF!</v>
      </c>
      <c r="L44" s="704">
        <f>13.6*3</f>
        <v>40.799999999999997</v>
      </c>
      <c r="M44" s="705"/>
      <c r="N44" s="11" t="e">
        <f>K44/L44</f>
        <v>#REF!</v>
      </c>
    </row>
    <row r="45" spans="2:14" ht="16.2" thickBot="1">
      <c r="B45" s="706"/>
      <c r="C45" s="707"/>
      <c r="D45" s="707"/>
      <c r="E45" s="707"/>
      <c r="F45" s="707"/>
      <c r="G45" s="707"/>
      <c r="H45" s="707"/>
      <c r="I45" s="76"/>
      <c r="J45" s="76"/>
      <c r="K45" s="76"/>
      <c r="L45" s="708"/>
      <c r="M45" s="709"/>
      <c r="N45" s="76"/>
    </row>
    <row r="46" spans="2:14" ht="16.2" thickBot="1">
      <c r="B46" s="710" t="s">
        <v>28</v>
      </c>
      <c r="C46" s="711"/>
      <c r="D46" s="711"/>
      <c r="E46" s="711"/>
      <c r="F46" s="711"/>
      <c r="G46" s="711"/>
      <c r="H46" s="711"/>
      <c r="I46" s="712"/>
      <c r="J46" s="712"/>
      <c r="K46" s="712"/>
      <c r="L46" s="712"/>
      <c r="M46" s="713"/>
      <c r="N46" s="87" t="e">
        <f>SUM(N42:N45)</f>
        <v>#REF!</v>
      </c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16.2" thickBot="1">
      <c r="B48" s="710" t="s">
        <v>42</v>
      </c>
      <c r="C48" s="711"/>
      <c r="D48" s="711"/>
      <c r="E48" s="711"/>
      <c r="F48" s="711"/>
      <c r="G48" s="711"/>
      <c r="H48" s="711"/>
      <c r="I48" s="711"/>
      <c r="J48" s="711"/>
      <c r="K48" s="711"/>
      <c r="L48" s="711"/>
      <c r="M48" s="714"/>
      <c r="N48" s="88" t="e">
        <f>ROUND((N19+N27+N37+N46),0)</f>
        <v>#REF!</v>
      </c>
    </row>
    <row r="49" spans="1:14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148" t="s">
        <v>65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104"/>
    </row>
    <row r="51" spans="1:14" ht="15" thickBot="1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715" t="s">
        <v>66</v>
      </c>
      <c r="C52" s="716"/>
      <c r="D52" s="716"/>
      <c r="E52" s="716"/>
      <c r="F52" s="716"/>
      <c r="G52" s="716"/>
      <c r="H52" s="716"/>
      <c r="I52" s="105"/>
      <c r="J52" s="106"/>
      <c r="K52" s="107" t="s">
        <v>67</v>
      </c>
      <c r="L52" s="717" t="s">
        <v>68</v>
      </c>
      <c r="M52" s="718"/>
      <c r="N52" s="108"/>
    </row>
    <row r="53" spans="1:14">
      <c r="B53" s="719" t="s">
        <v>9</v>
      </c>
      <c r="C53" s="720"/>
      <c r="D53" s="720"/>
      <c r="E53" s="720"/>
      <c r="F53" s="720"/>
      <c r="G53" s="720"/>
      <c r="H53" s="720"/>
      <c r="I53" s="109"/>
      <c r="J53" s="110"/>
      <c r="K53" s="111">
        <v>0.24</v>
      </c>
      <c r="L53" s="721" t="e">
        <f>N48*K53</f>
        <v>#REF!</v>
      </c>
      <c r="M53" s="722"/>
      <c r="N53" s="112"/>
    </row>
    <row r="54" spans="1:14">
      <c r="B54" s="113" t="s">
        <v>10</v>
      </c>
      <c r="C54" s="114"/>
      <c r="D54" s="114"/>
      <c r="E54" s="114"/>
      <c r="F54" s="114"/>
      <c r="G54" s="114"/>
      <c r="H54" s="114"/>
      <c r="I54" s="109"/>
      <c r="J54" s="110"/>
      <c r="K54" s="111">
        <v>0.01</v>
      </c>
      <c r="L54" s="721" t="e">
        <f>N48*K54</f>
        <v>#REF!</v>
      </c>
      <c r="M54" s="722"/>
      <c r="N54" s="112"/>
    </row>
    <row r="55" spans="1:14" ht="15" thickBot="1">
      <c r="B55" s="115" t="s">
        <v>11</v>
      </c>
      <c r="C55" s="116"/>
      <c r="D55" s="116"/>
      <c r="E55" s="116"/>
      <c r="F55" s="116"/>
      <c r="G55" s="116"/>
      <c r="H55" s="116"/>
      <c r="I55" s="117"/>
      <c r="J55" s="118"/>
      <c r="K55" s="119">
        <v>0.05</v>
      </c>
      <c r="L55" s="701" t="e">
        <f>N48*K55</f>
        <v>#REF!</v>
      </c>
      <c r="M55" s="702"/>
      <c r="N55" s="112"/>
    </row>
    <row r="56" spans="1:14" ht="15" thickBot="1">
      <c r="B56" s="696" t="s">
        <v>28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0" t="e">
        <f>L53+L54+L55</f>
        <v>#REF!</v>
      </c>
    </row>
    <row r="57" spans="1:14" ht="15" thickBot="1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1:14" ht="15" thickBot="1">
      <c r="A58" t="s">
        <v>78</v>
      </c>
      <c r="B58" s="696" t="s">
        <v>69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1" t="e">
        <f>N48+N56</f>
        <v>#REF!</v>
      </c>
    </row>
    <row r="59" spans="1:14" ht="15.6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7"/>
    </row>
    <row r="60" spans="1:14" ht="15.6">
      <c r="B60" s="8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9"/>
    </row>
    <row r="61" spans="1:14" ht="15.6">
      <c r="B61" s="8"/>
      <c r="C61" s="89"/>
      <c r="D61" s="89"/>
      <c r="E61" s="89"/>
      <c r="F61" s="89"/>
      <c r="G61" s="89"/>
      <c r="H61" s="6"/>
      <c r="I61" s="6"/>
      <c r="J61" s="6"/>
      <c r="K61" s="6"/>
      <c r="L61" s="6"/>
      <c r="M61" s="6"/>
      <c r="N61" s="9"/>
    </row>
    <row r="62" spans="1:14" ht="15.6">
      <c r="B62" s="12"/>
      <c r="C62" s="699" t="s">
        <v>16</v>
      </c>
      <c r="D62" s="699"/>
      <c r="E62" s="699"/>
      <c r="F62" s="699"/>
      <c r="G62" s="6"/>
      <c r="H62" s="89"/>
      <c r="I62" s="6"/>
      <c r="J62" s="699" t="s">
        <v>17</v>
      </c>
      <c r="K62" s="699"/>
      <c r="L62" s="699"/>
      <c r="M62" s="6"/>
      <c r="N62" s="9"/>
    </row>
    <row r="63" spans="1:14" ht="18.45" customHeight="1">
      <c r="B63" s="12"/>
      <c r="C63" s="700"/>
      <c r="D63" s="700"/>
      <c r="E63" s="700"/>
      <c r="F63" s="700"/>
      <c r="G63" s="89"/>
      <c r="H63" s="89"/>
      <c r="I63" s="6"/>
      <c r="J63" s="700"/>
      <c r="K63" s="700"/>
      <c r="L63" s="700"/>
      <c r="M63" s="6"/>
      <c r="N63" s="9"/>
    </row>
    <row r="64" spans="1:14" ht="31.5" customHeight="1">
      <c r="B64" s="687" t="s">
        <v>43</v>
      </c>
      <c r="C64" s="688"/>
      <c r="D64" s="688"/>
      <c r="E64" s="688"/>
      <c r="F64" s="688"/>
      <c r="G64" s="688"/>
      <c r="H64" s="688"/>
      <c r="I64" s="688"/>
      <c r="J64" s="688"/>
      <c r="K64" s="688"/>
      <c r="L64" s="688"/>
      <c r="M64" s="688"/>
      <c r="N64" s="689"/>
    </row>
    <row r="65" spans="2:14" ht="15.6">
      <c r="B65" s="690"/>
      <c r="C65" s="691"/>
      <c r="D65" s="691"/>
      <c r="E65" s="691"/>
      <c r="F65" s="691"/>
      <c r="G65" s="691"/>
      <c r="H65" s="691"/>
      <c r="I65" s="691"/>
      <c r="J65" s="691"/>
      <c r="K65" s="691"/>
      <c r="L65" s="691"/>
      <c r="M65" s="691"/>
      <c r="N65" s="692"/>
    </row>
    <row r="66" spans="2:14" ht="15.6">
      <c r="B66" s="693"/>
      <c r="C66" s="694"/>
      <c r="D66" s="694"/>
      <c r="E66" s="694"/>
      <c r="F66" s="694"/>
      <c r="G66" s="694"/>
      <c r="H66" s="694"/>
      <c r="I66" s="694"/>
      <c r="J66" s="694"/>
      <c r="K66" s="694"/>
      <c r="L66" s="694"/>
      <c r="M66" s="694"/>
      <c r="N66" s="695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32:G32"/>
    <mergeCell ref="L32:M32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5:I25"/>
    <mergeCell ref="B27:M27"/>
    <mergeCell ref="L31:M31"/>
    <mergeCell ref="L33:M33"/>
    <mergeCell ref="L34:M34"/>
    <mergeCell ref="L36:M36"/>
    <mergeCell ref="B37:M37"/>
    <mergeCell ref="B41:H41"/>
    <mergeCell ref="L41:M41"/>
    <mergeCell ref="B42:H42"/>
    <mergeCell ref="L42:M42"/>
    <mergeCell ref="B43:H43"/>
    <mergeCell ref="L43:M43"/>
    <mergeCell ref="B44:H44"/>
    <mergeCell ref="L44:M44"/>
    <mergeCell ref="B58:M58"/>
    <mergeCell ref="B45:H45"/>
    <mergeCell ref="L45:M45"/>
    <mergeCell ref="B46:M46"/>
    <mergeCell ref="B48:M48"/>
    <mergeCell ref="B52:H52"/>
    <mergeCell ref="L52:M52"/>
    <mergeCell ref="B53:H53"/>
    <mergeCell ref="L53:M53"/>
    <mergeCell ref="L54:M54"/>
    <mergeCell ref="L55:M55"/>
    <mergeCell ref="B56:M56"/>
    <mergeCell ref="B66:N66"/>
    <mergeCell ref="C62:F62"/>
    <mergeCell ref="J62:L62"/>
    <mergeCell ref="C63:F63"/>
    <mergeCell ref="J63:L63"/>
    <mergeCell ref="B64:N64"/>
    <mergeCell ref="B65:N65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FE5D9-6AE2-4BE0-9AB9-1EA9ED417BA3}">
  <sheetPr>
    <tabColor rgb="FF3AEA36"/>
  </sheetPr>
  <dimension ref="A1:N74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798"/>
      <c r="J14" s="799"/>
      <c r="K14" s="25" t="e">
        <f>+#REF!</f>
        <v>#REF!</v>
      </c>
      <c r="L14" s="794">
        <f>0.5*8</f>
        <v>4</v>
      </c>
      <c r="M14" s="795"/>
      <c r="N14" s="24" t="e">
        <f>K14/L14</f>
        <v>#REF!</v>
      </c>
    </row>
    <row r="15" spans="2:14" ht="36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798"/>
      <c r="J15" s="799"/>
      <c r="K15" s="25" t="e">
        <f>+#REF!</f>
        <v>#REF!</v>
      </c>
      <c r="L15" s="794">
        <v>1</v>
      </c>
      <c r="M15" s="795"/>
      <c r="N15" s="24" t="e">
        <f>K15/L15</f>
        <v>#REF!</v>
      </c>
    </row>
    <row r="16" spans="2:14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N47*M17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25.5" customHeight="1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SUM(N13:N18)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751" t="s">
        <v>20</v>
      </c>
      <c r="C23" s="752"/>
      <c r="D23" s="752"/>
      <c r="E23" s="752"/>
      <c r="F23" s="752"/>
      <c r="G23" s="752"/>
      <c r="H23" s="752"/>
      <c r="I23" s="753"/>
      <c r="J23" s="56" t="s">
        <v>21</v>
      </c>
      <c r="K23" s="33" t="s">
        <v>2</v>
      </c>
      <c r="L23" s="754" t="s">
        <v>30</v>
      </c>
      <c r="M23" s="753"/>
      <c r="N23" s="34" t="s">
        <v>26</v>
      </c>
    </row>
    <row r="24" spans="2:14" ht="30.45" customHeight="1">
      <c r="B24" s="744" t="e">
        <f>+#REF!</f>
        <v>#REF!</v>
      </c>
      <c r="C24" s="745"/>
      <c r="D24" s="745"/>
      <c r="E24" s="745"/>
      <c r="F24" s="745"/>
      <c r="G24" s="745"/>
      <c r="H24" s="745"/>
      <c r="I24" s="746"/>
      <c r="J24" s="69" t="e">
        <f>+#REF!</f>
        <v>#REF!</v>
      </c>
      <c r="K24" s="14">
        <v>2</v>
      </c>
      <c r="L24" s="738" t="e">
        <f>+#REF!</f>
        <v>#REF!</v>
      </c>
      <c r="M24" s="739"/>
      <c r="N24" s="198" t="e">
        <f>K24*L24</f>
        <v>#REF!</v>
      </c>
    </row>
    <row r="25" spans="2:14" ht="30.45" customHeight="1">
      <c r="B25" s="744" t="e">
        <f>+#REF!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14">
        <v>1.03</v>
      </c>
      <c r="L25" s="738" t="e">
        <f>+#REF!</f>
        <v>#REF!</v>
      </c>
      <c r="M25" s="739"/>
      <c r="N25" s="198" t="e">
        <f>K25*L25</f>
        <v>#REF!</v>
      </c>
    </row>
    <row r="26" spans="2:14" ht="30.45" customHeight="1">
      <c r="B26" s="744" t="e">
        <f>+#REF!</f>
        <v>#REF!</v>
      </c>
      <c r="C26" s="745"/>
      <c r="D26" s="745"/>
      <c r="E26" s="745"/>
      <c r="F26" s="745"/>
      <c r="G26" s="745"/>
      <c r="H26" s="745"/>
      <c r="I26" s="746"/>
      <c r="J26" s="69" t="e">
        <f>+#REF!</f>
        <v>#REF!</v>
      </c>
      <c r="K26" s="14">
        <v>1</v>
      </c>
      <c r="L26" s="738" t="e">
        <f>+#REF!</f>
        <v>#REF!</v>
      </c>
      <c r="M26" s="739"/>
      <c r="N26" s="198" t="e">
        <f>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16.2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SUM(N24:N27)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72"/>
      <c r="I36" s="47"/>
      <c r="J36" s="47"/>
      <c r="K36" s="47"/>
      <c r="L36" s="73"/>
      <c r="M36" s="74"/>
      <c r="N36" s="75"/>
    </row>
    <row r="37" spans="2:14" ht="16.2" thickBot="1">
      <c r="B37" s="58"/>
      <c r="C37" s="59"/>
      <c r="D37" s="59"/>
      <c r="E37" s="59"/>
      <c r="F37" s="59"/>
      <c r="G37" s="59"/>
      <c r="H37" s="60"/>
      <c r="I37" s="76"/>
      <c r="J37" s="76"/>
      <c r="K37" s="76"/>
      <c r="L37" s="730"/>
      <c r="M37" s="731"/>
      <c r="N37" s="76"/>
    </row>
    <row r="38" spans="2:14" ht="22.5" customHeight="1" thickBot="1">
      <c r="B38" s="732" t="s">
        <v>28</v>
      </c>
      <c r="C38" s="712"/>
      <c r="D38" s="712"/>
      <c r="E38" s="712"/>
      <c r="F38" s="712"/>
      <c r="G38" s="712"/>
      <c r="H38" s="712"/>
      <c r="I38" s="712"/>
      <c r="J38" s="712"/>
      <c r="K38" s="712"/>
      <c r="L38" s="712"/>
      <c r="M38" s="713"/>
      <c r="N38" s="77">
        <f>SUM(N33:N37)</f>
        <v>0</v>
      </c>
    </row>
    <row r="39" spans="2:14" ht="15.6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15.6">
      <c r="B40" s="145" t="s">
        <v>37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4"/>
    </row>
    <row r="41" spans="2:14" ht="16.2" thickBot="1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31.2">
      <c r="B42" s="733" t="s">
        <v>38</v>
      </c>
      <c r="C42" s="734"/>
      <c r="D42" s="734"/>
      <c r="E42" s="734"/>
      <c r="F42" s="734"/>
      <c r="G42" s="734"/>
      <c r="H42" s="734"/>
      <c r="I42" s="65" t="s">
        <v>39</v>
      </c>
      <c r="J42" s="66" t="s">
        <v>40</v>
      </c>
      <c r="K42" s="65" t="s">
        <v>41</v>
      </c>
      <c r="L42" s="735" t="s">
        <v>25</v>
      </c>
      <c r="M42" s="736"/>
      <c r="N42" s="78" t="s">
        <v>26</v>
      </c>
    </row>
    <row r="43" spans="2:14" ht="15.6">
      <c r="B43" s="693"/>
      <c r="C43" s="694"/>
      <c r="D43" s="694"/>
      <c r="E43" s="694"/>
      <c r="F43" s="694"/>
      <c r="G43" s="694"/>
      <c r="H43" s="703"/>
      <c r="I43" s="79"/>
      <c r="J43" s="80"/>
      <c r="K43" s="131"/>
      <c r="L43" s="704"/>
      <c r="M43" s="705"/>
      <c r="N43" s="11"/>
    </row>
    <row r="44" spans="2:14" ht="15.6">
      <c r="B44" s="693" t="e">
        <f>+#REF!</f>
        <v>#REF!</v>
      </c>
      <c r="C44" s="694"/>
      <c r="D44" s="694"/>
      <c r="E44" s="694"/>
      <c r="F44" s="694"/>
      <c r="G44" s="694"/>
      <c r="H44" s="703"/>
      <c r="I44" s="79" t="e">
        <f>+K44/J44</f>
        <v>#REF!</v>
      </c>
      <c r="J44" s="80">
        <v>1.85</v>
      </c>
      <c r="K44" s="131" t="e">
        <f>+#REF!</f>
        <v>#REF!</v>
      </c>
      <c r="L44" s="704">
        <v>4</v>
      </c>
      <c r="M44" s="705"/>
      <c r="N44" s="11" t="e">
        <f>K44/L44</f>
        <v>#REF!</v>
      </c>
    </row>
    <row r="45" spans="2:14" ht="15.6">
      <c r="B45" s="693" t="e">
        <f>+#REF!</f>
        <v>#REF!</v>
      </c>
      <c r="C45" s="694"/>
      <c r="D45" s="694"/>
      <c r="E45" s="694"/>
      <c r="F45" s="694"/>
      <c r="G45" s="694"/>
      <c r="H45" s="703"/>
      <c r="I45" s="79" t="e">
        <f>+K45/J45</f>
        <v>#REF!</v>
      </c>
      <c r="J45" s="82">
        <v>1.85</v>
      </c>
      <c r="K45" s="131" t="e">
        <f>+#REF!</f>
        <v>#REF!</v>
      </c>
      <c r="L45" s="704">
        <v>4</v>
      </c>
      <c r="M45" s="705"/>
      <c r="N45" s="11" t="e">
        <f>K45/L45</f>
        <v>#REF!</v>
      </c>
    </row>
    <row r="46" spans="2:14" ht="16.2" thickBot="1">
      <c r="B46" s="693" t="e">
        <f>+#REF!</f>
        <v>#REF!</v>
      </c>
      <c r="C46" s="694"/>
      <c r="D46" s="694"/>
      <c r="E46" s="694"/>
      <c r="F46" s="694"/>
      <c r="G46" s="694"/>
      <c r="H46" s="703"/>
      <c r="I46" s="79" t="e">
        <f>+K46/J46</f>
        <v>#REF!</v>
      </c>
      <c r="J46" s="82">
        <v>1.85</v>
      </c>
      <c r="K46" s="131" t="e">
        <f>+#REF!</f>
        <v>#REF!</v>
      </c>
      <c r="L46" s="704">
        <v>4</v>
      </c>
      <c r="M46" s="705"/>
      <c r="N46" s="11" t="e">
        <f>K46/L46</f>
        <v>#REF!</v>
      </c>
    </row>
    <row r="47" spans="2:14" ht="16.2" thickBot="1">
      <c r="B47" s="710" t="s">
        <v>28</v>
      </c>
      <c r="C47" s="711"/>
      <c r="D47" s="711"/>
      <c r="E47" s="711"/>
      <c r="F47" s="711"/>
      <c r="G47" s="711"/>
      <c r="H47" s="711"/>
      <c r="I47" s="712"/>
      <c r="J47" s="712"/>
      <c r="K47" s="712"/>
      <c r="L47" s="712"/>
      <c r="M47" s="713"/>
      <c r="N47" s="87" t="e">
        <f>SUM(N43:N46)</f>
        <v>#REF!</v>
      </c>
    </row>
    <row r="48" spans="2:14" ht="16.2" thickBot="1">
      <c r="B48" s="8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9"/>
    </row>
    <row r="49" spans="1:14" ht="16.2" thickBot="1">
      <c r="B49" s="710" t="s">
        <v>42</v>
      </c>
      <c r="C49" s="711"/>
      <c r="D49" s="711"/>
      <c r="E49" s="711"/>
      <c r="F49" s="711"/>
      <c r="G49" s="711"/>
      <c r="H49" s="711"/>
      <c r="I49" s="711"/>
      <c r="J49" s="711"/>
      <c r="K49" s="711"/>
      <c r="L49" s="711"/>
      <c r="M49" s="714"/>
      <c r="N49" s="88" t="e">
        <f>ROUND((N19+N28+N38+N47),0)</f>
        <v>#REF!</v>
      </c>
    </row>
    <row r="50" spans="1:14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148" t="s">
        <v>65</v>
      </c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104"/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>
      <c r="B53" s="715" t="s">
        <v>66</v>
      </c>
      <c r="C53" s="716"/>
      <c r="D53" s="716"/>
      <c r="E53" s="716"/>
      <c r="F53" s="716"/>
      <c r="G53" s="716"/>
      <c r="H53" s="716"/>
      <c r="I53" s="105"/>
      <c r="J53" s="106"/>
      <c r="K53" s="107" t="s">
        <v>67</v>
      </c>
      <c r="L53" s="717" t="s">
        <v>68</v>
      </c>
      <c r="M53" s="718"/>
      <c r="N53" s="108"/>
    </row>
    <row r="54" spans="1:14">
      <c r="B54" s="719" t="s">
        <v>9</v>
      </c>
      <c r="C54" s="720"/>
      <c r="D54" s="720"/>
      <c r="E54" s="720"/>
      <c r="F54" s="720"/>
      <c r="G54" s="720"/>
      <c r="H54" s="720"/>
      <c r="I54" s="109"/>
      <c r="J54" s="110"/>
      <c r="K54" s="111">
        <v>0.24</v>
      </c>
      <c r="L54" s="721" t="e">
        <f>N49*K54</f>
        <v>#REF!</v>
      </c>
      <c r="M54" s="722"/>
      <c r="N54" s="112"/>
    </row>
    <row r="55" spans="1:14">
      <c r="B55" s="113" t="s">
        <v>10</v>
      </c>
      <c r="C55" s="114"/>
      <c r="D55" s="114"/>
      <c r="E55" s="114"/>
      <c r="F55" s="114"/>
      <c r="G55" s="114"/>
      <c r="H55" s="114"/>
      <c r="I55" s="109"/>
      <c r="J55" s="110"/>
      <c r="K55" s="111">
        <v>0.01</v>
      </c>
      <c r="L55" s="721" t="e">
        <f>N49*K55</f>
        <v>#REF!</v>
      </c>
      <c r="M55" s="722"/>
      <c r="N55" s="112"/>
    </row>
    <row r="56" spans="1:14" ht="15" thickBot="1">
      <c r="B56" s="115" t="s">
        <v>11</v>
      </c>
      <c r="C56" s="116"/>
      <c r="D56" s="116"/>
      <c r="E56" s="116"/>
      <c r="F56" s="116"/>
      <c r="G56" s="116"/>
      <c r="H56" s="116"/>
      <c r="I56" s="117"/>
      <c r="J56" s="118"/>
      <c r="K56" s="119">
        <v>0.05</v>
      </c>
      <c r="L56" s="701" t="e">
        <f>N49*K56</f>
        <v>#REF!</v>
      </c>
      <c r="M56" s="702"/>
      <c r="N56" s="112"/>
    </row>
    <row r="57" spans="1:14" ht="15" thickBot="1">
      <c r="B57" s="696" t="s">
        <v>28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0" t="e">
        <f>L54+L55+L56</f>
        <v>#REF!</v>
      </c>
    </row>
    <row r="58" spans="1:14" ht="15" thickBot="1">
      <c r="B58" s="101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3"/>
    </row>
    <row r="59" spans="1:14" ht="15" thickBot="1">
      <c r="A59" t="s">
        <v>78</v>
      </c>
      <c r="B59" s="696" t="s">
        <v>69</v>
      </c>
      <c r="C59" s="697"/>
      <c r="D59" s="697"/>
      <c r="E59" s="697"/>
      <c r="F59" s="697"/>
      <c r="G59" s="697"/>
      <c r="H59" s="697"/>
      <c r="I59" s="697"/>
      <c r="J59" s="697"/>
      <c r="K59" s="697"/>
      <c r="L59" s="697"/>
      <c r="M59" s="698"/>
      <c r="N59" s="121" t="e">
        <f>N49+N57</f>
        <v>#REF!</v>
      </c>
    </row>
    <row r="60" spans="1:14" ht="15.6"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7"/>
    </row>
    <row r="61" spans="1:14" ht="15.6">
      <c r="B61" s="8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9"/>
    </row>
    <row r="62" spans="1:14" ht="15.6">
      <c r="B62" s="8"/>
      <c r="C62" s="89"/>
      <c r="D62" s="89"/>
      <c r="E62" s="89"/>
      <c r="F62" s="89"/>
      <c r="G62" s="89"/>
      <c r="H62" s="6"/>
      <c r="I62" s="6"/>
      <c r="J62" s="6"/>
      <c r="K62" s="6"/>
      <c r="L62" s="6"/>
      <c r="M62" s="6"/>
      <c r="N62" s="9"/>
    </row>
    <row r="63" spans="1:14" ht="15.6">
      <c r="B63" s="12"/>
      <c r="C63" s="699" t="s">
        <v>16</v>
      </c>
      <c r="D63" s="699"/>
      <c r="E63" s="699"/>
      <c r="F63" s="699"/>
      <c r="G63" s="6"/>
      <c r="H63" s="89"/>
      <c r="I63" s="6"/>
      <c r="J63" s="699" t="s">
        <v>17</v>
      </c>
      <c r="K63" s="699"/>
      <c r="L63" s="699"/>
      <c r="M63" s="6"/>
      <c r="N63" s="9"/>
    </row>
    <row r="64" spans="1:14" ht="18.45" customHeight="1">
      <c r="B64" s="12"/>
      <c r="C64" s="700"/>
      <c r="D64" s="700"/>
      <c r="E64" s="700"/>
      <c r="F64" s="700"/>
      <c r="G64" s="89"/>
      <c r="H64" s="89"/>
      <c r="I64" s="6"/>
      <c r="J64" s="700"/>
      <c r="K64" s="700"/>
      <c r="L64" s="700"/>
      <c r="M64" s="6"/>
      <c r="N64" s="9"/>
    </row>
    <row r="65" spans="2:14" ht="31.5" customHeight="1">
      <c r="B65" s="687" t="s">
        <v>43</v>
      </c>
      <c r="C65" s="688"/>
      <c r="D65" s="688"/>
      <c r="E65" s="688"/>
      <c r="F65" s="688"/>
      <c r="G65" s="688"/>
      <c r="H65" s="688"/>
      <c r="I65" s="688"/>
      <c r="J65" s="688"/>
      <c r="K65" s="688"/>
      <c r="L65" s="688"/>
      <c r="M65" s="688"/>
      <c r="N65" s="689"/>
    </row>
    <row r="66" spans="2:14" ht="15.6">
      <c r="B66" s="690"/>
      <c r="C66" s="691"/>
      <c r="D66" s="691"/>
      <c r="E66" s="691"/>
      <c r="F66" s="691"/>
      <c r="G66" s="691"/>
      <c r="H66" s="691"/>
      <c r="I66" s="691"/>
      <c r="J66" s="691"/>
      <c r="K66" s="691"/>
      <c r="L66" s="691"/>
      <c r="M66" s="691"/>
      <c r="N66" s="692"/>
    </row>
    <row r="67" spans="2:14" ht="15.6">
      <c r="B67" s="693"/>
      <c r="C67" s="694"/>
      <c r="D67" s="694"/>
      <c r="E67" s="694"/>
      <c r="F67" s="694"/>
      <c r="G67" s="694"/>
      <c r="H67" s="694"/>
      <c r="I67" s="694"/>
      <c r="J67" s="694"/>
      <c r="K67" s="694"/>
      <c r="L67" s="694"/>
      <c r="M67" s="694"/>
      <c r="N67" s="695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</sheetData>
  <mergeCells count="67">
    <mergeCell ref="B7:B8"/>
    <mergeCell ref="C7:L8"/>
    <mergeCell ref="B1:L2"/>
    <mergeCell ref="M1:N5"/>
    <mergeCell ref="B3:L3"/>
    <mergeCell ref="B4:L5"/>
    <mergeCell ref="C6:L6"/>
    <mergeCell ref="B14:H14"/>
    <mergeCell ref="I14:J14"/>
    <mergeCell ref="L14:M14"/>
    <mergeCell ref="B9:N9"/>
    <mergeCell ref="B12:H12"/>
    <mergeCell ref="I12:J12"/>
    <mergeCell ref="L12:M12"/>
    <mergeCell ref="B13:H13"/>
    <mergeCell ref="L13:M13"/>
    <mergeCell ref="B33:G33"/>
    <mergeCell ref="L33:M33"/>
    <mergeCell ref="B17:D17"/>
    <mergeCell ref="B18:H18"/>
    <mergeCell ref="I18:J18"/>
    <mergeCell ref="L18:M18"/>
    <mergeCell ref="B19:M19"/>
    <mergeCell ref="B23:I23"/>
    <mergeCell ref="L23:M23"/>
    <mergeCell ref="B24:I24"/>
    <mergeCell ref="L24:M24"/>
    <mergeCell ref="B26:I26"/>
    <mergeCell ref="B28:M28"/>
    <mergeCell ref="L32:M32"/>
    <mergeCell ref="L34:M34"/>
    <mergeCell ref="L35:M35"/>
    <mergeCell ref="L37:M37"/>
    <mergeCell ref="B38:M38"/>
    <mergeCell ref="B42:H42"/>
    <mergeCell ref="L42:M42"/>
    <mergeCell ref="B43:H43"/>
    <mergeCell ref="L43:M43"/>
    <mergeCell ref="B44:H44"/>
    <mergeCell ref="L44:M44"/>
    <mergeCell ref="B45:H45"/>
    <mergeCell ref="L45:M45"/>
    <mergeCell ref="L56:M56"/>
    <mergeCell ref="B57:M57"/>
    <mergeCell ref="B59:M59"/>
    <mergeCell ref="B46:H46"/>
    <mergeCell ref="L46:M46"/>
    <mergeCell ref="B47:M47"/>
    <mergeCell ref="B49:M49"/>
    <mergeCell ref="B53:H53"/>
    <mergeCell ref="L53:M53"/>
    <mergeCell ref="B67:N67"/>
    <mergeCell ref="B15:H15"/>
    <mergeCell ref="I15:J15"/>
    <mergeCell ref="L15:M15"/>
    <mergeCell ref="B25:I25"/>
    <mergeCell ref="L25:M25"/>
    <mergeCell ref="L26:M26"/>
    <mergeCell ref="C63:F63"/>
    <mergeCell ref="J63:L63"/>
    <mergeCell ref="C64:F64"/>
    <mergeCell ref="J64:L64"/>
    <mergeCell ref="B65:N65"/>
    <mergeCell ref="B66:N66"/>
    <mergeCell ref="B54:H54"/>
    <mergeCell ref="L54:M54"/>
    <mergeCell ref="L55:M55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4ABA-7D5C-412D-8353-850FAC91599A}">
  <sheetPr>
    <tabColor rgb="FF3AEA36"/>
  </sheetPr>
  <dimension ref="A1:N82"/>
  <sheetViews>
    <sheetView workbookViewId="0"/>
  </sheetViews>
  <sheetFormatPr baseColWidth="10" defaultColWidth="11.44140625" defaultRowHeight="14.4"/>
  <cols>
    <col min="1" max="1" width="7.33203125" customWidth="1"/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/>
      <c r="J14" s="799"/>
      <c r="K14" s="25" t="e">
        <f>+#REF!</f>
        <v>#REF!</v>
      </c>
      <c r="L14" s="804">
        <v>1000</v>
      </c>
      <c r="M14" s="805"/>
      <c r="N14" s="24" t="e">
        <f>K14/L14</f>
        <v>#REF!</v>
      </c>
    </row>
    <row r="15" spans="2:14" ht="36" customHeight="1">
      <c r="B15" s="744" t="e">
        <f>+#REF!</f>
        <v>#REF!</v>
      </c>
      <c r="C15" s="745"/>
      <c r="D15" s="745"/>
      <c r="E15" s="745"/>
      <c r="F15" s="745"/>
      <c r="G15" s="745"/>
      <c r="H15" s="746"/>
      <c r="I15" s="798"/>
      <c r="J15" s="799"/>
      <c r="K15" s="25" t="e">
        <f>+#REF!</f>
        <v>#REF!</v>
      </c>
      <c r="L15" s="804">
        <v>1600</v>
      </c>
      <c r="M15" s="805"/>
      <c r="N15" s="24" t="e">
        <f>K15/L15</f>
        <v>#REF!</v>
      </c>
    </row>
    <row r="16" spans="2:14" ht="36" customHeight="1">
      <c r="B16" s="744" t="e">
        <f>+#REF!</f>
        <v>#REF!</v>
      </c>
      <c r="C16" s="745"/>
      <c r="D16" s="745"/>
      <c r="E16" s="745"/>
      <c r="F16" s="745"/>
      <c r="G16" s="745"/>
      <c r="H16" s="746"/>
      <c r="I16" s="798"/>
      <c r="J16" s="799"/>
      <c r="K16" s="25" t="e">
        <f>+#REF!*8</f>
        <v>#REF!</v>
      </c>
      <c r="L16" s="804">
        <v>200</v>
      </c>
      <c r="M16" s="805"/>
      <c r="N16" s="24" t="e">
        <f>K16/L16</f>
        <v>#REF!</v>
      </c>
    </row>
    <row r="17" spans="2:14" ht="36" customHeight="1">
      <c r="B17" s="744" t="e">
        <f>+#REF!</f>
        <v>#REF!</v>
      </c>
      <c r="C17" s="745"/>
      <c r="D17" s="745"/>
      <c r="E17" s="745"/>
      <c r="F17" s="745"/>
      <c r="G17" s="745"/>
      <c r="H17" s="746"/>
      <c r="I17" s="798"/>
      <c r="J17" s="799"/>
      <c r="K17" s="25" t="e">
        <f>+#REF!*8</f>
        <v>#REF!</v>
      </c>
      <c r="L17" s="804">
        <v>83.33</v>
      </c>
      <c r="M17" s="805"/>
      <c r="N17" s="24" t="e">
        <f>K17/L17</f>
        <v>#REF!</v>
      </c>
    </row>
    <row r="18" spans="2:14" ht="36" customHeight="1">
      <c r="B18" s="744" t="e">
        <f>+#REF!</f>
        <v>#REF!</v>
      </c>
      <c r="C18" s="745"/>
      <c r="D18" s="745"/>
      <c r="E18" s="745"/>
      <c r="F18" s="745"/>
      <c r="G18" s="745"/>
      <c r="H18" s="746"/>
      <c r="I18" s="124"/>
      <c r="J18" s="125"/>
      <c r="K18" s="25" t="e">
        <f>+#REF!</f>
        <v>#REF!</v>
      </c>
      <c r="L18" s="804">
        <v>10</v>
      </c>
      <c r="M18" s="805"/>
      <c r="N18" s="24" t="e">
        <f>K18/L18</f>
        <v>#REF!</v>
      </c>
    </row>
    <row r="19" spans="2:14" ht="36" customHeight="1">
      <c r="B19" s="744"/>
      <c r="C19" s="745"/>
      <c r="D19" s="745"/>
      <c r="E19" s="745"/>
      <c r="F19" s="745"/>
      <c r="G19" s="745"/>
      <c r="H19" s="746"/>
      <c r="I19" s="798"/>
      <c r="J19" s="799"/>
      <c r="K19" s="25"/>
      <c r="L19" s="804"/>
      <c r="M19" s="805"/>
      <c r="N19" s="24"/>
    </row>
    <row r="20" spans="2:14" ht="15.6">
      <c r="B20" s="35"/>
      <c r="C20" s="29"/>
      <c r="D20" s="29"/>
      <c r="E20" s="36"/>
      <c r="F20" s="36"/>
      <c r="G20" s="36"/>
      <c r="H20" s="97"/>
      <c r="I20" s="39"/>
      <c r="J20" s="40"/>
      <c r="K20" s="41"/>
      <c r="L20" s="42"/>
      <c r="M20" s="43"/>
      <c r="N20" s="98"/>
    </row>
    <row r="21" spans="2:14" ht="15.6">
      <c r="B21" s="742" t="s">
        <v>27</v>
      </c>
      <c r="C21" s="743"/>
      <c r="D21" s="743"/>
      <c r="E21" s="28"/>
      <c r="F21" s="45"/>
      <c r="G21" s="45"/>
      <c r="H21" s="46"/>
      <c r="I21" s="39"/>
      <c r="J21" s="40"/>
      <c r="K21" s="47"/>
      <c r="L21" s="42"/>
      <c r="M21" s="48">
        <v>0.1</v>
      </c>
      <c r="N21" s="49" t="e">
        <f>N55*M21</f>
        <v>#REF!</v>
      </c>
    </row>
    <row r="22" spans="2:14" ht="16.2" thickBot="1">
      <c r="B22" s="744"/>
      <c r="C22" s="745"/>
      <c r="D22" s="745"/>
      <c r="E22" s="745"/>
      <c r="F22" s="745"/>
      <c r="G22" s="745"/>
      <c r="H22" s="746"/>
      <c r="I22" s="747"/>
      <c r="J22" s="748"/>
      <c r="K22" s="50"/>
      <c r="L22" s="749"/>
      <c r="M22" s="750"/>
      <c r="N22" s="51"/>
    </row>
    <row r="23" spans="2:14" ht="25.5" customHeight="1" thickBot="1">
      <c r="B23" s="710" t="s">
        <v>28</v>
      </c>
      <c r="C23" s="711"/>
      <c r="D23" s="711"/>
      <c r="E23" s="711"/>
      <c r="F23" s="711"/>
      <c r="G23" s="711"/>
      <c r="H23" s="711"/>
      <c r="I23" s="711"/>
      <c r="J23" s="711"/>
      <c r="K23" s="711"/>
      <c r="L23" s="711"/>
      <c r="M23" s="714"/>
      <c r="N23" s="52" t="e">
        <f>SUM(N13:N22)</f>
        <v>#REF!</v>
      </c>
    </row>
    <row r="24" spans="2:14" ht="15.6">
      <c r="B24" s="3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9"/>
    </row>
    <row r="25" spans="2:14" ht="15.6">
      <c r="B25" s="145" t="s">
        <v>29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4"/>
    </row>
    <row r="26" spans="2:14" ht="16.2" thickBot="1">
      <c r="B26" s="55"/>
      <c r="C26" s="32"/>
      <c r="D26" s="32"/>
      <c r="E26" s="32"/>
      <c r="F26" s="32"/>
      <c r="G26" s="32"/>
      <c r="H26" s="32"/>
      <c r="I26" s="32"/>
      <c r="J26" s="6"/>
      <c r="K26" s="6"/>
      <c r="L26" s="6"/>
      <c r="M26" s="6"/>
      <c r="N26" s="9"/>
    </row>
    <row r="27" spans="2:14" ht="15.6">
      <c r="B27" s="751" t="s">
        <v>20</v>
      </c>
      <c r="C27" s="752"/>
      <c r="D27" s="752"/>
      <c r="E27" s="752"/>
      <c r="F27" s="752"/>
      <c r="G27" s="752"/>
      <c r="H27" s="752"/>
      <c r="I27" s="753"/>
      <c r="J27" s="56" t="s">
        <v>21</v>
      </c>
      <c r="K27" s="33" t="s">
        <v>2</v>
      </c>
      <c r="L27" s="754" t="s">
        <v>30</v>
      </c>
      <c r="M27" s="753"/>
      <c r="N27" s="34" t="s">
        <v>26</v>
      </c>
    </row>
    <row r="28" spans="2:14" ht="30.45" customHeight="1">
      <c r="B28" s="744" t="e">
        <f>+#REF!</f>
        <v>#REF!</v>
      </c>
      <c r="C28" s="745"/>
      <c r="D28" s="745"/>
      <c r="E28" s="745"/>
      <c r="F28" s="745"/>
      <c r="G28" s="745"/>
      <c r="H28" s="745"/>
      <c r="I28" s="746"/>
      <c r="J28" s="69" t="e">
        <f>+#REF!</f>
        <v>#REF!</v>
      </c>
      <c r="K28" s="14">
        <v>6.0000000000000001E-3</v>
      </c>
      <c r="L28" s="738" t="e">
        <f>+#REF!</f>
        <v>#REF!</v>
      </c>
      <c r="M28" s="739"/>
      <c r="N28" s="198" t="e">
        <f t="shared" ref="N28:N33" si="0">K28*L28</f>
        <v>#REF!</v>
      </c>
    </row>
    <row r="29" spans="2:14" ht="30.45" customHeight="1">
      <c r="B29" s="744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4">
        <v>6.0000000000000001E-3</v>
      </c>
      <c r="L29" s="738" t="e">
        <f>+#REF!</f>
        <v>#REF!</v>
      </c>
      <c r="M29" s="739"/>
      <c r="N29" s="198" t="e">
        <f t="shared" si="0"/>
        <v>#REF!</v>
      </c>
    </row>
    <row r="30" spans="2:14" ht="30.45" customHeight="1">
      <c r="B30" s="744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4">
        <v>6.0000000000000001E-3</v>
      </c>
      <c r="L30" s="738" t="e">
        <f>+#REF!</f>
        <v>#REF!</v>
      </c>
      <c r="M30" s="739"/>
      <c r="N30" s="198" t="e">
        <f t="shared" si="0"/>
        <v>#REF!</v>
      </c>
    </row>
    <row r="31" spans="2:14" ht="30.45" customHeight="1">
      <c r="B31" s="744" t="e">
        <f>+#REF!</f>
        <v>#REF!</v>
      </c>
      <c r="C31" s="745"/>
      <c r="D31" s="745"/>
      <c r="E31" s="745"/>
      <c r="F31" s="745"/>
      <c r="G31" s="745"/>
      <c r="H31" s="745"/>
      <c r="I31" s="746"/>
      <c r="J31" s="69" t="e">
        <f>+#REF!</f>
        <v>#REF!</v>
      </c>
      <c r="K31" s="14">
        <v>0.01</v>
      </c>
      <c r="L31" s="738" t="e">
        <f>+#REF!</f>
        <v>#REF!</v>
      </c>
      <c r="M31" s="739"/>
      <c r="N31" s="198" t="e">
        <f t="shared" si="0"/>
        <v>#REF!</v>
      </c>
    </row>
    <row r="32" spans="2:14" ht="30.45" customHeight="1">
      <c r="B32" s="744" t="e">
        <f>+#REF!</f>
        <v>#REF!</v>
      </c>
      <c r="C32" s="745"/>
      <c r="D32" s="745"/>
      <c r="E32" s="745"/>
      <c r="F32" s="745"/>
      <c r="G32" s="745"/>
      <c r="H32" s="745"/>
      <c r="I32" s="746"/>
      <c r="J32" s="69" t="e">
        <f>+#REF!</f>
        <v>#REF!</v>
      </c>
      <c r="K32" s="14">
        <v>0.02</v>
      </c>
      <c r="L32" s="738" t="e">
        <f>+#REF!</f>
        <v>#REF!</v>
      </c>
      <c r="M32" s="739"/>
      <c r="N32" s="198" t="e">
        <f t="shared" si="0"/>
        <v>#REF!</v>
      </c>
    </row>
    <row r="33" spans="2:14" ht="30.45" customHeight="1">
      <c r="B33" s="744" t="e">
        <f>+#REF!</f>
        <v>#REF!</v>
      </c>
      <c r="C33" s="745"/>
      <c r="D33" s="745"/>
      <c r="E33" s="745"/>
      <c r="F33" s="745"/>
      <c r="G33" s="745"/>
      <c r="H33" s="745"/>
      <c r="I33" s="746"/>
      <c r="J33" s="69" t="e">
        <f>+#REF!</f>
        <v>#REF!</v>
      </c>
      <c r="K33" s="14">
        <v>1.05</v>
      </c>
      <c r="L33" s="738" t="e">
        <f>+#REF!</f>
        <v>#REF!</v>
      </c>
      <c r="M33" s="739"/>
      <c r="N33" s="198" t="e">
        <f t="shared" si="0"/>
        <v>#REF!</v>
      </c>
    </row>
    <row r="34" spans="2:14" ht="16.2" thickBot="1">
      <c r="B34" s="58"/>
      <c r="C34" s="59"/>
      <c r="D34" s="59"/>
      <c r="E34" s="59"/>
      <c r="F34" s="59"/>
      <c r="G34" s="59"/>
      <c r="H34" s="59"/>
      <c r="I34" s="59"/>
      <c r="J34" s="60"/>
      <c r="K34" s="60"/>
      <c r="L34" s="61"/>
      <c r="M34" s="26"/>
      <c r="N34" s="62"/>
    </row>
    <row r="35" spans="2:14" ht="16.2" thickBot="1">
      <c r="B35" s="710" t="s">
        <v>28</v>
      </c>
      <c r="C35" s="711"/>
      <c r="D35" s="711"/>
      <c r="E35" s="711"/>
      <c r="F35" s="711"/>
      <c r="G35" s="711"/>
      <c r="H35" s="711"/>
      <c r="I35" s="711"/>
      <c r="J35" s="711"/>
      <c r="K35" s="711"/>
      <c r="L35" s="711"/>
      <c r="M35" s="714"/>
      <c r="N35" s="52" t="e">
        <f>SUM(N28:N34)</f>
        <v>#REF!</v>
      </c>
    </row>
    <row r="36" spans="2:14" ht="15.6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15.6">
      <c r="B37" s="145" t="s">
        <v>31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4"/>
    </row>
    <row r="38" spans="2:14" ht="16.2" thickBot="1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31.2">
      <c r="B39" s="63" t="s">
        <v>32</v>
      </c>
      <c r="C39" s="64"/>
      <c r="D39" s="64"/>
      <c r="E39" s="64"/>
      <c r="F39" s="64"/>
      <c r="G39" s="64"/>
      <c r="H39" s="65" t="s">
        <v>21</v>
      </c>
      <c r="I39" s="65" t="s">
        <v>33</v>
      </c>
      <c r="J39" s="66" t="s">
        <v>34</v>
      </c>
      <c r="K39" s="65" t="s">
        <v>35</v>
      </c>
      <c r="L39" s="723" t="s">
        <v>36</v>
      </c>
      <c r="M39" s="724"/>
      <c r="N39" s="67" t="s">
        <v>26</v>
      </c>
    </row>
    <row r="40" spans="2:14" ht="30.75" customHeight="1">
      <c r="B40" s="725"/>
      <c r="C40" s="726"/>
      <c r="D40" s="726"/>
      <c r="E40" s="726"/>
      <c r="F40" s="726"/>
      <c r="G40" s="727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69"/>
      <c r="I42" s="47"/>
      <c r="J42" s="23"/>
      <c r="K42" s="47"/>
      <c r="L42" s="728"/>
      <c r="M42" s="729"/>
      <c r="N42" s="70"/>
    </row>
    <row r="43" spans="2:14" ht="15.6">
      <c r="B43" s="68"/>
      <c r="C43" s="71"/>
      <c r="D43" s="71"/>
      <c r="E43" s="71"/>
      <c r="F43" s="71"/>
      <c r="G43" s="71"/>
      <c r="H43" s="72"/>
      <c r="I43" s="47"/>
      <c r="J43" s="47"/>
      <c r="K43" s="47"/>
      <c r="L43" s="73"/>
      <c r="M43" s="74"/>
      <c r="N43" s="75"/>
    </row>
    <row r="44" spans="2:14" ht="16.2" thickBot="1">
      <c r="B44" s="58"/>
      <c r="C44" s="59"/>
      <c r="D44" s="59"/>
      <c r="E44" s="59"/>
      <c r="F44" s="59"/>
      <c r="G44" s="59"/>
      <c r="H44" s="60"/>
      <c r="I44" s="76"/>
      <c r="J44" s="76"/>
      <c r="K44" s="76"/>
      <c r="L44" s="730"/>
      <c r="M44" s="731"/>
      <c r="N44" s="76"/>
    </row>
    <row r="45" spans="2:14" ht="22.5" customHeight="1" thickBot="1">
      <c r="B45" s="732" t="s">
        <v>28</v>
      </c>
      <c r="C45" s="712"/>
      <c r="D45" s="712"/>
      <c r="E45" s="712"/>
      <c r="F45" s="712"/>
      <c r="G45" s="712"/>
      <c r="H45" s="712"/>
      <c r="I45" s="712"/>
      <c r="J45" s="712"/>
      <c r="K45" s="712"/>
      <c r="L45" s="712"/>
      <c r="M45" s="713"/>
      <c r="N45" s="77">
        <f>SUM(N40:N44)</f>
        <v>0</v>
      </c>
    </row>
    <row r="46" spans="2:14" ht="15.6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15.6">
      <c r="B47" s="145" t="s">
        <v>37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4"/>
    </row>
    <row r="48" spans="2:14" ht="16.2" thickBot="1">
      <c r="B48" s="8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9"/>
    </row>
    <row r="49" spans="2:14" ht="31.2">
      <c r="B49" s="733" t="s">
        <v>38</v>
      </c>
      <c r="C49" s="734"/>
      <c r="D49" s="734"/>
      <c r="E49" s="734"/>
      <c r="F49" s="734"/>
      <c r="G49" s="734"/>
      <c r="H49" s="734"/>
      <c r="I49" s="65" t="s">
        <v>39</v>
      </c>
      <c r="J49" s="66" t="s">
        <v>40</v>
      </c>
      <c r="K49" s="65" t="s">
        <v>41</v>
      </c>
      <c r="L49" s="735" t="s">
        <v>25</v>
      </c>
      <c r="M49" s="736"/>
      <c r="N49" s="78" t="s">
        <v>26</v>
      </c>
    </row>
    <row r="50" spans="2:14" ht="15.6">
      <c r="B50" s="693"/>
      <c r="C50" s="694"/>
      <c r="D50" s="694"/>
      <c r="E50" s="694"/>
      <c r="F50" s="694"/>
      <c r="G50" s="694"/>
      <c r="H50" s="703"/>
      <c r="I50" s="79"/>
      <c r="J50" s="80"/>
      <c r="K50" s="131"/>
      <c r="L50" s="704"/>
      <c r="M50" s="705"/>
      <c r="N50" s="11"/>
    </row>
    <row r="51" spans="2:14" ht="15.6">
      <c r="B51" s="693" t="e">
        <f>+#REF!</f>
        <v>#REF!</v>
      </c>
      <c r="C51" s="694"/>
      <c r="D51" s="694"/>
      <c r="E51" s="694"/>
      <c r="F51" s="694"/>
      <c r="G51" s="694"/>
      <c r="H51" s="703"/>
      <c r="I51" s="79" t="e">
        <f>+K51/J51</f>
        <v>#REF!</v>
      </c>
      <c r="J51" s="80">
        <v>1.85</v>
      </c>
      <c r="K51" s="131" t="e">
        <f>+#REF!</f>
        <v>#REF!</v>
      </c>
      <c r="L51" s="704">
        <v>140</v>
      </c>
      <c r="M51" s="705"/>
      <c r="N51" s="11" t="e">
        <f>K51/L51</f>
        <v>#REF!</v>
      </c>
    </row>
    <row r="52" spans="2:14" ht="15.6">
      <c r="B52" s="693" t="e">
        <f>+#REF!</f>
        <v>#REF!</v>
      </c>
      <c r="C52" s="694"/>
      <c r="D52" s="694"/>
      <c r="E52" s="694"/>
      <c r="F52" s="694"/>
      <c r="G52" s="694"/>
      <c r="H52" s="703"/>
      <c r="I52" s="79" t="e">
        <f>+K52/J52</f>
        <v>#REF!</v>
      </c>
      <c r="J52" s="80">
        <v>1.85</v>
      </c>
      <c r="K52" s="131" t="e">
        <f>+#REF!</f>
        <v>#REF!</v>
      </c>
      <c r="L52" s="704">
        <v>140</v>
      </c>
      <c r="M52" s="705"/>
      <c r="N52" s="11" t="e">
        <f>K52/L52</f>
        <v>#REF!</v>
      </c>
    </row>
    <row r="53" spans="2:14" ht="15.6">
      <c r="B53" s="693" t="e">
        <f>+#REF!</f>
        <v>#REF!</v>
      </c>
      <c r="C53" s="694"/>
      <c r="D53" s="694"/>
      <c r="E53" s="694"/>
      <c r="F53" s="694"/>
      <c r="G53" s="694"/>
      <c r="H53" s="703"/>
      <c r="I53" s="79" t="e">
        <f>+K53/J53</f>
        <v>#REF!</v>
      </c>
      <c r="J53" s="82">
        <v>1.85</v>
      </c>
      <c r="K53" s="131" t="e">
        <f>+#REF!</f>
        <v>#REF!</v>
      </c>
      <c r="L53" s="704">
        <v>140</v>
      </c>
      <c r="M53" s="705"/>
      <c r="N53" s="11" t="e">
        <f>K53/L53</f>
        <v>#REF!</v>
      </c>
    </row>
    <row r="54" spans="2:14" ht="16.2" thickBot="1">
      <c r="B54" s="693" t="e">
        <f>+#REF!</f>
        <v>#REF!</v>
      </c>
      <c r="C54" s="694"/>
      <c r="D54" s="694"/>
      <c r="E54" s="694"/>
      <c r="F54" s="694"/>
      <c r="G54" s="694"/>
      <c r="H54" s="703"/>
      <c r="I54" s="79" t="e">
        <f>+K54/J54</f>
        <v>#REF!</v>
      </c>
      <c r="J54" s="82">
        <v>1.85</v>
      </c>
      <c r="K54" s="131" t="e">
        <f>+#REF!</f>
        <v>#REF!</v>
      </c>
      <c r="L54" s="704">
        <v>140</v>
      </c>
      <c r="M54" s="705"/>
      <c r="N54" s="11" t="e">
        <f>K54/L54</f>
        <v>#REF!</v>
      </c>
    </row>
    <row r="55" spans="2:14" ht="16.2" thickBot="1">
      <c r="B55" s="710" t="s">
        <v>28</v>
      </c>
      <c r="C55" s="711"/>
      <c r="D55" s="711"/>
      <c r="E55" s="711"/>
      <c r="F55" s="711"/>
      <c r="G55" s="711"/>
      <c r="H55" s="711"/>
      <c r="I55" s="712"/>
      <c r="J55" s="712"/>
      <c r="K55" s="712"/>
      <c r="L55" s="712"/>
      <c r="M55" s="713"/>
      <c r="N55" s="87" t="e">
        <f>SUM(N50:N54)</f>
        <v>#REF!</v>
      </c>
    </row>
    <row r="56" spans="2:14" ht="16.2" thickBot="1">
      <c r="B56" s="8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9"/>
    </row>
    <row r="57" spans="2:14" ht="16.2" thickBot="1">
      <c r="B57" s="710" t="s">
        <v>42</v>
      </c>
      <c r="C57" s="711"/>
      <c r="D57" s="711"/>
      <c r="E57" s="711"/>
      <c r="F57" s="711"/>
      <c r="G57" s="711"/>
      <c r="H57" s="711"/>
      <c r="I57" s="711"/>
      <c r="J57" s="711"/>
      <c r="K57" s="711"/>
      <c r="L57" s="711"/>
      <c r="M57" s="714"/>
      <c r="N57" s="88" t="e">
        <f>ROUND((N23+N35+N45+N55),0)</f>
        <v>#REF!</v>
      </c>
    </row>
    <row r="58" spans="2:14">
      <c r="B58" s="101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3"/>
    </row>
    <row r="59" spans="2:14">
      <c r="B59" s="148" t="s">
        <v>65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104"/>
    </row>
    <row r="60" spans="2:14" ht="15" thickBot="1">
      <c r="B60" s="101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3"/>
    </row>
    <row r="61" spans="2:14">
      <c r="B61" s="715" t="s">
        <v>66</v>
      </c>
      <c r="C61" s="716"/>
      <c r="D61" s="716"/>
      <c r="E61" s="716"/>
      <c r="F61" s="716"/>
      <c r="G61" s="716"/>
      <c r="H61" s="716"/>
      <c r="I61" s="105"/>
      <c r="J61" s="106"/>
      <c r="K61" s="107" t="s">
        <v>67</v>
      </c>
      <c r="L61" s="717" t="s">
        <v>68</v>
      </c>
      <c r="M61" s="718"/>
      <c r="N61" s="108"/>
    </row>
    <row r="62" spans="2:14">
      <c r="B62" s="719" t="s">
        <v>9</v>
      </c>
      <c r="C62" s="720"/>
      <c r="D62" s="720"/>
      <c r="E62" s="720"/>
      <c r="F62" s="720"/>
      <c r="G62" s="720"/>
      <c r="H62" s="720"/>
      <c r="I62" s="109"/>
      <c r="J62" s="110"/>
      <c r="K62" s="111">
        <v>0.24</v>
      </c>
      <c r="L62" s="721" t="e">
        <f>N57*K62</f>
        <v>#REF!</v>
      </c>
      <c r="M62" s="722"/>
      <c r="N62" s="112"/>
    </row>
    <row r="63" spans="2:14">
      <c r="B63" s="113" t="s">
        <v>10</v>
      </c>
      <c r="C63" s="114"/>
      <c r="D63" s="114"/>
      <c r="E63" s="114"/>
      <c r="F63" s="114"/>
      <c r="G63" s="114"/>
      <c r="H63" s="114"/>
      <c r="I63" s="109"/>
      <c r="J63" s="110"/>
      <c r="K63" s="111">
        <v>0.01</v>
      </c>
      <c r="L63" s="721" t="e">
        <f>N57*K63</f>
        <v>#REF!</v>
      </c>
      <c r="M63" s="722"/>
      <c r="N63" s="112"/>
    </row>
    <row r="64" spans="2:14" ht="15" thickBot="1">
      <c r="B64" s="115" t="s">
        <v>11</v>
      </c>
      <c r="C64" s="116"/>
      <c r="D64" s="116"/>
      <c r="E64" s="116"/>
      <c r="F64" s="116"/>
      <c r="G64" s="116"/>
      <c r="H64" s="116"/>
      <c r="I64" s="117"/>
      <c r="J64" s="118"/>
      <c r="K64" s="119">
        <v>0.05</v>
      </c>
      <c r="L64" s="701" t="e">
        <f>N57*K64</f>
        <v>#REF!</v>
      </c>
      <c r="M64" s="702"/>
      <c r="N64" s="112"/>
    </row>
    <row r="65" spans="1:14" ht="15" thickBot="1">
      <c r="B65" s="696" t="s">
        <v>28</v>
      </c>
      <c r="C65" s="697"/>
      <c r="D65" s="697"/>
      <c r="E65" s="697"/>
      <c r="F65" s="697"/>
      <c r="G65" s="697"/>
      <c r="H65" s="697"/>
      <c r="I65" s="697"/>
      <c r="J65" s="697"/>
      <c r="K65" s="697"/>
      <c r="L65" s="697"/>
      <c r="M65" s="698"/>
      <c r="N65" s="120" t="e">
        <f>L62+L63+L64</f>
        <v>#REF!</v>
      </c>
    </row>
    <row r="66" spans="1:14" ht="15" thickBot="1">
      <c r="B66" s="101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3"/>
    </row>
    <row r="67" spans="1:14" ht="15" thickBot="1">
      <c r="A67" t="s">
        <v>78</v>
      </c>
      <c r="B67" s="696" t="s">
        <v>69</v>
      </c>
      <c r="C67" s="697"/>
      <c r="D67" s="697"/>
      <c r="E67" s="697"/>
      <c r="F67" s="697"/>
      <c r="G67" s="697"/>
      <c r="H67" s="697"/>
      <c r="I67" s="697"/>
      <c r="J67" s="697"/>
      <c r="K67" s="697"/>
      <c r="L67" s="697"/>
      <c r="M67" s="698"/>
      <c r="N67" s="121" t="e">
        <f>N57+N65</f>
        <v>#REF!</v>
      </c>
    </row>
    <row r="68" spans="1:14" ht="15.6"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7"/>
    </row>
    <row r="69" spans="1:14" ht="15.6">
      <c r="B69" s="8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9"/>
    </row>
    <row r="70" spans="1:14" ht="15.6">
      <c r="B70" s="8"/>
      <c r="C70" s="89"/>
      <c r="D70" s="89"/>
      <c r="E70" s="89"/>
      <c r="F70" s="89"/>
      <c r="G70" s="89"/>
      <c r="H70" s="6"/>
      <c r="I70" s="6"/>
      <c r="J70" s="6"/>
      <c r="K70" s="6"/>
      <c r="L70" s="6"/>
      <c r="M70" s="6"/>
      <c r="N70" s="9"/>
    </row>
    <row r="71" spans="1:14" ht="15.6">
      <c r="B71" s="12"/>
      <c r="C71" s="699" t="s">
        <v>16</v>
      </c>
      <c r="D71" s="699"/>
      <c r="E71" s="699"/>
      <c r="F71" s="699"/>
      <c r="G71" s="6"/>
      <c r="H71" s="89"/>
      <c r="I71" s="6"/>
      <c r="J71" s="699" t="s">
        <v>17</v>
      </c>
      <c r="K71" s="699"/>
      <c r="L71" s="699"/>
      <c r="M71" s="6"/>
      <c r="N71" s="9"/>
    </row>
    <row r="72" spans="1:14" ht="18.45" customHeight="1">
      <c r="B72" s="12"/>
      <c r="C72" s="700"/>
      <c r="D72" s="700"/>
      <c r="E72" s="700"/>
      <c r="F72" s="700"/>
      <c r="G72" s="89"/>
      <c r="H72" s="89"/>
      <c r="I72" s="6"/>
      <c r="J72" s="700"/>
      <c r="K72" s="700"/>
      <c r="L72" s="700"/>
      <c r="M72" s="6"/>
      <c r="N72" s="9"/>
    </row>
    <row r="73" spans="1:14" ht="31.5" customHeight="1">
      <c r="B73" s="687" t="s">
        <v>43</v>
      </c>
      <c r="C73" s="688"/>
      <c r="D73" s="688"/>
      <c r="E73" s="688"/>
      <c r="F73" s="688"/>
      <c r="G73" s="688"/>
      <c r="H73" s="688"/>
      <c r="I73" s="688"/>
      <c r="J73" s="688"/>
      <c r="K73" s="688"/>
      <c r="L73" s="688"/>
      <c r="M73" s="688"/>
      <c r="N73" s="689"/>
    </row>
    <row r="74" spans="1:14" ht="15.6">
      <c r="B74" s="690"/>
      <c r="C74" s="691"/>
      <c r="D74" s="691"/>
      <c r="E74" s="691"/>
      <c r="F74" s="691"/>
      <c r="G74" s="691"/>
      <c r="H74" s="691"/>
      <c r="I74" s="691"/>
      <c r="J74" s="691"/>
      <c r="K74" s="691"/>
      <c r="L74" s="691"/>
      <c r="M74" s="691"/>
      <c r="N74" s="692"/>
    </row>
    <row r="75" spans="1:14" ht="15.6">
      <c r="B75" s="693"/>
      <c r="C75" s="694"/>
      <c r="D75" s="694"/>
      <c r="E75" s="694"/>
      <c r="F75" s="694"/>
      <c r="G75" s="694"/>
      <c r="H75" s="694"/>
      <c r="I75" s="694"/>
      <c r="J75" s="694"/>
      <c r="K75" s="694"/>
      <c r="L75" s="694"/>
      <c r="M75" s="694"/>
      <c r="N75" s="695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  <row r="82" spans="2:14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</row>
  </sheetData>
  <mergeCells count="8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9:H19"/>
    <mergeCell ref="I19:J19"/>
    <mergeCell ref="L19:M19"/>
    <mergeCell ref="I17:J17"/>
    <mergeCell ref="L15:M15"/>
    <mergeCell ref="L16:M16"/>
    <mergeCell ref="L17:M17"/>
    <mergeCell ref="B15:H15"/>
    <mergeCell ref="B16:H16"/>
    <mergeCell ref="B17:H17"/>
    <mergeCell ref="I15:J15"/>
    <mergeCell ref="I16:J16"/>
    <mergeCell ref="B18:H18"/>
    <mergeCell ref="L42:M42"/>
    <mergeCell ref="B28:I28"/>
    <mergeCell ref="L28:M28"/>
    <mergeCell ref="B32:I32"/>
    <mergeCell ref="L32:M32"/>
    <mergeCell ref="B33:I33"/>
    <mergeCell ref="L33:M33"/>
    <mergeCell ref="B35:M35"/>
    <mergeCell ref="L39:M39"/>
    <mergeCell ref="B40:G40"/>
    <mergeCell ref="L40:M40"/>
    <mergeCell ref="L41:M41"/>
    <mergeCell ref="L44:M44"/>
    <mergeCell ref="B45:M45"/>
    <mergeCell ref="B49:H49"/>
    <mergeCell ref="L49:M49"/>
    <mergeCell ref="B50:H50"/>
    <mergeCell ref="L50:M50"/>
    <mergeCell ref="B51:H51"/>
    <mergeCell ref="L51:M51"/>
    <mergeCell ref="B53:H53"/>
    <mergeCell ref="L53:M53"/>
    <mergeCell ref="B54:H54"/>
    <mergeCell ref="L54:M54"/>
    <mergeCell ref="B52:H52"/>
    <mergeCell ref="L52:M52"/>
    <mergeCell ref="B55:M55"/>
    <mergeCell ref="B57:M57"/>
    <mergeCell ref="B61:H61"/>
    <mergeCell ref="L61:M61"/>
    <mergeCell ref="B62:H62"/>
    <mergeCell ref="L62:M62"/>
    <mergeCell ref="L63:M63"/>
    <mergeCell ref="L64:M64"/>
    <mergeCell ref="B65:M65"/>
    <mergeCell ref="B67:M67"/>
    <mergeCell ref="C71:F71"/>
    <mergeCell ref="J71:L71"/>
    <mergeCell ref="C72:F72"/>
    <mergeCell ref="J72:L72"/>
    <mergeCell ref="B73:N73"/>
    <mergeCell ref="B74:N74"/>
    <mergeCell ref="B75:N75"/>
    <mergeCell ref="L18:M18"/>
    <mergeCell ref="B29:I29"/>
    <mergeCell ref="B30:I30"/>
    <mergeCell ref="B31:I31"/>
    <mergeCell ref="L29:M29"/>
    <mergeCell ref="L30:M30"/>
    <mergeCell ref="L31:M31"/>
    <mergeCell ref="B21:D21"/>
    <mergeCell ref="B22:H22"/>
    <mergeCell ref="I22:J22"/>
    <mergeCell ref="L22:M22"/>
    <mergeCell ref="B23:M23"/>
    <mergeCell ref="B27:I27"/>
    <mergeCell ref="L27:M27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59AD-4120-4570-B907-F68AA7F73E55}">
  <sheetPr>
    <tabColor rgb="FF3AEA36"/>
  </sheetPr>
  <dimension ref="A1:N8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/>
      <c r="J14" s="799"/>
      <c r="K14" s="25" t="e">
        <f>+#REF!</f>
        <v>#REF!</v>
      </c>
      <c r="L14" s="804">
        <v>40</v>
      </c>
      <c r="M14" s="805"/>
      <c r="N14" s="24" t="e">
        <f t="shared" ref="N14:N19" si="0">K14/L14</f>
        <v>#REF!</v>
      </c>
    </row>
    <row r="15" spans="2:14" ht="36" customHeight="1">
      <c r="B15" s="744" t="e">
        <f>+#REF!</f>
        <v>#REF!</v>
      </c>
      <c r="C15" s="745"/>
      <c r="D15" s="745"/>
      <c r="E15" s="745"/>
      <c r="F15" s="745"/>
      <c r="G15" s="745"/>
      <c r="H15" s="746"/>
      <c r="I15" s="798"/>
      <c r="J15" s="799"/>
      <c r="K15" s="25" t="e">
        <f>+#REF!</f>
        <v>#REF!</v>
      </c>
      <c r="L15" s="804">
        <v>25</v>
      </c>
      <c r="M15" s="805"/>
      <c r="N15" s="24" t="e">
        <f t="shared" si="0"/>
        <v>#REF!</v>
      </c>
    </row>
    <row r="16" spans="2:14" ht="36" customHeight="1">
      <c r="B16" s="744" t="e">
        <f>+#REF!</f>
        <v>#REF!</v>
      </c>
      <c r="C16" s="745"/>
      <c r="D16" s="745"/>
      <c r="E16" s="745"/>
      <c r="F16" s="745"/>
      <c r="G16" s="745"/>
      <c r="H16" s="746"/>
      <c r="I16" s="798"/>
      <c r="J16" s="799"/>
      <c r="K16" s="25" t="e">
        <f>+#REF!</f>
        <v>#REF!</v>
      </c>
      <c r="L16" s="804">
        <v>25</v>
      </c>
      <c r="M16" s="805"/>
      <c r="N16" s="24" t="e">
        <f t="shared" si="0"/>
        <v>#REF!</v>
      </c>
    </row>
    <row r="17" spans="2:14" ht="36" customHeight="1">
      <c r="B17" s="744" t="e">
        <f>+#REF!</f>
        <v>#REF!</v>
      </c>
      <c r="C17" s="745"/>
      <c r="D17" s="745"/>
      <c r="E17" s="745"/>
      <c r="F17" s="745"/>
      <c r="G17" s="745"/>
      <c r="H17" s="746"/>
      <c r="I17" s="798"/>
      <c r="J17" s="799"/>
      <c r="K17" s="25" t="e">
        <f>+#REF!</f>
        <v>#REF!</v>
      </c>
      <c r="L17" s="804">
        <v>25</v>
      </c>
      <c r="M17" s="805"/>
      <c r="N17" s="24" t="e">
        <f t="shared" si="0"/>
        <v>#REF!</v>
      </c>
    </row>
    <row r="18" spans="2:14" ht="36" customHeight="1">
      <c r="B18" s="744" t="e">
        <f>+#REF!</f>
        <v>#REF!</v>
      </c>
      <c r="C18" s="745"/>
      <c r="D18" s="745"/>
      <c r="E18" s="745"/>
      <c r="F18" s="745"/>
      <c r="G18" s="745"/>
      <c r="H18" s="746"/>
      <c r="I18" s="124"/>
      <c r="J18" s="125"/>
      <c r="K18" s="25" t="e">
        <f>+#REF!</f>
        <v>#REF!</v>
      </c>
      <c r="L18" s="804">
        <v>25</v>
      </c>
      <c r="M18" s="805"/>
      <c r="N18" s="24" t="e">
        <f t="shared" si="0"/>
        <v>#REF!</v>
      </c>
    </row>
    <row r="19" spans="2:14" ht="36" customHeight="1">
      <c r="B19" s="744" t="e">
        <f>+#REF!</f>
        <v>#REF!</v>
      </c>
      <c r="C19" s="745"/>
      <c r="D19" s="745"/>
      <c r="E19" s="745"/>
      <c r="F19" s="745"/>
      <c r="G19" s="745"/>
      <c r="H19" s="746"/>
      <c r="I19" s="798"/>
      <c r="J19" s="799"/>
      <c r="K19" s="25" t="e">
        <f>+#REF!</f>
        <v>#REF!</v>
      </c>
      <c r="L19" s="804">
        <v>25</v>
      </c>
      <c r="M19" s="805"/>
      <c r="N19" s="24" t="e">
        <f t="shared" si="0"/>
        <v>#REF!</v>
      </c>
    </row>
    <row r="20" spans="2:14" ht="15.6">
      <c r="B20" s="35"/>
      <c r="C20" s="29"/>
      <c r="D20" s="29"/>
      <c r="E20" s="36"/>
      <c r="F20" s="36"/>
      <c r="G20" s="36"/>
      <c r="H20" s="97"/>
      <c r="I20" s="39"/>
      <c r="J20" s="40"/>
      <c r="K20" s="41"/>
      <c r="L20" s="42"/>
      <c r="M20" s="43"/>
      <c r="N20" s="98"/>
    </row>
    <row r="21" spans="2:14" ht="15.6">
      <c r="B21" s="742" t="s">
        <v>27</v>
      </c>
      <c r="C21" s="743"/>
      <c r="D21" s="743"/>
      <c r="E21" s="28"/>
      <c r="F21" s="45"/>
      <c r="G21" s="45"/>
      <c r="H21" s="46"/>
      <c r="I21" s="39"/>
      <c r="J21" s="40"/>
      <c r="K21" s="47"/>
      <c r="L21" s="42"/>
      <c r="M21" s="48">
        <v>0.1</v>
      </c>
      <c r="N21" s="49" t="e">
        <f>N55*M21</f>
        <v>#REF!</v>
      </c>
    </row>
    <row r="22" spans="2:14" ht="16.2" thickBot="1">
      <c r="B22" s="744"/>
      <c r="C22" s="745"/>
      <c r="D22" s="745"/>
      <c r="E22" s="745"/>
      <c r="F22" s="745"/>
      <c r="G22" s="745"/>
      <c r="H22" s="746"/>
      <c r="I22" s="747"/>
      <c r="J22" s="748"/>
      <c r="K22" s="50"/>
      <c r="L22" s="749"/>
      <c r="M22" s="750"/>
      <c r="N22" s="51"/>
    </row>
    <row r="23" spans="2:14" ht="25.5" customHeight="1" thickBot="1">
      <c r="B23" s="710" t="s">
        <v>28</v>
      </c>
      <c r="C23" s="711"/>
      <c r="D23" s="711"/>
      <c r="E23" s="711"/>
      <c r="F23" s="711"/>
      <c r="G23" s="711"/>
      <c r="H23" s="711"/>
      <c r="I23" s="711"/>
      <c r="J23" s="711"/>
      <c r="K23" s="711"/>
      <c r="L23" s="711"/>
      <c r="M23" s="714"/>
      <c r="N23" s="52" t="e">
        <f>SUM(N13:N22)</f>
        <v>#REF!</v>
      </c>
    </row>
    <row r="24" spans="2:14" ht="15.6">
      <c r="B24" s="3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9"/>
    </row>
    <row r="25" spans="2:14" ht="15.6">
      <c r="B25" s="145" t="s">
        <v>29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4"/>
    </row>
    <row r="26" spans="2:14" ht="16.2" thickBot="1">
      <c r="B26" s="55"/>
      <c r="C26" s="32"/>
      <c r="D26" s="32"/>
      <c r="E26" s="32"/>
      <c r="F26" s="32"/>
      <c r="G26" s="32"/>
      <c r="H26" s="32"/>
      <c r="I26" s="32"/>
      <c r="J26" s="6"/>
      <c r="K26" s="6"/>
      <c r="L26" s="6"/>
      <c r="M26" s="6"/>
      <c r="N26" s="9"/>
    </row>
    <row r="27" spans="2:14" ht="15.6">
      <c r="B27" s="751" t="s">
        <v>20</v>
      </c>
      <c r="C27" s="752"/>
      <c r="D27" s="752"/>
      <c r="E27" s="752"/>
      <c r="F27" s="752"/>
      <c r="G27" s="752"/>
      <c r="H27" s="752"/>
      <c r="I27" s="753"/>
      <c r="J27" s="56" t="s">
        <v>21</v>
      </c>
      <c r="K27" s="33" t="s">
        <v>2</v>
      </c>
      <c r="L27" s="754" t="s">
        <v>30</v>
      </c>
      <c r="M27" s="753"/>
      <c r="N27" s="34" t="s">
        <v>26</v>
      </c>
    </row>
    <row r="28" spans="2:14" ht="30.45" customHeight="1">
      <c r="B28" s="744" t="e">
        <f>+#REF!</f>
        <v>#REF!</v>
      </c>
      <c r="C28" s="745"/>
      <c r="D28" s="745"/>
      <c r="E28" s="745"/>
      <c r="F28" s="745"/>
      <c r="G28" s="745"/>
      <c r="H28" s="745"/>
      <c r="I28" s="746"/>
      <c r="J28" s="69" t="e">
        <f>+#REF!</f>
        <v>#REF!</v>
      </c>
      <c r="K28" s="14">
        <v>0.01</v>
      </c>
      <c r="L28" s="738" t="e">
        <f>+#REF!</f>
        <v>#REF!</v>
      </c>
      <c r="M28" s="739"/>
      <c r="N28" s="198" t="e">
        <f t="shared" ref="N28:N33" si="1">K28*L28</f>
        <v>#REF!</v>
      </c>
    </row>
    <row r="29" spans="2:14" ht="30.45" customHeight="1">
      <c r="B29" s="744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4">
        <v>0.01</v>
      </c>
      <c r="L29" s="738" t="e">
        <f>+#REF!</f>
        <v>#REF!</v>
      </c>
      <c r="M29" s="739"/>
      <c r="N29" s="198" t="e">
        <f t="shared" si="1"/>
        <v>#REF!</v>
      </c>
    </row>
    <row r="30" spans="2:14" ht="30.45" customHeight="1">
      <c r="B30" s="744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4">
        <v>0.01</v>
      </c>
      <c r="L30" s="738" t="e">
        <f>+#REF!</f>
        <v>#REF!</v>
      </c>
      <c r="M30" s="739"/>
      <c r="N30" s="198" t="e">
        <f t="shared" si="1"/>
        <v>#REF!</v>
      </c>
    </row>
    <row r="31" spans="2:14" ht="30.45" customHeight="1">
      <c r="B31" s="744" t="e">
        <f>+#REF!</f>
        <v>#REF!</v>
      </c>
      <c r="C31" s="745"/>
      <c r="D31" s="745"/>
      <c r="E31" s="745"/>
      <c r="F31" s="745"/>
      <c r="G31" s="745"/>
      <c r="H31" s="745"/>
      <c r="I31" s="746"/>
      <c r="J31" s="69" t="e">
        <f>+#REF!</f>
        <v>#REF!</v>
      </c>
      <c r="K31" s="14">
        <v>0.02</v>
      </c>
      <c r="L31" s="738" t="e">
        <f>+#REF!</f>
        <v>#REF!</v>
      </c>
      <c r="M31" s="739"/>
      <c r="N31" s="198" t="e">
        <f t="shared" si="1"/>
        <v>#REF!</v>
      </c>
    </row>
    <row r="32" spans="2:14" ht="30.45" customHeight="1">
      <c r="B32" s="744" t="e">
        <f>+#REF!</f>
        <v>#REF!</v>
      </c>
      <c r="C32" s="745"/>
      <c r="D32" s="745"/>
      <c r="E32" s="745"/>
      <c r="F32" s="745"/>
      <c r="G32" s="745"/>
      <c r="H32" s="745"/>
      <c r="I32" s="746"/>
      <c r="J32" s="69" t="e">
        <f>+#REF!</f>
        <v>#REF!</v>
      </c>
      <c r="K32" s="14">
        <v>0.02</v>
      </c>
      <c r="L32" s="738" t="e">
        <f>+#REF!</f>
        <v>#REF!</v>
      </c>
      <c r="M32" s="739"/>
      <c r="N32" s="198" t="e">
        <f t="shared" si="1"/>
        <v>#REF!</v>
      </c>
    </row>
    <row r="33" spans="2:14" ht="30.45" customHeight="1">
      <c r="B33" s="744" t="e">
        <f>+#REF!</f>
        <v>#REF!</v>
      </c>
      <c r="C33" s="745"/>
      <c r="D33" s="745"/>
      <c r="E33" s="745"/>
      <c r="F33" s="745"/>
      <c r="G33" s="745"/>
      <c r="H33" s="745"/>
      <c r="I33" s="746"/>
      <c r="J33" s="69" t="e">
        <f>+#REF!</f>
        <v>#REF!</v>
      </c>
      <c r="K33" s="14">
        <v>1</v>
      </c>
      <c r="L33" s="738" t="e">
        <f>+#REF!</f>
        <v>#REF!</v>
      </c>
      <c r="M33" s="739"/>
      <c r="N33" s="198" t="e">
        <f t="shared" si="1"/>
        <v>#REF!</v>
      </c>
    </row>
    <row r="34" spans="2:14" ht="16.2" thickBot="1">
      <c r="B34" s="58"/>
      <c r="C34" s="59"/>
      <c r="D34" s="59"/>
      <c r="E34" s="59"/>
      <c r="F34" s="59"/>
      <c r="G34" s="59"/>
      <c r="H34" s="59"/>
      <c r="I34" s="59"/>
      <c r="J34" s="60"/>
      <c r="K34" s="60"/>
      <c r="L34" s="61"/>
      <c r="M34" s="26"/>
      <c r="N34" s="62"/>
    </row>
    <row r="35" spans="2:14" ht="16.2" thickBot="1">
      <c r="B35" s="710" t="s">
        <v>28</v>
      </c>
      <c r="C35" s="711"/>
      <c r="D35" s="711"/>
      <c r="E35" s="711"/>
      <c r="F35" s="711"/>
      <c r="G35" s="711"/>
      <c r="H35" s="711"/>
      <c r="I35" s="711"/>
      <c r="J35" s="711"/>
      <c r="K35" s="711"/>
      <c r="L35" s="711"/>
      <c r="M35" s="714"/>
      <c r="N35" s="52" t="e">
        <f>SUM(N28:N34)</f>
        <v>#REF!</v>
      </c>
    </row>
    <row r="36" spans="2:14" ht="15.6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15.6">
      <c r="B37" s="145" t="s">
        <v>31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4"/>
    </row>
    <row r="38" spans="2:14" ht="16.2" thickBot="1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31.2">
      <c r="B39" s="63" t="s">
        <v>32</v>
      </c>
      <c r="C39" s="64"/>
      <c r="D39" s="64"/>
      <c r="E39" s="64"/>
      <c r="F39" s="64"/>
      <c r="G39" s="64"/>
      <c r="H39" s="65" t="s">
        <v>21</v>
      </c>
      <c r="I39" s="65" t="s">
        <v>417</v>
      </c>
      <c r="J39" s="66" t="s">
        <v>418</v>
      </c>
      <c r="K39" s="65" t="s">
        <v>35</v>
      </c>
      <c r="L39" s="723" t="s">
        <v>36</v>
      </c>
      <c r="M39" s="724"/>
      <c r="N39" s="67" t="s">
        <v>26</v>
      </c>
    </row>
    <row r="40" spans="2:14" ht="30.75" customHeight="1">
      <c r="B40" s="725" t="e">
        <f>#REF!</f>
        <v>#REF!</v>
      </c>
      <c r="C40" s="726"/>
      <c r="D40" s="726"/>
      <c r="E40" s="726"/>
      <c r="F40" s="726"/>
      <c r="G40" s="727"/>
      <c r="H40" s="69" t="e">
        <f>#REF!</f>
        <v>#REF!</v>
      </c>
      <c r="I40" s="47">
        <v>1</v>
      </c>
      <c r="J40" s="23">
        <v>1</v>
      </c>
      <c r="K40" s="47">
        <f>J40*I40</f>
        <v>1</v>
      </c>
      <c r="L40" s="728" t="e">
        <f>#REF!</f>
        <v>#REF!</v>
      </c>
      <c r="M40" s="729"/>
      <c r="N40" s="70" t="e">
        <f>L40*K40</f>
        <v>#REF!</v>
      </c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69"/>
      <c r="I42" s="47"/>
      <c r="J42" s="23"/>
      <c r="K42" s="47"/>
      <c r="L42" s="728"/>
      <c r="M42" s="729"/>
      <c r="N42" s="70"/>
    </row>
    <row r="43" spans="2:14" ht="15.6">
      <c r="B43" s="68"/>
      <c r="C43" s="71"/>
      <c r="D43" s="71"/>
      <c r="E43" s="71"/>
      <c r="F43" s="71"/>
      <c r="G43" s="71"/>
      <c r="H43" s="72"/>
      <c r="I43" s="47"/>
      <c r="J43" s="47"/>
      <c r="K43" s="47"/>
      <c r="L43" s="73"/>
      <c r="M43" s="74"/>
      <c r="N43" s="75"/>
    </row>
    <row r="44" spans="2:14" ht="16.2" thickBot="1">
      <c r="B44" s="58"/>
      <c r="C44" s="59"/>
      <c r="D44" s="59"/>
      <c r="E44" s="59"/>
      <c r="F44" s="59"/>
      <c r="G44" s="59"/>
      <c r="H44" s="60"/>
      <c r="I44" s="76"/>
      <c r="J44" s="76"/>
      <c r="K44" s="76"/>
      <c r="L44" s="730"/>
      <c r="M44" s="731"/>
      <c r="N44" s="76"/>
    </row>
    <row r="45" spans="2:14" ht="22.5" customHeight="1" thickBot="1">
      <c r="B45" s="732" t="s">
        <v>28</v>
      </c>
      <c r="C45" s="712"/>
      <c r="D45" s="712"/>
      <c r="E45" s="712"/>
      <c r="F45" s="712"/>
      <c r="G45" s="712"/>
      <c r="H45" s="712"/>
      <c r="I45" s="712"/>
      <c r="J45" s="712"/>
      <c r="K45" s="712"/>
      <c r="L45" s="712"/>
      <c r="M45" s="713"/>
      <c r="N45" s="77" t="e">
        <f>SUM(N40:N44)</f>
        <v>#REF!</v>
      </c>
    </row>
    <row r="46" spans="2:14" ht="15.6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15.6">
      <c r="B47" s="145" t="s">
        <v>37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4"/>
    </row>
    <row r="48" spans="2:14" ht="16.2" thickBot="1">
      <c r="B48" s="8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9"/>
    </row>
    <row r="49" spans="2:14" ht="31.2">
      <c r="B49" s="733" t="s">
        <v>38</v>
      </c>
      <c r="C49" s="734"/>
      <c r="D49" s="734"/>
      <c r="E49" s="734"/>
      <c r="F49" s="734"/>
      <c r="G49" s="734"/>
      <c r="H49" s="734"/>
      <c r="I49" s="65" t="s">
        <v>39</v>
      </c>
      <c r="J49" s="66" t="s">
        <v>40</v>
      </c>
      <c r="K49" s="65" t="s">
        <v>41</v>
      </c>
      <c r="L49" s="735" t="s">
        <v>25</v>
      </c>
      <c r="M49" s="736"/>
      <c r="N49" s="78" t="s">
        <v>26</v>
      </c>
    </row>
    <row r="50" spans="2:14" ht="15.6">
      <c r="B50" s="693"/>
      <c r="C50" s="694"/>
      <c r="D50" s="694"/>
      <c r="E50" s="694"/>
      <c r="F50" s="694"/>
      <c r="G50" s="694"/>
      <c r="H50" s="703"/>
      <c r="I50" s="79"/>
      <c r="J50" s="80"/>
      <c r="K50" s="131"/>
      <c r="L50" s="704"/>
      <c r="M50" s="705"/>
      <c r="N50" s="11"/>
    </row>
    <row r="51" spans="2:14" ht="15.6">
      <c r="B51" s="693" t="e">
        <f>+#REF!</f>
        <v>#REF!</v>
      </c>
      <c r="C51" s="694"/>
      <c r="D51" s="694"/>
      <c r="E51" s="694"/>
      <c r="F51" s="694"/>
      <c r="G51" s="694"/>
      <c r="H51" s="703"/>
      <c r="I51" s="79" t="e">
        <f>+K51/J51</f>
        <v>#REF!</v>
      </c>
      <c r="J51" s="80">
        <v>1.85</v>
      </c>
      <c r="K51" s="131" t="e">
        <f>+#REF!</f>
        <v>#REF!</v>
      </c>
      <c r="L51" s="704">
        <v>160</v>
      </c>
      <c r="M51" s="705"/>
      <c r="N51" s="11" t="e">
        <f>K51/L51</f>
        <v>#REF!</v>
      </c>
    </row>
    <row r="52" spans="2:14" ht="15.6">
      <c r="B52" s="693" t="e">
        <f>+#REF!</f>
        <v>#REF!</v>
      </c>
      <c r="C52" s="694"/>
      <c r="D52" s="694"/>
      <c r="E52" s="694"/>
      <c r="F52" s="694"/>
      <c r="G52" s="694"/>
      <c r="H52" s="703"/>
      <c r="I52" s="79" t="e">
        <f>+K52/J52</f>
        <v>#REF!</v>
      </c>
      <c r="J52" s="80">
        <v>1.85</v>
      </c>
      <c r="K52" s="131" t="e">
        <f>+#REF!</f>
        <v>#REF!</v>
      </c>
      <c r="L52" s="704">
        <v>160</v>
      </c>
      <c r="M52" s="705"/>
      <c r="N52" s="11" t="e">
        <f>K52/L52</f>
        <v>#REF!</v>
      </c>
    </row>
    <row r="53" spans="2:14" ht="15.6">
      <c r="B53" s="693" t="e">
        <f>+#REF!</f>
        <v>#REF!</v>
      </c>
      <c r="C53" s="694"/>
      <c r="D53" s="694"/>
      <c r="E53" s="694"/>
      <c r="F53" s="694"/>
      <c r="G53" s="694"/>
      <c r="H53" s="703"/>
      <c r="I53" s="79" t="e">
        <f>+K53/J53</f>
        <v>#REF!</v>
      </c>
      <c r="J53" s="82">
        <v>1.85</v>
      </c>
      <c r="K53" s="131" t="e">
        <f>+#REF!</f>
        <v>#REF!</v>
      </c>
      <c r="L53" s="704">
        <v>160</v>
      </c>
      <c r="M53" s="705"/>
      <c r="N53" s="11" t="e">
        <f>K53/L53</f>
        <v>#REF!</v>
      </c>
    </row>
    <row r="54" spans="2:14" ht="16.2" thickBot="1">
      <c r="B54" s="693" t="e">
        <f>+#REF!</f>
        <v>#REF!</v>
      </c>
      <c r="C54" s="694"/>
      <c r="D54" s="694"/>
      <c r="E54" s="694"/>
      <c r="F54" s="694"/>
      <c r="G54" s="694"/>
      <c r="H54" s="703"/>
      <c r="I54" s="79" t="e">
        <f>+K54/J54</f>
        <v>#REF!</v>
      </c>
      <c r="J54" s="82">
        <v>1.85</v>
      </c>
      <c r="K54" s="131" t="e">
        <f>+#REF!</f>
        <v>#REF!</v>
      </c>
      <c r="L54" s="704">
        <v>160</v>
      </c>
      <c r="M54" s="705"/>
      <c r="N54" s="11" t="e">
        <f>K54/L54</f>
        <v>#REF!</v>
      </c>
    </row>
    <row r="55" spans="2:14" ht="16.2" thickBot="1">
      <c r="B55" s="710" t="s">
        <v>28</v>
      </c>
      <c r="C55" s="711"/>
      <c r="D55" s="711"/>
      <c r="E55" s="711"/>
      <c r="F55" s="711"/>
      <c r="G55" s="711"/>
      <c r="H55" s="711"/>
      <c r="I55" s="712"/>
      <c r="J55" s="712"/>
      <c r="K55" s="712"/>
      <c r="L55" s="712"/>
      <c r="M55" s="713"/>
      <c r="N55" s="87" t="e">
        <f>SUM(N50:N54)</f>
        <v>#REF!</v>
      </c>
    </row>
    <row r="56" spans="2:14" ht="16.2" thickBot="1">
      <c r="B56" s="8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9"/>
    </row>
    <row r="57" spans="2:14" ht="16.2" thickBot="1">
      <c r="B57" s="710" t="s">
        <v>42</v>
      </c>
      <c r="C57" s="711"/>
      <c r="D57" s="711"/>
      <c r="E57" s="711"/>
      <c r="F57" s="711"/>
      <c r="G57" s="711"/>
      <c r="H57" s="711"/>
      <c r="I57" s="711"/>
      <c r="J57" s="711"/>
      <c r="K57" s="711"/>
      <c r="L57" s="711"/>
      <c r="M57" s="714"/>
      <c r="N57" s="88" t="e">
        <f>ROUND((N23+N35+N45+N55),0)</f>
        <v>#REF!</v>
      </c>
    </row>
    <row r="58" spans="2:14">
      <c r="B58" s="101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3"/>
    </row>
    <row r="59" spans="2:14">
      <c r="B59" s="148" t="s">
        <v>65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104"/>
    </row>
    <row r="60" spans="2:14" ht="15" thickBot="1">
      <c r="B60" s="101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3"/>
    </row>
    <row r="61" spans="2:14">
      <c r="B61" s="715" t="s">
        <v>66</v>
      </c>
      <c r="C61" s="716"/>
      <c r="D61" s="716"/>
      <c r="E61" s="716"/>
      <c r="F61" s="716"/>
      <c r="G61" s="716"/>
      <c r="H61" s="716"/>
      <c r="I61" s="105"/>
      <c r="J61" s="106"/>
      <c r="K61" s="107" t="s">
        <v>67</v>
      </c>
      <c r="L61" s="717" t="s">
        <v>68</v>
      </c>
      <c r="M61" s="718"/>
      <c r="N61" s="108"/>
    </row>
    <row r="62" spans="2:14">
      <c r="B62" s="719" t="s">
        <v>9</v>
      </c>
      <c r="C62" s="720"/>
      <c r="D62" s="720"/>
      <c r="E62" s="720"/>
      <c r="F62" s="720"/>
      <c r="G62" s="720"/>
      <c r="H62" s="720"/>
      <c r="I62" s="109"/>
      <c r="J62" s="110"/>
      <c r="K62" s="111">
        <v>0.24</v>
      </c>
      <c r="L62" s="721" t="e">
        <f>N57*K62</f>
        <v>#REF!</v>
      </c>
      <c r="M62" s="722"/>
      <c r="N62" s="112"/>
    </row>
    <row r="63" spans="2:14">
      <c r="B63" s="113" t="s">
        <v>10</v>
      </c>
      <c r="C63" s="114"/>
      <c r="D63" s="114"/>
      <c r="E63" s="114"/>
      <c r="F63" s="114"/>
      <c r="G63" s="114"/>
      <c r="H63" s="114"/>
      <c r="I63" s="109"/>
      <c r="J63" s="110"/>
      <c r="K63" s="111">
        <v>0.01</v>
      </c>
      <c r="L63" s="721" t="e">
        <f>N57*K63</f>
        <v>#REF!</v>
      </c>
      <c r="M63" s="722"/>
      <c r="N63" s="112"/>
    </row>
    <row r="64" spans="2:14" ht="15" thickBot="1">
      <c r="B64" s="115" t="s">
        <v>11</v>
      </c>
      <c r="C64" s="116"/>
      <c r="D64" s="116"/>
      <c r="E64" s="116"/>
      <c r="F64" s="116"/>
      <c r="G64" s="116"/>
      <c r="H64" s="116"/>
      <c r="I64" s="117"/>
      <c r="J64" s="118"/>
      <c r="K64" s="119">
        <v>0.05</v>
      </c>
      <c r="L64" s="701" t="e">
        <f>N57*K64</f>
        <v>#REF!</v>
      </c>
      <c r="M64" s="702"/>
      <c r="N64" s="112"/>
    </row>
    <row r="65" spans="1:14" ht="15" thickBot="1">
      <c r="B65" s="696" t="s">
        <v>28</v>
      </c>
      <c r="C65" s="697"/>
      <c r="D65" s="697"/>
      <c r="E65" s="697"/>
      <c r="F65" s="697"/>
      <c r="G65" s="697"/>
      <c r="H65" s="697"/>
      <c r="I65" s="697"/>
      <c r="J65" s="697"/>
      <c r="K65" s="697"/>
      <c r="L65" s="697"/>
      <c r="M65" s="698"/>
      <c r="N65" s="120" t="e">
        <f>L62+L63+L64</f>
        <v>#REF!</v>
      </c>
    </row>
    <row r="66" spans="1:14" ht="15" thickBot="1">
      <c r="B66" s="101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3"/>
    </row>
    <row r="67" spans="1:14" ht="15" thickBot="1">
      <c r="A67" t="s">
        <v>78</v>
      </c>
      <c r="B67" s="696" t="s">
        <v>69</v>
      </c>
      <c r="C67" s="697"/>
      <c r="D67" s="697"/>
      <c r="E67" s="697"/>
      <c r="F67" s="697"/>
      <c r="G67" s="697"/>
      <c r="H67" s="697"/>
      <c r="I67" s="697"/>
      <c r="J67" s="697"/>
      <c r="K67" s="697"/>
      <c r="L67" s="697"/>
      <c r="M67" s="698"/>
      <c r="N67" s="121" t="e">
        <f>N57+N65</f>
        <v>#REF!</v>
      </c>
    </row>
    <row r="68" spans="1:14" ht="15.6"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7"/>
    </row>
    <row r="69" spans="1:14" ht="15.6">
      <c r="B69" s="8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9"/>
    </row>
    <row r="70" spans="1:14" ht="15.6">
      <c r="B70" s="8"/>
      <c r="C70" s="89"/>
      <c r="D70" s="89"/>
      <c r="E70" s="89"/>
      <c r="F70" s="89"/>
      <c r="G70" s="89"/>
      <c r="H70" s="6"/>
      <c r="I70" s="6"/>
      <c r="J70" s="6"/>
      <c r="K70" s="6"/>
      <c r="L70" s="6"/>
      <c r="M70" s="6"/>
      <c r="N70" s="9"/>
    </row>
    <row r="71" spans="1:14" ht="15.6">
      <c r="B71" s="12"/>
      <c r="C71" s="699" t="s">
        <v>16</v>
      </c>
      <c r="D71" s="699"/>
      <c r="E71" s="699"/>
      <c r="F71" s="699"/>
      <c r="G71" s="6"/>
      <c r="H71" s="89"/>
      <c r="I71" s="6"/>
      <c r="J71" s="699" t="s">
        <v>17</v>
      </c>
      <c r="K71" s="699"/>
      <c r="L71" s="699"/>
      <c r="M71" s="6"/>
      <c r="N71" s="9"/>
    </row>
    <row r="72" spans="1:14" ht="18.45" customHeight="1">
      <c r="B72" s="12"/>
      <c r="C72" s="700"/>
      <c r="D72" s="700"/>
      <c r="E72" s="700"/>
      <c r="F72" s="700"/>
      <c r="G72" s="89"/>
      <c r="H72" s="89"/>
      <c r="I72" s="6"/>
      <c r="J72" s="700"/>
      <c r="K72" s="700"/>
      <c r="L72" s="700"/>
      <c r="M72" s="6"/>
      <c r="N72" s="9"/>
    </row>
    <row r="73" spans="1:14" ht="31.5" customHeight="1">
      <c r="B73" s="687" t="s">
        <v>43</v>
      </c>
      <c r="C73" s="688"/>
      <c r="D73" s="688"/>
      <c r="E73" s="688"/>
      <c r="F73" s="688"/>
      <c r="G73" s="688"/>
      <c r="H73" s="688"/>
      <c r="I73" s="688"/>
      <c r="J73" s="688"/>
      <c r="K73" s="688"/>
      <c r="L73" s="688"/>
      <c r="M73" s="688"/>
      <c r="N73" s="689"/>
    </row>
    <row r="74" spans="1:14" ht="15.6">
      <c r="B74" s="690"/>
      <c r="C74" s="691"/>
      <c r="D74" s="691"/>
      <c r="E74" s="691"/>
      <c r="F74" s="691"/>
      <c r="G74" s="691"/>
      <c r="H74" s="691"/>
      <c r="I74" s="691"/>
      <c r="J74" s="691"/>
      <c r="K74" s="691"/>
      <c r="L74" s="691"/>
      <c r="M74" s="691"/>
      <c r="N74" s="692"/>
    </row>
    <row r="75" spans="1:14" ht="15.6">
      <c r="B75" s="693"/>
      <c r="C75" s="694"/>
      <c r="D75" s="694"/>
      <c r="E75" s="694"/>
      <c r="F75" s="694"/>
      <c r="G75" s="694"/>
      <c r="H75" s="694"/>
      <c r="I75" s="694"/>
      <c r="J75" s="694"/>
      <c r="K75" s="694"/>
      <c r="L75" s="694"/>
      <c r="M75" s="694"/>
      <c r="N75" s="695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  <row r="82" spans="2:14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</row>
  </sheetData>
  <mergeCells count="8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3:M23"/>
    <mergeCell ref="B14:H14"/>
    <mergeCell ref="I14:J14"/>
    <mergeCell ref="L14:M14"/>
    <mergeCell ref="B18:H18"/>
    <mergeCell ref="L18:M18"/>
    <mergeCell ref="L16:M16"/>
    <mergeCell ref="B17:H17"/>
    <mergeCell ref="I17:J17"/>
    <mergeCell ref="L17:M17"/>
    <mergeCell ref="B15:H15"/>
    <mergeCell ref="I15:J15"/>
    <mergeCell ref="L15:M15"/>
    <mergeCell ref="B16:H16"/>
    <mergeCell ref="I16:J16"/>
    <mergeCell ref="B19:H19"/>
    <mergeCell ref="B27:I27"/>
    <mergeCell ref="L27:M27"/>
    <mergeCell ref="B28:I28"/>
    <mergeCell ref="L28:M28"/>
    <mergeCell ref="B29:I29"/>
    <mergeCell ref="L29:M29"/>
    <mergeCell ref="B33:I33"/>
    <mergeCell ref="L33:M33"/>
    <mergeCell ref="B35:M35"/>
    <mergeCell ref="B45:M45"/>
    <mergeCell ref="L39:M39"/>
    <mergeCell ref="B40:G40"/>
    <mergeCell ref="L41:M41"/>
    <mergeCell ref="L42:M42"/>
    <mergeCell ref="L44:M44"/>
    <mergeCell ref="B57:M57"/>
    <mergeCell ref="B61:H61"/>
    <mergeCell ref="B49:H49"/>
    <mergeCell ref="L49:M49"/>
    <mergeCell ref="L40:M40"/>
    <mergeCell ref="B53:H53"/>
    <mergeCell ref="L53:M53"/>
    <mergeCell ref="B54:H54"/>
    <mergeCell ref="L54:M54"/>
    <mergeCell ref="B55:M55"/>
    <mergeCell ref="B50:H50"/>
    <mergeCell ref="L50:M50"/>
    <mergeCell ref="B51:H51"/>
    <mergeCell ref="L51:M51"/>
    <mergeCell ref="B52:H52"/>
    <mergeCell ref="L52:M52"/>
    <mergeCell ref="I19:J19"/>
    <mergeCell ref="L19:M19"/>
    <mergeCell ref="B21:D21"/>
    <mergeCell ref="B22:H22"/>
    <mergeCell ref="I22:J22"/>
    <mergeCell ref="L22:M22"/>
    <mergeCell ref="B30:I30"/>
    <mergeCell ref="L30:M30"/>
    <mergeCell ref="B31:I31"/>
    <mergeCell ref="L31:M31"/>
    <mergeCell ref="B32:I32"/>
    <mergeCell ref="L32:M32"/>
    <mergeCell ref="L61:M61"/>
    <mergeCell ref="B62:H62"/>
    <mergeCell ref="L62:M62"/>
    <mergeCell ref="B74:N74"/>
    <mergeCell ref="B75:N75"/>
    <mergeCell ref="B67:M67"/>
    <mergeCell ref="C71:F71"/>
    <mergeCell ref="J71:L71"/>
    <mergeCell ref="C72:F72"/>
    <mergeCell ref="J72:L72"/>
    <mergeCell ref="B73:N73"/>
    <mergeCell ref="L63:M63"/>
    <mergeCell ref="L64:M64"/>
    <mergeCell ref="B65:M65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F8CB9-B1DD-41D7-84F6-656576D870AD}">
  <sheetPr>
    <tabColor rgb="FF3AEA36"/>
  </sheetPr>
  <dimension ref="A1:N8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/>
      <c r="J14" s="799"/>
      <c r="K14" s="25" t="e">
        <f>+#REF!</f>
        <v>#REF!</v>
      </c>
      <c r="L14" s="804">
        <v>40</v>
      </c>
      <c r="M14" s="805"/>
      <c r="N14" s="24" t="e">
        <f>K14/L14</f>
        <v>#REF!</v>
      </c>
    </row>
    <row r="15" spans="2:14" ht="36" customHeight="1">
      <c r="B15" s="744" t="e">
        <f>+#REF!</f>
        <v>#REF!</v>
      </c>
      <c r="C15" s="745"/>
      <c r="D15" s="745"/>
      <c r="E15" s="745"/>
      <c r="F15" s="745"/>
      <c r="G15" s="745"/>
      <c r="H15" s="746"/>
      <c r="I15" s="798"/>
      <c r="J15" s="799"/>
      <c r="K15" s="25" t="e">
        <f>+#REF!</f>
        <v>#REF!</v>
      </c>
      <c r="L15" s="804">
        <v>400</v>
      </c>
      <c r="M15" s="805"/>
      <c r="N15" s="24" t="e">
        <f>K15/L15</f>
        <v>#REF!</v>
      </c>
    </row>
    <row r="16" spans="2:14" ht="36" customHeight="1">
      <c r="B16" s="744" t="e">
        <f>+#REF!</f>
        <v>#REF!</v>
      </c>
      <c r="C16" s="745"/>
      <c r="D16" s="745"/>
      <c r="E16" s="745"/>
      <c r="F16" s="745"/>
      <c r="G16" s="745"/>
      <c r="H16" s="746"/>
      <c r="I16" s="798"/>
      <c r="J16" s="799"/>
      <c r="K16" s="25" t="e">
        <f>+#REF!</f>
        <v>#REF!</v>
      </c>
      <c r="L16" s="804">
        <v>400</v>
      </c>
      <c r="M16" s="805"/>
      <c r="N16" s="24" t="e">
        <f>K16/L16</f>
        <v>#REF!</v>
      </c>
    </row>
    <row r="17" spans="2:14" ht="36" customHeight="1">
      <c r="B17" s="744" t="e">
        <f>+#REF!</f>
        <v>#REF!</v>
      </c>
      <c r="C17" s="745"/>
      <c r="D17" s="745"/>
      <c r="E17" s="745"/>
      <c r="F17" s="745"/>
      <c r="G17" s="745"/>
      <c r="H17" s="746"/>
      <c r="I17" s="798"/>
      <c r="J17" s="799"/>
      <c r="K17" s="25" t="e">
        <f>+#REF!</f>
        <v>#REF!</v>
      </c>
      <c r="L17" s="804">
        <v>400</v>
      </c>
      <c r="M17" s="805"/>
      <c r="N17" s="24" t="e">
        <f>K17/L17</f>
        <v>#REF!</v>
      </c>
    </row>
    <row r="18" spans="2:14" ht="36" customHeight="1">
      <c r="B18" s="744" t="e">
        <f>+#REF!</f>
        <v>#REF!</v>
      </c>
      <c r="C18" s="745"/>
      <c r="D18" s="745"/>
      <c r="E18" s="745"/>
      <c r="F18" s="745"/>
      <c r="G18" s="745"/>
      <c r="H18" s="746"/>
      <c r="I18" s="124"/>
      <c r="J18" s="125"/>
      <c r="K18" s="25" t="e">
        <f>+#REF!</f>
        <v>#REF!</v>
      </c>
      <c r="L18" s="804">
        <v>400</v>
      </c>
      <c r="M18" s="805"/>
      <c r="N18" s="24" t="e">
        <f>K18/L18</f>
        <v>#REF!</v>
      </c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0.05</v>
      </c>
      <c r="N20" s="49" t="e">
        <f>N56*M20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25.5" customHeight="1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30.45" customHeight="1">
      <c r="B27" s="744" t="e">
        <f>+#REF!</f>
        <v>#REF!</v>
      </c>
      <c r="C27" s="745"/>
      <c r="D27" s="745"/>
      <c r="E27" s="745"/>
      <c r="F27" s="745"/>
      <c r="G27" s="745"/>
      <c r="H27" s="745"/>
      <c r="I27" s="746"/>
      <c r="J27" s="69" t="e">
        <f>+#REF!</f>
        <v>#REF!</v>
      </c>
      <c r="K27" s="14">
        <v>5.0000000000000001E-3</v>
      </c>
      <c r="L27" s="738" t="e">
        <f>+#REF!</f>
        <v>#REF!</v>
      </c>
      <c r="M27" s="739"/>
      <c r="N27" s="198" t="e">
        <f>K27*L27</f>
        <v>#REF!</v>
      </c>
    </row>
    <row r="28" spans="2:14" ht="30.45" customHeight="1">
      <c r="B28" s="744" t="e">
        <f>+#REF!</f>
        <v>#REF!</v>
      </c>
      <c r="C28" s="745"/>
      <c r="D28" s="745"/>
      <c r="E28" s="745"/>
      <c r="F28" s="745"/>
      <c r="G28" s="745"/>
      <c r="H28" s="745"/>
      <c r="I28" s="746"/>
      <c r="J28" s="69" t="e">
        <f>+#REF!</f>
        <v>#REF!</v>
      </c>
      <c r="K28" s="14">
        <v>5.0000000000000001E-3</v>
      </c>
      <c r="L28" s="738" t="e">
        <f>+#REF!</f>
        <v>#REF!</v>
      </c>
      <c r="M28" s="739"/>
      <c r="N28" s="198" t="e">
        <f t="shared" ref="N28:N34" si="0">K28*L28</f>
        <v>#REF!</v>
      </c>
    </row>
    <row r="29" spans="2:14" ht="30.45" customHeight="1">
      <c r="B29" s="744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4">
        <v>5.0000000000000001E-3</v>
      </c>
      <c r="L29" s="738" t="e">
        <f>+#REF!</f>
        <v>#REF!</v>
      </c>
      <c r="M29" s="739"/>
      <c r="N29" s="198" t="e">
        <f t="shared" si="0"/>
        <v>#REF!</v>
      </c>
    </row>
    <row r="30" spans="2:14" ht="30.45" customHeight="1">
      <c r="B30" s="744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4">
        <v>0.01</v>
      </c>
      <c r="L30" s="738" t="e">
        <f>+#REF!</f>
        <v>#REF!</v>
      </c>
      <c r="M30" s="739"/>
      <c r="N30" s="198" t="e">
        <f t="shared" si="0"/>
        <v>#REF!</v>
      </c>
    </row>
    <row r="31" spans="2:14" ht="30.45" customHeight="1">
      <c r="B31" s="744" t="e">
        <f>+#REF!</f>
        <v>#REF!</v>
      </c>
      <c r="C31" s="745"/>
      <c r="D31" s="745"/>
      <c r="E31" s="745"/>
      <c r="F31" s="745"/>
      <c r="G31" s="745"/>
      <c r="H31" s="745"/>
      <c r="I31" s="746"/>
      <c r="J31" s="69" t="e">
        <f>+#REF!</f>
        <v>#REF!</v>
      </c>
      <c r="K31" s="14">
        <v>0.01</v>
      </c>
      <c r="L31" s="738" t="e">
        <f>+#REF!</f>
        <v>#REF!</v>
      </c>
      <c r="M31" s="739"/>
      <c r="N31" s="198" t="e">
        <f t="shared" si="0"/>
        <v>#REF!</v>
      </c>
    </row>
    <row r="32" spans="2:14" ht="30.45" customHeight="1">
      <c r="B32" s="744" t="e">
        <f>+#REF!</f>
        <v>#REF!</v>
      </c>
      <c r="C32" s="745"/>
      <c r="D32" s="745"/>
      <c r="E32" s="745"/>
      <c r="F32" s="745"/>
      <c r="G32" s="745"/>
      <c r="H32" s="745"/>
      <c r="I32" s="746"/>
      <c r="J32" s="69" t="e">
        <f>+#REF!</f>
        <v>#REF!</v>
      </c>
      <c r="K32" s="14">
        <v>5.0000000000000001E-4</v>
      </c>
      <c r="L32" s="738" t="e">
        <f>+#REF!</f>
        <v>#REF!</v>
      </c>
      <c r="M32" s="739"/>
      <c r="N32" s="198" t="e">
        <f t="shared" si="0"/>
        <v>#REF!</v>
      </c>
    </row>
    <row r="33" spans="2:14" ht="30.45" customHeight="1">
      <c r="B33" s="744" t="e">
        <f>+#REF!</f>
        <v>#REF!</v>
      </c>
      <c r="C33" s="745"/>
      <c r="D33" s="745"/>
      <c r="E33" s="745"/>
      <c r="F33" s="745"/>
      <c r="G33" s="745"/>
      <c r="H33" s="745"/>
      <c r="I33" s="746"/>
      <c r="J33" s="69" t="e">
        <f>+#REF!</f>
        <v>#REF!</v>
      </c>
      <c r="K33" s="14">
        <v>1E-3</v>
      </c>
      <c r="L33" s="738" t="e">
        <f>+#REF!</f>
        <v>#REF!</v>
      </c>
      <c r="M33" s="739"/>
      <c r="N33" s="198" t="e">
        <f t="shared" si="0"/>
        <v>#REF!</v>
      </c>
    </row>
    <row r="34" spans="2:14" ht="30.45" customHeight="1">
      <c r="B34" s="744" t="e">
        <f>+#REF!</f>
        <v>#REF!</v>
      </c>
      <c r="C34" s="745"/>
      <c r="D34" s="745"/>
      <c r="E34" s="745"/>
      <c r="F34" s="745"/>
      <c r="G34" s="745"/>
      <c r="H34" s="745"/>
      <c r="I34" s="746"/>
      <c r="J34" s="69" t="e">
        <f>+#REF!</f>
        <v>#REF!</v>
      </c>
      <c r="K34" s="14">
        <v>1E-3</v>
      </c>
      <c r="L34" s="738" t="e">
        <f>+#REF!</f>
        <v>#REF!</v>
      </c>
      <c r="M34" s="739"/>
      <c r="N34" s="198" t="e">
        <f t="shared" si="0"/>
        <v>#REF!</v>
      </c>
    </row>
    <row r="35" spans="2:14" ht="16.2" thickBot="1">
      <c r="B35" s="58"/>
      <c r="C35" s="59"/>
      <c r="D35" s="59"/>
      <c r="E35" s="59"/>
      <c r="F35" s="59"/>
      <c r="G35" s="59"/>
      <c r="H35" s="59"/>
      <c r="I35" s="59"/>
      <c r="J35" s="60"/>
      <c r="K35" s="60"/>
      <c r="L35" s="61"/>
      <c r="M35" s="26"/>
      <c r="N35" s="62"/>
    </row>
    <row r="36" spans="2:14" ht="16.2" thickBot="1">
      <c r="B36" s="710" t="s">
        <v>28</v>
      </c>
      <c r="C36" s="711"/>
      <c r="D36" s="711"/>
      <c r="E36" s="711"/>
      <c r="F36" s="711"/>
      <c r="G36" s="711"/>
      <c r="H36" s="711"/>
      <c r="I36" s="711"/>
      <c r="J36" s="711"/>
      <c r="K36" s="711"/>
      <c r="L36" s="711"/>
      <c r="M36" s="714"/>
      <c r="N36" s="52" t="e">
        <f>SUM(N27:N35)</f>
        <v>#REF!</v>
      </c>
    </row>
    <row r="37" spans="2:14" ht="15.6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15.6">
      <c r="B38" s="145" t="s">
        <v>31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2:14" ht="16.2" thickBot="1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15.6">
      <c r="B40" s="63" t="s">
        <v>32</v>
      </c>
      <c r="C40" s="64"/>
      <c r="D40" s="64"/>
      <c r="E40" s="64"/>
      <c r="F40" s="64"/>
      <c r="G40" s="64"/>
      <c r="H40" s="65" t="s">
        <v>21</v>
      </c>
      <c r="I40" s="65" t="s">
        <v>416</v>
      </c>
      <c r="J40" s="66" t="s">
        <v>34</v>
      </c>
      <c r="K40" s="65" t="s">
        <v>35</v>
      </c>
      <c r="L40" s="723" t="s">
        <v>36</v>
      </c>
      <c r="M40" s="724"/>
      <c r="N40" s="67" t="s">
        <v>26</v>
      </c>
    </row>
    <row r="41" spans="2:14" ht="30.75" customHeight="1">
      <c r="B41" s="725"/>
      <c r="C41" s="726"/>
      <c r="D41" s="726"/>
      <c r="E41" s="726"/>
      <c r="F41" s="726"/>
      <c r="G41" s="727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69"/>
      <c r="I42" s="47"/>
      <c r="J42" s="23"/>
      <c r="K42" s="47"/>
      <c r="L42" s="728"/>
      <c r="M42" s="729"/>
      <c r="N42" s="70"/>
    </row>
    <row r="43" spans="2:14" ht="15.6">
      <c r="B43" s="68"/>
      <c r="C43" s="71"/>
      <c r="D43" s="71"/>
      <c r="E43" s="71"/>
      <c r="F43" s="71"/>
      <c r="G43" s="71"/>
      <c r="H43" s="69"/>
      <c r="I43" s="47"/>
      <c r="J43" s="23"/>
      <c r="K43" s="47"/>
      <c r="L43" s="728"/>
      <c r="M43" s="729"/>
      <c r="N43" s="70"/>
    </row>
    <row r="44" spans="2:14" ht="15.6">
      <c r="B44" s="68"/>
      <c r="C44" s="71"/>
      <c r="D44" s="71"/>
      <c r="E44" s="71"/>
      <c r="F44" s="71"/>
      <c r="G44" s="71"/>
      <c r="H44" s="72"/>
      <c r="I44" s="47"/>
      <c r="J44" s="47"/>
      <c r="K44" s="47"/>
      <c r="L44" s="73"/>
      <c r="M44" s="74"/>
      <c r="N44" s="75"/>
    </row>
    <row r="45" spans="2:14" ht="16.2" thickBot="1">
      <c r="B45" s="58"/>
      <c r="C45" s="59"/>
      <c r="D45" s="59"/>
      <c r="E45" s="59"/>
      <c r="F45" s="59"/>
      <c r="G45" s="59"/>
      <c r="H45" s="60"/>
      <c r="I45" s="76"/>
      <c r="J45" s="76"/>
      <c r="K45" s="76"/>
      <c r="L45" s="730"/>
      <c r="M45" s="731"/>
      <c r="N45" s="76"/>
    </row>
    <row r="46" spans="2:14" ht="22.5" customHeight="1" thickBot="1">
      <c r="B46" s="732" t="s">
        <v>28</v>
      </c>
      <c r="C46" s="712"/>
      <c r="D46" s="712"/>
      <c r="E46" s="712"/>
      <c r="F46" s="712"/>
      <c r="G46" s="712"/>
      <c r="H46" s="712"/>
      <c r="I46" s="712"/>
      <c r="J46" s="712"/>
      <c r="K46" s="712"/>
      <c r="L46" s="712"/>
      <c r="M46" s="713"/>
      <c r="N46" s="77">
        <f>SUM(N41:N45)</f>
        <v>0</v>
      </c>
    </row>
    <row r="47" spans="2:14" ht="15.6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15.6">
      <c r="B48" s="145" t="s">
        <v>37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4"/>
    </row>
    <row r="49" spans="2:14" ht="16.2" thickBot="1">
      <c r="B49" s="8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9"/>
    </row>
    <row r="50" spans="2:14" ht="31.2">
      <c r="B50" s="733" t="s">
        <v>38</v>
      </c>
      <c r="C50" s="734"/>
      <c r="D50" s="734"/>
      <c r="E50" s="734"/>
      <c r="F50" s="734"/>
      <c r="G50" s="734"/>
      <c r="H50" s="734"/>
      <c r="I50" s="65" t="s">
        <v>39</v>
      </c>
      <c r="J50" s="66" t="s">
        <v>40</v>
      </c>
      <c r="K50" s="65" t="s">
        <v>41</v>
      </c>
      <c r="L50" s="735" t="s">
        <v>25</v>
      </c>
      <c r="M50" s="736"/>
      <c r="N50" s="78" t="s">
        <v>26</v>
      </c>
    </row>
    <row r="51" spans="2:14" ht="15.6">
      <c r="B51" s="693"/>
      <c r="C51" s="694"/>
      <c r="D51" s="694"/>
      <c r="E51" s="694"/>
      <c r="F51" s="694"/>
      <c r="G51" s="694"/>
      <c r="H51" s="703"/>
      <c r="I51" s="79"/>
      <c r="J51" s="80"/>
      <c r="K51" s="131"/>
      <c r="L51" s="704"/>
      <c r="M51" s="705"/>
      <c r="N51" s="11"/>
    </row>
    <row r="52" spans="2:14" ht="15.6">
      <c r="B52" s="693" t="e">
        <f>+#REF!</f>
        <v>#REF!</v>
      </c>
      <c r="C52" s="694"/>
      <c r="D52" s="694"/>
      <c r="E52" s="694"/>
      <c r="F52" s="694"/>
      <c r="G52" s="694"/>
      <c r="H52" s="703"/>
      <c r="I52" s="79" t="e">
        <f>+K52/J52</f>
        <v>#REF!</v>
      </c>
      <c r="J52" s="80">
        <v>1.85</v>
      </c>
      <c r="K52" s="131" t="e">
        <f>+#REF!</f>
        <v>#REF!</v>
      </c>
      <c r="L52" s="704">
        <v>320</v>
      </c>
      <c r="M52" s="705"/>
      <c r="N52" s="11" t="e">
        <f>K52/L52</f>
        <v>#REF!</v>
      </c>
    </row>
    <row r="53" spans="2:14" ht="15.6">
      <c r="B53" s="693" t="e">
        <f>+#REF!</f>
        <v>#REF!</v>
      </c>
      <c r="C53" s="694"/>
      <c r="D53" s="694"/>
      <c r="E53" s="694"/>
      <c r="F53" s="694"/>
      <c r="G53" s="694"/>
      <c r="H53" s="703"/>
      <c r="I53" s="79" t="e">
        <f>+K53/J53</f>
        <v>#REF!</v>
      </c>
      <c r="J53" s="80">
        <v>1.85</v>
      </c>
      <c r="K53" s="131" t="e">
        <f>+#REF!</f>
        <v>#REF!</v>
      </c>
      <c r="L53" s="704">
        <v>320</v>
      </c>
      <c r="M53" s="705"/>
      <c r="N53" s="11" t="e">
        <f>K53/L53</f>
        <v>#REF!</v>
      </c>
    </row>
    <row r="54" spans="2:14" ht="15.6">
      <c r="B54" s="693" t="e">
        <f>+#REF!</f>
        <v>#REF!</v>
      </c>
      <c r="C54" s="694"/>
      <c r="D54" s="694"/>
      <c r="E54" s="694"/>
      <c r="F54" s="694"/>
      <c r="G54" s="694"/>
      <c r="H54" s="703"/>
      <c r="I54" s="79" t="e">
        <f>+K54/J54</f>
        <v>#REF!</v>
      </c>
      <c r="J54" s="82">
        <v>1.85</v>
      </c>
      <c r="K54" s="131" t="e">
        <f>+#REF!</f>
        <v>#REF!</v>
      </c>
      <c r="L54" s="704">
        <v>320</v>
      </c>
      <c r="M54" s="705"/>
      <c r="N54" s="11" t="e">
        <f>K54/L54</f>
        <v>#REF!</v>
      </c>
    </row>
    <row r="55" spans="2:14" ht="16.2" thickBot="1">
      <c r="B55" s="693" t="e">
        <f>+#REF!</f>
        <v>#REF!</v>
      </c>
      <c r="C55" s="694"/>
      <c r="D55" s="694"/>
      <c r="E55" s="694"/>
      <c r="F55" s="694"/>
      <c r="G55" s="694"/>
      <c r="H55" s="703"/>
      <c r="I55" s="79" t="e">
        <f>+K55/J55</f>
        <v>#REF!</v>
      </c>
      <c r="J55" s="82">
        <v>1.85</v>
      </c>
      <c r="K55" s="131" t="e">
        <f>+#REF!</f>
        <v>#REF!</v>
      </c>
      <c r="L55" s="704">
        <v>320</v>
      </c>
      <c r="M55" s="705"/>
      <c r="N55" s="11" t="e">
        <f>K55/L55</f>
        <v>#REF!</v>
      </c>
    </row>
    <row r="56" spans="2:14" ht="16.2" thickBot="1">
      <c r="B56" s="710" t="s">
        <v>28</v>
      </c>
      <c r="C56" s="711"/>
      <c r="D56" s="711"/>
      <c r="E56" s="711"/>
      <c r="F56" s="711"/>
      <c r="G56" s="711"/>
      <c r="H56" s="711"/>
      <c r="I56" s="712"/>
      <c r="J56" s="712"/>
      <c r="K56" s="712"/>
      <c r="L56" s="712"/>
      <c r="M56" s="713"/>
      <c r="N56" s="87" t="e">
        <f>SUM(N51:N55)</f>
        <v>#REF!</v>
      </c>
    </row>
    <row r="57" spans="2:14" ht="16.2" thickBot="1">
      <c r="B57" s="8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9"/>
    </row>
    <row r="58" spans="2:14" ht="16.2" thickBot="1">
      <c r="B58" s="710" t="s">
        <v>42</v>
      </c>
      <c r="C58" s="711"/>
      <c r="D58" s="711"/>
      <c r="E58" s="711"/>
      <c r="F58" s="711"/>
      <c r="G58" s="711"/>
      <c r="H58" s="711"/>
      <c r="I58" s="711"/>
      <c r="J58" s="711"/>
      <c r="K58" s="711"/>
      <c r="L58" s="711"/>
      <c r="M58" s="714"/>
      <c r="N58" s="88" t="e">
        <f>ROUND((N22+N36+N46+N56),0)</f>
        <v>#REF!</v>
      </c>
    </row>
    <row r="59" spans="2:14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2:14">
      <c r="B60" s="148" t="s">
        <v>65</v>
      </c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104"/>
    </row>
    <row r="61" spans="2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2:14">
      <c r="B62" s="715" t="s">
        <v>66</v>
      </c>
      <c r="C62" s="716"/>
      <c r="D62" s="716"/>
      <c r="E62" s="716"/>
      <c r="F62" s="716"/>
      <c r="G62" s="716"/>
      <c r="H62" s="716"/>
      <c r="I62" s="105"/>
      <c r="J62" s="106"/>
      <c r="K62" s="107" t="s">
        <v>67</v>
      </c>
      <c r="L62" s="717" t="s">
        <v>68</v>
      </c>
      <c r="M62" s="718"/>
      <c r="N62" s="108"/>
    </row>
    <row r="63" spans="2:14">
      <c r="B63" s="719" t="s">
        <v>9</v>
      </c>
      <c r="C63" s="720"/>
      <c r="D63" s="720"/>
      <c r="E63" s="720"/>
      <c r="F63" s="720"/>
      <c r="G63" s="720"/>
      <c r="H63" s="720"/>
      <c r="I63" s="109"/>
      <c r="J63" s="110"/>
      <c r="K63" s="111">
        <v>0.24</v>
      </c>
      <c r="L63" s="721" t="e">
        <f>N58*K63</f>
        <v>#REF!</v>
      </c>
      <c r="M63" s="722"/>
      <c r="N63" s="112"/>
    </row>
    <row r="64" spans="2:14">
      <c r="B64" s="113" t="s">
        <v>10</v>
      </c>
      <c r="C64" s="114"/>
      <c r="D64" s="114"/>
      <c r="E64" s="114"/>
      <c r="F64" s="114"/>
      <c r="G64" s="114"/>
      <c r="H64" s="114"/>
      <c r="I64" s="109"/>
      <c r="J64" s="110"/>
      <c r="K64" s="111">
        <v>0.01</v>
      </c>
      <c r="L64" s="721" t="e">
        <f>N58*K64</f>
        <v>#REF!</v>
      </c>
      <c r="M64" s="722"/>
      <c r="N64" s="112"/>
    </row>
    <row r="65" spans="1:14" ht="15" thickBot="1">
      <c r="B65" s="115" t="s">
        <v>11</v>
      </c>
      <c r="C65" s="116"/>
      <c r="D65" s="116"/>
      <c r="E65" s="116"/>
      <c r="F65" s="116"/>
      <c r="G65" s="116"/>
      <c r="H65" s="116"/>
      <c r="I65" s="117"/>
      <c r="J65" s="118"/>
      <c r="K65" s="119">
        <v>0.05</v>
      </c>
      <c r="L65" s="701" t="e">
        <f>N58*K65</f>
        <v>#REF!</v>
      </c>
      <c r="M65" s="702"/>
      <c r="N65" s="112"/>
    </row>
    <row r="66" spans="1:14" ht="15" thickBot="1">
      <c r="B66" s="696" t="s">
        <v>28</v>
      </c>
      <c r="C66" s="697"/>
      <c r="D66" s="697"/>
      <c r="E66" s="697"/>
      <c r="F66" s="697"/>
      <c r="G66" s="697"/>
      <c r="H66" s="697"/>
      <c r="I66" s="697"/>
      <c r="J66" s="697"/>
      <c r="K66" s="697"/>
      <c r="L66" s="697"/>
      <c r="M66" s="698"/>
      <c r="N66" s="120" t="e">
        <f>L63+L64+L65</f>
        <v>#REF!</v>
      </c>
    </row>
    <row r="67" spans="1:14" ht="15" thickBot="1">
      <c r="B67" s="101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3"/>
    </row>
    <row r="68" spans="1:14" ht="15" thickBot="1">
      <c r="A68" t="s">
        <v>78</v>
      </c>
      <c r="B68" s="696" t="s">
        <v>69</v>
      </c>
      <c r="C68" s="697"/>
      <c r="D68" s="697"/>
      <c r="E68" s="697"/>
      <c r="F68" s="697"/>
      <c r="G68" s="697"/>
      <c r="H68" s="697"/>
      <c r="I68" s="697"/>
      <c r="J68" s="697"/>
      <c r="K68" s="697"/>
      <c r="L68" s="697"/>
      <c r="M68" s="698"/>
      <c r="N68" s="121" t="e">
        <f>N58+N66</f>
        <v>#REF!</v>
      </c>
    </row>
    <row r="69" spans="1:14" ht="15.6"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7"/>
    </row>
    <row r="70" spans="1:14" ht="15.6">
      <c r="B70" s="8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9"/>
    </row>
    <row r="71" spans="1:14" ht="15.6">
      <c r="B71" s="8"/>
      <c r="C71" s="89"/>
      <c r="D71" s="89"/>
      <c r="E71" s="89"/>
      <c r="F71" s="89"/>
      <c r="G71" s="89"/>
      <c r="H71" s="6"/>
      <c r="I71" s="6"/>
      <c r="J71" s="6"/>
      <c r="K71" s="6"/>
      <c r="L71" s="6"/>
      <c r="M71" s="6"/>
      <c r="N71" s="9"/>
    </row>
    <row r="72" spans="1:14" ht="15.6">
      <c r="B72" s="12"/>
      <c r="C72" s="699" t="s">
        <v>16</v>
      </c>
      <c r="D72" s="699"/>
      <c r="E72" s="699"/>
      <c r="F72" s="699"/>
      <c r="G72" s="6"/>
      <c r="H72" s="89"/>
      <c r="I72" s="6"/>
      <c r="J72" s="699" t="s">
        <v>17</v>
      </c>
      <c r="K72" s="699"/>
      <c r="L72" s="699"/>
      <c r="M72" s="6"/>
      <c r="N72" s="9"/>
    </row>
    <row r="73" spans="1:14" ht="18.45" customHeight="1">
      <c r="B73" s="12"/>
      <c r="C73" s="700"/>
      <c r="D73" s="700"/>
      <c r="E73" s="700"/>
      <c r="F73" s="700"/>
      <c r="G73" s="89"/>
      <c r="H73" s="89"/>
      <c r="I73" s="6"/>
      <c r="J73" s="700"/>
      <c r="K73" s="700"/>
      <c r="L73" s="700"/>
      <c r="M73" s="6"/>
      <c r="N73" s="9"/>
    </row>
    <row r="74" spans="1:14" ht="31.5" customHeight="1">
      <c r="B74" s="687" t="s">
        <v>43</v>
      </c>
      <c r="C74" s="688"/>
      <c r="D74" s="688"/>
      <c r="E74" s="688"/>
      <c r="F74" s="688"/>
      <c r="G74" s="688"/>
      <c r="H74" s="688"/>
      <c r="I74" s="688"/>
      <c r="J74" s="688"/>
      <c r="K74" s="688"/>
      <c r="L74" s="688"/>
      <c r="M74" s="688"/>
      <c r="N74" s="689"/>
    </row>
    <row r="75" spans="1:14" ht="15.6">
      <c r="B75" s="690"/>
      <c r="C75" s="691"/>
      <c r="D75" s="691"/>
      <c r="E75" s="691"/>
      <c r="F75" s="691"/>
      <c r="G75" s="691"/>
      <c r="H75" s="691"/>
      <c r="I75" s="691"/>
      <c r="J75" s="691"/>
      <c r="K75" s="691"/>
      <c r="L75" s="691"/>
      <c r="M75" s="691"/>
      <c r="N75" s="692"/>
    </row>
    <row r="76" spans="1:14" ht="15.6">
      <c r="B76" s="693"/>
      <c r="C76" s="694"/>
      <c r="D76" s="694"/>
      <c r="E76" s="694"/>
      <c r="F76" s="694"/>
      <c r="G76" s="694"/>
      <c r="H76" s="694"/>
      <c r="I76" s="694"/>
      <c r="J76" s="694"/>
      <c r="K76" s="694"/>
      <c r="L76" s="694"/>
      <c r="M76" s="694"/>
      <c r="N76" s="695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  <row r="82" spans="2:14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</row>
    <row r="83" spans="2:14"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</row>
  </sheetData>
  <mergeCells count="87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18:H18"/>
    <mergeCell ref="L18:M18"/>
    <mergeCell ref="B20:D20"/>
    <mergeCell ref="B16:H16"/>
    <mergeCell ref="I16:J16"/>
    <mergeCell ref="L16:M16"/>
    <mergeCell ref="B17:H17"/>
    <mergeCell ref="I17:J17"/>
    <mergeCell ref="L17:M17"/>
    <mergeCell ref="B21:H21"/>
    <mergeCell ref="I21:J21"/>
    <mergeCell ref="L21:M21"/>
    <mergeCell ref="B22:M22"/>
    <mergeCell ref="B26:I26"/>
    <mergeCell ref="L26:M26"/>
    <mergeCell ref="B27:I27"/>
    <mergeCell ref="L27:M27"/>
    <mergeCell ref="B28:I28"/>
    <mergeCell ref="L28:M28"/>
    <mergeCell ref="B29:I29"/>
    <mergeCell ref="L29:M29"/>
    <mergeCell ref="L43:M43"/>
    <mergeCell ref="B30:I30"/>
    <mergeCell ref="L30:M30"/>
    <mergeCell ref="B31:I31"/>
    <mergeCell ref="L31:M31"/>
    <mergeCell ref="B34:I34"/>
    <mergeCell ref="L34:M34"/>
    <mergeCell ref="B36:M36"/>
    <mergeCell ref="L40:M40"/>
    <mergeCell ref="B41:G41"/>
    <mergeCell ref="L41:M41"/>
    <mergeCell ref="L42:M42"/>
    <mergeCell ref="L45:M45"/>
    <mergeCell ref="B46:M46"/>
    <mergeCell ref="B50:H50"/>
    <mergeCell ref="L50:M50"/>
    <mergeCell ref="B51:H51"/>
    <mergeCell ref="L51:M51"/>
    <mergeCell ref="B52:H52"/>
    <mergeCell ref="L52:M52"/>
    <mergeCell ref="B53:H53"/>
    <mergeCell ref="L53:M53"/>
    <mergeCell ref="B54:H54"/>
    <mergeCell ref="L54:M54"/>
    <mergeCell ref="B68:M68"/>
    <mergeCell ref="B55:H55"/>
    <mergeCell ref="L55:M55"/>
    <mergeCell ref="B56:M56"/>
    <mergeCell ref="B58:M58"/>
    <mergeCell ref="B62:H62"/>
    <mergeCell ref="L62:M62"/>
    <mergeCell ref="B76:N76"/>
    <mergeCell ref="B32:I32"/>
    <mergeCell ref="B33:I33"/>
    <mergeCell ref="L32:M32"/>
    <mergeCell ref="L33:M33"/>
    <mergeCell ref="C72:F72"/>
    <mergeCell ref="J72:L72"/>
    <mergeCell ref="C73:F73"/>
    <mergeCell ref="J73:L73"/>
    <mergeCell ref="B74:N74"/>
    <mergeCell ref="B75:N75"/>
    <mergeCell ref="B63:H63"/>
    <mergeCell ref="L63:M63"/>
    <mergeCell ref="L64:M64"/>
    <mergeCell ref="L65:M65"/>
    <mergeCell ref="B66:M66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FF409-FE51-427C-876C-4E5AF574C07F}">
  <sheetPr>
    <tabColor rgb="FF3AEA36"/>
  </sheetPr>
  <dimension ref="A1:N80"/>
  <sheetViews>
    <sheetView workbookViewId="0"/>
  </sheetViews>
  <sheetFormatPr baseColWidth="10" defaultColWidth="11.44140625" defaultRowHeight="14.4"/>
  <cols>
    <col min="1" max="1" width="7.6640625" customWidth="1"/>
    <col min="2" max="2" width="39.109375" customWidth="1"/>
    <col min="7" max="7" width="4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 t="s">
        <v>415</v>
      </c>
      <c r="J14" s="799"/>
      <c r="K14" s="25" t="e">
        <f>+#REF!*8</f>
        <v>#REF!</v>
      </c>
      <c r="L14" s="804">
        <v>5</v>
      </c>
      <c r="M14" s="805"/>
      <c r="N14" s="24" t="e">
        <f>K14/L14</f>
        <v>#REF!</v>
      </c>
    </row>
    <row r="15" spans="2:14" ht="36" customHeight="1">
      <c r="B15" s="744" t="e">
        <f>+#REF!</f>
        <v>#REF!</v>
      </c>
      <c r="C15" s="745"/>
      <c r="D15" s="745"/>
      <c r="E15" s="745"/>
      <c r="F15" s="745"/>
      <c r="G15" s="745"/>
      <c r="H15" s="746"/>
      <c r="I15" s="798" t="s">
        <v>415</v>
      </c>
      <c r="J15" s="799"/>
      <c r="K15" s="25" t="e">
        <f>+#REF!*8</f>
        <v>#REF!</v>
      </c>
      <c r="L15" s="804">
        <v>5</v>
      </c>
      <c r="M15" s="805"/>
      <c r="N15" s="24" t="e">
        <f>K15/L15</f>
        <v>#REF!</v>
      </c>
    </row>
    <row r="16" spans="2:14" ht="36" customHeight="1">
      <c r="B16" s="744" t="e">
        <f>+#REF!</f>
        <v>#REF!</v>
      </c>
      <c r="C16" s="745"/>
      <c r="D16" s="745"/>
      <c r="E16" s="745"/>
      <c r="F16" s="745"/>
      <c r="G16" s="745"/>
      <c r="H16" s="746"/>
      <c r="I16" s="798" t="s">
        <v>276</v>
      </c>
      <c r="J16" s="799"/>
      <c r="K16" s="25" t="e">
        <f>+#REF!</f>
        <v>#REF!</v>
      </c>
      <c r="L16" s="804">
        <v>2.5</v>
      </c>
      <c r="M16" s="805"/>
      <c r="N16" s="24" t="e">
        <f>K16/L16</f>
        <v>#REF!</v>
      </c>
    </row>
    <row r="17" spans="2:14" ht="36" customHeight="1">
      <c r="B17" s="744" t="e">
        <f>+#REF!</f>
        <v>#REF!</v>
      </c>
      <c r="C17" s="745"/>
      <c r="D17" s="745"/>
      <c r="E17" s="745"/>
      <c r="F17" s="745"/>
      <c r="G17" s="745"/>
      <c r="H17" s="746"/>
      <c r="I17" s="798" t="s">
        <v>415</v>
      </c>
      <c r="J17" s="799"/>
      <c r="K17" s="25" t="e">
        <f>+#REF!</f>
        <v>#REF!</v>
      </c>
      <c r="L17" s="804">
        <v>20</v>
      </c>
      <c r="M17" s="805"/>
      <c r="N17" s="24" t="e">
        <f>K17/L17</f>
        <v>#REF!</v>
      </c>
    </row>
    <row r="18" spans="2:14" ht="36" customHeight="1">
      <c r="B18" s="744" t="e">
        <f>+#REF!</f>
        <v>#REF!</v>
      </c>
      <c r="C18" s="745"/>
      <c r="D18" s="745"/>
      <c r="E18" s="745"/>
      <c r="F18" s="745"/>
      <c r="G18" s="745"/>
      <c r="H18" s="746"/>
      <c r="I18" s="798" t="s">
        <v>276</v>
      </c>
      <c r="J18" s="799"/>
      <c r="K18" s="25" t="e">
        <f>+#REF!</f>
        <v>#REF!</v>
      </c>
      <c r="L18" s="804">
        <v>5.5</v>
      </c>
      <c r="M18" s="805"/>
      <c r="N18" s="24" t="e">
        <f>K18/L18</f>
        <v>#REF!</v>
      </c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0.1</v>
      </c>
      <c r="N20" s="49" t="e">
        <f>N53*M20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25.5" customHeight="1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30.45" customHeight="1">
      <c r="B27" s="744" t="e">
        <f>+#REF!</f>
        <v>#REF!</v>
      </c>
      <c r="C27" s="745"/>
      <c r="D27" s="745"/>
      <c r="E27" s="745"/>
      <c r="F27" s="745"/>
      <c r="G27" s="745"/>
      <c r="H27" s="745"/>
      <c r="I27" s="746"/>
      <c r="J27" s="69" t="e">
        <f>+#REF!</f>
        <v>#REF!</v>
      </c>
      <c r="K27" s="14">
        <v>1.45</v>
      </c>
      <c r="L27" s="738" t="e">
        <f>+#REF!</f>
        <v>#REF!</v>
      </c>
      <c r="M27" s="739"/>
      <c r="N27" s="198" t="e">
        <f t="shared" ref="N27:N32" si="0">K27*L27</f>
        <v>#REF!</v>
      </c>
    </row>
    <row r="28" spans="2:14" ht="30.45" customHeight="1">
      <c r="B28" s="744" t="e">
        <f>+#REF!</f>
        <v>#REF!</v>
      </c>
      <c r="C28" s="745"/>
      <c r="D28" s="745"/>
      <c r="E28" s="745"/>
      <c r="F28" s="745"/>
      <c r="G28" s="745"/>
      <c r="H28" s="745"/>
      <c r="I28" s="746"/>
      <c r="J28" s="69" t="e">
        <f>+#REF!</f>
        <v>#REF!</v>
      </c>
      <c r="K28" s="14">
        <v>3</v>
      </c>
      <c r="L28" s="738" t="e">
        <f>+#REF!</f>
        <v>#REF!</v>
      </c>
      <c r="M28" s="739"/>
      <c r="N28" s="198" t="e">
        <f t="shared" si="0"/>
        <v>#REF!</v>
      </c>
    </row>
    <row r="29" spans="2:14" ht="30.45" customHeight="1">
      <c r="B29" s="744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4">
        <v>0.6</v>
      </c>
      <c r="L29" s="738" t="e">
        <f>+#REF!</f>
        <v>#REF!</v>
      </c>
      <c r="M29" s="739"/>
      <c r="N29" s="198" t="e">
        <f t="shared" si="0"/>
        <v>#REF!</v>
      </c>
    </row>
    <row r="30" spans="2:14" ht="30.45" customHeight="1">
      <c r="B30" s="744" t="e">
        <f>+#REF!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4">
        <v>0.3</v>
      </c>
      <c r="L30" s="738" t="e">
        <f>+#REF!</f>
        <v>#REF!</v>
      </c>
      <c r="M30" s="739"/>
      <c r="N30" s="198" t="e">
        <f t="shared" si="0"/>
        <v>#REF!</v>
      </c>
    </row>
    <row r="31" spans="2:14" ht="30.45" customHeight="1">
      <c r="B31" s="744" t="e">
        <f>+#REF!</f>
        <v>#REF!</v>
      </c>
      <c r="C31" s="745"/>
      <c r="D31" s="745"/>
      <c r="E31" s="745"/>
      <c r="F31" s="745"/>
      <c r="G31" s="745"/>
      <c r="H31" s="745"/>
      <c r="I31" s="746"/>
      <c r="J31" s="69" t="e">
        <f>+#REF!</f>
        <v>#REF!</v>
      </c>
      <c r="K31" s="14">
        <v>0.1</v>
      </c>
      <c r="L31" s="738" t="e">
        <f>+#REF!</f>
        <v>#REF!</v>
      </c>
      <c r="M31" s="739"/>
      <c r="N31" s="198" t="e">
        <f t="shared" si="0"/>
        <v>#REF!</v>
      </c>
    </row>
    <row r="32" spans="2:14" ht="30.45" customHeight="1">
      <c r="B32" s="744" t="e">
        <f>+#REF!</f>
        <v>#REF!</v>
      </c>
      <c r="C32" s="745"/>
      <c r="D32" s="745"/>
      <c r="E32" s="745"/>
      <c r="F32" s="745"/>
      <c r="G32" s="745"/>
      <c r="H32" s="745"/>
      <c r="I32" s="746"/>
      <c r="J32" s="69" t="e">
        <f>+#REF!</f>
        <v>#REF!</v>
      </c>
      <c r="K32" s="14">
        <v>0.32</v>
      </c>
      <c r="L32" s="738" t="e">
        <f>+#REF!</f>
        <v>#REF!</v>
      </c>
      <c r="M32" s="739"/>
      <c r="N32" s="198" t="e">
        <f t="shared" si="0"/>
        <v>#REF!</v>
      </c>
    </row>
    <row r="33" spans="2:14" ht="16.2" thickBot="1">
      <c r="B33" s="58"/>
      <c r="C33" s="59"/>
      <c r="D33" s="59"/>
      <c r="E33" s="59"/>
      <c r="F33" s="59"/>
      <c r="G33" s="59"/>
      <c r="H33" s="59"/>
      <c r="I33" s="59"/>
      <c r="J33" s="60"/>
      <c r="K33" s="60"/>
      <c r="L33" s="61"/>
      <c r="M33" s="26"/>
      <c r="N33" s="62"/>
    </row>
    <row r="34" spans="2:14" ht="16.2" thickBot="1">
      <c r="B34" s="710" t="s">
        <v>28</v>
      </c>
      <c r="C34" s="711"/>
      <c r="D34" s="711"/>
      <c r="E34" s="711"/>
      <c r="F34" s="711"/>
      <c r="G34" s="711"/>
      <c r="H34" s="711"/>
      <c r="I34" s="711"/>
      <c r="J34" s="711"/>
      <c r="K34" s="711"/>
      <c r="L34" s="711"/>
      <c r="M34" s="714"/>
      <c r="N34" s="52" t="e">
        <f>SUM(N27:N33)</f>
        <v>#REF!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31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63" t="s">
        <v>32</v>
      </c>
      <c r="C38" s="64"/>
      <c r="D38" s="64"/>
      <c r="E38" s="64"/>
      <c r="F38" s="64"/>
      <c r="G38" s="64"/>
      <c r="H38" s="65" t="s">
        <v>21</v>
      </c>
      <c r="I38" s="65" t="s">
        <v>417</v>
      </c>
      <c r="J38" s="66" t="s">
        <v>418</v>
      </c>
      <c r="K38" s="65" t="s">
        <v>35</v>
      </c>
      <c r="L38" s="723" t="s">
        <v>36</v>
      </c>
      <c r="M38" s="724"/>
      <c r="N38" s="67" t="s">
        <v>26</v>
      </c>
    </row>
    <row r="39" spans="2:14" ht="30.75" customHeight="1">
      <c r="B39" s="725" t="e">
        <f>#REF!</f>
        <v>#REF!</v>
      </c>
      <c r="C39" s="726"/>
      <c r="D39" s="726"/>
      <c r="E39" s="726"/>
      <c r="F39" s="726"/>
      <c r="G39" s="727"/>
      <c r="H39" s="69" t="e">
        <f>#REF!</f>
        <v>#REF!</v>
      </c>
      <c r="I39" s="47">
        <v>1</v>
      </c>
      <c r="J39" s="69">
        <v>1</v>
      </c>
      <c r="K39" s="47">
        <f>J39*I39</f>
        <v>1</v>
      </c>
      <c r="L39" s="728" t="e">
        <f>#REF!</f>
        <v>#REF!</v>
      </c>
      <c r="M39" s="729" t="e">
        <f>#REF!</f>
        <v>#REF!</v>
      </c>
      <c r="N39" s="70" t="e">
        <f>L39*K39</f>
        <v>#REF!</v>
      </c>
    </row>
    <row r="40" spans="2:14" ht="15.6">
      <c r="B40" s="68"/>
      <c r="C40" s="71"/>
      <c r="D40" s="71"/>
      <c r="E40" s="71"/>
      <c r="F40" s="71"/>
      <c r="G40" s="71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72"/>
      <c r="I42" s="47"/>
      <c r="J42" s="47"/>
      <c r="K42" s="47"/>
      <c r="L42" s="73"/>
      <c r="M42" s="74"/>
      <c r="N42" s="75"/>
    </row>
    <row r="43" spans="2:14" ht="16.2" thickBot="1">
      <c r="B43" s="58"/>
      <c r="C43" s="59"/>
      <c r="D43" s="59"/>
      <c r="E43" s="59"/>
      <c r="F43" s="59"/>
      <c r="G43" s="59"/>
      <c r="H43" s="60"/>
      <c r="I43" s="76"/>
      <c r="J43" s="76"/>
      <c r="K43" s="76"/>
      <c r="L43" s="730"/>
      <c r="M43" s="731"/>
      <c r="N43" s="76"/>
    </row>
    <row r="44" spans="2:14" ht="22.5" customHeight="1" thickBot="1">
      <c r="B44" s="732" t="s">
        <v>28</v>
      </c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3"/>
      <c r="N44" s="77" t="e">
        <f>SUM(N39:N43)</f>
        <v>#REF!</v>
      </c>
    </row>
    <row r="45" spans="2:14" ht="15.6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15.6">
      <c r="B46" s="145" t="s">
        <v>37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4"/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31.2">
      <c r="B48" s="733" t="s">
        <v>38</v>
      </c>
      <c r="C48" s="734"/>
      <c r="D48" s="734"/>
      <c r="E48" s="734"/>
      <c r="F48" s="734"/>
      <c r="G48" s="734"/>
      <c r="H48" s="734"/>
      <c r="I48" s="65" t="s">
        <v>39</v>
      </c>
      <c r="J48" s="66" t="s">
        <v>40</v>
      </c>
      <c r="K48" s="65" t="s">
        <v>41</v>
      </c>
      <c r="L48" s="735" t="s">
        <v>25</v>
      </c>
      <c r="M48" s="736"/>
      <c r="N48" s="78" t="s">
        <v>26</v>
      </c>
    </row>
    <row r="49" spans="2:14" ht="15.6">
      <c r="B49" s="693"/>
      <c r="C49" s="694"/>
      <c r="D49" s="694"/>
      <c r="E49" s="694"/>
      <c r="F49" s="694"/>
      <c r="G49" s="694"/>
      <c r="H49" s="703"/>
      <c r="I49" s="79"/>
      <c r="J49" s="80"/>
      <c r="K49" s="131"/>
      <c r="L49" s="704"/>
      <c r="M49" s="705"/>
      <c r="N49" s="11"/>
    </row>
    <row r="50" spans="2:14" ht="15.6">
      <c r="B50" s="693" t="e">
        <f>+#REF!</f>
        <v>#REF!</v>
      </c>
      <c r="C50" s="694"/>
      <c r="D50" s="694"/>
      <c r="E50" s="694"/>
      <c r="F50" s="694"/>
      <c r="G50" s="694"/>
      <c r="H50" s="703"/>
      <c r="I50" s="79" t="e">
        <f>+K50/J50</f>
        <v>#REF!</v>
      </c>
      <c r="J50" s="80">
        <v>1.85</v>
      </c>
      <c r="K50" s="131" t="e">
        <f>+#REF!</f>
        <v>#REF!</v>
      </c>
      <c r="L50" s="704">
        <v>8</v>
      </c>
      <c r="M50" s="705"/>
      <c r="N50" s="11" t="e">
        <f>K50/L50</f>
        <v>#REF!</v>
      </c>
    </row>
    <row r="51" spans="2:14" ht="15.6">
      <c r="B51" s="693" t="e">
        <f>+#REF!</f>
        <v>#REF!</v>
      </c>
      <c r="C51" s="694"/>
      <c r="D51" s="694"/>
      <c r="E51" s="694"/>
      <c r="F51" s="694"/>
      <c r="G51" s="694"/>
      <c r="H51" s="703"/>
      <c r="I51" s="79" t="e">
        <f>+K51/J51</f>
        <v>#REF!</v>
      </c>
      <c r="J51" s="80">
        <v>1.85</v>
      </c>
      <c r="K51" s="131" t="e">
        <f>+#REF!</f>
        <v>#REF!</v>
      </c>
      <c r="L51" s="704">
        <v>8</v>
      </c>
      <c r="M51" s="705"/>
      <c r="N51" s="11" t="e">
        <f>K51/L51</f>
        <v>#REF!</v>
      </c>
    </row>
    <row r="52" spans="2:14" ht="16.2" thickBot="1">
      <c r="B52" s="693" t="e">
        <f>+#REF!</f>
        <v>#REF!</v>
      </c>
      <c r="C52" s="694"/>
      <c r="D52" s="694"/>
      <c r="E52" s="694"/>
      <c r="F52" s="694"/>
      <c r="G52" s="694"/>
      <c r="H52" s="703"/>
      <c r="I52" s="79" t="e">
        <f>+K52/J52</f>
        <v>#REF!</v>
      </c>
      <c r="J52" s="82">
        <v>1.85</v>
      </c>
      <c r="K52" s="131" t="e">
        <f>+#REF!</f>
        <v>#REF!</v>
      </c>
      <c r="L52" s="704">
        <v>8</v>
      </c>
      <c r="M52" s="705"/>
      <c r="N52" s="11" t="e">
        <f>K52/L52</f>
        <v>#REF!</v>
      </c>
    </row>
    <row r="53" spans="2:14" ht="16.2" thickBot="1">
      <c r="B53" s="710" t="s">
        <v>28</v>
      </c>
      <c r="C53" s="711"/>
      <c r="D53" s="711"/>
      <c r="E53" s="711"/>
      <c r="F53" s="711"/>
      <c r="G53" s="711"/>
      <c r="H53" s="711"/>
      <c r="I53" s="712"/>
      <c r="J53" s="712"/>
      <c r="K53" s="712"/>
      <c r="L53" s="712"/>
      <c r="M53" s="713"/>
      <c r="N53" s="87" t="e">
        <f>SUM(N49:N52)</f>
        <v>#REF!</v>
      </c>
    </row>
    <row r="54" spans="2:14" ht="16.2" thickBot="1">
      <c r="B54" s="8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9"/>
    </row>
    <row r="55" spans="2:14" ht="16.2" thickBot="1">
      <c r="B55" s="710" t="s">
        <v>42</v>
      </c>
      <c r="C55" s="711"/>
      <c r="D55" s="711"/>
      <c r="E55" s="711"/>
      <c r="F55" s="711"/>
      <c r="G55" s="711"/>
      <c r="H55" s="711"/>
      <c r="I55" s="711"/>
      <c r="J55" s="711"/>
      <c r="K55" s="711"/>
      <c r="L55" s="711"/>
      <c r="M55" s="714"/>
      <c r="N55" s="88" t="e">
        <f>ROUND((N22+N34+N44+N53),0)</f>
        <v>#REF!</v>
      </c>
    </row>
    <row r="56" spans="2:14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2:14">
      <c r="B57" s="148" t="s">
        <v>65</v>
      </c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104"/>
    </row>
    <row r="58" spans="2:14" ht="15" thickBot="1">
      <c r="B58" s="101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3"/>
    </row>
    <row r="59" spans="2:14">
      <c r="B59" s="715" t="s">
        <v>66</v>
      </c>
      <c r="C59" s="716"/>
      <c r="D59" s="716"/>
      <c r="E59" s="716"/>
      <c r="F59" s="716"/>
      <c r="G59" s="716"/>
      <c r="H59" s="716"/>
      <c r="I59" s="105"/>
      <c r="J59" s="106"/>
      <c r="K59" s="107" t="s">
        <v>67</v>
      </c>
      <c r="L59" s="717" t="s">
        <v>68</v>
      </c>
      <c r="M59" s="718"/>
      <c r="N59" s="108"/>
    </row>
    <row r="60" spans="2:14">
      <c r="B60" s="719" t="s">
        <v>9</v>
      </c>
      <c r="C60" s="720"/>
      <c r="D60" s="720"/>
      <c r="E60" s="720"/>
      <c r="F60" s="720"/>
      <c r="G60" s="720"/>
      <c r="H60" s="720"/>
      <c r="I60" s="109"/>
      <c r="J60" s="110"/>
      <c r="K60" s="111">
        <v>0.24</v>
      </c>
      <c r="L60" s="721" t="e">
        <f>N55*K60</f>
        <v>#REF!</v>
      </c>
      <c r="M60" s="722"/>
      <c r="N60" s="112"/>
    </row>
    <row r="61" spans="2:14">
      <c r="B61" s="113" t="s">
        <v>10</v>
      </c>
      <c r="C61" s="114"/>
      <c r="D61" s="114"/>
      <c r="E61" s="114"/>
      <c r="F61" s="114"/>
      <c r="G61" s="114"/>
      <c r="H61" s="114"/>
      <c r="I61" s="109"/>
      <c r="J61" s="110"/>
      <c r="K61" s="111">
        <v>0.01</v>
      </c>
      <c r="L61" s="721" t="e">
        <f>N55*K61</f>
        <v>#REF!</v>
      </c>
      <c r="M61" s="722"/>
      <c r="N61" s="112"/>
    </row>
    <row r="62" spans="2:14" ht="15" thickBot="1">
      <c r="B62" s="115" t="s">
        <v>11</v>
      </c>
      <c r="C62" s="116"/>
      <c r="D62" s="116"/>
      <c r="E62" s="116"/>
      <c r="F62" s="116"/>
      <c r="G62" s="116"/>
      <c r="H62" s="116"/>
      <c r="I62" s="117"/>
      <c r="J62" s="118"/>
      <c r="K62" s="119">
        <v>0.05</v>
      </c>
      <c r="L62" s="701" t="e">
        <f>N55*K62</f>
        <v>#REF!</v>
      </c>
      <c r="M62" s="702"/>
      <c r="N62" s="112"/>
    </row>
    <row r="63" spans="2:14" ht="15" thickBot="1">
      <c r="B63" s="696" t="s">
        <v>28</v>
      </c>
      <c r="C63" s="697"/>
      <c r="D63" s="697"/>
      <c r="E63" s="697"/>
      <c r="F63" s="697"/>
      <c r="G63" s="697"/>
      <c r="H63" s="697"/>
      <c r="I63" s="697"/>
      <c r="J63" s="697"/>
      <c r="K63" s="697"/>
      <c r="L63" s="697"/>
      <c r="M63" s="698"/>
      <c r="N63" s="120" t="e">
        <f>L60+L61+L62</f>
        <v>#REF!</v>
      </c>
    </row>
    <row r="64" spans="2:14" ht="15" thickBot="1">
      <c r="B64" s="101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3"/>
    </row>
    <row r="65" spans="1:14" ht="15" thickBot="1">
      <c r="A65" t="s">
        <v>78</v>
      </c>
      <c r="B65" s="696" t="s">
        <v>69</v>
      </c>
      <c r="C65" s="697"/>
      <c r="D65" s="697"/>
      <c r="E65" s="697"/>
      <c r="F65" s="697"/>
      <c r="G65" s="697"/>
      <c r="H65" s="697"/>
      <c r="I65" s="697"/>
      <c r="J65" s="697"/>
      <c r="K65" s="697"/>
      <c r="L65" s="697"/>
      <c r="M65" s="698"/>
      <c r="N65" s="121" t="e">
        <f>N55+N63</f>
        <v>#REF!</v>
      </c>
    </row>
    <row r="66" spans="1:14" ht="15.6"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7"/>
    </row>
    <row r="67" spans="1:14" ht="15.6">
      <c r="B67" s="8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9"/>
    </row>
    <row r="68" spans="1:14" ht="15.6">
      <c r="B68" s="8"/>
      <c r="C68" s="89"/>
      <c r="D68" s="89"/>
      <c r="E68" s="89"/>
      <c r="F68" s="89"/>
      <c r="G68" s="89"/>
      <c r="H68" s="6"/>
      <c r="I68" s="6"/>
      <c r="J68" s="6"/>
      <c r="K68" s="6"/>
      <c r="L68" s="6"/>
      <c r="M68" s="6"/>
      <c r="N68" s="9"/>
    </row>
    <row r="69" spans="1:14" ht="15.6">
      <c r="B69" s="12"/>
      <c r="C69" s="699" t="s">
        <v>16</v>
      </c>
      <c r="D69" s="699"/>
      <c r="E69" s="699"/>
      <c r="F69" s="699"/>
      <c r="G69" s="6"/>
      <c r="H69" s="89"/>
      <c r="I69" s="6"/>
      <c r="J69" s="699" t="s">
        <v>17</v>
      </c>
      <c r="K69" s="699"/>
      <c r="L69" s="699"/>
      <c r="M69" s="6"/>
      <c r="N69" s="9"/>
    </row>
    <row r="70" spans="1:14" ht="18.45" customHeight="1">
      <c r="B70" s="12"/>
      <c r="C70" s="700"/>
      <c r="D70" s="700"/>
      <c r="E70" s="700"/>
      <c r="F70" s="700"/>
      <c r="G70" s="89"/>
      <c r="H70" s="89"/>
      <c r="I70" s="6"/>
      <c r="J70" s="700"/>
      <c r="K70" s="700"/>
      <c r="L70" s="700"/>
      <c r="M70" s="6"/>
      <c r="N70" s="9"/>
    </row>
    <row r="71" spans="1:14" ht="31.5" customHeight="1">
      <c r="B71" s="687" t="s">
        <v>43</v>
      </c>
      <c r="C71" s="688"/>
      <c r="D71" s="688"/>
      <c r="E71" s="688"/>
      <c r="F71" s="688"/>
      <c r="G71" s="688"/>
      <c r="H71" s="688"/>
      <c r="I71" s="688"/>
      <c r="J71" s="688"/>
      <c r="K71" s="688"/>
      <c r="L71" s="688"/>
      <c r="M71" s="688"/>
      <c r="N71" s="689"/>
    </row>
    <row r="72" spans="1:14" ht="15.6">
      <c r="B72" s="690"/>
      <c r="C72" s="691"/>
      <c r="D72" s="691"/>
      <c r="E72" s="691"/>
      <c r="F72" s="691"/>
      <c r="G72" s="691"/>
      <c r="H72" s="691"/>
      <c r="I72" s="691"/>
      <c r="J72" s="691"/>
      <c r="K72" s="691"/>
      <c r="L72" s="691"/>
      <c r="M72" s="691"/>
      <c r="N72" s="692"/>
    </row>
    <row r="73" spans="1:14" ht="15.6">
      <c r="B73" s="693"/>
      <c r="C73" s="694"/>
      <c r="D73" s="694"/>
      <c r="E73" s="694"/>
      <c r="F73" s="694"/>
      <c r="G73" s="694"/>
      <c r="H73" s="694"/>
      <c r="I73" s="694"/>
      <c r="J73" s="694"/>
      <c r="K73" s="694"/>
      <c r="L73" s="694"/>
      <c r="M73" s="694"/>
      <c r="N73" s="695"/>
    </row>
    <row r="74" spans="1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1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</sheetData>
  <mergeCells count="8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I14:J14"/>
    <mergeCell ref="L14:M14"/>
    <mergeCell ref="B15:H15"/>
    <mergeCell ref="I15:J15"/>
    <mergeCell ref="L15:M15"/>
    <mergeCell ref="B20:D20"/>
    <mergeCell ref="B16:H16"/>
    <mergeCell ref="I16:J16"/>
    <mergeCell ref="L16:M16"/>
    <mergeCell ref="B18:H18"/>
    <mergeCell ref="I18:J18"/>
    <mergeCell ref="L18:M18"/>
    <mergeCell ref="B17:H17"/>
    <mergeCell ref="I17:J17"/>
    <mergeCell ref="L17:M17"/>
    <mergeCell ref="B21:H21"/>
    <mergeCell ref="I21:J21"/>
    <mergeCell ref="L21:M21"/>
    <mergeCell ref="B22:M22"/>
    <mergeCell ref="B26:I26"/>
    <mergeCell ref="L26:M26"/>
    <mergeCell ref="B27:I27"/>
    <mergeCell ref="L27:M27"/>
    <mergeCell ref="B28:I28"/>
    <mergeCell ref="L28:M28"/>
    <mergeCell ref="B29:I29"/>
    <mergeCell ref="L29:M29"/>
    <mergeCell ref="B34:M34"/>
    <mergeCell ref="L38:M38"/>
    <mergeCell ref="B30:I30"/>
    <mergeCell ref="L30:M30"/>
    <mergeCell ref="B31:I31"/>
    <mergeCell ref="L31:M31"/>
    <mergeCell ref="B32:I32"/>
    <mergeCell ref="L32:M32"/>
    <mergeCell ref="L39:M39"/>
    <mergeCell ref="L40:M40"/>
    <mergeCell ref="L41:M41"/>
    <mergeCell ref="L43:M43"/>
    <mergeCell ref="B44:M44"/>
    <mergeCell ref="B39:G39"/>
    <mergeCell ref="B63:M63"/>
    <mergeCell ref="B65:M65"/>
    <mergeCell ref="C69:F69"/>
    <mergeCell ref="J69:L69"/>
    <mergeCell ref="B53:M53"/>
    <mergeCell ref="B55:M55"/>
    <mergeCell ref="B59:H59"/>
    <mergeCell ref="L59:M59"/>
    <mergeCell ref="B60:H60"/>
    <mergeCell ref="L60:M60"/>
    <mergeCell ref="L61:M61"/>
    <mergeCell ref="L62:M62"/>
    <mergeCell ref="B51:H51"/>
    <mergeCell ref="L51:M51"/>
    <mergeCell ref="B52:H52"/>
    <mergeCell ref="L52:M52"/>
    <mergeCell ref="B48:H48"/>
    <mergeCell ref="L48:M48"/>
    <mergeCell ref="B49:H49"/>
    <mergeCell ref="L49:M49"/>
    <mergeCell ref="B50:H50"/>
    <mergeCell ref="L50:M50"/>
    <mergeCell ref="C70:F70"/>
    <mergeCell ref="J70:L70"/>
    <mergeCell ref="B71:N71"/>
    <mergeCell ref="B72:N72"/>
    <mergeCell ref="B73:N73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37862-E05B-44BC-90B8-B23EFDF2C828}">
  <sheetPr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124"/>
      <c r="J13" s="125"/>
      <c r="K13" s="25"/>
      <c r="L13" s="794"/>
      <c r="M13" s="795"/>
      <c r="N13" s="24"/>
    </row>
    <row r="14" spans="2:14" ht="36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/>
      <c r="J14" s="799"/>
      <c r="K14" s="25" t="e">
        <f>+#REF!</f>
        <v>#REF!</v>
      </c>
      <c r="L14" s="804">
        <v>4</v>
      </c>
      <c r="M14" s="805"/>
      <c r="N14" s="24" t="e">
        <f>K14/L14</f>
        <v>#REF!</v>
      </c>
    </row>
    <row r="15" spans="2:14" ht="36" customHeight="1">
      <c r="B15" s="744" t="e">
        <f>+#REF!</f>
        <v>#REF!</v>
      </c>
      <c r="C15" s="745"/>
      <c r="D15" s="745"/>
      <c r="E15" s="745"/>
      <c r="F15" s="745"/>
      <c r="G15" s="745"/>
      <c r="H15" s="746"/>
      <c r="I15" s="798"/>
      <c r="J15" s="799"/>
      <c r="K15" s="25" t="e">
        <f>+#REF!</f>
        <v>#REF!</v>
      </c>
      <c r="L15" s="804">
        <v>4</v>
      </c>
      <c r="M15" s="805"/>
      <c r="N15" s="24" t="e">
        <f>K15/L15</f>
        <v>#REF!</v>
      </c>
    </row>
    <row r="16" spans="2:14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N50*M17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25.5" customHeight="1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SUM(N13:N18)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751" t="s">
        <v>20</v>
      </c>
      <c r="C23" s="752"/>
      <c r="D23" s="752"/>
      <c r="E23" s="752"/>
      <c r="F23" s="752"/>
      <c r="G23" s="752"/>
      <c r="H23" s="752"/>
      <c r="I23" s="753"/>
      <c r="J23" s="56" t="s">
        <v>21</v>
      </c>
      <c r="K23" s="33" t="s">
        <v>2</v>
      </c>
      <c r="L23" s="754" t="s">
        <v>30</v>
      </c>
      <c r="M23" s="753"/>
      <c r="N23" s="34" t="s">
        <v>26</v>
      </c>
    </row>
    <row r="24" spans="2:14" ht="30.45" customHeight="1">
      <c r="B24" s="744" t="e">
        <f>+#REF!</f>
        <v>#REF!</v>
      </c>
      <c r="C24" s="745"/>
      <c r="D24" s="745"/>
      <c r="E24" s="745"/>
      <c r="F24" s="745"/>
      <c r="G24" s="745"/>
      <c r="H24" s="745"/>
      <c r="I24" s="746"/>
      <c r="J24" s="69" t="e">
        <f>+#REF!</f>
        <v>#REF!</v>
      </c>
      <c r="K24" s="14">
        <v>1</v>
      </c>
      <c r="L24" s="738" t="e">
        <f>+#REF!</f>
        <v>#REF!</v>
      </c>
      <c r="M24" s="739"/>
      <c r="N24" s="198" t="e">
        <f t="shared" ref="N24:N29" si="0">K24*L24</f>
        <v>#REF!</v>
      </c>
    </row>
    <row r="25" spans="2:14" ht="30.45" customHeight="1">
      <c r="B25" s="744" t="e">
        <f>+#REF!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14">
        <v>0.01</v>
      </c>
      <c r="L25" s="738" t="e">
        <f>+#REF!</f>
        <v>#REF!</v>
      </c>
      <c r="M25" s="739"/>
      <c r="N25" s="198" t="e">
        <f t="shared" si="0"/>
        <v>#REF!</v>
      </c>
    </row>
    <row r="26" spans="2:14" ht="30.45" customHeight="1">
      <c r="B26" s="744" t="e">
        <f>+#REF!</f>
        <v>#REF!</v>
      </c>
      <c r="C26" s="745"/>
      <c r="D26" s="745"/>
      <c r="E26" s="745"/>
      <c r="F26" s="745"/>
      <c r="G26" s="745"/>
      <c r="H26" s="745"/>
      <c r="I26" s="746"/>
      <c r="J26" s="69" t="e">
        <f>+#REF!</f>
        <v>#REF!</v>
      </c>
      <c r="K26" s="14">
        <v>0.17</v>
      </c>
      <c r="L26" s="738" t="e">
        <f>+#REF!</f>
        <v>#REF!</v>
      </c>
      <c r="M26" s="739"/>
      <c r="N26" s="198" t="e">
        <f t="shared" si="0"/>
        <v>#REF!</v>
      </c>
    </row>
    <row r="27" spans="2:14" ht="30.45" customHeight="1">
      <c r="B27" s="744" t="e">
        <f>+#REF!</f>
        <v>#REF!</v>
      </c>
      <c r="C27" s="745"/>
      <c r="D27" s="745"/>
      <c r="E27" s="745"/>
      <c r="F27" s="745"/>
      <c r="G27" s="745"/>
      <c r="H27" s="745"/>
      <c r="I27" s="746"/>
      <c r="J27" s="69" t="e">
        <f>+#REF!</f>
        <v>#REF!</v>
      </c>
      <c r="K27" s="14">
        <v>29.76</v>
      </c>
      <c r="L27" s="738" t="e">
        <f>+#REF!</f>
        <v>#REF!</v>
      </c>
      <c r="M27" s="739"/>
      <c r="N27" s="198" t="e">
        <f t="shared" si="0"/>
        <v>#REF!</v>
      </c>
    </row>
    <row r="28" spans="2:14" ht="30.45" customHeight="1">
      <c r="B28" s="744" t="e">
        <f>+#REF!</f>
        <v>#REF!</v>
      </c>
      <c r="C28" s="745"/>
      <c r="D28" s="745"/>
      <c r="E28" s="745"/>
      <c r="F28" s="745"/>
      <c r="G28" s="745"/>
      <c r="H28" s="745"/>
      <c r="I28" s="746"/>
      <c r="J28" s="69" t="e">
        <f>+#REF!</f>
        <v>#REF!</v>
      </c>
      <c r="K28" s="14">
        <v>0.01</v>
      </c>
      <c r="L28" s="738" t="e">
        <f>+#REF!</f>
        <v>#REF!</v>
      </c>
      <c r="M28" s="739"/>
      <c r="N28" s="198" t="e">
        <f t="shared" si="0"/>
        <v>#REF!</v>
      </c>
    </row>
    <row r="29" spans="2:14" ht="30.45" customHeight="1">
      <c r="B29" s="744" t="e">
        <f>+#REF!</f>
        <v>#REF!</v>
      </c>
      <c r="C29" s="745"/>
      <c r="D29" s="745"/>
      <c r="E29" s="745"/>
      <c r="F29" s="745"/>
      <c r="G29" s="745"/>
      <c r="H29" s="745"/>
      <c r="I29" s="746"/>
      <c r="J29" s="69" t="e">
        <f>+#REF!</f>
        <v>#REF!</v>
      </c>
      <c r="K29" s="14">
        <v>0.02</v>
      </c>
      <c r="L29" s="738" t="e">
        <f>+#REF!</f>
        <v>#REF!</v>
      </c>
      <c r="M29" s="739"/>
      <c r="N29" s="198" t="e">
        <f t="shared" si="0"/>
        <v>#REF!</v>
      </c>
    </row>
    <row r="30" spans="2:14" ht="16.2" thickBot="1">
      <c r="B30" s="58"/>
      <c r="C30" s="59"/>
      <c r="D30" s="59"/>
      <c r="E30" s="59"/>
      <c r="F30" s="59"/>
      <c r="G30" s="59"/>
      <c r="H30" s="59"/>
      <c r="I30" s="59"/>
      <c r="J30" s="60"/>
      <c r="K30" s="60"/>
      <c r="L30" s="61"/>
      <c r="M30" s="26"/>
      <c r="N30" s="62"/>
    </row>
    <row r="31" spans="2:14" ht="16.2" thickBot="1">
      <c r="B31" s="710" t="s">
        <v>28</v>
      </c>
      <c r="C31" s="711"/>
      <c r="D31" s="711"/>
      <c r="E31" s="711"/>
      <c r="F31" s="711"/>
      <c r="G31" s="711"/>
      <c r="H31" s="711"/>
      <c r="I31" s="711"/>
      <c r="J31" s="711"/>
      <c r="K31" s="711"/>
      <c r="L31" s="711"/>
      <c r="M31" s="714"/>
      <c r="N31" s="52" t="e">
        <f>SUM(N24:N30)</f>
        <v>#REF!</v>
      </c>
    </row>
    <row r="32" spans="2:14" ht="15.6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15.6">
      <c r="B33" s="145" t="s">
        <v>31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4"/>
    </row>
    <row r="34" spans="2:14" ht="16.2" thickBot="1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31.2">
      <c r="B35" s="63" t="s">
        <v>32</v>
      </c>
      <c r="C35" s="64"/>
      <c r="D35" s="64"/>
      <c r="E35" s="64"/>
      <c r="F35" s="64"/>
      <c r="G35" s="64"/>
      <c r="H35" s="65" t="s">
        <v>21</v>
      </c>
      <c r="I35" s="65" t="s">
        <v>417</v>
      </c>
      <c r="J35" s="66" t="s">
        <v>418</v>
      </c>
      <c r="K35" s="65" t="s">
        <v>35</v>
      </c>
      <c r="L35" s="723" t="s">
        <v>36</v>
      </c>
      <c r="M35" s="724"/>
      <c r="N35" s="67" t="s">
        <v>26</v>
      </c>
    </row>
    <row r="36" spans="2:14" ht="30.75" customHeight="1">
      <c r="B36" s="725"/>
      <c r="C36" s="726"/>
      <c r="D36" s="726"/>
      <c r="E36" s="726"/>
      <c r="F36" s="726"/>
      <c r="G36" s="727"/>
      <c r="H36" s="69"/>
      <c r="I36" s="47"/>
      <c r="J36" s="69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69"/>
      <c r="I37" s="47"/>
      <c r="J37" s="23"/>
      <c r="K37" s="47"/>
      <c r="L37" s="728"/>
      <c r="M37" s="729"/>
      <c r="N37" s="70"/>
    </row>
    <row r="38" spans="2:14" ht="15.6">
      <c r="B38" s="68"/>
      <c r="C38" s="71"/>
      <c r="D38" s="71"/>
      <c r="E38" s="71"/>
      <c r="F38" s="71"/>
      <c r="G38" s="71"/>
      <c r="H38" s="69"/>
      <c r="I38" s="47"/>
      <c r="J38" s="23"/>
      <c r="K38" s="47"/>
      <c r="L38" s="728"/>
      <c r="M38" s="729"/>
      <c r="N38" s="70"/>
    </row>
    <row r="39" spans="2:14" ht="15.6">
      <c r="B39" s="68"/>
      <c r="C39" s="71"/>
      <c r="D39" s="71"/>
      <c r="E39" s="71"/>
      <c r="F39" s="71"/>
      <c r="G39" s="71"/>
      <c r="H39" s="72"/>
      <c r="I39" s="47"/>
      <c r="J39" s="47"/>
      <c r="K39" s="47"/>
      <c r="L39" s="73"/>
      <c r="M39" s="74"/>
      <c r="N39" s="75"/>
    </row>
    <row r="40" spans="2:14" ht="16.2" thickBot="1">
      <c r="B40" s="58"/>
      <c r="C40" s="59"/>
      <c r="D40" s="59"/>
      <c r="E40" s="59"/>
      <c r="F40" s="59"/>
      <c r="G40" s="59"/>
      <c r="H40" s="60"/>
      <c r="I40" s="76"/>
      <c r="J40" s="76"/>
      <c r="K40" s="76"/>
      <c r="L40" s="730"/>
      <c r="M40" s="731"/>
      <c r="N40" s="76"/>
    </row>
    <row r="41" spans="2:14" ht="22.5" customHeight="1" thickBot="1">
      <c r="B41" s="732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3"/>
      <c r="N41" s="77">
        <f>SUM(N36:N40)</f>
        <v>0</v>
      </c>
    </row>
    <row r="42" spans="2:14" ht="15.6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15.6">
      <c r="B43" s="145" t="s">
        <v>37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4"/>
    </row>
    <row r="44" spans="2:14" ht="16.2" thickBot="1">
      <c r="B44" s="8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9"/>
    </row>
    <row r="45" spans="2:14" ht="31.2">
      <c r="B45" s="733" t="s">
        <v>38</v>
      </c>
      <c r="C45" s="734"/>
      <c r="D45" s="734"/>
      <c r="E45" s="734"/>
      <c r="F45" s="734"/>
      <c r="G45" s="734"/>
      <c r="H45" s="734"/>
      <c r="I45" s="65" t="s">
        <v>39</v>
      </c>
      <c r="J45" s="66" t="s">
        <v>40</v>
      </c>
      <c r="K45" s="65" t="s">
        <v>41</v>
      </c>
      <c r="L45" s="735" t="s">
        <v>25</v>
      </c>
      <c r="M45" s="736"/>
      <c r="N45" s="78" t="s">
        <v>26</v>
      </c>
    </row>
    <row r="46" spans="2:14" ht="15.6">
      <c r="B46" s="693"/>
      <c r="C46" s="694"/>
      <c r="D46" s="694"/>
      <c r="E46" s="694"/>
      <c r="F46" s="694"/>
      <c r="G46" s="694"/>
      <c r="H46" s="703"/>
      <c r="I46" s="79"/>
      <c r="J46" s="80"/>
      <c r="K46" s="131"/>
      <c r="L46" s="704"/>
      <c r="M46" s="705"/>
      <c r="N46" s="11"/>
    </row>
    <row r="47" spans="2:14" ht="15.6">
      <c r="B47" s="693" t="e">
        <f>+#REF!</f>
        <v>#REF!</v>
      </c>
      <c r="C47" s="694"/>
      <c r="D47" s="694"/>
      <c r="E47" s="694"/>
      <c r="F47" s="694"/>
      <c r="G47" s="694"/>
      <c r="H47" s="703"/>
      <c r="I47" s="79" t="e">
        <f>+K47/J47</f>
        <v>#REF!</v>
      </c>
      <c r="J47" s="80">
        <v>1.85</v>
      </c>
      <c r="K47" s="131" t="e">
        <f>+#REF!</f>
        <v>#REF!</v>
      </c>
      <c r="L47" s="704">
        <v>32</v>
      </c>
      <c r="M47" s="705"/>
      <c r="N47" s="11" t="e">
        <f>K47/L47</f>
        <v>#REF!</v>
      </c>
    </row>
    <row r="48" spans="2:14" ht="15.6">
      <c r="B48" s="693" t="e">
        <f>+#REF!</f>
        <v>#REF!</v>
      </c>
      <c r="C48" s="694"/>
      <c r="D48" s="694"/>
      <c r="E48" s="694"/>
      <c r="F48" s="694"/>
      <c r="G48" s="694"/>
      <c r="H48" s="703"/>
      <c r="I48" s="79" t="e">
        <f>+K48/J48</f>
        <v>#REF!</v>
      </c>
      <c r="J48" s="80">
        <v>1.85</v>
      </c>
      <c r="K48" s="131" t="e">
        <f>+#REF!</f>
        <v>#REF!</v>
      </c>
      <c r="L48" s="704">
        <v>32</v>
      </c>
      <c r="M48" s="705"/>
      <c r="N48" s="11" t="e">
        <f>K48/L48</f>
        <v>#REF!</v>
      </c>
    </row>
    <row r="49" spans="1:14" ht="16.2" thickBot="1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2">
        <v>1.85</v>
      </c>
      <c r="K49" s="131" t="e">
        <f>+#REF!</f>
        <v>#REF!</v>
      </c>
      <c r="L49" s="704">
        <v>32</v>
      </c>
      <c r="M49" s="705"/>
      <c r="N49" s="11" t="e">
        <f>K49/L49</f>
        <v>#REF!</v>
      </c>
    </row>
    <row r="50" spans="1:14" ht="16.2" thickBot="1">
      <c r="B50" s="710" t="s">
        <v>28</v>
      </c>
      <c r="C50" s="711"/>
      <c r="D50" s="711"/>
      <c r="E50" s="711"/>
      <c r="F50" s="711"/>
      <c r="G50" s="711"/>
      <c r="H50" s="711"/>
      <c r="I50" s="712"/>
      <c r="J50" s="712"/>
      <c r="K50" s="712"/>
      <c r="L50" s="712"/>
      <c r="M50" s="713"/>
      <c r="N50" s="87" t="e">
        <f>SUM(N46:N49)</f>
        <v>#REF!</v>
      </c>
    </row>
    <row r="51" spans="1:14" ht="16.2" thickBot="1">
      <c r="B51" s="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9"/>
    </row>
    <row r="52" spans="1:14" ht="16.2" thickBot="1">
      <c r="B52" s="710" t="s">
        <v>42</v>
      </c>
      <c r="C52" s="711"/>
      <c r="D52" s="711"/>
      <c r="E52" s="711"/>
      <c r="F52" s="711"/>
      <c r="G52" s="711"/>
      <c r="H52" s="711"/>
      <c r="I52" s="711"/>
      <c r="J52" s="711"/>
      <c r="K52" s="711"/>
      <c r="L52" s="711"/>
      <c r="M52" s="714"/>
      <c r="N52" s="88" t="e">
        <f>ROUND((N19+N31+N41+N50),0)</f>
        <v>#REF!</v>
      </c>
    </row>
    <row r="53" spans="1:14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148" t="s">
        <v>65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104"/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>
      <c r="B56" s="715" t="s">
        <v>66</v>
      </c>
      <c r="C56" s="716"/>
      <c r="D56" s="716"/>
      <c r="E56" s="716"/>
      <c r="F56" s="716"/>
      <c r="G56" s="716"/>
      <c r="H56" s="716"/>
      <c r="I56" s="105"/>
      <c r="J56" s="106"/>
      <c r="K56" s="107" t="s">
        <v>67</v>
      </c>
      <c r="L56" s="717" t="s">
        <v>68</v>
      </c>
      <c r="M56" s="718"/>
      <c r="N56" s="108"/>
    </row>
    <row r="57" spans="1:14">
      <c r="B57" s="719" t="s">
        <v>9</v>
      </c>
      <c r="C57" s="720"/>
      <c r="D57" s="720"/>
      <c r="E57" s="720"/>
      <c r="F57" s="720"/>
      <c r="G57" s="720"/>
      <c r="H57" s="720"/>
      <c r="I57" s="109"/>
      <c r="J57" s="110"/>
      <c r="K57" s="111">
        <v>0.24</v>
      </c>
      <c r="L57" s="721" t="e">
        <f>N52*K57</f>
        <v>#REF!</v>
      </c>
      <c r="M57" s="722"/>
      <c r="N57" s="112"/>
    </row>
    <row r="58" spans="1:14">
      <c r="B58" s="113" t="s">
        <v>10</v>
      </c>
      <c r="C58" s="114"/>
      <c r="D58" s="114"/>
      <c r="E58" s="114"/>
      <c r="F58" s="114"/>
      <c r="G58" s="114"/>
      <c r="H58" s="114"/>
      <c r="I58" s="109"/>
      <c r="J58" s="110"/>
      <c r="K58" s="111">
        <v>0.01</v>
      </c>
      <c r="L58" s="721" t="e">
        <f>N52*K58</f>
        <v>#REF!</v>
      </c>
      <c r="M58" s="722"/>
      <c r="N58" s="112"/>
    </row>
    <row r="59" spans="1:14" ht="15" thickBot="1">
      <c r="B59" s="115" t="s">
        <v>11</v>
      </c>
      <c r="C59" s="116"/>
      <c r="D59" s="116"/>
      <c r="E59" s="116"/>
      <c r="F59" s="116"/>
      <c r="G59" s="116"/>
      <c r="H59" s="116"/>
      <c r="I59" s="117"/>
      <c r="J59" s="118"/>
      <c r="K59" s="119">
        <v>0.05</v>
      </c>
      <c r="L59" s="701" t="e">
        <f>N52*K59</f>
        <v>#REF!</v>
      </c>
      <c r="M59" s="702"/>
      <c r="N59" s="112"/>
    </row>
    <row r="60" spans="1:14" ht="15" thickBot="1">
      <c r="B60" s="696" t="s">
        <v>28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0" t="e">
        <f>L57+L58+L59</f>
        <v>#REF!</v>
      </c>
    </row>
    <row r="61" spans="1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1:14" ht="15" thickBot="1">
      <c r="A62" t="s">
        <v>78</v>
      </c>
      <c r="B62" s="696" t="s">
        <v>69</v>
      </c>
      <c r="C62" s="697"/>
      <c r="D62" s="697"/>
      <c r="E62" s="697"/>
      <c r="F62" s="697"/>
      <c r="G62" s="697"/>
      <c r="H62" s="697"/>
      <c r="I62" s="697"/>
      <c r="J62" s="697"/>
      <c r="K62" s="697"/>
      <c r="L62" s="697"/>
      <c r="M62" s="698"/>
      <c r="N62" s="121" t="e">
        <f>N52+N60</f>
        <v>#REF!</v>
      </c>
    </row>
    <row r="63" spans="1:14" ht="15.6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7"/>
    </row>
    <row r="64" spans="1:14" ht="15.6">
      <c r="B64" s="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"/>
    </row>
    <row r="65" spans="2:14" ht="15.6">
      <c r="B65" s="8"/>
      <c r="C65" s="89"/>
      <c r="D65" s="89"/>
      <c r="E65" s="89"/>
      <c r="F65" s="89"/>
      <c r="G65" s="89"/>
      <c r="H65" s="6"/>
      <c r="I65" s="6"/>
      <c r="J65" s="6"/>
      <c r="K65" s="6"/>
      <c r="L65" s="6"/>
      <c r="M65" s="6"/>
      <c r="N65" s="9"/>
    </row>
    <row r="66" spans="2:14" ht="15.6">
      <c r="B66" s="12"/>
      <c r="C66" s="699" t="s">
        <v>16</v>
      </c>
      <c r="D66" s="699"/>
      <c r="E66" s="699"/>
      <c r="F66" s="699"/>
      <c r="G66" s="6"/>
      <c r="H66" s="89"/>
      <c r="I66" s="6"/>
      <c r="J66" s="699" t="s">
        <v>17</v>
      </c>
      <c r="K66" s="699"/>
      <c r="L66" s="699"/>
      <c r="M66" s="6"/>
      <c r="N66" s="9"/>
    </row>
    <row r="67" spans="2:14" ht="18.45" customHeight="1">
      <c r="B67" s="12"/>
      <c r="C67" s="700"/>
      <c r="D67" s="700"/>
      <c r="E67" s="700"/>
      <c r="F67" s="700"/>
      <c r="G67" s="89"/>
      <c r="H67" s="89"/>
      <c r="I67" s="6"/>
      <c r="J67" s="700"/>
      <c r="K67" s="700"/>
      <c r="L67" s="700"/>
      <c r="M67" s="6"/>
      <c r="N67" s="9"/>
    </row>
    <row r="68" spans="2:14" ht="31.5" customHeight="1">
      <c r="B68" s="687" t="s">
        <v>43</v>
      </c>
      <c r="C68" s="688"/>
      <c r="D68" s="688"/>
      <c r="E68" s="688"/>
      <c r="F68" s="688"/>
      <c r="G68" s="688"/>
      <c r="H68" s="688"/>
      <c r="I68" s="688"/>
      <c r="J68" s="688"/>
      <c r="K68" s="688"/>
      <c r="L68" s="688"/>
      <c r="M68" s="688"/>
      <c r="N68" s="689"/>
    </row>
    <row r="69" spans="2:14" ht="15.6">
      <c r="B69" s="690"/>
      <c r="C69" s="691"/>
      <c r="D69" s="691"/>
      <c r="E69" s="691"/>
      <c r="F69" s="691"/>
      <c r="G69" s="691"/>
      <c r="H69" s="691"/>
      <c r="I69" s="691"/>
      <c r="J69" s="691"/>
      <c r="K69" s="691"/>
      <c r="L69" s="691"/>
      <c r="M69" s="691"/>
      <c r="N69" s="692"/>
    </row>
    <row r="70" spans="2:14" ht="15.6">
      <c r="B70" s="693"/>
      <c r="C70" s="694"/>
      <c r="D70" s="694"/>
      <c r="E70" s="694"/>
      <c r="F70" s="694"/>
      <c r="G70" s="694"/>
      <c r="H70" s="694"/>
      <c r="I70" s="694"/>
      <c r="J70" s="694"/>
      <c r="K70" s="694"/>
      <c r="L70" s="694"/>
      <c r="M70" s="694"/>
      <c r="N70" s="695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</sheetData>
  <mergeCells count="73">
    <mergeCell ref="B7:B8"/>
    <mergeCell ref="C7:L8"/>
    <mergeCell ref="B1:L2"/>
    <mergeCell ref="M1:N5"/>
    <mergeCell ref="B3:L3"/>
    <mergeCell ref="B4:L5"/>
    <mergeCell ref="C6:L6"/>
    <mergeCell ref="B14:H14"/>
    <mergeCell ref="I14:J14"/>
    <mergeCell ref="L14:M14"/>
    <mergeCell ref="B9:N9"/>
    <mergeCell ref="B12:H12"/>
    <mergeCell ref="I12:J12"/>
    <mergeCell ref="L12:M12"/>
    <mergeCell ref="B13:H13"/>
    <mergeCell ref="L13:M13"/>
    <mergeCell ref="B23:I23"/>
    <mergeCell ref="L23:M23"/>
    <mergeCell ref="B15:H15"/>
    <mergeCell ref="I15:J15"/>
    <mergeCell ref="L15:M15"/>
    <mergeCell ref="B17:D17"/>
    <mergeCell ref="B18:H18"/>
    <mergeCell ref="I18:J18"/>
    <mergeCell ref="L18:M18"/>
    <mergeCell ref="B19:M19"/>
    <mergeCell ref="B24:I24"/>
    <mergeCell ref="L24:M24"/>
    <mergeCell ref="B25:I25"/>
    <mergeCell ref="L25:M25"/>
    <mergeCell ref="B26:I26"/>
    <mergeCell ref="L26:M26"/>
    <mergeCell ref="L38:M38"/>
    <mergeCell ref="B27:I27"/>
    <mergeCell ref="L27:M27"/>
    <mergeCell ref="B28:I28"/>
    <mergeCell ref="L28:M28"/>
    <mergeCell ref="B29:I29"/>
    <mergeCell ref="L29:M29"/>
    <mergeCell ref="B31:M31"/>
    <mergeCell ref="L35:M35"/>
    <mergeCell ref="B36:G36"/>
    <mergeCell ref="L36:M36"/>
    <mergeCell ref="L37:M37"/>
    <mergeCell ref="L40:M40"/>
    <mergeCell ref="B41:M41"/>
    <mergeCell ref="B45:H45"/>
    <mergeCell ref="L45:M45"/>
    <mergeCell ref="B46:H46"/>
    <mergeCell ref="L46:M46"/>
    <mergeCell ref="B47:H47"/>
    <mergeCell ref="L47:M47"/>
    <mergeCell ref="B48:H48"/>
    <mergeCell ref="L48:M48"/>
    <mergeCell ref="B49:H49"/>
    <mergeCell ref="L49:M49"/>
    <mergeCell ref="B50:M50"/>
    <mergeCell ref="B52:M52"/>
    <mergeCell ref="B56:H56"/>
    <mergeCell ref="L56:M56"/>
    <mergeCell ref="B57:H57"/>
    <mergeCell ref="L57:M57"/>
    <mergeCell ref="L58:M58"/>
    <mergeCell ref="L59:M59"/>
    <mergeCell ref="B60:M60"/>
    <mergeCell ref="B62:M62"/>
    <mergeCell ref="C66:F66"/>
    <mergeCell ref="J66:L66"/>
    <mergeCell ref="C67:F67"/>
    <mergeCell ref="J67:L67"/>
    <mergeCell ref="B68:N68"/>
    <mergeCell ref="B69:N69"/>
    <mergeCell ref="B70:N70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0C65-39E7-4336-B38B-DA94131B4509}">
  <sheetPr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37"/>
      <c r="J13" s="38"/>
      <c r="K13" s="25"/>
      <c r="L13" s="789"/>
      <c r="M13" s="790"/>
      <c r="N13" s="24"/>
    </row>
    <row r="14" spans="2:14" ht="15.75" customHeight="1">
      <c r="B14" s="693"/>
      <c r="C14" s="694"/>
      <c r="D14" s="694"/>
      <c r="E14" s="694"/>
      <c r="F14" s="694"/>
      <c r="G14" s="694"/>
      <c r="H14" s="703"/>
      <c r="I14" s="39"/>
      <c r="J14" s="40"/>
      <c r="K14" s="25"/>
      <c r="L14" s="789"/>
      <c r="M14" s="790"/>
      <c r="N14" s="24"/>
    </row>
    <row r="15" spans="2:14" ht="15.7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89"/>
      <c r="M15" s="790"/>
      <c r="N15" s="24"/>
    </row>
    <row r="16" spans="2:14" ht="15.6">
      <c r="B16" s="693"/>
      <c r="C16" s="694"/>
      <c r="D16" s="694"/>
      <c r="E16" s="694"/>
      <c r="F16" s="694"/>
      <c r="G16" s="694"/>
      <c r="H16" s="703"/>
      <c r="I16" s="39"/>
      <c r="J16" s="40"/>
      <c r="K16" s="25"/>
      <c r="L16" s="789"/>
      <c r="M16" s="790"/>
      <c r="N16" s="24"/>
    </row>
    <row r="17" spans="2:14" ht="15.6">
      <c r="B17" s="35"/>
      <c r="C17" s="29"/>
      <c r="D17" s="29"/>
      <c r="E17" s="36"/>
      <c r="F17" s="36"/>
      <c r="G17" s="36"/>
      <c r="H17" s="97"/>
      <c r="I17" s="39"/>
      <c r="J17" s="40"/>
      <c r="K17" s="41"/>
      <c r="L17" s="42"/>
      <c r="M17" s="43"/>
      <c r="N17" s="98"/>
    </row>
    <row r="18" spans="2:14" ht="15.6">
      <c r="B18" s="742" t="s">
        <v>27</v>
      </c>
      <c r="C18" s="743"/>
      <c r="D18" s="743"/>
      <c r="E18" s="28"/>
      <c r="F18" s="45"/>
      <c r="G18" s="45"/>
      <c r="H18" s="46"/>
      <c r="I18" s="39"/>
      <c r="J18" s="40"/>
      <c r="K18" s="47"/>
      <c r="L18" s="42"/>
      <c r="M18" s="48">
        <v>0.1</v>
      </c>
      <c r="N18" s="49" t="e">
        <f>N50*M18</f>
        <v>#REF!</v>
      </c>
    </row>
    <row r="19" spans="2:14" ht="16.2" thickBot="1">
      <c r="B19" s="744"/>
      <c r="C19" s="745"/>
      <c r="D19" s="745"/>
      <c r="E19" s="745"/>
      <c r="F19" s="745"/>
      <c r="G19" s="745"/>
      <c r="H19" s="746"/>
      <c r="I19" s="747"/>
      <c r="J19" s="748"/>
      <c r="K19" s="50"/>
      <c r="L19" s="749"/>
      <c r="M19" s="750"/>
      <c r="N19" s="51"/>
    </row>
    <row r="20" spans="2:14" ht="16.2" thickBot="1">
      <c r="B20" s="710" t="s">
        <v>28</v>
      </c>
      <c r="C20" s="711"/>
      <c r="D20" s="711"/>
      <c r="E20" s="711"/>
      <c r="F20" s="711"/>
      <c r="G20" s="711"/>
      <c r="H20" s="711"/>
      <c r="I20" s="711"/>
      <c r="J20" s="711"/>
      <c r="K20" s="711"/>
      <c r="L20" s="711"/>
      <c r="M20" s="714"/>
      <c r="N20" s="52" t="e">
        <f>SUM(N13:N19)</f>
        <v>#REF!</v>
      </c>
    </row>
    <row r="21" spans="2:14" ht="15.6">
      <c r="B21" s="3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9"/>
    </row>
    <row r="22" spans="2:14" ht="15.6">
      <c r="B22" s="145" t="s">
        <v>29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2:14" ht="16.2" thickBot="1">
      <c r="B23" s="55"/>
      <c r="C23" s="32"/>
      <c r="D23" s="32"/>
      <c r="E23" s="32"/>
      <c r="F23" s="32"/>
      <c r="G23" s="32"/>
      <c r="H23" s="32"/>
      <c r="I23" s="32"/>
      <c r="J23" s="6"/>
      <c r="K23" s="6"/>
      <c r="L23" s="6"/>
      <c r="M23" s="6"/>
      <c r="N23" s="9"/>
    </row>
    <row r="24" spans="2:14" ht="15.6">
      <c r="B24" s="751" t="s">
        <v>20</v>
      </c>
      <c r="C24" s="752"/>
      <c r="D24" s="752"/>
      <c r="E24" s="752"/>
      <c r="F24" s="752"/>
      <c r="G24" s="752"/>
      <c r="H24" s="752"/>
      <c r="I24" s="753"/>
      <c r="J24" s="56" t="s">
        <v>21</v>
      </c>
      <c r="K24" s="33" t="s">
        <v>2</v>
      </c>
      <c r="L24" s="754" t="s">
        <v>30</v>
      </c>
      <c r="M24" s="753"/>
      <c r="N24" s="34" t="s">
        <v>26</v>
      </c>
    </row>
    <row r="25" spans="2:14" ht="30.45" customHeight="1">
      <c r="B25" s="788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99">
        <v>1.3</v>
      </c>
      <c r="L25" s="738" t="e">
        <f>#REF!</f>
        <v>#REF!</v>
      </c>
      <c r="M25" s="739"/>
      <c r="N25" s="100" t="e">
        <f>+K25*L25</f>
        <v>#REF!</v>
      </c>
    </row>
    <row r="26" spans="2:14" ht="30.45" customHeight="1">
      <c r="B26" s="788"/>
      <c r="C26" s="745"/>
      <c r="D26" s="745"/>
      <c r="E26" s="745"/>
      <c r="F26" s="745"/>
      <c r="G26" s="745"/>
      <c r="H26" s="745"/>
      <c r="I26" s="746"/>
      <c r="J26" s="69"/>
      <c r="K26" s="123"/>
      <c r="L26" s="738"/>
      <c r="M26" s="739"/>
      <c r="N26" s="100"/>
    </row>
    <row r="27" spans="2:14" ht="30.45" customHeight="1">
      <c r="B27" s="737"/>
      <c r="C27" s="694"/>
      <c r="D27" s="694"/>
      <c r="E27" s="694"/>
      <c r="F27" s="694"/>
      <c r="G27" s="694"/>
      <c r="H27" s="694"/>
      <c r="I27" s="703"/>
      <c r="J27" s="69"/>
      <c r="K27" s="99"/>
      <c r="L27" s="738"/>
      <c r="M27" s="739"/>
      <c r="N27" s="100"/>
    </row>
    <row r="28" spans="2:14" ht="16.2" thickBot="1">
      <c r="B28" s="58"/>
      <c r="C28" s="59"/>
      <c r="D28" s="59"/>
      <c r="E28" s="59"/>
      <c r="F28" s="59"/>
      <c r="G28" s="59"/>
      <c r="H28" s="59"/>
      <c r="I28" s="59"/>
      <c r="J28" s="60"/>
      <c r="K28" s="60"/>
      <c r="L28" s="61"/>
      <c r="M28" s="26"/>
      <c r="N28" s="62"/>
    </row>
    <row r="29" spans="2:14" ht="16.2" thickBot="1">
      <c r="B29" s="710" t="s">
        <v>28</v>
      </c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4"/>
      <c r="N29" s="52" t="e">
        <f>SUM(N25:N28)</f>
        <v>#REF!</v>
      </c>
    </row>
    <row r="30" spans="2:14" ht="15.6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15.6">
      <c r="B31" s="145" t="s">
        <v>31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4"/>
    </row>
    <row r="32" spans="2:14" ht="16.2" thickBot="1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31.2">
      <c r="B33" s="63" t="s">
        <v>32</v>
      </c>
      <c r="C33" s="64"/>
      <c r="D33" s="64"/>
      <c r="E33" s="64"/>
      <c r="F33" s="64"/>
      <c r="G33" s="64"/>
      <c r="H33" s="65" t="s">
        <v>21</v>
      </c>
      <c r="I33" s="65" t="s">
        <v>33</v>
      </c>
      <c r="J33" s="66" t="s">
        <v>34</v>
      </c>
      <c r="K33" s="65" t="s">
        <v>35</v>
      </c>
      <c r="L33" s="723" t="s">
        <v>36</v>
      </c>
      <c r="M33" s="724"/>
      <c r="N33" s="67" t="s">
        <v>26</v>
      </c>
    </row>
    <row r="34" spans="2:14" ht="30.75" customHeight="1">
      <c r="B34" s="725"/>
      <c r="C34" s="726"/>
      <c r="D34" s="726"/>
      <c r="E34" s="726"/>
      <c r="F34" s="726"/>
      <c r="G34" s="727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69"/>
      <c r="I36" s="47"/>
      <c r="J36" s="23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69"/>
      <c r="I37" s="47"/>
      <c r="J37" s="23"/>
      <c r="K37" s="47"/>
      <c r="L37" s="728"/>
      <c r="M37" s="729"/>
      <c r="N37" s="70"/>
    </row>
    <row r="38" spans="2:14" ht="15.6">
      <c r="B38" s="68"/>
      <c r="C38" s="71"/>
      <c r="D38" s="71"/>
      <c r="E38" s="71"/>
      <c r="F38" s="71"/>
      <c r="G38" s="71"/>
      <c r="H38" s="72"/>
      <c r="I38" s="47"/>
      <c r="J38" s="47"/>
      <c r="K38" s="47"/>
      <c r="L38" s="73"/>
      <c r="M38" s="74"/>
      <c r="N38" s="75"/>
    </row>
    <row r="39" spans="2:14" ht="16.2" thickBot="1">
      <c r="B39" s="58"/>
      <c r="C39" s="59"/>
      <c r="D39" s="59"/>
      <c r="E39" s="59"/>
      <c r="F39" s="59"/>
      <c r="G39" s="59"/>
      <c r="H39" s="60"/>
      <c r="I39" s="76"/>
      <c r="J39" s="76"/>
      <c r="K39" s="76"/>
      <c r="L39" s="730"/>
      <c r="M39" s="731"/>
      <c r="N39" s="76"/>
    </row>
    <row r="40" spans="2:14" ht="16.2" thickBot="1">
      <c r="B40" s="732" t="s">
        <v>28</v>
      </c>
      <c r="C40" s="712"/>
      <c r="D40" s="712"/>
      <c r="E40" s="712"/>
      <c r="F40" s="712"/>
      <c r="G40" s="712"/>
      <c r="H40" s="712"/>
      <c r="I40" s="712"/>
      <c r="J40" s="712"/>
      <c r="K40" s="712"/>
      <c r="L40" s="712"/>
      <c r="M40" s="713"/>
      <c r="N40" s="77">
        <f>N34+N35+N36+N37+N38</f>
        <v>0</v>
      </c>
    </row>
    <row r="41" spans="2:14" ht="15.6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15.6">
      <c r="B42" s="145" t="s">
        <v>37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4"/>
    </row>
    <row r="43" spans="2:14" ht="16.2" thickBot="1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4" ht="31.2">
      <c r="B44" s="733" t="s">
        <v>38</v>
      </c>
      <c r="C44" s="734"/>
      <c r="D44" s="734"/>
      <c r="E44" s="734"/>
      <c r="F44" s="734"/>
      <c r="G44" s="734"/>
      <c r="H44" s="734"/>
      <c r="I44" s="65" t="s">
        <v>39</v>
      </c>
      <c r="J44" s="66" t="s">
        <v>40</v>
      </c>
      <c r="K44" s="65" t="s">
        <v>41</v>
      </c>
      <c r="L44" s="735" t="s">
        <v>25</v>
      </c>
      <c r="M44" s="736"/>
      <c r="N44" s="78" t="s">
        <v>26</v>
      </c>
    </row>
    <row r="45" spans="2:14" ht="15.6">
      <c r="B45" s="693" t="e">
        <f>+#REF!</f>
        <v>#REF!</v>
      </c>
      <c r="C45" s="694"/>
      <c r="D45" s="694"/>
      <c r="E45" s="694"/>
      <c r="F45" s="694"/>
      <c r="G45" s="694"/>
      <c r="H45" s="703"/>
      <c r="I45" s="79" t="e">
        <f>+K45/J45</f>
        <v>#REF!</v>
      </c>
      <c r="J45" s="80">
        <v>1.85</v>
      </c>
      <c r="K45" s="79" t="e">
        <f>+#REF!</f>
        <v>#REF!</v>
      </c>
      <c r="L45" s="704">
        <v>16</v>
      </c>
      <c r="M45" s="705"/>
      <c r="N45" s="11" t="e">
        <f>K45/L45</f>
        <v>#REF!</v>
      </c>
    </row>
    <row r="46" spans="2:14" ht="15.6">
      <c r="B46" s="693" t="e">
        <f>+#REF!</f>
        <v>#REF!</v>
      </c>
      <c r="C46" s="694"/>
      <c r="D46" s="694"/>
      <c r="E46" s="694"/>
      <c r="F46" s="694"/>
      <c r="G46" s="694"/>
      <c r="H46" s="703"/>
      <c r="I46" s="79" t="e">
        <f>+K46/J46</f>
        <v>#REF!</v>
      </c>
      <c r="J46" s="80">
        <v>1.85</v>
      </c>
      <c r="K46" s="79" t="e">
        <f>+#REF!</f>
        <v>#REF!</v>
      </c>
      <c r="L46" s="704">
        <v>16</v>
      </c>
      <c r="M46" s="705"/>
      <c r="N46" s="11" t="e">
        <f>K46/L46</f>
        <v>#REF!</v>
      </c>
    </row>
    <row r="47" spans="2:14" ht="15.6">
      <c r="B47" s="81"/>
      <c r="C47" s="71"/>
      <c r="D47" s="71"/>
      <c r="E47" s="71"/>
      <c r="F47" s="71"/>
      <c r="G47" s="71"/>
      <c r="H47" s="71"/>
      <c r="I47" s="47"/>
      <c r="J47" s="82"/>
      <c r="K47" s="49"/>
      <c r="L47" s="83"/>
      <c r="M47" s="84"/>
      <c r="N47" s="85"/>
    </row>
    <row r="48" spans="2:14" ht="15.6">
      <c r="B48" s="81"/>
      <c r="C48" s="71"/>
      <c r="D48" s="71"/>
      <c r="E48" s="71"/>
      <c r="F48" s="71"/>
      <c r="G48" s="71"/>
      <c r="H48" s="71"/>
      <c r="I48" s="47"/>
      <c r="J48" s="82"/>
      <c r="K48" s="49"/>
      <c r="L48" s="83"/>
      <c r="M48" s="86"/>
      <c r="N48" s="85"/>
    </row>
    <row r="49" spans="1:14" ht="16.2" thickBot="1">
      <c r="B49" s="706"/>
      <c r="C49" s="707"/>
      <c r="D49" s="707"/>
      <c r="E49" s="707"/>
      <c r="F49" s="707"/>
      <c r="G49" s="707"/>
      <c r="H49" s="707"/>
      <c r="I49" s="76"/>
      <c r="J49" s="76"/>
      <c r="K49" s="76"/>
      <c r="L49" s="708"/>
      <c r="M49" s="709"/>
      <c r="N49" s="76"/>
    </row>
    <row r="50" spans="1:14" ht="16.2" thickBot="1">
      <c r="B50" s="710" t="s">
        <v>28</v>
      </c>
      <c r="C50" s="711"/>
      <c r="D50" s="711"/>
      <c r="E50" s="711"/>
      <c r="F50" s="711"/>
      <c r="G50" s="711"/>
      <c r="H50" s="711"/>
      <c r="I50" s="712"/>
      <c r="J50" s="712"/>
      <c r="K50" s="712"/>
      <c r="L50" s="712"/>
      <c r="M50" s="713"/>
      <c r="N50" s="87" t="e">
        <f>SUM(N45:N49)</f>
        <v>#REF!</v>
      </c>
    </row>
    <row r="51" spans="1:14" ht="16.2" thickBot="1">
      <c r="B51" s="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9"/>
    </row>
    <row r="52" spans="1:14" ht="16.2" thickBot="1">
      <c r="B52" s="710" t="s">
        <v>42</v>
      </c>
      <c r="C52" s="711"/>
      <c r="D52" s="711"/>
      <c r="E52" s="711"/>
      <c r="F52" s="711"/>
      <c r="G52" s="711"/>
      <c r="H52" s="711"/>
      <c r="I52" s="711"/>
      <c r="J52" s="711"/>
      <c r="K52" s="711"/>
      <c r="L52" s="711"/>
      <c r="M52" s="714"/>
      <c r="N52" s="88" t="e">
        <f>ROUND((N20+N29+N40+N50),0)</f>
        <v>#REF!</v>
      </c>
    </row>
    <row r="53" spans="1:14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148" t="s">
        <v>65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104"/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>
      <c r="B56" s="715" t="s">
        <v>66</v>
      </c>
      <c r="C56" s="716"/>
      <c r="D56" s="716"/>
      <c r="E56" s="716"/>
      <c r="F56" s="716"/>
      <c r="G56" s="716"/>
      <c r="H56" s="716"/>
      <c r="I56" s="105"/>
      <c r="J56" s="106"/>
      <c r="K56" s="107" t="s">
        <v>67</v>
      </c>
      <c r="L56" s="717" t="s">
        <v>68</v>
      </c>
      <c r="M56" s="718"/>
      <c r="N56" s="108"/>
    </row>
    <row r="57" spans="1:14">
      <c r="B57" s="719" t="s">
        <v>9</v>
      </c>
      <c r="C57" s="720"/>
      <c r="D57" s="720"/>
      <c r="E57" s="720"/>
      <c r="F57" s="720"/>
      <c r="G57" s="720"/>
      <c r="H57" s="720"/>
      <c r="I57" s="109"/>
      <c r="J57" s="110"/>
      <c r="K57" s="111">
        <v>0.24</v>
      </c>
      <c r="L57" s="721" t="e">
        <f>N52*K57</f>
        <v>#REF!</v>
      </c>
      <c r="M57" s="722"/>
      <c r="N57" s="112"/>
    </row>
    <row r="58" spans="1:14">
      <c r="B58" s="113" t="s">
        <v>10</v>
      </c>
      <c r="C58" s="114"/>
      <c r="D58" s="114"/>
      <c r="E58" s="114"/>
      <c r="F58" s="114"/>
      <c r="G58" s="114"/>
      <c r="H58" s="114"/>
      <c r="I58" s="109"/>
      <c r="J58" s="110"/>
      <c r="K58" s="111">
        <v>0.01</v>
      </c>
      <c r="L58" s="721" t="e">
        <f>N52*K58</f>
        <v>#REF!</v>
      </c>
      <c r="M58" s="722"/>
      <c r="N58" s="112"/>
    </row>
    <row r="59" spans="1:14" ht="15" thickBot="1">
      <c r="B59" s="115" t="s">
        <v>11</v>
      </c>
      <c r="C59" s="116"/>
      <c r="D59" s="116"/>
      <c r="E59" s="116"/>
      <c r="F59" s="116"/>
      <c r="G59" s="116"/>
      <c r="H59" s="116"/>
      <c r="I59" s="117"/>
      <c r="J59" s="118"/>
      <c r="K59" s="119">
        <v>0.05</v>
      </c>
      <c r="L59" s="701" t="e">
        <f>N52*K59</f>
        <v>#REF!</v>
      </c>
      <c r="M59" s="702"/>
      <c r="N59" s="112"/>
    </row>
    <row r="60" spans="1:14" ht="15" thickBot="1">
      <c r="B60" s="696" t="s">
        <v>28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0" t="e">
        <f>L57+L58+L59</f>
        <v>#REF!</v>
      </c>
    </row>
    <row r="61" spans="1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1:14" ht="15" thickBot="1">
      <c r="A62" t="s">
        <v>78</v>
      </c>
      <c r="B62" s="696" t="s">
        <v>69</v>
      </c>
      <c r="C62" s="697"/>
      <c r="D62" s="697"/>
      <c r="E62" s="697"/>
      <c r="F62" s="697"/>
      <c r="G62" s="697"/>
      <c r="H62" s="697"/>
      <c r="I62" s="697"/>
      <c r="J62" s="697"/>
      <c r="K62" s="697"/>
      <c r="L62" s="697"/>
      <c r="M62" s="698"/>
      <c r="N62" s="121" t="e">
        <f>N52+N60</f>
        <v>#REF!</v>
      </c>
    </row>
    <row r="63" spans="1:14" ht="15.6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7"/>
    </row>
    <row r="64" spans="1:14" ht="15.6">
      <c r="B64" s="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"/>
    </row>
    <row r="65" spans="2:14" ht="15.6">
      <c r="B65" s="8"/>
      <c r="C65" s="89"/>
      <c r="D65" s="89"/>
      <c r="E65" s="89"/>
      <c r="F65" s="89"/>
      <c r="G65" s="89"/>
      <c r="H65" s="6"/>
      <c r="I65" s="6"/>
      <c r="J65" s="6"/>
      <c r="K65" s="6"/>
      <c r="L65" s="6"/>
      <c r="M65" s="6"/>
      <c r="N65" s="9"/>
    </row>
    <row r="66" spans="2:14" ht="15.6">
      <c r="B66" s="12"/>
      <c r="C66" s="699" t="s">
        <v>16</v>
      </c>
      <c r="D66" s="699"/>
      <c r="E66" s="699"/>
      <c r="F66" s="699"/>
      <c r="G66" s="6"/>
      <c r="H66" s="89"/>
      <c r="I66" s="6"/>
      <c r="J66" s="699" t="s">
        <v>17</v>
      </c>
      <c r="K66" s="699"/>
      <c r="L66" s="699"/>
      <c r="M66" s="6"/>
      <c r="N66" s="9"/>
    </row>
    <row r="67" spans="2:14" ht="18.45" customHeight="1">
      <c r="B67" s="12"/>
      <c r="C67" s="700"/>
      <c r="D67" s="700"/>
      <c r="E67" s="700"/>
      <c r="F67" s="700"/>
      <c r="G67" s="89"/>
      <c r="H67" s="89"/>
      <c r="I67" s="6"/>
      <c r="J67" s="700"/>
      <c r="K67" s="700"/>
      <c r="L67" s="700"/>
      <c r="M67" s="6"/>
      <c r="N67" s="9"/>
    </row>
    <row r="68" spans="2:14" ht="31.5" customHeight="1">
      <c r="B68" s="687" t="s">
        <v>43</v>
      </c>
      <c r="C68" s="688"/>
      <c r="D68" s="688"/>
      <c r="E68" s="688"/>
      <c r="F68" s="688"/>
      <c r="G68" s="688"/>
      <c r="H68" s="688"/>
      <c r="I68" s="688"/>
      <c r="J68" s="688"/>
      <c r="K68" s="688"/>
      <c r="L68" s="688"/>
      <c r="M68" s="688"/>
      <c r="N68" s="689"/>
    </row>
    <row r="69" spans="2:14" ht="15.6">
      <c r="B69" s="690"/>
      <c r="C69" s="691"/>
      <c r="D69" s="691"/>
      <c r="E69" s="691"/>
      <c r="F69" s="691"/>
      <c r="G69" s="691"/>
      <c r="H69" s="691"/>
      <c r="I69" s="691"/>
      <c r="J69" s="691"/>
      <c r="K69" s="691"/>
      <c r="L69" s="691"/>
      <c r="M69" s="691"/>
      <c r="N69" s="692"/>
    </row>
    <row r="70" spans="2:14" ht="15.6">
      <c r="B70" s="693"/>
      <c r="C70" s="694"/>
      <c r="D70" s="694"/>
      <c r="E70" s="694"/>
      <c r="F70" s="694"/>
      <c r="G70" s="694"/>
      <c r="H70" s="694"/>
      <c r="I70" s="694"/>
      <c r="J70" s="694"/>
      <c r="K70" s="694"/>
      <c r="L70" s="694"/>
      <c r="M70" s="694"/>
      <c r="N70" s="695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</sheetData>
  <mergeCells count="6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L19:M19"/>
    <mergeCell ref="B20:M20"/>
    <mergeCell ref="B14:H14"/>
    <mergeCell ref="L14:M14"/>
    <mergeCell ref="B15:H15"/>
    <mergeCell ref="L15:M15"/>
    <mergeCell ref="B27:I27"/>
    <mergeCell ref="L27:M27"/>
    <mergeCell ref="B29:M29"/>
    <mergeCell ref="B24:I24"/>
    <mergeCell ref="L24:M24"/>
    <mergeCell ref="B25:I25"/>
    <mergeCell ref="L25:M25"/>
    <mergeCell ref="B26:I26"/>
    <mergeCell ref="L26:M26"/>
    <mergeCell ref="L35:M35"/>
    <mergeCell ref="L36:M36"/>
    <mergeCell ref="L37:M37"/>
    <mergeCell ref="L33:M33"/>
    <mergeCell ref="B34:G34"/>
    <mergeCell ref="L34:M34"/>
    <mergeCell ref="B68:N68"/>
    <mergeCell ref="B69:N69"/>
    <mergeCell ref="B70:N70"/>
    <mergeCell ref="B16:H16"/>
    <mergeCell ref="L16:M16"/>
    <mergeCell ref="B18:D18"/>
    <mergeCell ref="B19:H19"/>
    <mergeCell ref="I19:J19"/>
    <mergeCell ref="L58:M58"/>
    <mergeCell ref="L59:M59"/>
    <mergeCell ref="B60:M60"/>
    <mergeCell ref="B62:M62"/>
    <mergeCell ref="C66:F66"/>
    <mergeCell ref="J66:L66"/>
    <mergeCell ref="B50:M50"/>
    <mergeCell ref="B52:M52"/>
    <mergeCell ref="L39:M39"/>
    <mergeCell ref="B40:M40"/>
    <mergeCell ref="B44:H44"/>
    <mergeCell ref="L44:M44"/>
    <mergeCell ref="C67:F67"/>
    <mergeCell ref="J67:L67"/>
    <mergeCell ref="B56:H56"/>
    <mergeCell ref="L56:M56"/>
    <mergeCell ref="B57:H57"/>
    <mergeCell ref="L57:M57"/>
    <mergeCell ref="B49:H49"/>
    <mergeCell ref="L49:M49"/>
    <mergeCell ref="B45:H45"/>
    <mergeCell ref="L45:M45"/>
    <mergeCell ref="B46:H46"/>
    <mergeCell ref="L46:M46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AEB9-38E2-4498-A3DD-2B7AC0F7DA49}">
  <sheetPr>
    <tabColor rgb="FF3AEA36"/>
  </sheetPr>
  <dimension ref="A1:N77"/>
  <sheetViews>
    <sheetView workbookViewId="0"/>
  </sheetViews>
  <sheetFormatPr baseColWidth="10" defaultColWidth="11.44140625" defaultRowHeight="14.4"/>
  <cols>
    <col min="1" max="1" width="6.6640625" customWidth="1"/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37"/>
      <c r="J13" s="38"/>
      <c r="K13" s="25"/>
      <c r="L13" s="789"/>
      <c r="M13" s="790"/>
      <c r="N13" s="24"/>
    </row>
    <row r="14" spans="2:14" ht="15.75" customHeight="1">
      <c r="B14" s="693"/>
      <c r="C14" s="694"/>
      <c r="D14" s="694"/>
      <c r="E14" s="694"/>
      <c r="F14" s="694"/>
      <c r="G14" s="694"/>
      <c r="H14" s="703"/>
      <c r="I14" s="39"/>
      <c r="J14" s="40"/>
      <c r="K14" s="25"/>
      <c r="L14" s="789"/>
      <c r="M14" s="790"/>
      <c r="N14" s="24"/>
    </row>
    <row r="15" spans="2:14" ht="15.7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89"/>
      <c r="M15" s="790"/>
      <c r="N15" s="24"/>
    </row>
    <row r="16" spans="2:14" ht="15.6">
      <c r="B16" s="693"/>
      <c r="C16" s="694"/>
      <c r="D16" s="694"/>
      <c r="E16" s="694"/>
      <c r="F16" s="694"/>
      <c r="G16" s="694"/>
      <c r="H16" s="703"/>
      <c r="I16" s="39"/>
      <c r="J16" s="40"/>
      <c r="K16" s="25"/>
      <c r="L16" s="789"/>
      <c r="M16" s="790"/>
      <c r="N16" s="24"/>
    </row>
    <row r="17" spans="2:14" ht="15.6">
      <c r="B17" s="35"/>
      <c r="C17" s="29"/>
      <c r="D17" s="29"/>
      <c r="E17" s="36"/>
      <c r="F17" s="36"/>
      <c r="G17" s="36"/>
      <c r="H17" s="97"/>
      <c r="I17" s="39"/>
      <c r="J17" s="40"/>
      <c r="K17" s="41"/>
      <c r="L17" s="42"/>
      <c r="M17" s="43"/>
      <c r="N17" s="98"/>
    </row>
    <row r="18" spans="2:14" ht="15.6">
      <c r="B18" s="742" t="s">
        <v>27</v>
      </c>
      <c r="C18" s="743"/>
      <c r="D18" s="743"/>
      <c r="E18" s="28"/>
      <c r="F18" s="45"/>
      <c r="G18" s="45"/>
      <c r="H18" s="46"/>
      <c r="I18" s="39"/>
      <c r="J18" s="40"/>
      <c r="K18" s="47"/>
      <c r="L18" s="42"/>
      <c r="M18" s="48">
        <v>0.1</v>
      </c>
      <c r="N18" s="49" t="e">
        <f>N50*M18</f>
        <v>#REF!</v>
      </c>
    </row>
    <row r="19" spans="2:14" ht="16.2" thickBot="1">
      <c r="B19" s="744"/>
      <c r="C19" s="745"/>
      <c r="D19" s="745"/>
      <c r="E19" s="745"/>
      <c r="F19" s="745"/>
      <c r="G19" s="745"/>
      <c r="H19" s="746"/>
      <c r="I19" s="747"/>
      <c r="J19" s="748"/>
      <c r="K19" s="50"/>
      <c r="L19" s="749"/>
      <c r="M19" s="750"/>
      <c r="N19" s="51"/>
    </row>
    <row r="20" spans="2:14" ht="16.2" thickBot="1">
      <c r="B20" s="710" t="s">
        <v>28</v>
      </c>
      <c r="C20" s="711"/>
      <c r="D20" s="711"/>
      <c r="E20" s="711"/>
      <c r="F20" s="711"/>
      <c r="G20" s="711"/>
      <c r="H20" s="711"/>
      <c r="I20" s="711"/>
      <c r="J20" s="711"/>
      <c r="K20" s="711"/>
      <c r="L20" s="711"/>
      <c r="M20" s="714"/>
      <c r="N20" s="52" t="e">
        <f>SUM(N13:N19)</f>
        <v>#REF!</v>
      </c>
    </row>
    <row r="21" spans="2:14" ht="15.6">
      <c r="B21" s="3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9"/>
    </row>
    <row r="22" spans="2:14" ht="15.6">
      <c r="B22" s="145" t="s">
        <v>29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2:14" ht="16.2" thickBot="1">
      <c r="B23" s="55"/>
      <c r="C23" s="32"/>
      <c r="D23" s="32"/>
      <c r="E23" s="32"/>
      <c r="F23" s="32"/>
      <c r="G23" s="32"/>
      <c r="H23" s="32"/>
      <c r="I23" s="32"/>
      <c r="J23" s="6"/>
      <c r="K23" s="6"/>
      <c r="L23" s="6"/>
      <c r="M23" s="6"/>
      <c r="N23" s="9"/>
    </row>
    <row r="24" spans="2:14" ht="15.6">
      <c r="B24" s="751" t="s">
        <v>20</v>
      </c>
      <c r="C24" s="752"/>
      <c r="D24" s="752"/>
      <c r="E24" s="752"/>
      <c r="F24" s="752"/>
      <c r="G24" s="752"/>
      <c r="H24" s="752"/>
      <c r="I24" s="753"/>
      <c r="J24" s="56" t="s">
        <v>21</v>
      </c>
      <c r="K24" s="33" t="s">
        <v>2</v>
      </c>
      <c r="L24" s="754" t="s">
        <v>30</v>
      </c>
      <c r="M24" s="753"/>
      <c r="N24" s="34" t="s">
        <v>26</v>
      </c>
    </row>
    <row r="25" spans="2:14" ht="30.45" customHeight="1">
      <c r="B25" s="788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99">
        <v>0.5</v>
      </c>
      <c r="L25" s="738" t="e">
        <f>#REF!</f>
        <v>#REF!</v>
      </c>
      <c r="M25" s="739"/>
      <c r="N25" s="100" t="e">
        <f>+K25*L25</f>
        <v>#REF!</v>
      </c>
    </row>
    <row r="26" spans="2:14" ht="30.45" customHeight="1">
      <c r="B26" s="788"/>
      <c r="C26" s="745"/>
      <c r="D26" s="745"/>
      <c r="E26" s="745"/>
      <c r="F26" s="745"/>
      <c r="G26" s="745"/>
      <c r="H26" s="745"/>
      <c r="I26" s="746"/>
      <c r="J26" s="69"/>
      <c r="K26" s="123"/>
      <c r="L26" s="738"/>
      <c r="M26" s="739"/>
      <c r="N26" s="100"/>
    </row>
    <row r="27" spans="2:14" ht="30.45" customHeight="1">
      <c r="B27" s="737"/>
      <c r="C27" s="694"/>
      <c r="D27" s="694"/>
      <c r="E27" s="694"/>
      <c r="F27" s="694"/>
      <c r="G27" s="694"/>
      <c r="H27" s="694"/>
      <c r="I27" s="703"/>
      <c r="J27" s="69"/>
      <c r="K27" s="99"/>
      <c r="L27" s="738"/>
      <c r="M27" s="739"/>
      <c r="N27" s="100"/>
    </row>
    <row r="28" spans="2:14" ht="16.2" thickBot="1">
      <c r="B28" s="58"/>
      <c r="C28" s="59"/>
      <c r="D28" s="59"/>
      <c r="E28" s="59"/>
      <c r="F28" s="59"/>
      <c r="G28" s="59"/>
      <c r="H28" s="59"/>
      <c r="I28" s="59"/>
      <c r="J28" s="60"/>
      <c r="K28" s="60"/>
      <c r="L28" s="61"/>
      <c r="M28" s="26"/>
      <c r="N28" s="62"/>
    </row>
    <row r="29" spans="2:14" ht="16.2" thickBot="1">
      <c r="B29" s="710" t="s">
        <v>28</v>
      </c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4"/>
      <c r="N29" s="52" t="e">
        <f>SUM(N25:N28)</f>
        <v>#REF!</v>
      </c>
    </row>
    <row r="30" spans="2:14" ht="15.6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15.6">
      <c r="B31" s="145" t="s">
        <v>31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4"/>
    </row>
    <row r="32" spans="2:14" ht="16.2" thickBot="1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31.2">
      <c r="B33" s="63" t="s">
        <v>32</v>
      </c>
      <c r="C33" s="64"/>
      <c r="D33" s="64"/>
      <c r="E33" s="64"/>
      <c r="F33" s="64"/>
      <c r="G33" s="64"/>
      <c r="H33" s="65" t="s">
        <v>21</v>
      </c>
      <c r="I33" s="65" t="s">
        <v>33</v>
      </c>
      <c r="J33" s="66" t="s">
        <v>34</v>
      </c>
      <c r="K33" s="65" t="s">
        <v>35</v>
      </c>
      <c r="L33" s="723" t="s">
        <v>36</v>
      </c>
      <c r="M33" s="724"/>
      <c r="N33" s="67" t="s">
        <v>26</v>
      </c>
    </row>
    <row r="34" spans="2:14" ht="30.75" customHeight="1">
      <c r="B34" s="725"/>
      <c r="C34" s="726"/>
      <c r="D34" s="726"/>
      <c r="E34" s="726"/>
      <c r="F34" s="726"/>
      <c r="G34" s="727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69"/>
      <c r="I36" s="47"/>
      <c r="J36" s="23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69"/>
      <c r="I37" s="47"/>
      <c r="J37" s="23"/>
      <c r="K37" s="47"/>
      <c r="L37" s="728"/>
      <c r="M37" s="729"/>
      <c r="N37" s="70"/>
    </row>
    <row r="38" spans="2:14" ht="15.6">
      <c r="B38" s="68"/>
      <c r="C38" s="71"/>
      <c r="D38" s="71"/>
      <c r="E38" s="71"/>
      <c r="F38" s="71"/>
      <c r="G38" s="71"/>
      <c r="H38" s="72"/>
      <c r="I38" s="47"/>
      <c r="J38" s="47"/>
      <c r="K38" s="47"/>
      <c r="L38" s="73"/>
      <c r="M38" s="74"/>
      <c r="N38" s="75"/>
    </row>
    <row r="39" spans="2:14" ht="16.2" thickBot="1">
      <c r="B39" s="58"/>
      <c r="C39" s="59"/>
      <c r="D39" s="59"/>
      <c r="E39" s="59"/>
      <c r="F39" s="59"/>
      <c r="G39" s="59"/>
      <c r="H39" s="60"/>
      <c r="I39" s="76"/>
      <c r="J39" s="76"/>
      <c r="K39" s="76"/>
      <c r="L39" s="730"/>
      <c r="M39" s="731"/>
      <c r="N39" s="76"/>
    </row>
    <row r="40" spans="2:14" ht="16.2" thickBot="1">
      <c r="B40" s="732" t="s">
        <v>28</v>
      </c>
      <c r="C40" s="712"/>
      <c r="D40" s="712"/>
      <c r="E40" s="712"/>
      <c r="F40" s="712"/>
      <c r="G40" s="712"/>
      <c r="H40" s="712"/>
      <c r="I40" s="712"/>
      <c r="J40" s="712"/>
      <c r="K40" s="712"/>
      <c r="L40" s="712"/>
      <c r="M40" s="713"/>
      <c r="N40" s="77">
        <f>N34+N35+N36+N37+N38</f>
        <v>0</v>
      </c>
    </row>
    <row r="41" spans="2:14" ht="15.6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15.6">
      <c r="B42" s="145" t="s">
        <v>37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4"/>
    </row>
    <row r="43" spans="2:14" ht="16.2" thickBot="1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4" ht="31.2">
      <c r="B44" s="733" t="s">
        <v>38</v>
      </c>
      <c r="C44" s="734"/>
      <c r="D44" s="734"/>
      <c r="E44" s="734"/>
      <c r="F44" s="734"/>
      <c r="G44" s="734"/>
      <c r="H44" s="734"/>
      <c r="I44" s="65" t="s">
        <v>39</v>
      </c>
      <c r="J44" s="66" t="s">
        <v>40</v>
      </c>
      <c r="K44" s="65" t="s">
        <v>41</v>
      </c>
      <c r="L44" s="735" t="s">
        <v>25</v>
      </c>
      <c r="M44" s="736"/>
      <c r="N44" s="78" t="s">
        <v>26</v>
      </c>
    </row>
    <row r="45" spans="2:14" ht="15.6">
      <c r="B45" s="693"/>
      <c r="C45" s="694"/>
      <c r="D45" s="694"/>
      <c r="E45" s="694"/>
      <c r="F45" s="694"/>
      <c r="G45" s="694"/>
      <c r="H45" s="703"/>
      <c r="I45" s="79"/>
      <c r="J45" s="80"/>
      <c r="K45" s="79"/>
      <c r="L45" s="704"/>
      <c r="M45" s="705"/>
      <c r="N45" s="11"/>
    </row>
    <row r="46" spans="2:14" ht="15.6">
      <c r="B46" s="693" t="e">
        <f>+#REF!</f>
        <v>#REF!</v>
      </c>
      <c r="C46" s="694"/>
      <c r="D46" s="694"/>
      <c r="E46" s="694"/>
      <c r="F46" s="694"/>
      <c r="G46" s="694"/>
      <c r="H46" s="703"/>
      <c r="I46" s="79" t="e">
        <f>+K46/J46</f>
        <v>#REF!</v>
      </c>
      <c r="J46" s="80">
        <v>1.85</v>
      </c>
      <c r="K46" s="79" t="e">
        <f>+#REF!</f>
        <v>#REF!</v>
      </c>
      <c r="L46" s="704">
        <v>20</v>
      </c>
      <c r="M46" s="705"/>
      <c r="N46" s="11" t="e">
        <f>K46/L46</f>
        <v>#REF!</v>
      </c>
    </row>
    <row r="47" spans="2:14" ht="15.6">
      <c r="B47" s="81"/>
      <c r="C47" s="71"/>
      <c r="D47" s="71"/>
      <c r="E47" s="71"/>
      <c r="F47" s="71"/>
      <c r="G47" s="71"/>
      <c r="H47" s="71"/>
      <c r="I47" s="47"/>
      <c r="J47" s="82"/>
      <c r="K47" s="49"/>
      <c r="L47" s="83"/>
      <c r="M47" s="84"/>
      <c r="N47" s="85"/>
    </row>
    <row r="48" spans="2:14" ht="15.6">
      <c r="B48" s="81"/>
      <c r="C48" s="71"/>
      <c r="D48" s="71"/>
      <c r="E48" s="71"/>
      <c r="F48" s="71"/>
      <c r="G48" s="71"/>
      <c r="H48" s="71"/>
      <c r="I48" s="47"/>
      <c r="J48" s="82"/>
      <c r="K48" s="49"/>
      <c r="L48" s="83"/>
      <c r="M48" s="86"/>
      <c r="N48" s="85"/>
    </row>
    <row r="49" spans="1:14" ht="16.2" thickBot="1">
      <c r="B49" s="706"/>
      <c r="C49" s="707"/>
      <c r="D49" s="707"/>
      <c r="E49" s="707"/>
      <c r="F49" s="707"/>
      <c r="G49" s="707"/>
      <c r="H49" s="707"/>
      <c r="I49" s="76"/>
      <c r="J49" s="76"/>
      <c r="K49" s="76"/>
      <c r="L49" s="708"/>
      <c r="M49" s="709"/>
      <c r="N49" s="76"/>
    </row>
    <row r="50" spans="1:14" ht="16.2" thickBot="1">
      <c r="B50" s="710" t="s">
        <v>28</v>
      </c>
      <c r="C50" s="711"/>
      <c r="D50" s="711"/>
      <c r="E50" s="711"/>
      <c r="F50" s="711"/>
      <c r="G50" s="711"/>
      <c r="H50" s="711"/>
      <c r="I50" s="712"/>
      <c r="J50" s="712"/>
      <c r="K50" s="712"/>
      <c r="L50" s="712"/>
      <c r="M50" s="713"/>
      <c r="N50" s="87" t="e">
        <f>SUM(N45:N49)</f>
        <v>#REF!</v>
      </c>
    </row>
    <row r="51" spans="1:14" ht="16.2" thickBot="1">
      <c r="B51" s="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9"/>
    </row>
    <row r="52" spans="1:14" ht="16.2" thickBot="1">
      <c r="B52" s="710" t="s">
        <v>42</v>
      </c>
      <c r="C52" s="711"/>
      <c r="D52" s="711"/>
      <c r="E52" s="711"/>
      <c r="F52" s="711"/>
      <c r="G52" s="711"/>
      <c r="H52" s="711"/>
      <c r="I52" s="711"/>
      <c r="J52" s="711"/>
      <c r="K52" s="711"/>
      <c r="L52" s="711"/>
      <c r="M52" s="714"/>
      <c r="N52" s="88" t="e">
        <f>ROUND((N20+N29+N40+N50),0)</f>
        <v>#REF!</v>
      </c>
    </row>
    <row r="53" spans="1:14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148" t="s">
        <v>65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104"/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>
      <c r="B56" s="715" t="s">
        <v>66</v>
      </c>
      <c r="C56" s="716"/>
      <c r="D56" s="716"/>
      <c r="E56" s="716"/>
      <c r="F56" s="716"/>
      <c r="G56" s="716"/>
      <c r="H56" s="716"/>
      <c r="I56" s="105"/>
      <c r="J56" s="106"/>
      <c r="K56" s="107" t="s">
        <v>67</v>
      </c>
      <c r="L56" s="717" t="s">
        <v>68</v>
      </c>
      <c r="M56" s="718"/>
      <c r="N56" s="108"/>
    </row>
    <row r="57" spans="1:14">
      <c r="B57" s="719" t="s">
        <v>9</v>
      </c>
      <c r="C57" s="720"/>
      <c r="D57" s="720"/>
      <c r="E57" s="720"/>
      <c r="F57" s="720"/>
      <c r="G57" s="720"/>
      <c r="H57" s="720"/>
      <c r="I57" s="109"/>
      <c r="J57" s="110"/>
      <c r="K57" s="111">
        <v>0.24</v>
      </c>
      <c r="L57" s="721" t="e">
        <f>N52*K57</f>
        <v>#REF!</v>
      </c>
      <c r="M57" s="722"/>
      <c r="N57" s="112"/>
    </row>
    <row r="58" spans="1:14">
      <c r="B58" s="113" t="s">
        <v>10</v>
      </c>
      <c r="C58" s="114"/>
      <c r="D58" s="114"/>
      <c r="E58" s="114"/>
      <c r="F58" s="114"/>
      <c r="G58" s="114"/>
      <c r="H58" s="114"/>
      <c r="I58" s="109"/>
      <c r="J58" s="110"/>
      <c r="K58" s="111">
        <v>0.01</v>
      </c>
      <c r="L58" s="721" t="e">
        <f>N52*K58</f>
        <v>#REF!</v>
      </c>
      <c r="M58" s="722"/>
      <c r="N58" s="112"/>
    </row>
    <row r="59" spans="1:14" ht="15" thickBot="1">
      <c r="B59" s="115" t="s">
        <v>11</v>
      </c>
      <c r="C59" s="116"/>
      <c r="D59" s="116"/>
      <c r="E59" s="116"/>
      <c r="F59" s="116"/>
      <c r="G59" s="116"/>
      <c r="H59" s="116"/>
      <c r="I59" s="117"/>
      <c r="J59" s="118"/>
      <c r="K59" s="119">
        <v>0.05</v>
      </c>
      <c r="L59" s="701" t="e">
        <f>N52*K59</f>
        <v>#REF!</v>
      </c>
      <c r="M59" s="702"/>
      <c r="N59" s="112"/>
    </row>
    <row r="60" spans="1:14" ht="15" thickBot="1">
      <c r="B60" s="696" t="s">
        <v>28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0" t="e">
        <f>L57+L58+L59</f>
        <v>#REF!</v>
      </c>
    </row>
    <row r="61" spans="1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1:14" ht="15" thickBot="1">
      <c r="A62" t="s">
        <v>78</v>
      </c>
      <c r="B62" s="696" t="s">
        <v>69</v>
      </c>
      <c r="C62" s="697"/>
      <c r="D62" s="697"/>
      <c r="E62" s="697"/>
      <c r="F62" s="697"/>
      <c r="G62" s="697"/>
      <c r="H62" s="697"/>
      <c r="I62" s="697"/>
      <c r="J62" s="697"/>
      <c r="K62" s="697"/>
      <c r="L62" s="697"/>
      <c r="M62" s="698"/>
      <c r="N62" s="121" t="e">
        <f>N52+N60</f>
        <v>#REF!</v>
      </c>
    </row>
    <row r="63" spans="1:14" ht="15.6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7"/>
    </row>
    <row r="64" spans="1:14" ht="15.6">
      <c r="B64" s="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"/>
    </row>
    <row r="65" spans="2:14" ht="15.6">
      <c r="B65" s="8"/>
      <c r="C65" s="89"/>
      <c r="D65" s="89"/>
      <c r="E65" s="89"/>
      <c r="F65" s="89"/>
      <c r="G65" s="89"/>
      <c r="H65" s="6"/>
      <c r="I65" s="6"/>
      <c r="J65" s="6"/>
      <c r="K65" s="6"/>
      <c r="L65" s="6"/>
      <c r="M65" s="6"/>
      <c r="N65" s="9"/>
    </row>
    <row r="66" spans="2:14" ht="15.6">
      <c r="B66" s="12"/>
      <c r="C66" s="699" t="s">
        <v>16</v>
      </c>
      <c r="D66" s="699"/>
      <c r="E66" s="699"/>
      <c r="F66" s="699"/>
      <c r="G66" s="6"/>
      <c r="H66" s="89"/>
      <c r="I66" s="6"/>
      <c r="J66" s="699" t="s">
        <v>17</v>
      </c>
      <c r="K66" s="699"/>
      <c r="L66" s="699"/>
      <c r="M66" s="6"/>
      <c r="N66" s="9"/>
    </row>
    <row r="67" spans="2:14" ht="18.45" customHeight="1">
      <c r="B67" s="12"/>
      <c r="C67" s="700"/>
      <c r="D67" s="700"/>
      <c r="E67" s="700"/>
      <c r="F67" s="700"/>
      <c r="G67" s="89"/>
      <c r="H67" s="89"/>
      <c r="I67" s="6"/>
      <c r="J67" s="700"/>
      <c r="K67" s="700"/>
      <c r="L67" s="700"/>
      <c r="M67" s="6"/>
      <c r="N67" s="9"/>
    </row>
    <row r="68" spans="2:14" ht="31.5" customHeight="1">
      <c r="B68" s="687" t="s">
        <v>43</v>
      </c>
      <c r="C68" s="688"/>
      <c r="D68" s="688"/>
      <c r="E68" s="688"/>
      <c r="F68" s="688"/>
      <c r="G68" s="688"/>
      <c r="H68" s="688"/>
      <c r="I68" s="688"/>
      <c r="J68" s="688"/>
      <c r="K68" s="688"/>
      <c r="L68" s="688"/>
      <c r="M68" s="688"/>
      <c r="N68" s="689"/>
    </row>
    <row r="69" spans="2:14" ht="15.6">
      <c r="B69" s="690"/>
      <c r="C69" s="691"/>
      <c r="D69" s="691"/>
      <c r="E69" s="691"/>
      <c r="F69" s="691"/>
      <c r="G69" s="691"/>
      <c r="H69" s="691"/>
      <c r="I69" s="691"/>
      <c r="J69" s="691"/>
      <c r="K69" s="691"/>
      <c r="L69" s="691"/>
      <c r="M69" s="691"/>
      <c r="N69" s="692"/>
    </row>
    <row r="70" spans="2:14" ht="15.6">
      <c r="B70" s="693"/>
      <c r="C70" s="694"/>
      <c r="D70" s="694"/>
      <c r="E70" s="694"/>
      <c r="F70" s="694"/>
      <c r="G70" s="694"/>
      <c r="H70" s="694"/>
      <c r="I70" s="694"/>
      <c r="J70" s="694"/>
      <c r="K70" s="694"/>
      <c r="L70" s="694"/>
      <c r="M70" s="694"/>
      <c r="N70" s="695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</sheetData>
  <mergeCells count="66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L59:M59"/>
    <mergeCell ref="B46:H46"/>
    <mergeCell ref="L46:M46"/>
    <mergeCell ref="B49:H49"/>
    <mergeCell ref="L49:M49"/>
    <mergeCell ref="B50:M50"/>
    <mergeCell ref="B52:M52"/>
    <mergeCell ref="B56:H56"/>
    <mergeCell ref="L56:M56"/>
    <mergeCell ref="B57:H57"/>
    <mergeCell ref="L57:M57"/>
    <mergeCell ref="L58:M58"/>
    <mergeCell ref="B68:N68"/>
    <mergeCell ref="B69:N69"/>
    <mergeCell ref="B70:N70"/>
    <mergeCell ref="B60:M60"/>
    <mergeCell ref="B62:M62"/>
    <mergeCell ref="C66:F66"/>
    <mergeCell ref="J66:L66"/>
    <mergeCell ref="C67:F67"/>
    <mergeCell ref="J67:L67"/>
  </mergeCell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FF13-BA44-4218-8BEC-538F23B746B4}">
  <sheetPr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37"/>
      <c r="J13" s="38"/>
      <c r="K13" s="25"/>
      <c r="L13" s="789"/>
      <c r="M13" s="790"/>
      <c r="N13" s="24"/>
    </row>
    <row r="14" spans="2:14" ht="15.75" customHeight="1">
      <c r="B14" s="693"/>
      <c r="C14" s="694"/>
      <c r="D14" s="694"/>
      <c r="E14" s="694"/>
      <c r="F14" s="694"/>
      <c r="G14" s="694"/>
      <c r="H14" s="703"/>
      <c r="I14" s="39"/>
      <c r="J14" s="40"/>
      <c r="K14" s="25"/>
      <c r="L14" s="789"/>
      <c r="M14" s="790"/>
      <c r="N14" s="24"/>
    </row>
    <row r="15" spans="2:14" ht="15.7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89"/>
      <c r="M15" s="790"/>
      <c r="N15" s="24"/>
    </row>
    <row r="16" spans="2:14" ht="15.6">
      <c r="B16" s="693"/>
      <c r="C16" s="694"/>
      <c r="D16" s="694"/>
      <c r="E16" s="694"/>
      <c r="F16" s="694"/>
      <c r="G16" s="694"/>
      <c r="H16" s="703"/>
      <c r="I16" s="39"/>
      <c r="J16" s="40"/>
      <c r="K16" s="25"/>
      <c r="L16" s="789"/>
      <c r="M16" s="790"/>
      <c r="N16" s="24"/>
    </row>
    <row r="17" spans="2:14" ht="15.6">
      <c r="B17" s="35"/>
      <c r="C17" s="29"/>
      <c r="D17" s="29"/>
      <c r="E17" s="36"/>
      <c r="F17" s="36"/>
      <c r="G17" s="36"/>
      <c r="H17" s="97"/>
      <c r="I17" s="39"/>
      <c r="J17" s="40"/>
      <c r="K17" s="41"/>
      <c r="L17" s="42"/>
      <c r="M17" s="43"/>
      <c r="N17" s="98"/>
    </row>
    <row r="18" spans="2:14" ht="15.6">
      <c r="B18" s="742" t="s">
        <v>27</v>
      </c>
      <c r="C18" s="743"/>
      <c r="D18" s="743"/>
      <c r="E18" s="28"/>
      <c r="F18" s="45"/>
      <c r="G18" s="45"/>
      <c r="H18" s="46"/>
      <c r="I18" s="39"/>
      <c r="J18" s="40"/>
      <c r="K18" s="47"/>
      <c r="L18" s="42"/>
      <c r="M18" s="48">
        <v>0.1</v>
      </c>
      <c r="N18" s="49" t="e">
        <f>N50*M18</f>
        <v>#REF!</v>
      </c>
    </row>
    <row r="19" spans="2:14" ht="16.2" thickBot="1">
      <c r="B19" s="744"/>
      <c r="C19" s="745"/>
      <c r="D19" s="745"/>
      <c r="E19" s="745"/>
      <c r="F19" s="745"/>
      <c r="G19" s="745"/>
      <c r="H19" s="746"/>
      <c r="I19" s="747"/>
      <c r="J19" s="748"/>
      <c r="K19" s="50"/>
      <c r="L19" s="749"/>
      <c r="M19" s="750"/>
      <c r="N19" s="51"/>
    </row>
    <row r="20" spans="2:14" ht="16.2" thickBot="1">
      <c r="B20" s="710" t="s">
        <v>28</v>
      </c>
      <c r="C20" s="711"/>
      <c r="D20" s="711"/>
      <c r="E20" s="711"/>
      <c r="F20" s="711"/>
      <c r="G20" s="711"/>
      <c r="H20" s="711"/>
      <c r="I20" s="711"/>
      <c r="J20" s="711"/>
      <c r="K20" s="711"/>
      <c r="L20" s="711"/>
      <c r="M20" s="714"/>
      <c r="N20" s="52" t="e">
        <f>SUM(N13:N19)</f>
        <v>#REF!</v>
      </c>
    </row>
    <row r="21" spans="2:14" ht="15.6">
      <c r="B21" s="3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9"/>
    </row>
    <row r="22" spans="2:14" ht="15.6">
      <c r="B22" s="145" t="s">
        <v>29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2:14" ht="16.2" thickBot="1">
      <c r="B23" s="55"/>
      <c r="C23" s="32"/>
      <c r="D23" s="32"/>
      <c r="E23" s="32"/>
      <c r="F23" s="32"/>
      <c r="G23" s="32"/>
      <c r="H23" s="32"/>
      <c r="I23" s="32"/>
      <c r="J23" s="6"/>
      <c r="K23" s="6"/>
      <c r="L23" s="6"/>
      <c r="M23" s="6"/>
      <c r="N23" s="9"/>
    </row>
    <row r="24" spans="2:14" ht="15.6">
      <c r="B24" s="751" t="s">
        <v>20</v>
      </c>
      <c r="C24" s="752"/>
      <c r="D24" s="752"/>
      <c r="E24" s="752"/>
      <c r="F24" s="752"/>
      <c r="G24" s="752"/>
      <c r="H24" s="752"/>
      <c r="I24" s="753"/>
      <c r="J24" s="56" t="s">
        <v>21</v>
      </c>
      <c r="K24" s="33" t="s">
        <v>2</v>
      </c>
      <c r="L24" s="754" t="s">
        <v>30</v>
      </c>
      <c r="M24" s="753"/>
      <c r="N24" s="34" t="s">
        <v>26</v>
      </c>
    </row>
    <row r="25" spans="2:14" ht="30.45" customHeight="1">
      <c r="B25" s="788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99">
        <v>1</v>
      </c>
      <c r="L25" s="738" t="e">
        <f>#REF!</f>
        <v>#REF!</v>
      </c>
      <c r="M25" s="739"/>
      <c r="N25" s="100" t="e">
        <f>+K25*L25</f>
        <v>#REF!</v>
      </c>
    </row>
    <row r="26" spans="2:14" ht="30.45" customHeight="1">
      <c r="B26" s="788"/>
      <c r="C26" s="745"/>
      <c r="D26" s="745"/>
      <c r="E26" s="745"/>
      <c r="F26" s="745"/>
      <c r="G26" s="745"/>
      <c r="H26" s="745"/>
      <c r="I26" s="746"/>
      <c r="J26" s="69"/>
      <c r="K26" s="123"/>
      <c r="L26" s="738"/>
      <c r="M26" s="739"/>
      <c r="N26" s="100"/>
    </row>
    <row r="27" spans="2:14" ht="30.45" customHeight="1">
      <c r="B27" s="737"/>
      <c r="C27" s="694"/>
      <c r="D27" s="694"/>
      <c r="E27" s="694"/>
      <c r="F27" s="694"/>
      <c r="G27" s="694"/>
      <c r="H27" s="694"/>
      <c r="I27" s="703"/>
      <c r="J27" s="69"/>
      <c r="K27" s="99"/>
      <c r="L27" s="738"/>
      <c r="M27" s="739"/>
      <c r="N27" s="100"/>
    </row>
    <row r="28" spans="2:14" ht="16.2" thickBot="1">
      <c r="B28" s="58"/>
      <c r="C28" s="59"/>
      <c r="D28" s="59"/>
      <c r="E28" s="59"/>
      <c r="F28" s="59"/>
      <c r="G28" s="59"/>
      <c r="H28" s="59"/>
      <c r="I28" s="59"/>
      <c r="J28" s="60"/>
      <c r="K28" s="60"/>
      <c r="L28" s="61"/>
      <c r="M28" s="26"/>
      <c r="N28" s="62"/>
    </row>
    <row r="29" spans="2:14" ht="16.2" thickBot="1">
      <c r="B29" s="710" t="s">
        <v>28</v>
      </c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4"/>
      <c r="N29" s="52" t="e">
        <f>SUM(N25:N28)</f>
        <v>#REF!</v>
      </c>
    </row>
    <row r="30" spans="2:14" ht="15.6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15.6">
      <c r="B31" s="145" t="s">
        <v>31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4"/>
    </row>
    <row r="32" spans="2:14" ht="16.2" thickBot="1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31.2">
      <c r="B33" s="63" t="s">
        <v>32</v>
      </c>
      <c r="C33" s="64"/>
      <c r="D33" s="64"/>
      <c r="E33" s="64"/>
      <c r="F33" s="64"/>
      <c r="G33" s="64"/>
      <c r="H33" s="65" t="s">
        <v>21</v>
      </c>
      <c r="I33" s="65" t="s">
        <v>33</v>
      </c>
      <c r="J33" s="66" t="s">
        <v>34</v>
      </c>
      <c r="K33" s="65" t="s">
        <v>35</v>
      </c>
      <c r="L33" s="723" t="s">
        <v>36</v>
      </c>
      <c r="M33" s="724"/>
      <c r="N33" s="67" t="s">
        <v>26</v>
      </c>
    </row>
    <row r="34" spans="2:14" ht="30.75" customHeight="1">
      <c r="B34" s="725"/>
      <c r="C34" s="726"/>
      <c r="D34" s="726"/>
      <c r="E34" s="726"/>
      <c r="F34" s="726"/>
      <c r="G34" s="727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69"/>
      <c r="I36" s="47"/>
      <c r="J36" s="23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69"/>
      <c r="I37" s="47"/>
      <c r="J37" s="23"/>
      <c r="K37" s="47"/>
      <c r="L37" s="728"/>
      <c r="M37" s="729"/>
      <c r="N37" s="70"/>
    </row>
    <row r="38" spans="2:14" ht="15.6">
      <c r="B38" s="68"/>
      <c r="C38" s="71"/>
      <c r="D38" s="71"/>
      <c r="E38" s="71"/>
      <c r="F38" s="71"/>
      <c r="G38" s="71"/>
      <c r="H38" s="72"/>
      <c r="I38" s="47"/>
      <c r="J38" s="47"/>
      <c r="K38" s="47"/>
      <c r="L38" s="73"/>
      <c r="M38" s="74"/>
      <c r="N38" s="75"/>
    </row>
    <row r="39" spans="2:14" ht="16.2" thickBot="1">
      <c r="B39" s="58"/>
      <c r="C39" s="59"/>
      <c r="D39" s="59"/>
      <c r="E39" s="59"/>
      <c r="F39" s="59"/>
      <c r="G39" s="59"/>
      <c r="H39" s="60"/>
      <c r="I39" s="76"/>
      <c r="J39" s="76"/>
      <c r="K39" s="76"/>
      <c r="L39" s="730"/>
      <c r="M39" s="731"/>
      <c r="N39" s="76"/>
    </row>
    <row r="40" spans="2:14" ht="16.2" thickBot="1">
      <c r="B40" s="732" t="s">
        <v>28</v>
      </c>
      <c r="C40" s="712"/>
      <c r="D40" s="712"/>
      <c r="E40" s="712"/>
      <c r="F40" s="712"/>
      <c r="G40" s="712"/>
      <c r="H40" s="712"/>
      <c r="I40" s="712"/>
      <c r="J40" s="712"/>
      <c r="K40" s="712"/>
      <c r="L40" s="712"/>
      <c r="M40" s="713"/>
      <c r="N40" s="77">
        <f>N34+N35+N36+N37+N38</f>
        <v>0</v>
      </c>
    </row>
    <row r="41" spans="2:14" ht="15.6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15.6">
      <c r="B42" s="145" t="s">
        <v>37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4"/>
    </row>
    <row r="43" spans="2:14" ht="16.2" thickBot="1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4" ht="31.2">
      <c r="B44" s="733" t="s">
        <v>38</v>
      </c>
      <c r="C44" s="734"/>
      <c r="D44" s="734"/>
      <c r="E44" s="734"/>
      <c r="F44" s="734"/>
      <c r="G44" s="734"/>
      <c r="H44" s="734"/>
      <c r="I44" s="65" t="s">
        <v>39</v>
      </c>
      <c r="J44" s="66" t="s">
        <v>40</v>
      </c>
      <c r="K44" s="65" t="s">
        <v>41</v>
      </c>
      <c r="L44" s="735" t="s">
        <v>25</v>
      </c>
      <c r="M44" s="736"/>
      <c r="N44" s="78" t="s">
        <v>26</v>
      </c>
    </row>
    <row r="45" spans="2:14" ht="15.6">
      <c r="B45" s="693"/>
      <c r="C45" s="694"/>
      <c r="D45" s="694"/>
      <c r="E45" s="694"/>
      <c r="F45" s="694"/>
      <c r="G45" s="694"/>
      <c r="H45" s="703"/>
      <c r="I45" s="79"/>
      <c r="J45" s="80"/>
      <c r="K45" s="79"/>
      <c r="L45" s="704"/>
      <c r="M45" s="705"/>
      <c r="N45" s="11"/>
    </row>
    <row r="46" spans="2:14" ht="15.6">
      <c r="B46" s="693" t="e">
        <f>+#REF!</f>
        <v>#REF!</v>
      </c>
      <c r="C46" s="694"/>
      <c r="D46" s="694"/>
      <c r="E46" s="694"/>
      <c r="F46" s="694"/>
      <c r="G46" s="694"/>
      <c r="H46" s="703"/>
      <c r="I46" s="79" t="e">
        <f>+K46/J46</f>
        <v>#REF!</v>
      </c>
      <c r="J46" s="80">
        <v>1.85</v>
      </c>
      <c r="K46" s="79" t="e">
        <f>+#REF!</f>
        <v>#REF!</v>
      </c>
      <c r="L46" s="704">
        <v>20</v>
      </c>
      <c r="M46" s="705"/>
      <c r="N46" s="11" t="e">
        <f>K46/L46</f>
        <v>#REF!</v>
      </c>
    </row>
    <row r="47" spans="2:14" ht="15.6">
      <c r="B47" s="693" t="e">
        <f>+#REF!</f>
        <v>#REF!</v>
      </c>
      <c r="C47" s="694"/>
      <c r="D47" s="694"/>
      <c r="E47" s="694"/>
      <c r="F47" s="694"/>
      <c r="G47" s="694"/>
      <c r="H47" s="703"/>
      <c r="I47" s="79" t="e">
        <f>+K47/J47</f>
        <v>#REF!</v>
      </c>
      <c r="J47" s="80">
        <v>1.85</v>
      </c>
      <c r="K47" s="79" t="e">
        <f>+#REF!</f>
        <v>#REF!</v>
      </c>
      <c r="L47" s="704">
        <v>20</v>
      </c>
      <c r="M47" s="705"/>
      <c r="N47" s="11" t="e">
        <f>K47/L47</f>
        <v>#REF!</v>
      </c>
    </row>
    <row r="48" spans="2:14" ht="15.6">
      <c r="B48" s="81"/>
      <c r="C48" s="71"/>
      <c r="D48" s="71"/>
      <c r="E48" s="71"/>
      <c r="F48" s="71"/>
      <c r="G48" s="71"/>
      <c r="H48" s="71"/>
      <c r="I48" s="47"/>
      <c r="J48" s="82"/>
      <c r="K48" s="49"/>
      <c r="L48" s="83"/>
      <c r="M48" s="86"/>
      <c r="N48" s="85"/>
    </row>
    <row r="49" spans="1:14" ht="16.2" thickBot="1">
      <c r="B49" s="706"/>
      <c r="C49" s="707"/>
      <c r="D49" s="707"/>
      <c r="E49" s="707"/>
      <c r="F49" s="707"/>
      <c r="G49" s="707"/>
      <c r="H49" s="707"/>
      <c r="I49" s="76"/>
      <c r="J49" s="76"/>
      <c r="K49" s="76"/>
      <c r="L49" s="708"/>
      <c r="M49" s="709"/>
      <c r="N49" s="76"/>
    </row>
    <row r="50" spans="1:14" ht="16.2" thickBot="1">
      <c r="B50" s="710" t="s">
        <v>28</v>
      </c>
      <c r="C50" s="711"/>
      <c r="D50" s="711"/>
      <c r="E50" s="711"/>
      <c r="F50" s="711"/>
      <c r="G50" s="711"/>
      <c r="H50" s="711"/>
      <c r="I50" s="712"/>
      <c r="J50" s="712"/>
      <c r="K50" s="712"/>
      <c r="L50" s="712"/>
      <c r="M50" s="713"/>
      <c r="N50" s="87" t="e">
        <f>SUM(N45:N49)</f>
        <v>#REF!</v>
      </c>
    </row>
    <row r="51" spans="1:14" ht="16.2" thickBot="1">
      <c r="B51" s="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9"/>
    </row>
    <row r="52" spans="1:14" ht="16.2" thickBot="1">
      <c r="B52" s="710" t="s">
        <v>42</v>
      </c>
      <c r="C52" s="711"/>
      <c r="D52" s="711"/>
      <c r="E52" s="711"/>
      <c r="F52" s="711"/>
      <c r="G52" s="711"/>
      <c r="H52" s="711"/>
      <c r="I52" s="711"/>
      <c r="J52" s="711"/>
      <c r="K52" s="711"/>
      <c r="L52" s="711"/>
      <c r="M52" s="714"/>
      <c r="N52" s="88" t="e">
        <f>ROUND((N20+N29+N40+N50),0)</f>
        <v>#REF!</v>
      </c>
    </row>
    <row r="53" spans="1:14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148" t="s">
        <v>65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104"/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>
      <c r="B56" s="715" t="s">
        <v>66</v>
      </c>
      <c r="C56" s="716"/>
      <c r="D56" s="716"/>
      <c r="E56" s="716"/>
      <c r="F56" s="716"/>
      <c r="G56" s="716"/>
      <c r="H56" s="716"/>
      <c r="I56" s="105"/>
      <c r="J56" s="106"/>
      <c r="K56" s="107" t="s">
        <v>67</v>
      </c>
      <c r="L56" s="717" t="s">
        <v>68</v>
      </c>
      <c r="M56" s="718"/>
      <c r="N56" s="108"/>
    </row>
    <row r="57" spans="1:14">
      <c r="B57" s="719" t="s">
        <v>9</v>
      </c>
      <c r="C57" s="720"/>
      <c r="D57" s="720"/>
      <c r="E57" s="720"/>
      <c r="F57" s="720"/>
      <c r="G57" s="720"/>
      <c r="H57" s="720"/>
      <c r="I57" s="109"/>
      <c r="J57" s="110"/>
      <c r="K57" s="111">
        <v>0.24</v>
      </c>
      <c r="L57" s="721" t="e">
        <f>N52*K57</f>
        <v>#REF!</v>
      </c>
      <c r="M57" s="722"/>
      <c r="N57" s="112"/>
    </row>
    <row r="58" spans="1:14">
      <c r="B58" s="113" t="s">
        <v>10</v>
      </c>
      <c r="C58" s="114"/>
      <c r="D58" s="114"/>
      <c r="E58" s="114"/>
      <c r="F58" s="114"/>
      <c r="G58" s="114"/>
      <c r="H58" s="114"/>
      <c r="I58" s="109"/>
      <c r="J58" s="110"/>
      <c r="K58" s="111">
        <v>0.01</v>
      </c>
      <c r="L58" s="721" t="e">
        <f>N52*K58</f>
        <v>#REF!</v>
      </c>
      <c r="M58" s="722"/>
      <c r="N58" s="112"/>
    </row>
    <row r="59" spans="1:14" ht="15" thickBot="1">
      <c r="B59" s="115" t="s">
        <v>11</v>
      </c>
      <c r="C59" s="116"/>
      <c r="D59" s="116"/>
      <c r="E59" s="116"/>
      <c r="F59" s="116"/>
      <c r="G59" s="116"/>
      <c r="H59" s="116"/>
      <c r="I59" s="117"/>
      <c r="J59" s="118"/>
      <c r="K59" s="119">
        <v>0.05</v>
      </c>
      <c r="L59" s="701" t="e">
        <f>N52*K59</f>
        <v>#REF!</v>
      </c>
      <c r="M59" s="702"/>
      <c r="N59" s="112"/>
    </row>
    <row r="60" spans="1:14" ht="15" thickBot="1">
      <c r="B60" s="696" t="s">
        <v>28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0" t="e">
        <f>L57+L58+L59</f>
        <v>#REF!</v>
      </c>
    </row>
    <row r="61" spans="1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1:14" ht="15" thickBot="1">
      <c r="A62" t="s">
        <v>78</v>
      </c>
      <c r="B62" s="696" t="s">
        <v>69</v>
      </c>
      <c r="C62" s="697"/>
      <c r="D62" s="697"/>
      <c r="E62" s="697"/>
      <c r="F62" s="697"/>
      <c r="G62" s="697"/>
      <c r="H62" s="697"/>
      <c r="I62" s="697"/>
      <c r="J62" s="697"/>
      <c r="K62" s="697"/>
      <c r="L62" s="697"/>
      <c r="M62" s="698"/>
      <c r="N62" s="121" t="e">
        <f>N52+N60</f>
        <v>#REF!</v>
      </c>
    </row>
    <row r="63" spans="1:14" ht="15.6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7"/>
    </row>
    <row r="64" spans="1:14" ht="15.6">
      <c r="B64" s="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"/>
    </row>
    <row r="65" spans="2:14" ht="15.6">
      <c r="B65" s="8"/>
      <c r="C65" s="89"/>
      <c r="D65" s="89"/>
      <c r="E65" s="89"/>
      <c r="F65" s="89"/>
      <c r="G65" s="89"/>
      <c r="H65" s="6"/>
      <c r="I65" s="6"/>
      <c r="J65" s="6"/>
      <c r="K65" s="6"/>
      <c r="L65" s="6"/>
      <c r="M65" s="6"/>
      <c r="N65" s="9"/>
    </row>
    <row r="66" spans="2:14" ht="15.6">
      <c r="B66" s="12"/>
      <c r="C66" s="699" t="s">
        <v>16</v>
      </c>
      <c r="D66" s="699"/>
      <c r="E66" s="699"/>
      <c r="F66" s="699"/>
      <c r="G66" s="6"/>
      <c r="H66" s="89"/>
      <c r="I66" s="6"/>
      <c r="J66" s="699" t="s">
        <v>17</v>
      </c>
      <c r="K66" s="699"/>
      <c r="L66" s="699"/>
      <c r="M66" s="6"/>
      <c r="N66" s="9"/>
    </row>
    <row r="67" spans="2:14" ht="18.45" customHeight="1">
      <c r="B67" s="12"/>
      <c r="C67" s="700"/>
      <c r="D67" s="700"/>
      <c r="E67" s="700"/>
      <c r="F67" s="700"/>
      <c r="G67" s="89"/>
      <c r="H67" s="89"/>
      <c r="I67" s="6"/>
      <c r="J67" s="700"/>
      <c r="K67" s="700"/>
      <c r="L67" s="700"/>
      <c r="M67" s="6"/>
      <c r="N67" s="9"/>
    </row>
    <row r="68" spans="2:14" ht="31.5" customHeight="1">
      <c r="B68" s="687" t="s">
        <v>43</v>
      </c>
      <c r="C68" s="688"/>
      <c r="D68" s="688"/>
      <c r="E68" s="688"/>
      <c r="F68" s="688"/>
      <c r="G68" s="688"/>
      <c r="H68" s="688"/>
      <c r="I68" s="688"/>
      <c r="J68" s="688"/>
      <c r="K68" s="688"/>
      <c r="L68" s="688"/>
      <c r="M68" s="688"/>
      <c r="N68" s="689"/>
    </row>
    <row r="69" spans="2:14" ht="15.6">
      <c r="B69" s="690"/>
      <c r="C69" s="691"/>
      <c r="D69" s="691"/>
      <c r="E69" s="691"/>
      <c r="F69" s="691"/>
      <c r="G69" s="691"/>
      <c r="H69" s="691"/>
      <c r="I69" s="691"/>
      <c r="J69" s="691"/>
      <c r="K69" s="691"/>
      <c r="L69" s="691"/>
      <c r="M69" s="691"/>
      <c r="N69" s="692"/>
    </row>
    <row r="70" spans="2:14" ht="15.6">
      <c r="B70" s="693"/>
      <c r="C70" s="694"/>
      <c r="D70" s="694"/>
      <c r="E70" s="694"/>
      <c r="F70" s="694"/>
      <c r="G70" s="694"/>
      <c r="H70" s="694"/>
      <c r="I70" s="694"/>
      <c r="J70" s="694"/>
      <c r="K70" s="694"/>
      <c r="L70" s="694"/>
      <c r="M70" s="694"/>
      <c r="N70" s="695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</sheetData>
  <mergeCells count="6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L59:M59"/>
    <mergeCell ref="B46:H46"/>
    <mergeCell ref="L46:M46"/>
    <mergeCell ref="B49:H49"/>
    <mergeCell ref="L49:M49"/>
    <mergeCell ref="B50:M50"/>
    <mergeCell ref="B52:M52"/>
    <mergeCell ref="B68:N68"/>
    <mergeCell ref="B69:N69"/>
    <mergeCell ref="B70:N70"/>
    <mergeCell ref="B47:H47"/>
    <mergeCell ref="L47:M47"/>
    <mergeCell ref="B60:M60"/>
    <mergeCell ref="B62:M62"/>
    <mergeCell ref="C66:F66"/>
    <mergeCell ref="J66:L66"/>
    <mergeCell ref="C67:F67"/>
    <mergeCell ref="J67:L67"/>
    <mergeCell ref="B56:H56"/>
    <mergeCell ref="L56:M56"/>
    <mergeCell ref="B57:H57"/>
    <mergeCell ref="L57:M57"/>
    <mergeCell ref="L58:M58"/>
  </mergeCell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E96E-FBA7-418D-9E21-6097C26ABCAF}">
  <sheetPr>
    <tabColor rgb="FF3AEA36"/>
  </sheetPr>
  <dimension ref="A1:N7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21.75" customHeight="1">
      <c r="B13" s="693"/>
      <c r="C13" s="694"/>
      <c r="D13" s="694"/>
      <c r="E13" s="694"/>
      <c r="F13" s="694"/>
      <c r="G13" s="694"/>
      <c r="H13" s="703"/>
      <c r="I13" s="37"/>
      <c r="J13" s="38"/>
      <c r="K13" s="25"/>
      <c r="L13" s="789"/>
      <c r="M13" s="790"/>
      <c r="N13" s="24"/>
    </row>
    <row r="14" spans="2:14" ht="15.75" customHeight="1">
      <c r="B14" s="693"/>
      <c r="C14" s="694"/>
      <c r="D14" s="694"/>
      <c r="E14" s="694"/>
      <c r="F14" s="694"/>
      <c r="G14" s="694"/>
      <c r="H14" s="703"/>
      <c r="I14" s="39"/>
      <c r="J14" s="40"/>
      <c r="K14" s="25"/>
      <c r="L14" s="789"/>
      <c r="M14" s="790"/>
      <c r="N14" s="24"/>
    </row>
    <row r="15" spans="2:14" ht="15.7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89"/>
      <c r="M15" s="790"/>
      <c r="N15" s="24"/>
    </row>
    <row r="16" spans="2:14" ht="15.6">
      <c r="B16" s="693"/>
      <c r="C16" s="694"/>
      <c r="D16" s="694"/>
      <c r="E16" s="694"/>
      <c r="F16" s="694"/>
      <c r="G16" s="694"/>
      <c r="H16" s="703"/>
      <c r="I16" s="39"/>
      <c r="J16" s="40"/>
      <c r="K16" s="25"/>
      <c r="L16" s="789"/>
      <c r="M16" s="790"/>
      <c r="N16" s="24"/>
    </row>
    <row r="17" spans="2:14" ht="15.6">
      <c r="B17" s="35"/>
      <c r="C17" s="29"/>
      <c r="D17" s="29"/>
      <c r="E17" s="36"/>
      <c r="F17" s="36"/>
      <c r="G17" s="36"/>
      <c r="H17" s="97"/>
      <c r="I17" s="39"/>
      <c r="J17" s="40"/>
      <c r="K17" s="41"/>
      <c r="L17" s="42"/>
      <c r="M17" s="43"/>
      <c r="N17" s="98"/>
    </row>
    <row r="18" spans="2:14" ht="15.6">
      <c r="B18" s="742" t="s">
        <v>27</v>
      </c>
      <c r="C18" s="743"/>
      <c r="D18" s="743"/>
      <c r="E18" s="28"/>
      <c r="F18" s="45"/>
      <c r="G18" s="45"/>
      <c r="H18" s="46"/>
      <c r="I18" s="39"/>
      <c r="J18" s="40"/>
      <c r="K18" s="47"/>
      <c r="L18" s="42"/>
      <c r="M18" s="48">
        <v>0.1</v>
      </c>
      <c r="N18" s="49" t="e">
        <f>N50*M18</f>
        <v>#REF!</v>
      </c>
    </row>
    <row r="19" spans="2:14" ht="16.2" thickBot="1">
      <c r="B19" s="744"/>
      <c r="C19" s="745"/>
      <c r="D19" s="745"/>
      <c r="E19" s="745"/>
      <c r="F19" s="745"/>
      <c r="G19" s="745"/>
      <c r="H19" s="746"/>
      <c r="I19" s="747"/>
      <c r="J19" s="748"/>
      <c r="K19" s="50"/>
      <c r="L19" s="749"/>
      <c r="M19" s="750"/>
      <c r="N19" s="51"/>
    </row>
    <row r="20" spans="2:14" ht="16.2" thickBot="1">
      <c r="B20" s="710" t="s">
        <v>28</v>
      </c>
      <c r="C20" s="711"/>
      <c r="D20" s="711"/>
      <c r="E20" s="711"/>
      <c r="F20" s="711"/>
      <c r="G20" s="711"/>
      <c r="H20" s="711"/>
      <c r="I20" s="711"/>
      <c r="J20" s="711"/>
      <c r="K20" s="711"/>
      <c r="L20" s="711"/>
      <c r="M20" s="714"/>
      <c r="N20" s="52" t="e">
        <f>SUM(N13:N19)</f>
        <v>#REF!</v>
      </c>
    </row>
    <row r="21" spans="2:14" ht="15.6">
      <c r="B21" s="3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9"/>
    </row>
    <row r="22" spans="2:14" ht="15.6">
      <c r="B22" s="145" t="s">
        <v>29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4"/>
    </row>
    <row r="23" spans="2:14" ht="16.2" thickBot="1">
      <c r="B23" s="55"/>
      <c r="C23" s="32"/>
      <c r="D23" s="32"/>
      <c r="E23" s="32"/>
      <c r="F23" s="32"/>
      <c r="G23" s="32"/>
      <c r="H23" s="32"/>
      <c r="I23" s="32"/>
      <c r="J23" s="6"/>
      <c r="K23" s="6"/>
      <c r="L23" s="6"/>
      <c r="M23" s="6"/>
      <c r="N23" s="9"/>
    </row>
    <row r="24" spans="2:14" ht="15.6">
      <c r="B24" s="751" t="s">
        <v>20</v>
      </c>
      <c r="C24" s="752"/>
      <c r="D24" s="752"/>
      <c r="E24" s="752"/>
      <c r="F24" s="752"/>
      <c r="G24" s="752"/>
      <c r="H24" s="752"/>
      <c r="I24" s="753"/>
      <c r="J24" s="56" t="s">
        <v>21</v>
      </c>
      <c r="K24" s="33" t="s">
        <v>2</v>
      </c>
      <c r="L24" s="754" t="s">
        <v>30</v>
      </c>
      <c r="M24" s="753"/>
      <c r="N24" s="34" t="s">
        <v>26</v>
      </c>
    </row>
    <row r="25" spans="2:14" ht="30.45" customHeight="1">
      <c r="B25" s="788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99">
        <v>1</v>
      </c>
      <c r="L25" s="738" t="e">
        <f>#REF!</f>
        <v>#REF!</v>
      </c>
      <c r="M25" s="739"/>
      <c r="N25" s="100" t="e">
        <f>+K25*L25</f>
        <v>#REF!</v>
      </c>
    </row>
    <row r="26" spans="2:14" ht="30.45" customHeight="1">
      <c r="B26" s="788"/>
      <c r="C26" s="745"/>
      <c r="D26" s="745"/>
      <c r="E26" s="745"/>
      <c r="F26" s="745"/>
      <c r="G26" s="745"/>
      <c r="H26" s="745"/>
      <c r="I26" s="746"/>
      <c r="J26" s="69"/>
      <c r="K26" s="123"/>
      <c r="L26" s="738"/>
      <c r="M26" s="739"/>
      <c r="N26" s="100"/>
    </row>
    <row r="27" spans="2:14" ht="30.45" customHeight="1">
      <c r="B27" s="737"/>
      <c r="C27" s="694"/>
      <c r="D27" s="694"/>
      <c r="E27" s="694"/>
      <c r="F27" s="694"/>
      <c r="G27" s="694"/>
      <c r="H27" s="694"/>
      <c r="I27" s="703"/>
      <c r="J27" s="69"/>
      <c r="K27" s="99"/>
      <c r="L27" s="738"/>
      <c r="M27" s="739"/>
      <c r="N27" s="100"/>
    </row>
    <row r="28" spans="2:14" ht="16.2" thickBot="1">
      <c r="B28" s="58"/>
      <c r="C28" s="59"/>
      <c r="D28" s="59"/>
      <c r="E28" s="59"/>
      <c r="F28" s="59"/>
      <c r="G28" s="59"/>
      <c r="H28" s="59"/>
      <c r="I28" s="59"/>
      <c r="J28" s="60"/>
      <c r="K28" s="60"/>
      <c r="L28" s="61"/>
      <c r="M28" s="26"/>
      <c r="N28" s="62"/>
    </row>
    <row r="29" spans="2:14" ht="16.2" thickBot="1">
      <c r="B29" s="710" t="s">
        <v>28</v>
      </c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4"/>
      <c r="N29" s="52" t="e">
        <f>SUM(N25:N28)</f>
        <v>#REF!</v>
      </c>
    </row>
    <row r="30" spans="2:14" ht="15.6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15.6">
      <c r="B31" s="145" t="s">
        <v>31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4"/>
    </row>
    <row r="32" spans="2:14" ht="16.2" thickBot="1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31.2">
      <c r="B33" s="63" t="s">
        <v>32</v>
      </c>
      <c r="C33" s="64"/>
      <c r="D33" s="64"/>
      <c r="E33" s="64"/>
      <c r="F33" s="64"/>
      <c r="G33" s="64"/>
      <c r="H33" s="65" t="s">
        <v>21</v>
      </c>
      <c r="I33" s="65" t="s">
        <v>33</v>
      </c>
      <c r="J33" s="66" t="s">
        <v>34</v>
      </c>
      <c r="K33" s="65" t="s">
        <v>35</v>
      </c>
      <c r="L33" s="723" t="s">
        <v>36</v>
      </c>
      <c r="M33" s="724"/>
      <c r="N33" s="67" t="s">
        <v>26</v>
      </c>
    </row>
    <row r="34" spans="2:14" ht="30.75" customHeight="1">
      <c r="B34" s="725"/>
      <c r="C34" s="726"/>
      <c r="D34" s="726"/>
      <c r="E34" s="726"/>
      <c r="F34" s="726"/>
      <c r="G34" s="727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69"/>
      <c r="I36" s="47"/>
      <c r="J36" s="23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69"/>
      <c r="I37" s="47"/>
      <c r="J37" s="23"/>
      <c r="K37" s="47"/>
      <c r="L37" s="728"/>
      <c r="M37" s="729"/>
      <c r="N37" s="70"/>
    </row>
    <row r="38" spans="2:14" ht="15.6">
      <c r="B38" s="68"/>
      <c r="C38" s="71"/>
      <c r="D38" s="71"/>
      <c r="E38" s="71"/>
      <c r="F38" s="71"/>
      <c r="G38" s="71"/>
      <c r="H38" s="72"/>
      <c r="I38" s="47"/>
      <c r="J38" s="47"/>
      <c r="K38" s="47"/>
      <c r="L38" s="73"/>
      <c r="M38" s="74"/>
      <c r="N38" s="75"/>
    </row>
    <row r="39" spans="2:14" ht="16.2" thickBot="1">
      <c r="B39" s="58"/>
      <c r="C39" s="59"/>
      <c r="D39" s="59"/>
      <c r="E39" s="59"/>
      <c r="F39" s="59"/>
      <c r="G39" s="59"/>
      <c r="H39" s="60"/>
      <c r="I39" s="76"/>
      <c r="J39" s="76"/>
      <c r="K39" s="76"/>
      <c r="L39" s="730"/>
      <c r="M39" s="731"/>
      <c r="N39" s="76"/>
    </row>
    <row r="40" spans="2:14" ht="16.2" thickBot="1">
      <c r="B40" s="732" t="s">
        <v>28</v>
      </c>
      <c r="C40" s="712"/>
      <c r="D40" s="712"/>
      <c r="E40" s="712"/>
      <c r="F40" s="712"/>
      <c r="G40" s="712"/>
      <c r="H40" s="712"/>
      <c r="I40" s="712"/>
      <c r="J40" s="712"/>
      <c r="K40" s="712"/>
      <c r="L40" s="712"/>
      <c r="M40" s="713"/>
      <c r="N40" s="77">
        <f>N34+N35+N36+N37+N38</f>
        <v>0</v>
      </c>
    </row>
    <row r="41" spans="2:14" ht="15.6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15.6">
      <c r="B42" s="145" t="s">
        <v>37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4"/>
    </row>
    <row r="43" spans="2:14" ht="16.2" thickBot="1">
      <c r="B43" s="8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9"/>
    </row>
    <row r="44" spans="2:14" ht="31.2">
      <c r="B44" s="733" t="s">
        <v>38</v>
      </c>
      <c r="C44" s="734"/>
      <c r="D44" s="734"/>
      <c r="E44" s="734"/>
      <c r="F44" s="734"/>
      <c r="G44" s="734"/>
      <c r="H44" s="734"/>
      <c r="I44" s="65" t="s">
        <v>39</v>
      </c>
      <c r="J44" s="66" t="s">
        <v>40</v>
      </c>
      <c r="K44" s="65" t="s">
        <v>41</v>
      </c>
      <c r="L44" s="735" t="s">
        <v>25</v>
      </c>
      <c r="M44" s="736"/>
      <c r="N44" s="78" t="s">
        <v>26</v>
      </c>
    </row>
    <row r="45" spans="2:14" ht="15.6">
      <c r="B45" s="693"/>
      <c r="C45" s="694"/>
      <c r="D45" s="694"/>
      <c r="E45" s="694"/>
      <c r="F45" s="694"/>
      <c r="G45" s="694"/>
      <c r="H45" s="703"/>
      <c r="I45" s="79"/>
      <c r="J45" s="80"/>
      <c r="K45" s="79"/>
      <c r="L45" s="704"/>
      <c r="M45" s="705"/>
      <c r="N45" s="11"/>
    </row>
    <row r="46" spans="2:14" ht="15.6">
      <c r="B46" s="693" t="e">
        <f>+#REF!</f>
        <v>#REF!</v>
      </c>
      <c r="C46" s="694"/>
      <c r="D46" s="694"/>
      <c r="E46" s="694"/>
      <c r="F46" s="694"/>
      <c r="G46" s="694"/>
      <c r="H46" s="703"/>
      <c r="I46" s="79" t="e">
        <f>+K46/J46</f>
        <v>#REF!</v>
      </c>
      <c r="J46" s="80">
        <v>1.85</v>
      </c>
      <c r="K46" s="79" t="e">
        <f>+#REF!</f>
        <v>#REF!</v>
      </c>
      <c r="L46" s="704">
        <v>20</v>
      </c>
      <c r="M46" s="705"/>
      <c r="N46" s="11" t="e">
        <f>K46/L46</f>
        <v>#REF!</v>
      </c>
    </row>
    <row r="47" spans="2:14" ht="15.6">
      <c r="B47" s="693" t="e">
        <f>+#REF!</f>
        <v>#REF!</v>
      </c>
      <c r="C47" s="694"/>
      <c r="D47" s="694"/>
      <c r="E47" s="694"/>
      <c r="F47" s="694"/>
      <c r="G47" s="694"/>
      <c r="H47" s="703"/>
      <c r="I47" s="79" t="e">
        <f>+K47/J47</f>
        <v>#REF!</v>
      </c>
      <c r="J47" s="80">
        <v>1.85</v>
      </c>
      <c r="K47" s="79" t="e">
        <f>+#REF!</f>
        <v>#REF!</v>
      </c>
      <c r="L47" s="704">
        <v>20</v>
      </c>
      <c r="M47" s="705"/>
      <c r="N47" s="11" t="e">
        <f>K47/L47</f>
        <v>#REF!</v>
      </c>
    </row>
    <row r="48" spans="2:14" ht="15.6">
      <c r="B48" s="81"/>
      <c r="C48" s="71"/>
      <c r="D48" s="71"/>
      <c r="E48" s="71"/>
      <c r="F48" s="71"/>
      <c r="G48" s="71"/>
      <c r="H48" s="71"/>
      <c r="I48" s="47"/>
      <c r="J48" s="82"/>
      <c r="K48" s="49"/>
      <c r="L48" s="83"/>
      <c r="M48" s="86"/>
      <c r="N48" s="85"/>
    </row>
    <row r="49" spans="1:14" ht="16.2" thickBot="1">
      <c r="B49" s="706"/>
      <c r="C49" s="707"/>
      <c r="D49" s="707"/>
      <c r="E49" s="707"/>
      <c r="F49" s="707"/>
      <c r="G49" s="707"/>
      <c r="H49" s="707"/>
      <c r="I49" s="76"/>
      <c r="J49" s="76"/>
      <c r="K49" s="76"/>
      <c r="L49" s="708"/>
      <c r="M49" s="709"/>
      <c r="N49" s="76"/>
    </row>
    <row r="50" spans="1:14" ht="16.2" thickBot="1">
      <c r="B50" s="710" t="s">
        <v>28</v>
      </c>
      <c r="C50" s="711"/>
      <c r="D50" s="711"/>
      <c r="E50" s="711"/>
      <c r="F50" s="711"/>
      <c r="G50" s="711"/>
      <c r="H50" s="711"/>
      <c r="I50" s="712"/>
      <c r="J50" s="712"/>
      <c r="K50" s="712"/>
      <c r="L50" s="712"/>
      <c r="M50" s="713"/>
      <c r="N50" s="87" t="e">
        <f>SUM(N45:N49)</f>
        <v>#REF!</v>
      </c>
    </row>
    <row r="51" spans="1:14" ht="16.2" thickBot="1">
      <c r="B51" s="8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9"/>
    </row>
    <row r="52" spans="1:14" ht="16.2" thickBot="1">
      <c r="B52" s="710" t="s">
        <v>42</v>
      </c>
      <c r="C52" s="711"/>
      <c r="D52" s="711"/>
      <c r="E52" s="711"/>
      <c r="F52" s="711"/>
      <c r="G52" s="711"/>
      <c r="H52" s="711"/>
      <c r="I52" s="711"/>
      <c r="J52" s="711"/>
      <c r="K52" s="711"/>
      <c r="L52" s="711"/>
      <c r="M52" s="714"/>
      <c r="N52" s="88" t="e">
        <f>ROUND((N20+N29+N40+N50),0)</f>
        <v>#REF!</v>
      </c>
    </row>
    <row r="53" spans="1:14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148" t="s">
        <v>65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104"/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>
      <c r="B56" s="715" t="s">
        <v>66</v>
      </c>
      <c r="C56" s="716"/>
      <c r="D56" s="716"/>
      <c r="E56" s="716"/>
      <c r="F56" s="716"/>
      <c r="G56" s="716"/>
      <c r="H56" s="716"/>
      <c r="I56" s="105"/>
      <c r="J56" s="106"/>
      <c r="K56" s="107" t="s">
        <v>67</v>
      </c>
      <c r="L56" s="717" t="s">
        <v>68</v>
      </c>
      <c r="M56" s="718"/>
      <c r="N56" s="108"/>
    </row>
    <row r="57" spans="1:14">
      <c r="B57" s="719" t="s">
        <v>9</v>
      </c>
      <c r="C57" s="720"/>
      <c r="D57" s="720"/>
      <c r="E57" s="720"/>
      <c r="F57" s="720"/>
      <c r="G57" s="720"/>
      <c r="H57" s="720"/>
      <c r="I57" s="109"/>
      <c r="J57" s="110"/>
      <c r="K57" s="111">
        <v>0.24</v>
      </c>
      <c r="L57" s="721" t="e">
        <f>N52*K57</f>
        <v>#REF!</v>
      </c>
      <c r="M57" s="722"/>
      <c r="N57" s="112"/>
    </row>
    <row r="58" spans="1:14">
      <c r="B58" s="113" t="s">
        <v>10</v>
      </c>
      <c r="C58" s="114"/>
      <c r="D58" s="114"/>
      <c r="E58" s="114"/>
      <c r="F58" s="114"/>
      <c r="G58" s="114"/>
      <c r="H58" s="114"/>
      <c r="I58" s="109"/>
      <c r="J58" s="110"/>
      <c r="K58" s="111">
        <v>0.01</v>
      </c>
      <c r="L58" s="721" t="e">
        <f>N52*K58</f>
        <v>#REF!</v>
      </c>
      <c r="M58" s="722"/>
      <c r="N58" s="112"/>
    </row>
    <row r="59" spans="1:14" ht="15" thickBot="1">
      <c r="B59" s="115" t="s">
        <v>11</v>
      </c>
      <c r="C59" s="116"/>
      <c r="D59" s="116"/>
      <c r="E59" s="116"/>
      <c r="F59" s="116"/>
      <c r="G59" s="116"/>
      <c r="H59" s="116"/>
      <c r="I59" s="117"/>
      <c r="J59" s="118"/>
      <c r="K59" s="119">
        <v>0.05</v>
      </c>
      <c r="L59" s="701" t="e">
        <f>N52*K59</f>
        <v>#REF!</v>
      </c>
      <c r="M59" s="702"/>
      <c r="N59" s="112"/>
    </row>
    <row r="60" spans="1:14" ht="15" thickBot="1">
      <c r="B60" s="696" t="s">
        <v>28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0" t="e">
        <f>L57+L58+L59</f>
        <v>#REF!</v>
      </c>
    </row>
    <row r="61" spans="1:14" ht="15" thickBot="1">
      <c r="B61" s="101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3"/>
    </row>
    <row r="62" spans="1:14" ht="15" thickBot="1">
      <c r="A62" t="s">
        <v>78</v>
      </c>
      <c r="B62" s="696" t="s">
        <v>69</v>
      </c>
      <c r="C62" s="697"/>
      <c r="D62" s="697"/>
      <c r="E62" s="697"/>
      <c r="F62" s="697"/>
      <c r="G62" s="697"/>
      <c r="H62" s="697"/>
      <c r="I62" s="697"/>
      <c r="J62" s="697"/>
      <c r="K62" s="697"/>
      <c r="L62" s="697"/>
      <c r="M62" s="698"/>
      <c r="N62" s="121" t="e">
        <f>N52+N60</f>
        <v>#REF!</v>
      </c>
    </row>
    <row r="63" spans="1:14" ht="15.6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7"/>
    </row>
    <row r="64" spans="1:14" ht="15.6">
      <c r="B64" s="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9"/>
    </row>
    <row r="65" spans="2:14" ht="15.6">
      <c r="B65" s="8"/>
      <c r="C65" s="89"/>
      <c r="D65" s="89"/>
      <c r="E65" s="89"/>
      <c r="F65" s="89"/>
      <c r="G65" s="89"/>
      <c r="H65" s="6"/>
      <c r="I65" s="6"/>
      <c r="J65" s="6"/>
      <c r="K65" s="6"/>
      <c r="L65" s="6"/>
      <c r="M65" s="6"/>
      <c r="N65" s="9"/>
    </row>
    <row r="66" spans="2:14" ht="15.6">
      <c r="B66" s="12"/>
      <c r="C66" s="699" t="s">
        <v>16</v>
      </c>
      <c r="D66" s="699"/>
      <c r="E66" s="699"/>
      <c r="F66" s="699"/>
      <c r="G66" s="6"/>
      <c r="H66" s="89"/>
      <c r="I66" s="6"/>
      <c r="J66" s="699" t="s">
        <v>17</v>
      </c>
      <c r="K66" s="699"/>
      <c r="L66" s="699"/>
      <c r="M66" s="6"/>
      <c r="N66" s="9"/>
    </row>
    <row r="67" spans="2:14" ht="18.45" customHeight="1">
      <c r="B67" s="12"/>
      <c r="C67" s="700"/>
      <c r="D67" s="700"/>
      <c r="E67" s="700"/>
      <c r="F67" s="700"/>
      <c r="G67" s="89"/>
      <c r="H67" s="89"/>
      <c r="I67" s="6"/>
      <c r="J67" s="700"/>
      <c r="K67" s="700"/>
      <c r="L67" s="700"/>
      <c r="M67" s="6"/>
      <c r="N67" s="9"/>
    </row>
    <row r="68" spans="2:14" ht="31.5" customHeight="1">
      <c r="B68" s="687" t="s">
        <v>43</v>
      </c>
      <c r="C68" s="688"/>
      <c r="D68" s="688"/>
      <c r="E68" s="688"/>
      <c r="F68" s="688"/>
      <c r="G68" s="688"/>
      <c r="H68" s="688"/>
      <c r="I68" s="688"/>
      <c r="J68" s="688"/>
      <c r="K68" s="688"/>
      <c r="L68" s="688"/>
      <c r="M68" s="688"/>
      <c r="N68" s="689"/>
    </row>
    <row r="69" spans="2:14" ht="15.6">
      <c r="B69" s="690"/>
      <c r="C69" s="691"/>
      <c r="D69" s="691"/>
      <c r="E69" s="691"/>
      <c r="F69" s="691"/>
      <c r="G69" s="691"/>
      <c r="H69" s="691"/>
      <c r="I69" s="691"/>
      <c r="J69" s="691"/>
      <c r="K69" s="691"/>
      <c r="L69" s="691"/>
      <c r="M69" s="691"/>
      <c r="N69" s="692"/>
    </row>
    <row r="70" spans="2:14" ht="15.6">
      <c r="B70" s="693"/>
      <c r="C70" s="694"/>
      <c r="D70" s="694"/>
      <c r="E70" s="694"/>
      <c r="F70" s="694"/>
      <c r="G70" s="694"/>
      <c r="H70" s="694"/>
      <c r="I70" s="694"/>
      <c r="J70" s="694"/>
      <c r="K70" s="694"/>
      <c r="L70" s="694"/>
      <c r="M70" s="694"/>
      <c r="N70" s="695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2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</sheetData>
  <mergeCells count="6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L14:M14"/>
    <mergeCell ref="B15:H15"/>
    <mergeCell ref="L15:M15"/>
    <mergeCell ref="B16:H16"/>
    <mergeCell ref="L16:M16"/>
    <mergeCell ref="B18:D18"/>
    <mergeCell ref="B19:H19"/>
    <mergeCell ref="I19:J19"/>
    <mergeCell ref="L19:M19"/>
    <mergeCell ref="B20:M20"/>
    <mergeCell ref="B25:I25"/>
    <mergeCell ref="L25:M25"/>
    <mergeCell ref="B26:I26"/>
    <mergeCell ref="L26:M26"/>
    <mergeCell ref="B27:I27"/>
    <mergeCell ref="L27:M27"/>
    <mergeCell ref="B45:H45"/>
    <mergeCell ref="L45:M45"/>
    <mergeCell ref="B29:M29"/>
    <mergeCell ref="L33:M33"/>
    <mergeCell ref="B34:G34"/>
    <mergeCell ref="L34:M34"/>
    <mergeCell ref="L35:M35"/>
    <mergeCell ref="L36:M36"/>
    <mergeCell ref="L37:M37"/>
    <mergeCell ref="L39:M39"/>
    <mergeCell ref="B40:M40"/>
    <mergeCell ref="B44:H44"/>
    <mergeCell ref="L44:M44"/>
    <mergeCell ref="B46:H46"/>
    <mergeCell ref="L46:M46"/>
    <mergeCell ref="B47:H47"/>
    <mergeCell ref="L47:M47"/>
    <mergeCell ref="B49:H49"/>
    <mergeCell ref="L49:M49"/>
    <mergeCell ref="B50:M50"/>
    <mergeCell ref="B52:M52"/>
    <mergeCell ref="B56:H56"/>
    <mergeCell ref="L56:M56"/>
    <mergeCell ref="B57:H57"/>
    <mergeCell ref="L57:M57"/>
    <mergeCell ref="L58:M58"/>
    <mergeCell ref="L59:M59"/>
    <mergeCell ref="B60:M60"/>
    <mergeCell ref="B62:M62"/>
    <mergeCell ref="C66:F66"/>
    <mergeCell ref="J66:L66"/>
    <mergeCell ref="C67:F67"/>
    <mergeCell ref="J67:L67"/>
    <mergeCell ref="B68:N68"/>
    <mergeCell ref="B69:N69"/>
    <mergeCell ref="B70:N70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N44*M16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693"/>
      <c r="C24" s="694"/>
      <c r="D24" s="694"/>
      <c r="E24" s="694"/>
      <c r="F24" s="694"/>
      <c r="G24" s="694"/>
      <c r="H24" s="694"/>
      <c r="I24" s="703"/>
      <c r="J24" s="69"/>
      <c r="K24" s="14"/>
      <c r="L24" s="738"/>
      <c r="M24" s="739"/>
      <c r="N24" s="198"/>
    </row>
    <row r="25" spans="2:14" ht="30.45" customHeight="1">
      <c r="B25" s="744"/>
      <c r="C25" s="745"/>
      <c r="D25" s="745"/>
      <c r="E25" s="745"/>
      <c r="F25" s="745"/>
      <c r="G25" s="745"/>
      <c r="H25" s="745"/>
      <c r="I25" s="746"/>
      <c r="J25" s="69"/>
      <c r="K25" s="14"/>
      <c r="L25" s="738"/>
      <c r="M25" s="739"/>
      <c r="N25" s="198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25.5" customHeight="1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SUM(N23:N26)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30.75" customHeight="1">
      <c r="B33" s="742"/>
      <c r="C33" s="796"/>
      <c r="D33" s="796"/>
      <c r="E33" s="796"/>
      <c r="F33" s="796"/>
      <c r="G33" s="797"/>
      <c r="H33" s="69"/>
      <c r="I33" s="47"/>
      <c r="J33" s="47"/>
      <c r="K33" s="47"/>
      <c r="L33" s="728"/>
      <c r="M33" s="729"/>
      <c r="N33" s="70"/>
    </row>
    <row r="34" spans="2:14" ht="15.6">
      <c r="B34" s="133"/>
      <c r="C34" s="71"/>
      <c r="D34" s="71"/>
      <c r="E34" s="71"/>
      <c r="F34" s="71"/>
      <c r="G34" s="71"/>
      <c r="H34" s="72"/>
      <c r="I34" s="47"/>
      <c r="J34" s="47"/>
      <c r="K34" s="47"/>
      <c r="L34" s="73"/>
      <c r="M34" s="74"/>
      <c r="N34" s="75"/>
    </row>
    <row r="35" spans="2:14" ht="16.2" thickBot="1">
      <c r="B35" s="58"/>
      <c r="C35" s="59"/>
      <c r="D35" s="59"/>
      <c r="E35" s="59"/>
      <c r="F35" s="59"/>
      <c r="G35" s="59"/>
      <c r="H35" s="60"/>
      <c r="I35" s="76"/>
      <c r="J35" s="76"/>
      <c r="K35" s="76"/>
      <c r="L35" s="730"/>
      <c r="M35" s="731"/>
      <c r="N35" s="199"/>
    </row>
    <row r="36" spans="2:14" ht="22.5" customHeight="1" thickBot="1">
      <c r="B36" s="732" t="s">
        <v>28</v>
      </c>
      <c r="C36" s="712"/>
      <c r="D36" s="712"/>
      <c r="E36" s="712"/>
      <c r="F36" s="712"/>
      <c r="G36" s="712"/>
      <c r="H36" s="712"/>
      <c r="I36" s="712"/>
      <c r="J36" s="712"/>
      <c r="K36" s="712"/>
      <c r="L36" s="712"/>
      <c r="M36" s="713"/>
      <c r="N36" s="77">
        <f>SUM(N32:N35)</f>
        <v>0</v>
      </c>
    </row>
    <row r="37" spans="2:14" ht="15.6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15.6">
      <c r="B38" s="145" t="s">
        <v>37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2:14" ht="16.2" thickBot="1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31.2">
      <c r="B40" s="733" t="s">
        <v>38</v>
      </c>
      <c r="C40" s="734"/>
      <c r="D40" s="734"/>
      <c r="E40" s="734"/>
      <c r="F40" s="734"/>
      <c r="G40" s="734"/>
      <c r="H40" s="734"/>
      <c r="I40" s="65" t="s">
        <v>39</v>
      </c>
      <c r="J40" s="66" t="s">
        <v>40</v>
      </c>
      <c r="K40" s="65" t="s">
        <v>41</v>
      </c>
      <c r="L40" s="735" t="s">
        <v>25</v>
      </c>
      <c r="M40" s="736"/>
      <c r="N40" s="78" t="s">
        <v>26</v>
      </c>
    </row>
    <row r="41" spans="2:14" ht="25.5" customHeight="1">
      <c r="B41" s="693" t="e">
        <f>+#REF!</f>
        <v>#REF!</v>
      </c>
      <c r="C41" s="694"/>
      <c r="D41" s="694"/>
      <c r="E41" s="694"/>
      <c r="F41" s="694"/>
      <c r="G41" s="694"/>
      <c r="H41" s="703"/>
      <c r="I41" s="79" t="e">
        <f>+K41/J41</f>
        <v>#REF!</v>
      </c>
      <c r="J41" s="80">
        <v>1.85</v>
      </c>
      <c r="K41" s="79" t="e">
        <f>+#REF!</f>
        <v>#REF!</v>
      </c>
      <c r="L41" s="809">
        <v>8</v>
      </c>
      <c r="M41" s="810"/>
      <c r="N41" s="11" t="e">
        <f>K41/L41</f>
        <v>#REF!</v>
      </c>
    </row>
    <row r="42" spans="2:14" ht="28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2">
        <v>1.85</v>
      </c>
      <c r="K42" s="79" t="e">
        <f>+#REF!</f>
        <v>#REF!</v>
      </c>
      <c r="L42" s="811">
        <f>L41</f>
        <v>8</v>
      </c>
      <c r="M42" s="812"/>
      <c r="N42" s="11" t="e">
        <f>K42/L42</f>
        <v>#REF!</v>
      </c>
    </row>
    <row r="43" spans="2:14" ht="16.2" thickBot="1">
      <c r="B43" s="706"/>
      <c r="C43" s="707"/>
      <c r="D43" s="707"/>
      <c r="E43" s="707"/>
      <c r="F43" s="707"/>
      <c r="G43" s="707"/>
      <c r="H43" s="707"/>
      <c r="I43" s="76"/>
      <c r="J43" s="76"/>
      <c r="K43" s="76"/>
      <c r="L43" s="708"/>
      <c r="M43" s="709"/>
      <c r="N43" s="199"/>
    </row>
    <row r="44" spans="2:14" ht="31.5" customHeight="1" thickBot="1">
      <c r="B44" s="710" t="s">
        <v>28</v>
      </c>
      <c r="C44" s="711"/>
      <c r="D44" s="711"/>
      <c r="E44" s="711"/>
      <c r="F44" s="711"/>
      <c r="G44" s="711"/>
      <c r="H44" s="711"/>
      <c r="I44" s="712"/>
      <c r="J44" s="712"/>
      <c r="K44" s="712"/>
      <c r="L44" s="712"/>
      <c r="M44" s="713"/>
      <c r="N44" s="87" t="e">
        <f>SUM(N41:N43)</f>
        <v>#REF!</v>
      </c>
    </row>
    <row r="45" spans="2:14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20.25" customHeight="1" thickBot="1">
      <c r="B46" s="710" t="s">
        <v>42</v>
      </c>
      <c r="C46" s="711"/>
      <c r="D46" s="711"/>
      <c r="E46" s="711"/>
      <c r="F46" s="711"/>
      <c r="G46" s="711"/>
      <c r="H46" s="711"/>
      <c r="I46" s="711"/>
      <c r="J46" s="711"/>
      <c r="K46" s="711"/>
      <c r="L46" s="711"/>
      <c r="M46" s="714"/>
      <c r="N46" s="88" t="e">
        <f>ROUND((N18+N27+N36+N44),0)</f>
        <v>#REF!</v>
      </c>
    </row>
    <row r="47" spans="2:14">
      <c r="B47" s="101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3"/>
    </row>
    <row r="48" spans="2:14">
      <c r="B48" s="148" t="s">
        <v>65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104"/>
    </row>
    <row r="49" spans="1:14" ht="15" thickBot="1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715" t="s">
        <v>66</v>
      </c>
      <c r="C50" s="716"/>
      <c r="D50" s="716"/>
      <c r="E50" s="716"/>
      <c r="F50" s="716"/>
      <c r="G50" s="716"/>
      <c r="H50" s="716"/>
      <c r="I50" s="105"/>
      <c r="J50" s="106"/>
      <c r="K50" s="107" t="s">
        <v>67</v>
      </c>
      <c r="L50" s="717" t="s">
        <v>68</v>
      </c>
      <c r="M50" s="718"/>
      <c r="N50" s="108"/>
    </row>
    <row r="51" spans="1:14">
      <c r="B51" s="719" t="s">
        <v>9</v>
      </c>
      <c r="C51" s="720"/>
      <c r="D51" s="720"/>
      <c r="E51" s="720"/>
      <c r="F51" s="720"/>
      <c r="G51" s="720"/>
      <c r="H51" s="720"/>
      <c r="I51" s="109"/>
      <c r="J51" s="110"/>
      <c r="K51" s="111">
        <v>0.24</v>
      </c>
      <c r="L51" s="721" t="e">
        <f>N46*K51</f>
        <v>#REF!</v>
      </c>
      <c r="M51" s="722"/>
      <c r="N51" s="112"/>
    </row>
    <row r="52" spans="1:14">
      <c r="B52" s="113" t="s">
        <v>10</v>
      </c>
      <c r="C52" s="114"/>
      <c r="D52" s="114"/>
      <c r="E52" s="114"/>
      <c r="F52" s="114"/>
      <c r="G52" s="114"/>
      <c r="H52" s="114"/>
      <c r="I52" s="109"/>
      <c r="J52" s="110"/>
      <c r="K52" s="111">
        <v>0.01</v>
      </c>
      <c r="L52" s="721" t="e">
        <f>N46*K52</f>
        <v>#REF!</v>
      </c>
      <c r="M52" s="722"/>
      <c r="N52" s="112"/>
    </row>
    <row r="53" spans="1:14" ht="15" thickBot="1">
      <c r="B53" s="115" t="s">
        <v>11</v>
      </c>
      <c r="C53" s="116"/>
      <c r="D53" s="116"/>
      <c r="E53" s="116"/>
      <c r="F53" s="116"/>
      <c r="G53" s="116"/>
      <c r="H53" s="116"/>
      <c r="I53" s="117"/>
      <c r="J53" s="118"/>
      <c r="K53" s="119">
        <v>0.05</v>
      </c>
      <c r="L53" s="701" t="e">
        <f>N46*K53</f>
        <v>#REF!</v>
      </c>
      <c r="M53" s="702"/>
      <c r="N53" s="112"/>
    </row>
    <row r="54" spans="1:14" ht="15" thickBot="1">
      <c r="B54" s="696" t="s">
        <v>28</v>
      </c>
      <c r="C54" s="697"/>
      <c r="D54" s="697"/>
      <c r="E54" s="697"/>
      <c r="F54" s="697"/>
      <c r="G54" s="697"/>
      <c r="H54" s="697"/>
      <c r="I54" s="697"/>
      <c r="J54" s="697"/>
      <c r="K54" s="697"/>
      <c r="L54" s="697"/>
      <c r="M54" s="698"/>
      <c r="N54" s="120" t="e">
        <f>L51+L52+L53</f>
        <v>#REF!</v>
      </c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 ht="15" thickBot="1">
      <c r="A56" t="s">
        <v>78</v>
      </c>
      <c r="B56" s="696" t="s">
        <v>69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1" t="e">
        <f>N46+N54</f>
        <v>#REF!</v>
      </c>
    </row>
    <row r="57" spans="1:14" ht="15.6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7"/>
    </row>
    <row r="58" spans="1:14" ht="15.6">
      <c r="B58" s="8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9"/>
    </row>
    <row r="59" spans="1:14" ht="15.6">
      <c r="B59" s="8"/>
      <c r="C59" s="89"/>
      <c r="D59" s="89"/>
      <c r="E59" s="89"/>
      <c r="F59" s="89"/>
      <c r="G59" s="89"/>
      <c r="H59" s="6"/>
      <c r="I59" s="6"/>
      <c r="J59" s="6"/>
      <c r="K59" s="6"/>
      <c r="L59" s="6"/>
      <c r="M59" s="6"/>
      <c r="N59" s="9"/>
    </row>
    <row r="60" spans="1:14" ht="15.6">
      <c r="B60" s="12"/>
      <c r="C60" s="699" t="s">
        <v>16</v>
      </c>
      <c r="D60" s="699"/>
      <c r="E60" s="699"/>
      <c r="F60" s="699"/>
      <c r="G60" s="6"/>
      <c r="H60" s="89"/>
      <c r="I60" s="6"/>
      <c r="J60" s="699" t="s">
        <v>17</v>
      </c>
      <c r="K60" s="699"/>
      <c r="L60" s="699"/>
      <c r="M60" s="6"/>
      <c r="N60" s="9"/>
    </row>
    <row r="61" spans="1:14" ht="18.45" customHeight="1">
      <c r="B61" s="12"/>
      <c r="C61" s="700"/>
      <c r="D61" s="700"/>
      <c r="E61" s="700"/>
      <c r="F61" s="700"/>
      <c r="G61" s="89"/>
      <c r="H61" s="89"/>
      <c r="I61" s="6"/>
      <c r="J61" s="700"/>
      <c r="K61" s="700"/>
      <c r="L61" s="700"/>
      <c r="M61" s="6"/>
      <c r="N61" s="9"/>
    </row>
    <row r="62" spans="1:14" ht="31.5" customHeight="1">
      <c r="B62" s="687" t="s">
        <v>43</v>
      </c>
      <c r="C62" s="688"/>
      <c r="D62" s="688"/>
      <c r="E62" s="688"/>
      <c r="F62" s="688"/>
      <c r="G62" s="688"/>
      <c r="H62" s="688"/>
      <c r="I62" s="688"/>
      <c r="J62" s="688"/>
      <c r="K62" s="688"/>
      <c r="L62" s="688"/>
      <c r="M62" s="688"/>
      <c r="N62" s="689"/>
    </row>
    <row r="63" spans="1:14" ht="15.6">
      <c r="B63" s="690"/>
      <c r="C63" s="691"/>
      <c r="D63" s="691"/>
      <c r="E63" s="691"/>
      <c r="F63" s="691"/>
      <c r="G63" s="691"/>
      <c r="H63" s="691"/>
      <c r="I63" s="691"/>
      <c r="J63" s="691"/>
      <c r="K63" s="691"/>
      <c r="L63" s="691"/>
      <c r="M63" s="691"/>
      <c r="N63" s="692"/>
    </row>
    <row r="64" spans="1:14" ht="16.2" thickBot="1">
      <c r="B64" s="806"/>
      <c r="C64" s="807"/>
      <c r="D64" s="807"/>
      <c r="E64" s="807"/>
      <c r="F64" s="807"/>
      <c r="G64" s="807"/>
      <c r="H64" s="807"/>
      <c r="I64" s="807"/>
      <c r="J64" s="807"/>
      <c r="K64" s="807"/>
      <c r="L64" s="807"/>
      <c r="M64" s="807"/>
      <c r="N64" s="808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 t="s">
        <v>44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N44*M16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693"/>
      <c r="C24" s="694"/>
      <c r="D24" s="694"/>
      <c r="E24" s="694"/>
      <c r="F24" s="694"/>
      <c r="G24" s="694"/>
      <c r="H24" s="694"/>
      <c r="I24" s="703"/>
      <c r="J24" s="69"/>
      <c r="K24" s="14"/>
      <c r="L24" s="738"/>
      <c r="M24" s="739"/>
      <c r="N24" s="198"/>
    </row>
    <row r="25" spans="2:14" ht="30.45" customHeight="1">
      <c r="B25" s="744"/>
      <c r="C25" s="745"/>
      <c r="D25" s="745"/>
      <c r="E25" s="745"/>
      <c r="F25" s="745"/>
      <c r="G25" s="745"/>
      <c r="H25" s="745"/>
      <c r="I25" s="746"/>
      <c r="J25" s="69"/>
      <c r="K25" s="14"/>
      <c r="L25" s="738"/>
      <c r="M25" s="739"/>
      <c r="N25" s="198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25.5" customHeight="1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SUM(N23:N26)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30.75" customHeight="1">
      <c r="B33" s="742"/>
      <c r="C33" s="796"/>
      <c r="D33" s="796"/>
      <c r="E33" s="796"/>
      <c r="F33" s="796"/>
      <c r="G33" s="797"/>
      <c r="H33" s="69"/>
      <c r="I33" s="47"/>
      <c r="J33" s="47"/>
      <c r="K33" s="47"/>
      <c r="L33" s="728"/>
      <c r="M33" s="729"/>
      <c r="N33" s="70"/>
    </row>
    <row r="34" spans="2:14" ht="15.6">
      <c r="B34" s="133"/>
      <c r="C34" s="71"/>
      <c r="D34" s="71"/>
      <c r="E34" s="71"/>
      <c r="F34" s="71"/>
      <c r="G34" s="71"/>
      <c r="H34" s="72"/>
      <c r="I34" s="47"/>
      <c r="J34" s="47"/>
      <c r="K34" s="47"/>
      <c r="L34" s="73"/>
      <c r="M34" s="74"/>
      <c r="N34" s="75"/>
    </row>
    <row r="35" spans="2:14" ht="16.2" thickBot="1">
      <c r="B35" s="58"/>
      <c r="C35" s="59"/>
      <c r="D35" s="59"/>
      <c r="E35" s="59"/>
      <c r="F35" s="59"/>
      <c r="G35" s="59"/>
      <c r="H35" s="60"/>
      <c r="I35" s="76"/>
      <c r="J35" s="76"/>
      <c r="K35" s="76"/>
      <c r="L35" s="730"/>
      <c r="M35" s="731"/>
      <c r="N35" s="199"/>
    </row>
    <row r="36" spans="2:14" ht="22.5" customHeight="1" thickBot="1">
      <c r="B36" s="732" t="s">
        <v>28</v>
      </c>
      <c r="C36" s="712"/>
      <c r="D36" s="712"/>
      <c r="E36" s="712"/>
      <c r="F36" s="712"/>
      <c r="G36" s="712"/>
      <c r="H36" s="712"/>
      <c r="I36" s="712"/>
      <c r="J36" s="712"/>
      <c r="K36" s="712"/>
      <c r="L36" s="712"/>
      <c r="M36" s="713"/>
      <c r="N36" s="77">
        <f>SUM(N32:N35)</f>
        <v>0</v>
      </c>
    </row>
    <row r="37" spans="2:14" ht="15.6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15.6">
      <c r="B38" s="145" t="s">
        <v>37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2:14" ht="16.2" thickBot="1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31.2">
      <c r="B40" s="733" t="s">
        <v>38</v>
      </c>
      <c r="C40" s="734"/>
      <c r="D40" s="734"/>
      <c r="E40" s="734"/>
      <c r="F40" s="734"/>
      <c r="G40" s="734"/>
      <c r="H40" s="734"/>
      <c r="I40" s="65" t="s">
        <v>39</v>
      </c>
      <c r="J40" s="66" t="s">
        <v>40</v>
      </c>
      <c r="K40" s="65" t="s">
        <v>41</v>
      </c>
      <c r="L40" s="735" t="s">
        <v>25</v>
      </c>
      <c r="M40" s="736"/>
      <c r="N40" s="78" t="s">
        <v>26</v>
      </c>
    </row>
    <row r="41" spans="2:14" ht="25.5" customHeight="1">
      <c r="B41" s="693" t="e">
        <f>+#REF!</f>
        <v>#REF!</v>
      </c>
      <c r="C41" s="694"/>
      <c r="D41" s="694"/>
      <c r="E41" s="694"/>
      <c r="F41" s="694"/>
      <c r="G41" s="694"/>
      <c r="H41" s="703"/>
      <c r="I41" s="79" t="e">
        <f>+K41/J41</f>
        <v>#REF!</v>
      </c>
      <c r="J41" s="80">
        <v>1.85</v>
      </c>
      <c r="K41" s="79" t="e">
        <f>+#REF!</f>
        <v>#REF!</v>
      </c>
      <c r="L41" s="809">
        <v>5</v>
      </c>
      <c r="M41" s="810"/>
      <c r="N41" s="11" t="e">
        <f>K41/L41</f>
        <v>#REF!</v>
      </c>
    </row>
    <row r="42" spans="2:14" ht="28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2">
        <v>1.85</v>
      </c>
      <c r="K42" s="79" t="e">
        <f>+#REF!</f>
        <v>#REF!</v>
      </c>
      <c r="L42" s="811">
        <f>L41</f>
        <v>5</v>
      </c>
      <c r="M42" s="812"/>
      <c r="N42" s="11" t="e">
        <f>K42/L42</f>
        <v>#REF!</v>
      </c>
    </row>
    <row r="43" spans="2:14" ht="16.2" thickBot="1">
      <c r="B43" s="706"/>
      <c r="C43" s="707"/>
      <c r="D43" s="707"/>
      <c r="E43" s="707"/>
      <c r="F43" s="707"/>
      <c r="G43" s="707"/>
      <c r="H43" s="707"/>
      <c r="I43" s="76"/>
      <c r="J43" s="76"/>
      <c r="K43" s="76"/>
      <c r="L43" s="708"/>
      <c r="M43" s="709"/>
      <c r="N43" s="199"/>
    </row>
    <row r="44" spans="2:14" ht="31.5" customHeight="1" thickBot="1">
      <c r="B44" s="710" t="s">
        <v>28</v>
      </c>
      <c r="C44" s="711"/>
      <c r="D44" s="711"/>
      <c r="E44" s="711"/>
      <c r="F44" s="711"/>
      <c r="G44" s="711"/>
      <c r="H44" s="711"/>
      <c r="I44" s="712"/>
      <c r="J44" s="712"/>
      <c r="K44" s="712"/>
      <c r="L44" s="712"/>
      <c r="M44" s="713"/>
      <c r="N44" s="87" t="e">
        <f>SUM(N41:N43)</f>
        <v>#REF!</v>
      </c>
    </row>
    <row r="45" spans="2:14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20.25" customHeight="1" thickBot="1">
      <c r="B46" s="710" t="s">
        <v>42</v>
      </c>
      <c r="C46" s="711"/>
      <c r="D46" s="711"/>
      <c r="E46" s="711"/>
      <c r="F46" s="711"/>
      <c r="G46" s="711"/>
      <c r="H46" s="711"/>
      <c r="I46" s="711"/>
      <c r="J46" s="711"/>
      <c r="K46" s="711"/>
      <c r="L46" s="711"/>
      <c r="M46" s="714"/>
      <c r="N46" s="88" t="e">
        <f>ROUND((N18+N27+N36+N44),0)</f>
        <v>#REF!</v>
      </c>
    </row>
    <row r="47" spans="2:14">
      <c r="B47" s="101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3"/>
    </row>
    <row r="48" spans="2:14">
      <c r="B48" s="148" t="s">
        <v>65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104"/>
    </row>
    <row r="49" spans="1:14" ht="15" thickBot="1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715" t="s">
        <v>66</v>
      </c>
      <c r="C50" s="716"/>
      <c r="D50" s="716"/>
      <c r="E50" s="716"/>
      <c r="F50" s="716"/>
      <c r="G50" s="716"/>
      <c r="H50" s="716"/>
      <c r="I50" s="105"/>
      <c r="J50" s="106"/>
      <c r="K50" s="107" t="s">
        <v>67</v>
      </c>
      <c r="L50" s="717" t="s">
        <v>68</v>
      </c>
      <c r="M50" s="718"/>
      <c r="N50" s="108"/>
    </row>
    <row r="51" spans="1:14">
      <c r="B51" s="719" t="s">
        <v>9</v>
      </c>
      <c r="C51" s="720"/>
      <c r="D51" s="720"/>
      <c r="E51" s="720"/>
      <c r="F51" s="720"/>
      <c r="G51" s="720"/>
      <c r="H51" s="720"/>
      <c r="I51" s="109"/>
      <c r="J51" s="110"/>
      <c r="K51" s="111">
        <v>0.24</v>
      </c>
      <c r="L51" s="721" t="e">
        <f>N46*K51</f>
        <v>#REF!</v>
      </c>
      <c r="M51" s="722"/>
      <c r="N51" s="112"/>
    </row>
    <row r="52" spans="1:14">
      <c r="B52" s="113" t="s">
        <v>10</v>
      </c>
      <c r="C52" s="114"/>
      <c r="D52" s="114"/>
      <c r="E52" s="114"/>
      <c r="F52" s="114"/>
      <c r="G52" s="114"/>
      <c r="H52" s="114"/>
      <c r="I52" s="109"/>
      <c r="J52" s="110"/>
      <c r="K52" s="111">
        <v>0.01</v>
      </c>
      <c r="L52" s="721" t="e">
        <f>N46*K52</f>
        <v>#REF!</v>
      </c>
      <c r="M52" s="722"/>
      <c r="N52" s="112"/>
    </row>
    <row r="53" spans="1:14" ht="15" thickBot="1">
      <c r="B53" s="115" t="s">
        <v>11</v>
      </c>
      <c r="C53" s="116"/>
      <c r="D53" s="116"/>
      <c r="E53" s="116"/>
      <c r="F53" s="116"/>
      <c r="G53" s="116"/>
      <c r="H53" s="116"/>
      <c r="I53" s="117"/>
      <c r="J53" s="118"/>
      <c r="K53" s="119">
        <v>0.05</v>
      </c>
      <c r="L53" s="701" t="e">
        <f>N46*K53</f>
        <v>#REF!</v>
      </c>
      <c r="M53" s="702"/>
      <c r="N53" s="112"/>
    </row>
    <row r="54" spans="1:14" ht="15" thickBot="1">
      <c r="B54" s="696" t="s">
        <v>28</v>
      </c>
      <c r="C54" s="697"/>
      <c r="D54" s="697"/>
      <c r="E54" s="697"/>
      <c r="F54" s="697"/>
      <c r="G54" s="697"/>
      <c r="H54" s="697"/>
      <c r="I54" s="697"/>
      <c r="J54" s="697"/>
      <c r="K54" s="697"/>
      <c r="L54" s="697"/>
      <c r="M54" s="698"/>
      <c r="N54" s="120" t="e">
        <f>L51+L52+L53</f>
        <v>#REF!</v>
      </c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 ht="15" thickBot="1">
      <c r="A56" t="s">
        <v>78</v>
      </c>
      <c r="B56" s="696" t="s">
        <v>69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1" t="e">
        <f>N46+N54</f>
        <v>#REF!</v>
      </c>
    </row>
    <row r="57" spans="1:14" ht="15.6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7"/>
    </row>
    <row r="58" spans="1:14" ht="15.6">
      <c r="B58" s="8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9"/>
    </row>
    <row r="59" spans="1:14" ht="15.6">
      <c r="B59" s="8"/>
      <c r="C59" s="89"/>
      <c r="D59" s="89"/>
      <c r="E59" s="89"/>
      <c r="F59" s="89"/>
      <c r="G59" s="89"/>
      <c r="H59" s="6"/>
      <c r="I59" s="6"/>
      <c r="J59" s="6"/>
      <c r="K59" s="6"/>
      <c r="L59" s="6"/>
      <c r="M59" s="6"/>
      <c r="N59" s="9"/>
    </row>
    <row r="60" spans="1:14" ht="15.6">
      <c r="B60" s="12"/>
      <c r="C60" s="699" t="s">
        <v>16</v>
      </c>
      <c r="D60" s="699"/>
      <c r="E60" s="699"/>
      <c r="F60" s="699"/>
      <c r="G60" s="6"/>
      <c r="H60" s="89"/>
      <c r="I60" s="6"/>
      <c r="J60" s="699" t="s">
        <v>17</v>
      </c>
      <c r="K60" s="699"/>
      <c r="L60" s="699"/>
      <c r="M60" s="6"/>
      <c r="N60" s="9"/>
    </row>
    <row r="61" spans="1:14" ht="18.45" customHeight="1">
      <c r="B61" s="12"/>
      <c r="C61" s="700"/>
      <c r="D61" s="700"/>
      <c r="E61" s="700"/>
      <c r="F61" s="700"/>
      <c r="G61" s="89"/>
      <c r="H61" s="89"/>
      <c r="I61" s="6"/>
      <c r="J61" s="700"/>
      <c r="K61" s="700"/>
      <c r="L61" s="700"/>
      <c r="M61" s="6"/>
      <c r="N61" s="9"/>
    </row>
    <row r="62" spans="1:14" ht="31.5" customHeight="1">
      <c r="B62" s="687" t="s">
        <v>43</v>
      </c>
      <c r="C62" s="688"/>
      <c r="D62" s="688"/>
      <c r="E62" s="688"/>
      <c r="F62" s="688"/>
      <c r="G62" s="688"/>
      <c r="H62" s="688"/>
      <c r="I62" s="688"/>
      <c r="J62" s="688"/>
      <c r="K62" s="688"/>
      <c r="L62" s="688"/>
      <c r="M62" s="688"/>
      <c r="N62" s="689"/>
    </row>
    <row r="63" spans="1:14" ht="15.6">
      <c r="B63" s="690"/>
      <c r="C63" s="691"/>
      <c r="D63" s="691"/>
      <c r="E63" s="691"/>
      <c r="F63" s="691"/>
      <c r="G63" s="691"/>
      <c r="H63" s="691"/>
      <c r="I63" s="691"/>
      <c r="J63" s="691"/>
      <c r="K63" s="691"/>
      <c r="L63" s="691"/>
      <c r="M63" s="691"/>
      <c r="N63" s="692"/>
    </row>
    <row r="64" spans="1:14" ht="16.2" thickBot="1">
      <c r="B64" s="806"/>
      <c r="C64" s="807"/>
      <c r="D64" s="807"/>
      <c r="E64" s="807"/>
      <c r="F64" s="807"/>
      <c r="G64" s="807"/>
      <c r="H64" s="807"/>
      <c r="I64" s="807"/>
      <c r="J64" s="807"/>
      <c r="K64" s="807"/>
      <c r="L64" s="807"/>
      <c r="M64" s="807"/>
      <c r="N64" s="808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 t="s">
        <v>44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124"/>
      <c r="J13" s="125" t="e">
        <f>#REF!</f>
        <v>#REF!</v>
      </c>
      <c r="K13" s="25" t="e">
        <f>#REF!</f>
        <v>#REF!</v>
      </c>
      <c r="L13" s="794">
        <v>40</v>
      </c>
      <c r="M13" s="795"/>
      <c r="N13" s="24" t="e">
        <f>K13/L13</f>
        <v>#REF!</v>
      </c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N44*M16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693"/>
      <c r="C24" s="694"/>
      <c r="D24" s="694"/>
      <c r="E24" s="694"/>
      <c r="F24" s="694"/>
      <c r="G24" s="694"/>
      <c r="H24" s="694"/>
      <c r="I24" s="703"/>
      <c r="J24" s="69"/>
      <c r="K24" s="14"/>
      <c r="L24" s="738"/>
      <c r="M24" s="739"/>
      <c r="N24" s="198"/>
    </row>
    <row r="25" spans="2:14" ht="30.45" customHeight="1">
      <c r="B25" s="744"/>
      <c r="C25" s="745"/>
      <c r="D25" s="745"/>
      <c r="E25" s="745"/>
      <c r="F25" s="745"/>
      <c r="G25" s="745"/>
      <c r="H25" s="745"/>
      <c r="I25" s="746"/>
      <c r="J25" s="69"/>
      <c r="K25" s="14"/>
      <c r="L25" s="738"/>
      <c r="M25" s="739"/>
      <c r="N25" s="198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25.5" customHeight="1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SUM(N23:N26)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30.75" customHeight="1">
      <c r="B33" s="742"/>
      <c r="C33" s="796"/>
      <c r="D33" s="796"/>
      <c r="E33" s="796"/>
      <c r="F33" s="796"/>
      <c r="G33" s="797"/>
      <c r="H33" s="69"/>
      <c r="I33" s="47"/>
      <c r="J33" s="47"/>
      <c r="K33" s="47"/>
      <c r="L33" s="728"/>
      <c r="M33" s="729"/>
      <c r="N33" s="70"/>
    </row>
    <row r="34" spans="2:14" ht="15.6">
      <c r="B34" s="133"/>
      <c r="C34" s="71"/>
      <c r="D34" s="71"/>
      <c r="E34" s="71"/>
      <c r="F34" s="71"/>
      <c r="G34" s="71"/>
      <c r="H34" s="72"/>
      <c r="I34" s="47"/>
      <c r="J34" s="47"/>
      <c r="K34" s="47"/>
      <c r="L34" s="73"/>
      <c r="M34" s="74"/>
      <c r="N34" s="75"/>
    </row>
    <row r="35" spans="2:14" ht="16.2" thickBot="1">
      <c r="B35" s="58"/>
      <c r="C35" s="59"/>
      <c r="D35" s="59"/>
      <c r="E35" s="59"/>
      <c r="F35" s="59"/>
      <c r="G35" s="59"/>
      <c r="H35" s="60"/>
      <c r="I35" s="76"/>
      <c r="J35" s="76"/>
      <c r="K35" s="76"/>
      <c r="L35" s="730"/>
      <c r="M35" s="731"/>
      <c r="N35" s="199"/>
    </row>
    <row r="36" spans="2:14" ht="22.5" customHeight="1" thickBot="1">
      <c r="B36" s="732" t="s">
        <v>28</v>
      </c>
      <c r="C36" s="712"/>
      <c r="D36" s="712"/>
      <c r="E36" s="712"/>
      <c r="F36" s="712"/>
      <c r="G36" s="712"/>
      <c r="H36" s="712"/>
      <c r="I36" s="712"/>
      <c r="J36" s="712"/>
      <c r="K36" s="712"/>
      <c r="L36" s="712"/>
      <c r="M36" s="713"/>
      <c r="N36" s="77">
        <f>SUM(N32:N35)</f>
        <v>0</v>
      </c>
    </row>
    <row r="37" spans="2:14" ht="15.6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15.6">
      <c r="B38" s="145" t="s">
        <v>37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2:14" ht="16.2" thickBot="1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31.2">
      <c r="B40" s="733" t="s">
        <v>38</v>
      </c>
      <c r="C40" s="734"/>
      <c r="D40" s="734"/>
      <c r="E40" s="734"/>
      <c r="F40" s="734"/>
      <c r="G40" s="734"/>
      <c r="H40" s="734"/>
      <c r="I40" s="65" t="s">
        <v>39</v>
      </c>
      <c r="J40" s="66" t="s">
        <v>40</v>
      </c>
      <c r="K40" s="65" t="s">
        <v>41</v>
      </c>
      <c r="L40" s="735" t="s">
        <v>25</v>
      </c>
      <c r="M40" s="736"/>
      <c r="N40" s="78" t="s">
        <v>26</v>
      </c>
    </row>
    <row r="41" spans="2:14" ht="25.5" customHeight="1">
      <c r="B41" s="693" t="e">
        <f>+#REF!</f>
        <v>#REF!</v>
      </c>
      <c r="C41" s="694"/>
      <c r="D41" s="694"/>
      <c r="E41" s="694"/>
      <c r="F41" s="694"/>
      <c r="G41" s="694"/>
      <c r="H41" s="703"/>
      <c r="I41" s="79" t="e">
        <f>+K41/J41</f>
        <v>#REF!</v>
      </c>
      <c r="J41" s="80">
        <v>1.85</v>
      </c>
      <c r="K41" s="79" t="e">
        <f>+#REF!</f>
        <v>#REF!</v>
      </c>
      <c r="L41" s="809">
        <v>3.5</v>
      </c>
      <c r="M41" s="810"/>
      <c r="N41" s="11" t="e">
        <f>K41/L41</f>
        <v>#REF!</v>
      </c>
    </row>
    <row r="42" spans="2:14" ht="28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2">
        <v>1.85</v>
      </c>
      <c r="K42" s="79" t="e">
        <f>+#REF!</f>
        <v>#REF!</v>
      </c>
      <c r="L42" s="811">
        <f>L41</f>
        <v>3.5</v>
      </c>
      <c r="M42" s="812"/>
      <c r="N42" s="11" t="e">
        <f>K42/L42</f>
        <v>#REF!</v>
      </c>
    </row>
    <row r="43" spans="2:14" ht="16.2" thickBot="1">
      <c r="B43" s="706"/>
      <c r="C43" s="707"/>
      <c r="D43" s="707"/>
      <c r="E43" s="707"/>
      <c r="F43" s="707"/>
      <c r="G43" s="707"/>
      <c r="H43" s="707"/>
      <c r="I43" s="76"/>
      <c r="J43" s="76"/>
      <c r="K43" s="76"/>
      <c r="L43" s="708"/>
      <c r="M43" s="709"/>
      <c r="N43" s="199"/>
    </row>
    <row r="44" spans="2:14" ht="31.5" customHeight="1" thickBot="1">
      <c r="B44" s="710" t="s">
        <v>28</v>
      </c>
      <c r="C44" s="711"/>
      <c r="D44" s="711"/>
      <c r="E44" s="711"/>
      <c r="F44" s="711"/>
      <c r="G44" s="711"/>
      <c r="H44" s="711"/>
      <c r="I44" s="712"/>
      <c r="J44" s="712"/>
      <c r="K44" s="712"/>
      <c r="L44" s="712"/>
      <c r="M44" s="713"/>
      <c r="N44" s="87" t="e">
        <f>SUM(N41:N43)</f>
        <v>#REF!</v>
      </c>
    </row>
    <row r="45" spans="2:14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20.25" customHeight="1" thickBot="1">
      <c r="B46" s="710" t="s">
        <v>42</v>
      </c>
      <c r="C46" s="711"/>
      <c r="D46" s="711"/>
      <c r="E46" s="711"/>
      <c r="F46" s="711"/>
      <c r="G46" s="711"/>
      <c r="H46" s="711"/>
      <c r="I46" s="711"/>
      <c r="J46" s="711"/>
      <c r="K46" s="711"/>
      <c r="L46" s="711"/>
      <c r="M46" s="714"/>
      <c r="N46" s="88" t="e">
        <f>ROUND((N18+N27+N36+N44),0)</f>
        <v>#REF!</v>
      </c>
    </row>
    <row r="47" spans="2:14">
      <c r="B47" s="101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3"/>
    </row>
    <row r="48" spans="2:14">
      <c r="B48" s="148" t="s">
        <v>65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104"/>
    </row>
    <row r="49" spans="1:14" ht="15" thickBot="1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715" t="s">
        <v>66</v>
      </c>
      <c r="C50" s="716"/>
      <c r="D50" s="716"/>
      <c r="E50" s="716"/>
      <c r="F50" s="716"/>
      <c r="G50" s="716"/>
      <c r="H50" s="716"/>
      <c r="I50" s="105"/>
      <c r="J50" s="106"/>
      <c r="K50" s="107" t="s">
        <v>67</v>
      </c>
      <c r="L50" s="717" t="s">
        <v>68</v>
      </c>
      <c r="M50" s="718"/>
      <c r="N50" s="108"/>
    </row>
    <row r="51" spans="1:14">
      <c r="B51" s="719" t="s">
        <v>9</v>
      </c>
      <c r="C51" s="720"/>
      <c r="D51" s="720"/>
      <c r="E51" s="720"/>
      <c r="F51" s="720"/>
      <c r="G51" s="720"/>
      <c r="H51" s="720"/>
      <c r="I51" s="109"/>
      <c r="J51" s="110"/>
      <c r="K51" s="111">
        <v>0.24</v>
      </c>
      <c r="L51" s="721" t="e">
        <f>N46*K51</f>
        <v>#REF!</v>
      </c>
      <c r="M51" s="722"/>
      <c r="N51" s="112"/>
    </row>
    <row r="52" spans="1:14">
      <c r="B52" s="113" t="s">
        <v>10</v>
      </c>
      <c r="C52" s="114"/>
      <c r="D52" s="114"/>
      <c r="E52" s="114"/>
      <c r="F52" s="114"/>
      <c r="G52" s="114"/>
      <c r="H52" s="114"/>
      <c r="I52" s="109"/>
      <c r="J52" s="110"/>
      <c r="K52" s="111">
        <v>0.01</v>
      </c>
      <c r="L52" s="721" t="e">
        <f>N46*K52</f>
        <v>#REF!</v>
      </c>
      <c r="M52" s="722"/>
      <c r="N52" s="112"/>
    </row>
    <row r="53" spans="1:14" ht="15" thickBot="1">
      <c r="B53" s="115" t="s">
        <v>11</v>
      </c>
      <c r="C53" s="116"/>
      <c r="D53" s="116"/>
      <c r="E53" s="116"/>
      <c r="F53" s="116"/>
      <c r="G53" s="116"/>
      <c r="H53" s="116"/>
      <c r="I53" s="117"/>
      <c r="J53" s="118"/>
      <c r="K53" s="119">
        <v>0.05</v>
      </c>
      <c r="L53" s="701" t="e">
        <f>N46*K53</f>
        <v>#REF!</v>
      </c>
      <c r="M53" s="702"/>
      <c r="N53" s="112"/>
    </row>
    <row r="54" spans="1:14" ht="15" thickBot="1">
      <c r="B54" s="696" t="s">
        <v>28</v>
      </c>
      <c r="C54" s="697"/>
      <c r="D54" s="697"/>
      <c r="E54" s="697"/>
      <c r="F54" s="697"/>
      <c r="G54" s="697"/>
      <c r="H54" s="697"/>
      <c r="I54" s="697"/>
      <c r="J54" s="697"/>
      <c r="K54" s="697"/>
      <c r="L54" s="697"/>
      <c r="M54" s="698"/>
      <c r="N54" s="120" t="e">
        <f>L51+L52+L53</f>
        <v>#REF!</v>
      </c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 ht="15" thickBot="1">
      <c r="A56" t="s">
        <v>78</v>
      </c>
      <c r="B56" s="696" t="s">
        <v>69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1" t="e">
        <f>N46+N54</f>
        <v>#REF!</v>
      </c>
    </row>
    <row r="57" spans="1:14" ht="15.6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7"/>
    </row>
    <row r="58" spans="1:14" ht="15.6">
      <c r="B58" s="8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9"/>
    </row>
    <row r="59" spans="1:14" ht="15.6">
      <c r="B59" s="8"/>
      <c r="C59" s="89"/>
      <c r="D59" s="89"/>
      <c r="E59" s="89"/>
      <c r="F59" s="89"/>
      <c r="G59" s="89"/>
      <c r="H59" s="6"/>
      <c r="I59" s="6"/>
      <c r="J59" s="6"/>
      <c r="K59" s="6"/>
      <c r="L59" s="6"/>
      <c r="M59" s="6"/>
      <c r="N59" s="9"/>
    </row>
    <row r="60" spans="1:14" ht="15.6">
      <c r="B60" s="12"/>
      <c r="C60" s="699" t="s">
        <v>16</v>
      </c>
      <c r="D60" s="699"/>
      <c r="E60" s="699"/>
      <c r="F60" s="699"/>
      <c r="G60" s="6"/>
      <c r="H60" s="89"/>
      <c r="I60" s="6"/>
      <c r="J60" s="699" t="s">
        <v>17</v>
      </c>
      <c r="K60" s="699"/>
      <c r="L60" s="699"/>
      <c r="M60" s="6"/>
      <c r="N60" s="9"/>
    </row>
    <row r="61" spans="1:14" ht="18.45" customHeight="1">
      <c r="B61" s="12"/>
      <c r="C61" s="700"/>
      <c r="D61" s="700"/>
      <c r="E61" s="700"/>
      <c r="F61" s="700"/>
      <c r="G61" s="89"/>
      <c r="H61" s="89"/>
      <c r="I61" s="6"/>
      <c r="J61" s="700"/>
      <c r="K61" s="700"/>
      <c r="L61" s="700"/>
      <c r="M61" s="6"/>
      <c r="N61" s="9"/>
    </row>
    <row r="62" spans="1:14" ht="31.5" customHeight="1">
      <c r="B62" s="687" t="s">
        <v>43</v>
      </c>
      <c r="C62" s="688"/>
      <c r="D62" s="688"/>
      <c r="E62" s="688"/>
      <c r="F62" s="688"/>
      <c r="G62" s="688"/>
      <c r="H62" s="688"/>
      <c r="I62" s="688"/>
      <c r="J62" s="688"/>
      <c r="K62" s="688"/>
      <c r="L62" s="688"/>
      <c r="M62" s="688"/>
      <c r="N62" s="689"/>
    </row>
    <row r="63" spans="1:14" ht="15.6">
      <c r="B63" s="690"/>
      <c r="C63" s="691"/>
      <c r="D63" s="691"/>
      <c r="E63" s="691"/>
      <c r="F63" s="691"/>
      <c r="G63" s="691"/>
      <c r="H63" s="691"/>
      <c r="I63" s="691"/>
      <c r="J63" s="691"/>
      <c r="K63" s="691"/>
      <c r="L63" s="691"/>
      <c r="M63" s="691"/>
      <c r="N63" s="692"/>
    </row>
    <row r="64" spans="1:14" ht="16.2" thickBot="1">
      <c r="B64" s="806"/>
      <c r="C64" s="807"/>
      <c r="D64" s="807"/>
      <c r="E64" s="807"/>
      <c r="F64" s="807"/>
      <c r="G64" s="807"/>
      <c r="H64" s="807"/>
      <c r="I64" s="807"/>
      <c r="J64" s="807"/>
      <c r="K64" s="807"/>
      <c r="L64" s="807"/>
      <c r="M64" s="807"/>
      <c r="N64" s="808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 t="s">
        <v>44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3AEA36"/>
  </sheetPr>
  <dimension ref="A1:N7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124"/>
      <c r="J13" s="125" t="e">
        <f>#REF!</f>
        <v>#REF!</v>
      </c>
      <c r="K13" s="25" t="e">
        <f>#REF!</f>
        <v>#REF!</v>
      </c>
      <c r="L13" s="794">
        <v>40</v>
      </c>
      <c r="M13" s="795"/>
      <c r="N13" s="24" t="e">
        <f>K13/L13</f>
        <v>#REF!</v>
      </c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N44*M16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693"/>
      <c r="C24" s="694"/>
      <c r="D24" s="694"/>
      <c r="E24" s="694"/>
      <c r="F24" s="694"/>
      <c r="G24" s="694"/>
      <c r="H24" s="694"/>
      <c r="I24" s="703"/>
      <c r="J24" s="69"/>
      <c r="K24" s="14"/>
      <c r="L24" s="738"/>
      <c r="M24" s="739"/>
      <c r="N24" s="198"/>
    </row>
    <row r="25" spans="2:14" ht="30.45" customHeight="1">
      <c r="B25" s="744"/>
      <c r="C25" s="745"/>
      <c r="D25" s="745"/>
      <c r="E25" s="745"/>
      <c r="F25" s="745"/>
      <c r="G25" s="745"/>
      <c r="H25" s="745"/>
      <c r="I25" s="746"/>
      <c r="J25" s="69"/>
      <c r="K25" s="14"/>
      <c r="L25" s="738"/>
      <c r="M25" s="739"/>
      <c r="N25" s="198"/>
    </row>
    <row r="26" spans="2:14" ht="16.2" thickBot="1">
      <c r="B26" s="58"/>
      <c r="C26" s="59"/>
      <c r="D26" s="59"/>
      <c r="E26" s="59"/>
      <c r="F26" s="59"/>
      <c r="G26" s="59"/>
      <c r="H26" s="59"/>
      <c r="I26" s="59"/>
      <c r="J26" s="60"/>
      <c r="K26" s="60"/>
      <c r="L26" s="61"/>
      <c r="M26" s="26"/>
      <c r="N26" s="62"/>
    </row>
    <row r="27" spans="2:14" ht="25.5" customHeight="1" thickBot="1">
      <c r="B27" s="710" t="s">
        <v>28</v>
      </c>
      <c r="C27" s="711"/>
      <c r="D27" s="711"/>
      <c r="E27" s="711"/>
      <c r="F27" s="711"/>
      <c r="G27" s="711"/>
      <c r="H27" s="711"/>
      <c r="I27" s="711"/>
      <c r="J27" s="711"/>
      <c r="K27" s="711"/>
      <c r="L27" s="711"/>
      <c r="M27" s="714"/>
      <c r="N27" s="52" t="e">
        <f>SUM(N23:N26)</f>
        <v>#REF!</v>
      </c>
    </row>
    <row r="28" spans="2:14" ht="15.6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15.6">
      <c r="B29" s="145" t="s">
        <v>31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</row>
    <row r="30" spans="2:14" ht="16.2" thickBot="1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4" ht="31.2">
      <c r="B31" s="63" t="s">
        <v>32</v>
      </c>
      <c r="C31" s="64"/>
      <c r="D31" s="64"/>
      <c r="E31" s="64"/>
      <c r="F31" s="64"/>
      <c r="G31" s="64"/>
      <c r="H31" s="65" t="s">
        <v>21</v>
      </c>
      <c r="I31" s="65" t="s">
        <v>33</v>
      </c>
      <c r="J31" s="66" t="s">
        <v>34</v>
      </c>
      <c r="K31" s="65" t="s">
        <v>35</v>
      </c>
      <c r="L31" s="723" t="s">
        <v>36</v>
      </c>
      <c r="M31" s="724"/>
      <c r="N31" s="67" t="s">
        <v>26</v>
      </c>
    </row>
    <row r="32" spans="2:14" ht="30.75" customHeight="1">
      <c r="B32" s="725"/>
      <c r="C32" s="726"/>
      <c r="D32" s="726"/>
      <c r="E32" s="726"/>
      <c r="F32" s="726"/>
      <c r="G32" s="727"/>
      <c r="H32" s="69"/>
      <c r="I32" s="47"/>
      <c r="J32" s="23"/>
      <c r="K32" s="47"/>
      <c r="L32" s="728"/>
      <c r="M32" s="729"/>
      <c r="N32" s="70"/>
    </row>
    <row r="33" spans="2:14" ht="30.75" customHeight="1">
      <c r="B33" s="742"/>
      <c r="C33" s="796"/>
      <c r="D33" s="796"/>
      <c r="E33" s="796"/>
      <c r="F33" s="796"/>
      <c r="G33" s="797"/>
      <c r="H33" s="69"/>
      <c r="I33" s="47"/>
      <c r="J33" s="47"/>
      <c r="K33" s="47"/>
      <c r="L33" s="728"/>
      <c r="M33" s="729"/>
      <c r="N33" s="70"/>
    </row>
    <row r="34" spans="2:14" ht="15.6">
      <c r="B34" s="133"/>
      <c r="C34" s="71"/>
      <c r="D34" s="71"/>
      <c r="E34" s="71"/>
      <c r="F34" s="71"/>
      <c r="G34" s="71"/>
      <c r="H34" s="72"/>
      <c r="I34" s="47"/>
      <c r="J34" s="47"/>
      <c r="K34" s="47"/>
      <c r="L34" s="73"/>
      <c r="M34" s="74"/>
      <c r="N34" s="75"/>
    </row>
    <row r="35" spans="2:14" ht="16.2" thickBot="1">
      <c r="B35" s="58"/>
      <c r="C35" s="59"/>
      <c r="D35" s="59"/>
      <c r="E35" s="59"/>
      <c r="F35" s="59"/>
      <c r="G35" s="59"/>
      <c r="H35" s="60"/>
      <c r="I35" s="76"/>
      <c r="J35" s="76"/>
      <c r="K35" s="76"/>
      <c r="L35" s="730"/>
      <c r="M35" s="731"/>
      <c r="N35" s="199"/>
    </row>
    <row r="36" spans="2:14" ht="22.5" customHeight="1" thickBot="1">
      <c r="B36" s="732" t="s">
        <v>28</v>
      </c>
      <c r="C36" s="712"/>
      <c r="D36" s="712"/>
      <c r="E36" s="712"/>
      <c r="F36" s="712"/>
      <c r="G36" s="712"/>
      <c r="H36" s="712"/>
      <c r="I36" s="712"/>
      <c r="J36" s="712"/>
      <c r="K36" s="712"/>
      <c r="L36" s="712"/>
      <c r="M36" s="713"/>
      <c r="N36" s="77">
        <f>SUM(N32:N35)</f>
        <v>0</v>
      </c>
    </row>
    <row r="37" spans="2:14" ht="15.6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15.6">
      <c r="B38" s="145" t="s">
        <v>37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  <row r="39" spans="2:14" ht="16.2" thickBot="1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31.2">
      <c r="B40" s="733" t="s">
        <v>38</v>
      </c>
      <c r="C40" s="734"/>
      <c r="D40" s="734"/>
      <c r="E40" s="734"/>
      <c r="F40" s="734"/>
      <c r="G40" s="734"/>
      <c r="H40" s="734"/>
      <c r="I40" s="65" t="s">
        <v>39</v>
      </c>
      <c r="J40" s="66" t="s">
        <v>40</v>
      </c>
      <c r="K40" s="65" t="s">
        <v>41</v>
      </c>
      <c r="L40" s="735" t="s">
        <v>25</v>
      </c>
      <c r="M40" s="736"/>
      <c r="N40" s="78" t="s">
        <v>26</v>
      </c>
    </row>
    <row r="41" spans="2:14" ht="25.5" customHeight="1">
      <c r="B41" s="693" t="e">
        <f>+#REF!</f>
        <v>#REF!</v>
      </c>
      <c r="C41" s="694"/>
      <c r="D41" s="694"/>
      <c r="E41" s="694"/>
      <c r="F41" s="694"/>
      <c r="G41" s="694"/>
      <c r="H41" s="703"/>
      <c r="I41" s="79" t="e">
        <f>+K41/J41</f>
        <v>#REF!</v>
      </c>
      <c r="J41" s="80">
        <v>1.85</v>
      </c>
      <c r="K41" s="79" t="e">
        <f>+#REF!</f>
        <v>#REF!</v>
      </c>
      <c r="L41" s="809">
        <v>3</v>
      </c>
      <c r="M41" s="810"/>
      <c r="N41" s="11" t="e">
        <f>K41/L41</f>
        <v>#REF!</v>
      </c>
    </row>
    <row r="42" spans="2:14" ht="28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2">
        <v>1.85</v>
      </c>
      <c r="K42" s="79" t="e">
        <f>+#REF!</f>
        <v>#REF!</v>
      </c>
      <c r="L42" s="811">
        <f>L41</f>
        <v>3</v>
      </c>
      <c r="M42" s="812"/>
      <c r="N42" s="11" t="e">
        <f>K42/L42</f>
        <v>#REF!</v>
      </c>
    </row>
    <row r="43" spans="2:14" ht="16.2" thickBot="1">
      <c r="B43" s="706"/>
      <c r="C43" s="707"/>
      <c r="D43" s="707"/>
      <c r="E43" s="707"/>
      <c r="F43" s="707"/>
      <c r="G43" s="707"/>
      <c r="H43" s="707"/>
      <c r="I43" s="76"/>
      <c r="J43" s="76"/>
      <c r="K43" s="76"/>
      <c r="L43" s="708"/>
      <c r="M43" s="709"/>
      <c r="N43" s="199"/>
    </row>
    <row r="44" spans="2:14" ht="31.5" customHeight="1" thickBot="1">
      <c r="B44" s="710" t="s">
        <v>28</v>
      </c>
      <c r="C44" s="711"/>
      <c r="D44" s="711"/>
      <c r="E44" s="711"/>
      <c r="F44" s="711"/>
      <c r="G44" s="711"/>
      <c r="H44" s="711"/>
      <c r="I44" s="712"/>
      <c r="J44" s="712"/>
      <c r="K44" s="712"/>
      <c r="L44" s="712"/>
      <c r="M44" s="713"/>
      <c r="N44" s="87" t="e">
        <f>SUM(N41:N43)</f>
        <v>#REF!</v>
      </c>
    </row>
    <row r="45" spans="2:14" ht="16.2" thickBot="1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20.25" customHeight="1" thickBot="1">
      <c r="B46" s="710" t="s">
        <v>42</v>
      </c>
      <c r="C46" s="711"/>
      <c r="D46" s="711"/>
      <c r="E46" s="711"/>
      <c r="F46" s="711"/>
      <c r="G46" s="711"/>
      <c r="H46" s="711"/>
      <c r="I46" s="711"/>
      <c r="J46" s="711"/>
      <c r="K46" s="711"/>
      <c r="L46" s="711"/>
      <c r="M46" s="714"/>
      <c r="N46" s="88" t="e">
        <f>ROUND((N18+N27+N36+N44),0)</f>
        <v>#REF!</v>
      </c>
    </row>
    <row r="47" spans="2:14">
      <c r="B47" s="101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3"/>
    </row>
    <row r="48" spans="2:14">
      <c r="B48" s="148" t="s">
        <v>65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104"/>
    </row>
    <row r="49" spans="1:14" ht="15" thickBot="1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715" t="s">
        <v>66</v>
      </c>
      <c r="C50" s="716"/>
      <c r="D50" s="716"/>
      <c r="E50" s="716"/>
      <c r="F50" s="716"/>
      <c r="G50" s="716"/>
      <c r="H50" s="716"/>
      <c r="I50" s="105"/>
      <c r="J50" s="106"/>
      <c r="K50" s="107" t="s">
        <v>67</v>
      </c>
      <c r="L50" s="717" t="s">
        <v>68</v>
      </c>
      <c r="M50" s="718"/>
      <c r="N50" s="108"/>
    </row>
    <row r="51" spans="1:14">
      <c r="B51" s="719" t="s">
        <v>9</v>
      </c>
      <c r="C51" s="720"/>
      <c r="D51" s="720"/>
      <c r="E51" s="720"/>
      <c r="F51" s="720"/>
      <c r="G51" s="720"/>
      <c r="H51" s="720"/>
      <c r="I51" s="109"/>
      <c r="J51" s="110"/>
      <c r="K51" s="111">
        <v>0.24</v>
      </c>
      <c r="L51" s="721" t="e">
        <f>N46*K51</f>
        <v>#REF!</v>
      </c>
      <c r="M51" s="722"/>
      <c r="N51" s="112"/>
    </row>
    <row r="52" spans="1:14">
      <c r="B52" s="113" t="s">
        <v>10</v>
      </c>
      <c r="C52" s="114"/>
      <c r="D52" s="114"/>
      <c r="E52" s="114"/>
      <c r="F52" s="114"/>
      <c r="G52" s="114"/>
      <c r="H52" s="114"/>
      <c r="I52" s="109"/>
      <c r="J52" s="110"/>
      <c r="K52" s="111">
        <v>0.01</v>
      </c>
      <c r="L52" s="721" t="e">
        <f>N46*K52</f>
        <v>#REF!</v>
      </c>
      <c r="M52" s="722"/>
      <c r="N52" s="112"/>
    </row>
    <row r="53" spans="1:14" ht="15" thickBot="1">
      <c r="B53" s="115" t="s">
        <v>11</v>
      </c>
      <c r="C53" s="116"/>
      <c r="D53" s="116"/>
      <c r="E53" s="116"/>
      <c r="F53" s="116"/>
      <c r="G53" s="116"/>
      <c r="H53" s="116"/>
      <c r="I53" s="117"/>
      <c r="J53" s="118"/>
      <c r="K53" s="119">
        <v>0.05</v>
      </c>
      <c r="L53" s="701" t="e">
        <f>N46*K53</f>
        <v>#REF!</v>
      </c>
      <c r="M53" s="702"/>
      <c r="N53" s="112"/>
    </row>
    <row r="54" spans="1:14" ht="15" thickBot="1">
      <c r="B54" s="696" t="s">
        <v>28</v>
      </c>
      <c r="C54" s="697"/>
      <c r="D54" s="697"/>
      <c r="E54" s="697"/>
      <c r="F54" s="697"/>
      <c r="G54" s="697"/>
      <c r="H54" s="697"/>
      <c r="I54" s="697"/>
      <c r="J54" s="697"/>
      <c r="K54" s="697"/>
      <c r="L54" s="697"/>
      <c r="M54" s="698"/>
      <c r="N54" s="120" t="e">
        <f>L51+L52+L53</f>
        <v>#REF!</v>
      </c>
    </row>
    <row r="55" spans="1:14" ht="15" thickBot="1"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3"/>
    </row>
    <row r="56" spans="1:14" ht="15" thickBot="1">
      <c r="A56" t="s">
        <v>78</v>
      </c>
      <c r="B56" s="696" t="s">
        <v>69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1" t="e">
        <f>N46+N54</f>
        <v>#REF!</v>
      </c>
    </row>
    <row r="57" spans="1:14" ht="15.6"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7"/>
    </row>
    <row r="58" spans="1:14" ht="15.6">
      <c r="B58" s="8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9"/>
    </row>
    <row r="59" spans="1:14" ht="15.6">
      <c r="B59" s="8"/>
      <c r="C59" s="89"/>
      <c r="D59" s="89"/>
      <c r="E59" s="89"/>
      <c r="F59" s="89"/>
      <c r="G59" s="89"/>
      <c r="H59" s="6"/>
      <c r="I59" s="6"/>
      <c r="J59" s="6"/>
      <c r="K59" s="6"/>
      <c r="L59" s="6"/>
      <c r="M59" s="6"/>
      <c r="N59" s="9"/>
    </row>
    <row r="60" spans="1:14" ht="15.6">
      <c r="B60" s="12"/>
      <c r="C60" s="699" t="s">
        <v>16</v>
      </c>
      <c r="D60" s="699"/>
      <c r="E60" s="699"/>
      <c r="F60" s="699"/>
      <c r="G60" s="6"/>
      <c r="H60" s="89"/>
      <c r="I60" s="6"/>
      <c r="J60" s="699" t="s">
        <v>17</v>
      </c>
      <c r="K60" s="699"/>
      <c r="L60" s="699"/>
      <c r="M60" s="6"/>
      <c r="N60" s="9"/>
    </row>
    <row r="61" spans="1:14" ht="18.45" customHeight="1">
      <c r="B61" s="12"/>
      <c r="C61" s="700"/>
      <c r="D61" s="700"/>
      <c r="E61" s="700"/>
      <c r="F61" s="700"/>
      <c r="G61" s="89"/>
      <c r="H61" s="89"/>
      <c r="I61" s="6"/>
      <c r="J61" s="700"/>
      <c r="K61" s="700"/>
      <c r="L61" s="700"/>
      <c r="M61" s="6"/>
      <c r="N61" s="9"/>
    </row>
    <row r="62" spans="1:14" ht="31.5" customHeight="1">
      <c r="B62" s="687" t="s">
        <v>43</v>
      </c>
      <c r="C62" s="688"/>
      <c r="D62" s="688"/>
      <c r="E62" s="688"/>
      <c r="F62" s="688"/>
      <c r="G62" s="688"/>
      <c r="H62" s="688"/>
      <c r="I62" s="688"/>
      <c r="J62" s="688"/>
      <c r="K62" s="688"/>
      <c r="L62" s="688"/>
      <c r="M62" s="688"/>
      <c r="N62" s="689"/>
    </row>
    <row r="63" spans="1:14" ht="15.6">
      <c r="B63" s="690"/>
      <c r="C63" s="691"/>
      <c r="D63" s="691"/>
      <c r="E63" s="691"/>
      <c r="F63" s="691"/>
      <c r="G63" s="691"/>
      <c r="H63" s="691"/>
      <c r="I63" s="691"/>
      <c r="J63" s="691"/>
      <c r="K63" s="691"/>
      <c r="L63" s="691"/>
      <c r="M63" s="691"/>
      <c r="N63" s="692"/>
    </row>
    <row r="64" spans="1:14" ht="16.2" thickBot="1">
      <c r="B64" s="806"/>
      <c r="C64" s="807"/>
      <c r="D64" s="807"/>
      <c r="E64" s="807"/>
      <c r="F64" s="807"/>
      <c r="G64" s="807"/>
      <c r="H64" s="807"/>
      <c r="I64" s="807"/>
      <c r="J64" s="807"/>
      <c r="K64" s="807"/>
      <c r="L64" s="807"/>
      <c r="M64" s="807"/>
      <c r="N64" s="808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 t="s">
        <v>44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7:M27"/>
    <mergeCell ref="L31:M31"/>
    <mergeCell ref="B32:G32"/>
    <mergeCell ref="L32:M32"/>
    <mergeCell ref="B33:G33"/>
    <mergeCell ref="L33:M33"/>
    <mergeCell ref="L35:M35"/>
    <mergeCell ref="B36:M36"/>
    <mergeCell ref="B40:H40"/>
    <mergeCell ref="L40:M40"/>
    <mergeCell ref="B41:H41"/>
    <mergeCell ref="L41:M41"/>
    <mergeCell ref="B42:H42"/>
    <mergeCell ref="L42:M42"/>
    <mergeCell ref="B43:H43"/>
    <mergeCell ref="L43:M43"/>
    <mergeCell ref="B44:M44"/>
    <mergeCell ref="B46:M46"/>
    <mergeCell ref="B50:H50"/>
    <mergeCell ref="L50:M50"/>
    <mergeCell ref="B51:H51"/>
    <mergeCell ref="L51:M51"/>
    <mergeCell ref="L52:M52"/>
    <mergeCell ref="L53:M53"/>
    <mergeCell ref="B54:M54"/>
    <mergeCell ref="B56:M56"/>
    <mergeCell ref="C60:F60"/>
    <mergeCell ref="J60:L60"/>
    <mergeCell ref="C61:F61"/>
    <mergeCell ref="J61:L61"/>
    <mergeCell ref="B62:N62"/>
    <mergeCell ref="B63:N63"/>
    <mergeCell ref="B64:N64"/>
  </mergeCell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1" max="1" width="6.33203125" customWidth="1"/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0.25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8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8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0.25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8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8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0.25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3.5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3.5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3.5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3.5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3.5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3.5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2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2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41:M41"/>
    <mergeCell ref="B26:I26"/>
    <mergeCell ref="L26:M26"/>
    <mergeCell ref="B28:M28"/>
    <mergeCell ref="L32:M32"/>
    <mergeCell ref="B33:G33"/>
    <mergeCell ref="L33:M33"/>
    <mergeCell ref="B57:M57"/>
    <mergeCell ref="C61:F61"/>
    <mergeCell ref="J61:L61"/>
    <mergeCell ref="B45:M45"/>
    <mergeCell ref="B47:M47"/>
    <mergeCell ref="B51:H51"/>
    <mergeCell ref="L51:M51"/>
    <mergeCell ref="B52:H52"/>
    <mergeCell ref="L52:M52"/>
    <mergeCell ref="B25:I25"/>
    <mergeCell ref="L25:M25"/>
    <mergeCell ref="L53:M53"/>
    <mergeCell ref="L54:M54"/>
    <mergeCell ref="B55:M55"/>
    <mergeCell ref="B42:H42"/>
    <mergeCell ref="L42:M42"/>
    <mergeCell ref="B43:H43"/>
    <mergeCell ref="L43:M43"/>
    <mergeCell ref="B44:H44"/>
    <mergeCell ref="L44:M44"/>
    <mergeCell ref="B34:G34"/>
    <mergeCell ref="L34:M34"/>
    <mergeCell ref="L36:M36"/>
    <mergeCell ref="B37:M37"/>
    <mergeCell ref="B41:H41"/>
    <mergeCell ref="C62:F62"/>
    <mergeCell ref="J62:L62"/>
    <mergeCell ref="B63:N63"/>
    <mergeCell ref="B64:N64"/>
    <mergeCell ref="B65:N65"/>
  </mergeCell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3AEA36"/>
  </sheetPr>
  <dimension ref="A1:N72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N45*M16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30.45" customHeight="1">
      <c r="B24" s="744" t="e">
        <f>#REF!</f>
        <v>#REF!</v>
      </c>
      <c r="C24" s="745"/>
      <c r="D24" s="745"/>
      <c r="E24" s="745"/>
      <c r="F24" s="745"/>
      <c r="G24" s="745"/>
      <c r="H24" s="745"/>
      <c r="I24" s="746"/>
      <c r="J24" s="200" t="e">
        <f>#REF!</f>
        <v>#REF!</v>
      </c>
      <c r="K24" s="14">
        <v>0.25</v>
      </c>
      <c r="L24" s="738" t="e">
        <f>#REF!</f>
        <v>#REF!</v>
      </c>
      <c r="M24" s="739"/>
      <c r="N24" s="198" t="e">
        <f>+K24*L24</f>
        <v>#REF!</v>
      </c>
    </row>
    <row r="25" spans="2:14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#REF!</f>
        <v>#REF!</v>
      </c>
      <c r="K25" s="14">
        <v>0.2</v>
      </c>
      <c r="L25" s="738" t="e">
        <f>#REF!</f>
        <v>#REF!</v>
      </c>
      <c r="M25" s="739"/>
      <c r="N25" s="198" t="e">
        <f>+K25*L25</f>
        <v>#REF!</v>
      </c>
    </row>
    <row r="26" spans="2:14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#REF!</f>
        <v>#REF!</v>
      </c>
      <c r="K26" s="14">
        <v>0.5</v>
      </c>
      <c r="L26" s="738" t="e">
        <f>#REF!</f>
        <v>#REF!</v>
      </c>
      <c r="M26" s="739"/>
      <c r="N26" s="198" t="e">
        <f>+K26*L26</f>
        <v>#REF!</v>
      </c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25.5" customHeight="1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SUM(N23:N27)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30.75" customHeight="1">
      <c r="B34" s="742"/>
      <c r="C34" s="796"/>
      <c r="D34" s="796"/>
      <c r="E34" s="796"/>
      <c r="F34" s="796"/>
      <c r="G34" s="797"/>
      <c r="H34" s="69"/>
      <c r="I34" s="47"/>
      <c r="J34" s="47"/>
      <c r="K34" s="47"/>
      <c r="L34" s="728"/>
      <c r="M34" s="729"/>
      <c r="N34" s="70"/>
    </row>
    <row r="35" spans="2:14" ht="15.6">
      <c r="B35" s="133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59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199"/>
    </row>
    <row r="37" spans="2:14" ht="22.5" customHeight="1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SUM(N33:N36)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733" t="s">
        <v>38</v>
      </c>
      <c r="C41" s="734"/>
      <c r="D41" s="734"/>
      <c r="E41" s="734"/>
      <c r="F41" s="734"/>
      <c r="G41" s="734"/>
      <c r="H41" s="734"/>
      <c r="I41" s="65" t="s">
        <v>39</v>
      </c>
      <c r="J41" s="66" t="s">
        <v>40</v>
      </c>
      <c r="K41" s="65" t="s">
        <v>41</v>
      </c>
      <c r="L41" s="735" t="s">
        <v>25</v>
      </c>
      <c r="M41" s="736"/>
      <c r="N41" s="78" t="s">
        <v>26</v>
      </c>
    </row>
    <row r="42" spans="2:14" ht="25.5" customHeight="1">
      <c r="B42" s="693" t="e">
        <f>+#REF!</f>
        <v>#REF!</v>
      </c>
      <c r="C42" s="694"/>
      <c r="D42" s="694"/>
      <c r="E42" s="694"/>
      <c r="F42" s="694"/>
      <c r="G42" s="694"/>
      <c r="H42" s="703"/>
      <c r="I42" s="79" t="e">
        <f>+K42/J42</f>
        <v>#REF!</v>
      </c>
      <c r="J42" s="80">
        <v>1.85</v>
      </c>
      <c r="K42" s="79" t="e">
        <f>+#REF!</f>
        <v>#REF!</v>
      </c>
      <c r="L42" s="809">
        <v>2</v>
      </c>
      <c r="M42" s="810"/>
      <c r="N42" s="11" t="e">
        <f>K42/L42</f>
        <v>#REF!</v>
      </c>
    </row>
    <row r="43" spans="2:14" ht="28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2">
        <v>1.85</v>
      </c>
      <c r="K43" s="79" t="e">
        <f>+#REF!</f>
        <v>#REF!</v>
      </c>
      <c r="L43" s="811">
        <f>L42</f>
        <v>2</v>
      </c>
      <c r="M43" s="812"/>
      <c r="N43" s="11" t="e">
        <f>K43/L43</f>
        <v>#REF!</v>
      </c>
    </row>
    <row r="44" spans="2:14" ht="16.2" thickBot="1">
      <c r="B44" s="706"/>
      <c r="C44" s="707"/>
      <c r="D44" s="707"/>
      <c r="E44" s="707"/>
      <c r="F44" s="707"/>
      <c r="G44" s="707"/>
      <c r="H44" s="707"/>
      <c r="I44" s="76"/>
      <c r="J44" s="76"/>
      <c r="K44" s="76"/>
      <c r="L44" s="708"/>
      <c r="M44" s="709"/>
      <c r="N44" s="199"/>
    </row>
    <row r="45" spans="2:14" ht="31.5" customHeight="1" thickBot="1">
      <c r="B45" s="710" t="s">
        <v>28</v>
      </c>
      <c r="C45" s="711"/>
      <c r="D45" s="711"/>
      <c r="E45" s="711"/>
      <c r="F45" s="711"/>
      <c r="G45" s="711"/>
      <c r="H45" s="711"/>
      <c r="I45" s="712"/>
      <c r="J45" s="712"/>
      <c r="K45" s="712"/>
      <c r="L45" s="712"/>
      <c r="M45" s="713"/>
      <c r="N45" s="87" t="e">
        <f>SUM(N42:N44)</f>
        <v>#REF!</v>
      </c>
    </row>
    <row r="46" spans="2:14" ht="16.2" thickBot="1">
      <c r="B46" s="8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9"/>
    </row>
    <row r="47" spans="2:14" ht="20.25" customHeight="1" thickBot="1">
      <c r="B47" s="710" t="s">
        <v>42</v>
      </c>
      <c r="C47" s="711"/>
      <c r="D47" s="711"/>
      <c r="E47" s="711"/>
      <c r="F47" s="711"/>
      <c r="G47" s="711"/>
      <c r="H47" s="711"/>
      <c r="I47" s="711"/>
      <c r="J47" s="711"/>
      <c r="K47" s="711"/>
      <c r="L47" s="711"/>
      <c r="M47" s="714"/>
      <c r="N47" s="88" t="e">
        <f>ROUND((N18+N28+N37+N45),0)</f>
        <v>#REF!</v>
      </c>
    </row>
    <row r="48" spans="2:14"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3"/>
    </row>
    <row r="49" spans="1:14">
      <c r="B49" s="148" t="s">
        <v>65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104"/>
    </row>
    <row r="50" spans="1:14" ht="15" thickBot="1"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3"/>
    </row>
    <row r="51" spans="1:14">
      <c r="B51" s="715" t="s">
        <v>66</v>
      </c>
      <c r="C51" s="716"/>
      <c r="D51" s="716"/>
      <c r="E51" s="716"/>
      <c r="F51" s="716"/>
      <c r="G51" s="716"/>
      <c r="H51" s="716"/>
      <c r="I51" s="105"/>
      <c r="J51" s="106"/>
      <c r="K51" s="107" t="s">
        <v>67</v>
      </c>
      <c r="L51" s="717" t="s">
        <v>68</v>
      </c>
      <c r="M51" s="718"/>
      <c r="N51" s="108"/>
    </row>
    <row r="52" spans="1:14">
      <c r="B52" s="719" t="s">
        <v>9</v>
      </c>
      <c r="C52" s="720"/>
      <c r="D52" s="720"/>
      <c r="E52" s="720"/>
      <c r="F52" s="720"/>
      <c r="G52" s="720"/>
      <c r="H52" s="720"/>
      <c r="I52" s="109"/>
      <c r="J52" s="110"/>
      <c r="K52" s="111">
        <v>0.24</v>
      </c>
      <c r="L52" s="721" t="e">
        <f>N47*K52</f>
        <v>#REF!</v>
      </c>
      <c r="M52" s="722"/>
      <c r="N52" s="112"/>
    </row>
    <row r="53" spans="1:14">
      <c r="B53" s="113" t="s">
        <v>10</v>
      </c>
      <c r="C53" s="114"/>
      <c r="D53" s="114"/>
      <c r="E53" s="114"/>
      <c r="F53" s="114"/>
      <c r="G53" s="114"/>
      <c r="H53" s="114"/>
      <c r="I53" s="109"/>
      <c r="J53" s="110"/>
      <c r="K53" s="111">
        <v>0.01</v>
      </c>
      <c r="L53" s="721" t="e">
        <f>N47*K53</f>
        <v>#REF!</v>
      </c>
      <c r="M53" s="722"/>
      <c r="N53" s="112"/>
    </row>
    <row r="54" spans="1:14" ht="15" thickBot="1">
      <c r="B54" s="115" t="s">
        <v>11</v>
      </c>
      <c r="C54" s="116"/>
      <c r="D54" s="116"/>
      <c r="E54" s="116"/>
      <c r="F54" s="116"/>
      <c r="G54" s="116"/>
      <c r="H54" s="116"/>
      <c r="I54" s="117"/>
      <c r="J54" s="118"/>
      <c r="K54" s="119">
        <v>0.05</v>
      </c>
      <c r="L54" s="701" t="e">
        <f>N47*K54</f>
        <v>#REF!</v>
      </c>
      <c r="M54" s="702"/>
      <c r="N54" s="112"/>
    </row>
    <row r="55" spans="1:14" ht="15" thickBot="1">
      <c r="B55" s="696" t="s">
        <v>28</v>
      </c>
      <c r="C55" s="697"/>
      <c r="D55" s="697"/>
      <c r="E55" s="697"/>
      <c r="F55" s="697"/>
      <c r="G55" s="697"/>
      <c r="H55" s="697"/>
      <c r="I55" s="697"/>
      <c r="J55" s="697"/>
      <c r="K55" s="697"/>
      <c r="L55" s="697"/>
      <c r="M55" s="698"/>
      <c r="N55" s="120" t="e">
        <f>L52+L53+L54</f>
        <v>#REF!</v>
      </c>
    </row>
    <row r="56" spans="1:14" ht="15" thickBot="1">
      <c r="B56" s="101"/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3"/>
    </row>
    <row r="57" spans="1:14" ht="15" thickBot="1">
      <c r="A57" t="s">
        <v>78</v>
      </c>
      <c r="B57" s="696" t="s">
        <v>69</v>
      </c>
      <c r="C57" s="697"/>
      <c r="D57" s="697"/>
      <c r="E57" s="697"/>
      <c r="F57" s="697"/>
      <c r="G57" s="697"/>
      <c r="H57" s="697"/>
      <c r="I57" s="697"/>
      <c r="J57" s="697"/>
      <c r="K57" s="697"/>
      <c r="L57" s="697"/>
      <c r="M57" s="698"/>
      <c r="N57" s="121" t="e">
        <f>N47+N55</f>
        <v>#REF!</v>
      </c>
    </row>
    <row r="58" spans="1:14" ht="15.6"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7"/>
    </row>
    <row r="59" spans="1:14" ht="15.6">
      <c r="B59" s="8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9"/>
    </row>
    <row r="60" spans="1:14" ht="15.6">
      <c r="B60" s="8"/>
      <c r="C60" s="89"/>
      <c r="D60" s="89"/>
      <c r="E60" s="89"/>
      <c r="F60" s="89"/>
      <c r="G60" s="89"/>
      <c r="H60" s="6"/>
      <c r="I60" s="6"/>
      <c r="J60" s="6"/>
      <c r="K60" s="6"/>
      <c r="L60" s="6"/>
      <c r="M60" s="6"/>
      <c r="N60" s="9"/>
    </row>
    <row r="61" spans="1:14" ht="15.6">
      <c r="B61" s="12"/>
      <c r="C61" s="699" t="s">
        <v>16</v>
      </c>
      <c r="D61" s="699"/>
      <c r="E61" s="699"/>
      <c r="F61" s="699"/>
      <c r="G61" s="6"/>
      <c r="H61" s="89"/>
      <c r="I61" s="6"/>
      <c r="J61" s="699" t="s">
        <v>17</v>
      </c>
      <c r="K61" s="699"/>
      <c r="L61" s="699"/>
      <c r="M61" s="6"/>
      <c r="N61" s="9"/>
    </row>
    <row r="62" spans="1:14" ht="18.45" customHeight="1">
      <c r="B62" s="12"/>
      <c r="C62" s="700"/>
      <c r="D62" s="700"/>
      <c r="E62" s="700"/>
      <c r="F62" s="700"/>
      <c r="G62" s="89"/>
      <c r="H62" s="89"/>
      <c r="I62" s="6"/>
      <c r="J62" s="700"/>
      <c r="K62" s="700"/>
      <c r="L62" s="700"/>
      <c r="M62" s="6"/>
      <c r="N62" s="9"/>
    </row>
    <row r="63" spans="1:14" ht="31.5" customHeight="1">
      <c r="B63" s="687" t="s">
        <v>43</v>
      </c>
      <c r="C63" s="688"/>
      <c r="D63" s="688"/>
      <c r="E63" s="688"/>
      <c r="F63" s="688"/>
      <c r="G63" s="688"/>
      <c r="H63" s="688"/>
      <c r="I63" s="688"/>
      <c r="J63" s="688"/>
      <c r="K63" s="688"/>
      <c r="L63" s="688"/>
      <c r="M63" s="688"/>
      <c r="N63" s="689"/>
    </row>
    <row r="64" spans="1:14" ht="15.6">
      <c r="B64" s="690"/>
      <c r="C64" s="691"/>
      <c r="D64" s="691"/>
      <c r="E64" s="691"/>
      <c r="F64" s="691"/>
      <c r="G64" s="691"/>
      <c r="H64" s="691"/>
      <c r="I64" s="691"/>
      <c r="J64" s="691"/>
      <c r="K64" s="691"/>
      <c r="L64" s="691"/>
      <c r="M64" s="691"/>
      <c r="N64" s="692"/>
    </row>
    <row r="65" spans="2:14" ht="16.2" thickBot="1">
      <c r="B65" s="806"/>
      <c r="C65" s="807"/>
      <c r="D65" s="807"/>
      <c r="E65" s="807"/>
      <c r="F65" s="807"/>
      <c r="G65" s="807"/>
      <c r="H65" s="807"/>
      <c r="I65" s="807"/>
      <c r="J65" s="807"/>
      <c r="K65" s="807"/>
      <c r="L65" s="807"/>
      <c r="M65" s="807"/>
      <c r="N65" s="808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 t="s">
        <v>44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</sheetData>
  <mergeCells count="6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37:M37"/>
    <mergeCell ref="B25:I25"/>
    <mergeCell ref="L25:M25"/>
    <mergeCell ref="B26:I26"/>
    <mergeCell ref="L26:M26"/>
    <mergeCell ref="B28:M28"/>
    <mergeCell ref="L32:M32"/>
    <mergeCell ref="B33:G33"/>
    <mergeCell ref="L33:M33"/>
    <mergeCell ref="B34:G34"/>
    <mergeCell ref="L34:M34"/>
    <mergeCell ref="L36:M36"/>
    <mergeCell ref="B41:H41"/>
    <mergeCell ref="L41:M41"/>
    <mergeCell ref="B42:H42"/>
    <mergeCell ref="L42:M42"/>
    <mergeCell ref="B43:H43"/>
    <mergeCell ref="L43:M43"/>
    <mergeCell ref="B57:M57"/>
    <mergeCell ref="B44:H44"/>
    <mergeCell ref="L44:M44"/>
    <mergeCell ref="B45:M45"/>
    <mergeCell ref="B47:M47"/>
    <mergeCell ref="B51:H51"/>
    <mergeCell ref="L51:M51"/>
    <mergeCell ref="B52:H52"/>
    <mergeCell ref="L52:M52"/>
    <mergeCell ref="L53:M53"/>
    <mergeCell ref="L54:M54"/>
    <mergeCell ref="B55:M55"/>
    <mergeCell ref="B65:N65"/>
    <mergeCell ref="C61:F61"/>
    <mergeCell ref="J61:L61"/>
    <mergeCell ref="C62:F62"/>
    <mergeCell ref="J62:L62"/>
    <mergeCell ref="B63:N63"/>
    <mergeCell ref="B64:N64"/>
  </mergeCell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tabColor rgb="FF3AEA36"/>
  </sheetPr>
  <dimension ref="A1:T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8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8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8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8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8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8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8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8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8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8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8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8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8" ht="34.5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813" t="e">
        <f>+#REF!</f>
        <v>#REF!</v>
      </c>
      <c r="J13" s="814"/>
      <c r="K13" s="25" t="e">
        <f>+#REF!</f>
        <v>#REF!</v>
      </c>
      <c r="L13" s="815">
        <v>0.38</v>
      </c>
      <c r="M13" s="816"/>
      <c r="N13" s="24" t="e">
        <f>+K13/L13</f>
        <v>#REF!</v>
      </c>
      <c r="R13">
        <f>1/2.64</f>
        <v>0.37878787878787878</v>
      </c>
    </row>
    <row r="14" spans="2:18" ht="21.75" customHeight="1">
      <c r="B14" s="800" t="e">
        <f>#REF!</f>
        <v>#REF!</v>
      </c>
      <c r="C14" s="801"/>
      <c r="D14" s="801"/>
      <c r="E14" s="801"/>
      <c r="F14" s="801"/>
      <c r="G14" s="801"/>
      <c r="H14" s="802"/>
      <c r="I14" s="798" t="e">
        <f>#REF!</f>
        <v>#REF!</v>
      </c>
      <c r="J14" s="799"/>
      <c r="K14" s="25" t="e">
        <f>+#REF!</f>
        <v>#REF!</v>
      </c>
      <c r="L14" s="815">
        <f>L13</f>
        <v>0.38</v>
      </c>
      <c r="M14" s="816"/>
      <c r="N14" s="24" t="e">
        <f>+K14/L14</f>
        <v>#REF!</v>
      </c>
    </row>
    <row r="15" spans="2:18" ht="25.2" customHeight="1">
      <c r="B15" s="744" t="e">
        <f>#REF!</f>
        <v>#REF!</v>
      </c>
      <c r="C15" s="745"/>
      <c r="D15" s="745"/>
      <c r="E15" s="745"/>
      <c r="F15" s="745"/>
      <c r="G15" s="745"/>
      <c r="H15" s="746"/>
      <c r="I15" s="813" t="e">
        <f>#REF!</f>
        <v>#REF!</v>
      </c>
      <c r="J15" s="814"/>
      <c r="K15" s="25" t="e">
        <f>+#REF!</f>
        <v>#REF!</v>
      </c>
      <c r="L15" s="794">
        <f>L13</f>
        <v>0.38</v>
      </c>
      <c r="M15" s="795"/>
      <c r="N15" s="24" t="e">
        <f>+K15/L15</f>
        <v>#REF!</v>
      </c>
      <c r="R15">
        <f>0.37*2.64</f>
        <v>0.9768</v>
      </c>
    </row>
    <row r="16" spans="2:18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826">
        <v>0.1</v>
      </c>
      <c r="M16" s="827"/>
      <c r="N16" s="49" t="e">
        <f>N41*L16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e">
        <f>#REF!</f>
        <v>#REF!</v>
      </c>
      <c r="C23" s="824"/>
      <c r="D23" s="824"/>
      <c r="E23" s="824"/>
      <c r="F23" s="824"/>
      <c r="G23" s="824"/>
      <c r="H23" s="824"/>
      <c r="I23" s="825"/>
      <c r="J23" s="212" t="e">
        <f>+#REF!</f>
        <v>#REF!</v>
      </c>
      <c r="K23" s="213">
        <v>1</v>
      </c>
      <c r="L23" s="817" t="e">
        <f>+#REF!</f>
        <v>#REF!</v>
      </c>
      <c r="M23" s="818"/>
      <c r="N23" s="214" t="e">
        <f>+K23*L23</f>
        <v>#REF!</v>
      </c>
    </row>
    <row r="24" spans="2:14" ht="28.2" customHeight="1">
      <c r="B24" s="800"/>
      <c r="C24" s="801"/>
      <c r="D24" s="801"/>
      <c r="E24" s="801"/>
      <c r="F24" s="801"/>
      <c r="G24" s="801"/>
      <c r="H24" s="801"/>
      <c r="I24" s="802"/>
      <c r="J24" s="212"/>
      <c r="K24" s="136"/>
      <c r="L24" s="817"/>
      <c r="M24" s="818"/>
      <c r="N24" s="214"/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60"/>
      <c r="K25" s="60"/>
      <c r="L25" s="831"/>
      <c r="M25" s="750"/>
      <c r="N25" s="208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20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20" ht="22.5" customHeight="1" thickBot="1">
      <c r="B34" s="732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713"/>
      <c r="N34" s="77">
        <f>SUM(N31:N33)</f>
        <v>0</v>
      </c>
    </row>
    <row r="35" spans="2:20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20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20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20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20" ht="33" customHeight="1">
      <c r="B39" s="693" t="e">
        <f>#REF!</f>
        <v>#REF!</v>
      </c>
      <c r="C39" s="694"/>
      <c r="D39" s="694"/>
      <c r="E39" s="694"/>
      <c r="F39" s="694"/>
      <c r="G39" s="694"/>
      <c r="H39" s="703"/>
      <c r="I39" s="79" t="e">
        <f>+K39/J39</f>
        <v>#REF!</v>
      </c>
      <c r="J39" s="80">
        <v>1.85</v>
      </c>
      <c r="K39" s="79" t="e">
        <f>+#REF!</f>
        <v>#REF!</v>
      </c>
      <c r="L39" s="832">
        <v>3</v>
      </c>
      <c r="M39" s="833"/>
      <c r="N39" s="11" t="e">
        <f>K39/L39</f>
        <v>#REF!</v>
      </c>
      <c r="P39">
        <f>L13*8</f>
        <v>3.04</v>
      </c>
      <c r="R39">
        <f>1/3</f>
        <v>0.33333333333333331</v>
      </c>
      <c r="T39">
        <f>8*0.33</f>
        <v>2.64</v>
      </c>
    </row>
    <row r="40" spans="2:20" ht="33" customHeight="1">
      <c r="B40" s="708" t="e">
        <f>#REF!</f>
        <v>#REF!</v>
      </c>
      <c r="C40" s="708"/>
      <c r="D40" s="708"/>
      <c r="E40" s="708"/>
      <c r="F40" s="708"/>
      <c r="G40" s="708"/>
      <c r="H40" s="708"/>
      <c r="I40" s="79" t="e">
        <f>+K40/J40</f>
        <v>#REF!</v>
      </c>
      <c r="J40" s="80">
        <v>1.85</v>
      </c>
      <c r="K40" s="79" t="e">
        <f>#REF!</f>
        <v>#REF!</v>
      </c>
      <c r="L40" s="832">
        <f>L39</f>
        <v>3</v>
      </c>
      <c r="M40" s="833"/>
      <c r="N40" s="11" t="e">
        <f>K40/L40</f>
        <v>#REF!</v>
      </c>
    </row>
    <row r="41" spans="2:20" ht="26.25" customHeight="1" thickBot="1">
      <c r="B41" s="732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3"/>
      <c r="N41" s="137" t="e">
        <f>SUM(N39:N40)</f>
        <v>#REF!</v>
      </c>
    </row>
    <row r="42" spans="2:20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20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 t="e">
        <f>ROUND((N18+N26+N34+N41),0)</f>
        <v>#REF!</v>
      </c>
    </row>
    <row r="44" spans="2:20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20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20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20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20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 t="e">
        <f>N43*K48</f>
        <v>#REF!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 t="e">
        <f>N43*K49</f>
        <v>#REF!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 t="e">
        <f>N43*K50</f>
        <v>#REF!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 t="e">
        <f>L48+L49+L50</f>
        <v>#REF!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 t="e">
        <f>N43+N51</f>
        <v>#REF!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63">
    <mergeCell ref="B61:N61"/>
    <mergeCell ref="C57:F57"/>
    <mergeCell ref="J57:L57"/>
    <mergeCell ref="C58:F58"/>
    <mergeCell ref="J58:L58"/>
    <mergeCell ref="B59:N59"/>
    <mergeCell ref="B60:N60"/>
    <mergeCell ref="B53:M53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L33:M33"/>
    <mergeCell ref="B34:M34"/>
    <mergeCell ref="B38:H38"/>
    <mergeCell ref="L38:M38"/>
    <mergeCell ref="B39:H39"/>
    <mergeCell ref="L39:M39"/>
    <mergeCell ref="B25:I25"/>
    <mergeCell ref="L25:M25"/>
    <mergeCell ref="B26:M26"/>
    <mergeCell ref="L30:M30"/>
    <mergeCell ref="B31:G31"/>
    <mergeCell ref="L31:M31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L16:M16"/>
    <mergeCell ref="B1:L2"/>
    <mergeCell ref="M1:N5"/>
    <mergeCell ref="B3:L3"/>
    <mergeCell ref="B4:L5"/>
    <mergeCell ref="C6:L6"/>
    <mergeCell ref="B7:B8"/>
    <mergeCell ref="C7:L8"/>
    <mergeCell ref="B15:H15"/>
    <mergeCell ref="I15:J15"/>
    <mergeCell ref="I13:J13"/>
    <mergeCell ref="L15:M15"/>
    <mergeCell ref="B9:N9"/>
    <mergeCell ref="B12:H12"/>
    <mergeCell ref="I12:J12"/>
    <mergeCell ref="L12:M12"/>
    <mergeCell ref="B13:H13"/>
    <mergeCell ref="L13:M13"/>
  </mergeCells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tabColor rgb="FF3AEA36"/>
  </sheetPr>
  <dimension ref="A1:N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813" t="e">
        <f>+#REF!</f>
        <v>#REF!</v>
      </c>
      <c r="J13" s="814"/>
      <c r="K13" s="25" t="e">
        <f>+#REF!</f>
        <v>#REF!</v>
      </c>
      <c r="L13" s="834">
        <v>0.38</v>
      </c>
      <c r="M13" s="835"/>
      <c r="N13" s="24" t="e">
        <f>+K13/L13</f>
        <v>#REF!</v>
      </c>
    </row>
    <row r="14" spans="2:14" ht="21.75" customHeight="1">
      <c r="B14" s="800" t="e">
        <f>#REF!</f>
        <v>#REF!</v>
      </c>
      <c r="C14" s="801"/>
      <c r="D14" s="801"/>
      <c r="E14" s="801"/>
      <c r="F14" s="801"/>
      <c r="G14" s="801"/>
      <c r="H14" s="802"/>
      <c r="I14" s="798" t="e">
        <f>#REF!</f>
        <v>#REF!</v>
      </c>
      <c r="J14" s="799"/>
      <c r="K14" s="25" t="e">
        <f>+#REF!</f>
        <v>#REF!</v>
      </c>
      <c r="L14" s="834">
        <f>L13</f>
        <v>0.38</v>
      </c>
      <c r="M14" s="835"/>
      <c r="N14" s="24" t="e">
        <f>+K14/L14</f>
        <v>#REF!</v>
      </c>
    </row>
    <row r="15" spans="2:14" ht="25.2" customHeight="1">
      <c r="B15" s="744" t="e">
        <f>#REF!</f>
        <v>#REF!</v>
      </c>
      <c r="C15" s="745"/>
      <c r="D15" s="745"/>
      <c r="E15" s="745"/>
      <c r="F15" s="745"/>
      <c r="G15" s="745"/>
      <c r="H15" s="746"/>
      <c r="I15" s="813" t="e">
        <f>#REF!</f>
        <v>#REF!</v>
      </c>
      <c r="J15" s="814"/>
      <c r="K15" s="25" t="e">
        <f>+#REF!</f>
        <v>#REF!</v>
      </c>
      <c r="L15" s="789">
        <f>L13</f>
        <v>0.38</v>
      </c>
      <c r="M15" s="790"/>
      <c r="N15" s="24" t="e">
        <f>+K15/L15</f>
        <v>#REF!</v>
      </c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 t="e">
        <f>N41*M16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e">
        <f>#REF!</f>
        <v>#REF!</v>
      </c>
      <c r="C23" s="824"/>
      <c r="D23" s="824"/>
      <c r="E23" s="824"/>
      <c r="F23" s="824"/>
      <c r="G23" s="824"/>
      <c r="H23" s="824"/>
      <c r="I23" s="825"/>
      <c r="J23" s="212" t="e">
        <f>+#REF!</f>
        <v>#REF!</v>
      </c>
      <c r="K23" s="213">
        <v>1</v>
      </c>
      <c r="L23" s="817" t="e">
        <f>+#REF!</f>
        <v>#REF!</v>
      </c>
      <c r="M23" s="818"/>
      <c r="N23" s="214" t="e">
        <f>+K23*L23</f>
        <v>#REF!</v>
      </c>
    </row>
    <row r="24" spans="2:14" ht="28.2" customHeight="1">
      <c r="B24" s="800"/>
      <c r="C24" s="801"/>
      <c r="D24" s="801"/>
      <c r="E24" s="801"/>
      <c r="F24" s="801"/>
      <c r="G24" s="801"/>
      <c r="H24" s="801"/>
      <c r="I24" s="802"/>
      <c r="J24" s="212"/>
      <c r="K24" s="136"/>
      <c r="L24" s="817"/>
      <c r="M24" s="818"/>
      <c r="N24" s="214"/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60"/>
      <c r="K25" s="60"/>
      <c r="L25" s="831"/>
      <c r="M25" s="750"/>
      <c r="N25" s="208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732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713"/>
      <c r="N34" s="77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33" customHeight="1">
      <c r="B39" s="693" t="e">
        <f>#REF!</f>
        <v>#REF!</v>
      </c>
      <c r="C39" s="694"/>
      <c r="D39" s="694"/>
      <c r="E39" s="694"/>
      <c r="F39" s="694"/>
      <c r="G39" s="694"/>
      <c r="H39" s="703"/>
      <c r="I39" s="79" t="e">
        <f>+K39/J39</f>
        <v>#REF!</v>
      </c>
      <c r="J39" s="80">
        <v>1.85</v>
      </c>
      <c r="K39" s="79" t="e">
        <f>+#REF!</f>
        <v>#REF!</v>
      </c>
      <c r="L39" s="832">
        <v>3</v>
      </c>
      <c r="M39" s="833"/>
      <c r="N39" s="11" t="e">
        <f>K39/L39</f>
        <v>#REF!</v>
      </c>
    </row>
    <row r="40" spans="2:14" ht="33" customHeight="1">
      <c r="B40" s="708" t="e">
        <f>#REF!</f>
        <v>#REF!</v>
      </c>
      <c r="C40" s="708"/>
      <c r="D40" s="708"/>
      <c r="E40" s="708"/>
      <c r="F40" s="708"/>
      <c r="G40" s="708"/>
      <c r="H40" s="708"/>
      <c r="I40" s="79" t="e">
        <f>+K40/J40</f>
        <v>#REF!</v>
      </c>
      <c r="J40" s="80">
        <v>1.85</v>
      </c>
      <c r="K40" s="79" t="e">
        <f>#REF!</f>
        <v>#REF!</v>
      </c>
      <c r="L40" s="832">
        <f>L39</f>
        <v>3</v>
      </c>
      <c r="M40" s="833"/>
      <c r="N40" s="11" t="e">
        <f>K40/L40</f>
        <v>#REF!</v>
      </c>
    </row>
    <row r="41" spans="2:14" ht="26.25" customHeight="1" thickBot="1">
      <c r="B41" s="732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3"/>
      <c r="N41" s="137" t="e">
        <f>SUM(N39:N40)</f>
        <v>#REF!</v>
      </c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 t="e">
        <f>ROUND((N18+N26+N34+N41),0)</f>
        <v>#REF!</v>
      </c>
    </row>
    <row r="44" spans="2:14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14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14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14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 t="e">
        <f>N43*K48</f>
        <v>#REF!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 t="e">
        <f>N43*K49</f>
        <v>#REF!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 t="e">
        <f>N43*K50</f>
        <v>#REF!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 t="e">
        <f>L48+L49+L50</f>
        <v>#REF!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 t="e">
        <f>N43+N51</f>
        <v>#REF!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62">
    <mergeCell ref="B61:N61"/>
    <mergeCell ref="C57:F57"/>
    <mergeCell ref="J57:L57"/>
    <mergeCell ref="C58:F58"/>
    <mergeCell ref="J58:L58"/>
    <mergeCell ref="B59:N59"/>
    <mergeCell ref="B60:N60"/>
    <mergeCell ref="B53:M53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L33:M33"/>
    <mergeCell ref="B34:M34"/>
    <mergeCell ref="B38:H38"/>
    <mergeCell ref="L38:M38"/>
    <mergeCell ref="B39:H39"/>
    <mergeCell ref="L39:M39"/>
    <mergeCell ref="B25:I25"/>
    <mergeCell ref="L25:M25"/>
    <mergeCell ref="B26:M26"/>
    <mergeCell ref="L30:M30"/>
    <mergeCell ref="B31:G31"/>
    <mergeCell ref="L31:M31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1:L2"/>
    <mergeCell ref="M1:N5"/>
    <mergeCell ref="B3:L3"/>
    <mergeCell ref="B4:L5"/>
    <mergeCell ref="C6:L6"/>
    <mergeCell ref="B7:B8"/>
    <mergeCell ref="C7:L8"/>
    <mergeCell ref="I13:J13"/>
    <mergeCell ref="B15:H15"/>
    <mergeCell ref="I15:J15"/>
    <mergeCell ref="L15:M15"/>
    <mergeCell ref="B9:N9"/>
    <mergeCell ref="B12:H12"/>
    <mergeCell ref="I12:J12"/>
    <mergeCell ref="L12:M12"/>
    <mergeCell ref="B13:H13"/>
    <mergeCell ref="L13:M13"/>
  </mergeCells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tabColor rgb="FF3AEA36"/>
  </sheetPr>
  <dimension ref="A1:Q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7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7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7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7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7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7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7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7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7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7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7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7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7" ht="34.5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813" t="e">
        <f>+#REF!</f>
        <v>#REF!</v>
      </c>
      <c r="J13" s="814"/>
      <c r="K13" s="25" t="e">
        <f>+#REF!</f>
        <v>#REF!</v>
      </c>
      <c r="L13" s="815">
        <v>0.5</v>
      </c>
      <c r="M13" s="816"/>
      <c r="N13" s="24" t="e">
        <f>+K13/L13</f>
        <v>#REF!</v>
      </c>
      <c r="Q13">
        <f>4/8</f>
        <v>0.5</v>
      </c>
    </row>
    <row r="14" spans="2:17" ht="21.75" customHeight="1">
      <c r="B14" s="800" t="e">
        <f>#REF!</f>
        <v>#REF!</v>
      </c>
      <c r="C14" s="801"/>
      <c r="D14" s="801"/>
      <c r="E14" s="801"/>
      <c r="F14" s="801"/>
      <c r="G14" s="801"/>
      <c r="H14" s="802"/>
      <c r="I14" s="798" t="e">
        <f>#REF!</f>
        <v>#REF!</v>
      </c>
      <c r="J14" s="799"/>
      <c r="K14" s="25" t="e">
        <f>+#REF!</f>
        <v>#REF!</v>
      </c>
      <c r="L14" s="815">
        <f>L13</f>
        <v>0.5</v>
      </c>
      <c r="M14" s="816"/>
      <c r="N14" s="24" t="e">
        <f>+K14/L14</f>
        <v>#REF!</v>
      </c>
    </row>
    <row r="15" spans="2:17" ht="25.2" customHeight="1">
      <c r="B15" s="744" t="e">
        <f>#REF!</f>
        <v>#REF!</v>
      </c>
      <c r="C15" s="745"/>
      <c r="D15" s="745"/>
      <c r="E15" s="745"/>
      <c r="F15" s="745"/>
      <c r="G15" s="745"/>
      <c r="H15" s="746"/>
      <c r="I15" s="813" t="e">
        <f>#REF!</f>
        <v>#REF!</v>
      </c>
      <c r="J15" s="814"/>
      <c r="K15" s="25" t="e">
        <f>+#REF!</f>
        <v>#REF!</v>
      </c>
      <c r="L15" s="794">
        <f>L13</f>
        <v>0.5</v>
      </c>
      <c r="M15" s="795"/>
      <c r="N15" s="24" t="e">
        <f>+K15/L15</f>
        <v>#REF!</v>
      </c>
    </row>
    <row r="16" spans="2:17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 t="e">
        <f>N41*M16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e">
        <f>#REF!</f>
        <v>#REF!</v>
      </c>
      <c r="C23" s="824"/>
      <c r="D23" s="824"/>
      <c r="E23" s="824"/>
      <c r="F23" s="824"/>
      <c r="G23" s="824"/>
      <c r="H23" s="824"/>
      <c r="I23" s="825"/>
      <c r="J23" s="212" t="e">
        <f>+#REF!</f>
        <v>#REF!</v>
      </c>
      <c r="K23" s="213">
        <v>1</v>
      </c>
      <c r="L23" s="817" t="e">
        <f>+#REF!</f>
        <v>#REF!</v>
      </c>
      <c r="M23" s="818"/>
      <c r="N23" s="214" t="e">
        <f>+K23*L23</f>
        <v>#REF!</v>
      </c>
    </row>
    <row r="24" spans="2:14" ht="28.2" customHeight="1">
      <c r="B24" s="800"/>
      <c r="C24" s="801"/>
      <c r="D24" s="801"/>
      <c r="E24" s="801"/>
      <c r="F24" s="801"/>
      <c r="G24" s="801"/>
      <c r="H24" s="801"/>
      <c r="I24" s="802"/>
      <c r="J24" s="212"/>
      <c r="K24" s="136"/>
      <c r="L24" s="817"/>
      <c r="M24" s="818"/>
      <c r="N24" s="214"/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60"/>
      <c r="K25" s="60"/>
      <c r="L25" s="831"/>
      <c r="M25" s="750"/>
      <c r="N25" s="208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732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713"/>
      <c r="N34" s="77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33" customHeight="1">
      <c r="B39" s="693" t="e">
        <f>#REF!</f>
        <v>#REF!</v>
      </c>
      <c r="C39" s="694"/>
      <c r="D39" s="694"/>
      <c r="E39" s="694"/>
      <c r="F39" s="694"/>
      <c r="G39" s="694"/>
      <c r="H39" s="703"/>
      <c r="I39" s="79" t="e">
        <f>+K39/J39</f>
        <v>#REF!</v>
      </c>
      <c r="J39" s="80">
        <v>1.85</v>
      </c>
      <c r="K39" s="79" t="e">
        <f>+#REF!</f>
        <v>#REF!</v>
      </c>
      <c r="L39" s="832">
        <v>4</v>
      </c>
      <c r="M39" s="833"/>
      <c r="N39" s="11" t="e">
        <f>K39/L39</f>
        <v>#REF!</v>
      </c>
    </row>
    <row r="40" spans="2:14" ht="33" customHeight="1">
      <c r="B40" s="708" t="e">
        <f>#REF!</f>
        <v>#REF!</v>
      </c>
      <c r="C40" s="708"/>
      <c r="D40" s="708"/>
      <c r="E40" s="708"/>
      <c r="F40" s="708"/>
      <c r="G40" s="708"/>
      <c r="H40" s="708"/>
      <c r="I40" s="79" t="e">
        <f>+K40/J40</f>
        <v>#REF!</v>
      </c>
      <c r="J40" s="80">
        <v>1.85</v>
      </c>
      <c r="K40" s="79" t="e">
        <f>#REF!</f>
        <v>#REF!</v>
      </c>
      <c r="L40" s="832">
        <f>L39</f>
        <v>4</v>
      </c>
      <c r="M40" s="833"/>
      <c r="N40" s="11" t="e">
        <f>K40/L40</f>
        <v>#REF!</v>
      </c>
    </row>
    <row r="41" spans="2:14" ht="26.25" customHeight="1" thickBot="1">
      <c r="B41" s="732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3"/>
      <c r="N41" s="137" t="e">
        <f>SUM(N39:N40)</f>
        <v>#REF!</v>
      </c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 t="e">
        <f>ROUND((N18+N26+N34+N41),0)</f>
        <v>#REF!</v>
      </c>
    </row>
    <row r="44" spans="2:14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14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14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14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 t="e">
        <f>N43*K48</f>
        <v>#REF!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 t="e">
        <f>N43*K49</f>
        <v>#REF!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 t="e">
        <f>N43*K50</f>
        <v>#REF!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 t="e">
        <f>L48+L49+L50</f>
        <v>#REF!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 t="e">
        <f>N43+N51</f>
        <v>#REF!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6:M26"/>
    <mergeCell ref="L30:M30"/>
    <mergeCell ref="B31:G31"/>
    <mergeCell ref="L31:M31"/>
    <mergeCell ref="L33:M33"/>
    <mergeCell ref="B34:M34"/>
    <mergeCell ref="B38:H38"/>
    <mergeCell ref="L38:M38"/>
    <mergeCell ref="B39:H39"/>
    <mergeCell ref="L39:M39"/>
    <mergeCell ref="B53:M53"/>
    <mergeCell ref="B40:H40"/>
    <mergeCell ref="L40:M40"/>
    <mergeCell ref="B41:M41"/>
    <mergeCell ref="B43:M43"/>
    <mergeCell ref="B47:H47"/>
    <mergeCell ref="L47:M47"/>
    <mergeCell ref="B61:N61"/>
    <mergeCell ref="I13:J13"/>
    <mergeCell ref="B15:H15"/>
    <mergeCell ref="I15:J15"/>
    <mergeCell ref="L15:M15"/>
    <mergeCell ref="C57:F57"/>
    <mergeCell ref="J57:L57"/>
    <mergeCell ref="C58:F58"/>
    <mergeCell ref="J58:L58"/>
    <mergeCell ref="B59:N59"/>
    <mergeCell ref="B60:N60"/>
    <mergeCell ref="B48:H48"/>
    <mergeCell ref="L48:M48"/>
    <mergeCell ref="L49:M49"/>
    <mergeCell ref="L50:M50"/>
    <mergeCell ref="B51:M51"/>
  </mergeCells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A8C43-D3FE-4B55-9576-1FA494D42805}">
  <sheetPr>
    <tabColor rgb="FFFFC000"/>
  </sheetPr>
  <dimension ref="A1:N68"/>
  <sheetViews>
    <sheetView workbookViewId="0"/>
  </sheetViews>
  <sheetFormatPr baseColWidth="10" defaultColWidth="11.44140625" defaultRowHeight="14.4"/>
  <cols>
    <col min="2" max="2" width="39.3320312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840"/>
      <c r="C2" s="841"/>
      <c r="D2" s="841"/>
      <c r="E2" s="841"/>
      <c r="F2" s="841"/>
      <c r="G2" s="841"/>
      <c r="H2" s="841"/>
      <c r="I2" s="841"/>
      <c r="J2" s="841"/>
      <c r="K2" s="841"/>
      <c r="L2" s="842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s">
        <v>516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838"/>
      <c r="C5" s="768"/>
      <c r="D5" s="768"/>
      <c r="E5" s="768"/>
      <c r="F5" s="768"/>
      <c r="G5" s="768"/>
      <c r="H5" s="768"/>
      <c r="I5" s="768"/>
      <c r="J5" s="768"/>
      <c r="K5" s="768"/>
      <c r="L5" s="839"/>
      <c r="M5" s="780"/>
      <c r="N5" s="781"/>
    </row>
    <row r="6" spans="2:14" ht="24.45" customHeight="1" thickBot="1">
      <c r="B6" s="90" t="s">
        <v>73</v>
      </c>
      <c r="C6" s="803" t="s">
        <v>214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s">
        <v>529</v>
      </c>
      <c r="D7" s="765"/>
      <c r="E7" s="765"/>
      <c r="F7" s="765"/>
      <c r="G7" s="765"/>
      <c r="H7" s="765"/>
      <c r="I7" s="765"/>
      <c r="J7" s="765"/>
      <c r="K7" s="765"/>
      <c r="L7" s="766"/>
      <c r="M7" s="91">
        <v>92</v>
      </c>
      <c r="N7" s="93" t="s">
        <v>348</v>
      </c>
    </row>
    <row r="8" spans="2:14" ht="24.45" customHeight="1" thickBot="1">
      <c r="B8" s="763"/>
      <c r="C8" s="838"/>
      <c r="D8" s="768"/>
      <c r="E8" s="768"/>
      <c r="F8" s="768"/>
      <c r="G8" s="768"/>
      <c r="H8" s="768"/>
      <c r="I8" s="768"/>
      <c r="J8" s="768"/>
      <c r="K8" s="768"/>
      <c r="L8" s="839"/>
      <c r="M8" s="94" t="s">
        <v>76</v>
      </c>
      <c r="N8" s="95" t="s">
        <v>82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813"/>
      <c r="J13" s="814"/>
      <c r="K13" s="25"/>
      <c r="L13" s="815"/>
      <c r="M13" s="816"/>
      <c r="N13" s="24"/>
    </row>
    <row r="14" spans="2:14" ht="21.75" customHeight="1">
      <c r="B14" s="800"/>
      <c r="C14" s="801"/>
      <c r="D14" s="801"/>
      <c r="E14" s="801"/>
      <c r="F14" s="801"/>
      <c r="G14" s="801"/>
      <c r="H14" s="802"/>
      <c r="I14" s="798"/>
      <c r="J14" s="799"/>
      <c r="K14" s="25"/>
      <c r="L14" s="815"/>
      <c r="M14" s="816"/>
      <c r="N14" s="24"/>
    </row>
    <row r="15" spans="2:14" ht="25.2" customHeight="1">
      <c r="B15" s="744"/>
      <c r="C15" s="745"/>
      <c r="D15" s="745"/>
      <c r="E15" s="745"/>
      <c r="F15" s="745"/>
      <c r="G15" s="745"/>
      <c r="H15" s="746"/>
      <c r="I15" s="813"/>
      <c r="J15" s="814"/>
      <c r="K15" s="25"/>
      <c r="L15" s="794"/>
      <c r="M15" s="795"/>
      <c r="N15" s="2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>
        <f>N41*M16</f>
        <v>6432.2666666666673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2"/>
      <c r="L17" s="749"/>
      <c r="M17" s="750"/>
      <c r="N17" s="50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>
        <f>SUM(N13:N17)</f>
        <v>6432.2666666666673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04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s">
        <v>355</v>
      </c>
      <c r="C23" s="824"/>
      <c r="D23" s="824"/>
      <c r="E23" s="824"/>
      <c r="F23" s="824"/>
      <c r="G23" s="824"/>
      <c r="H23" s="824"/>
      <c r="I23" s="825"/>
      <c r="J23" s="212" t="s">
        <v>82</v>
      </c>
      <c r="K23" s="305">
        <v>1</v>
      </c>
      <c r="L23" s="817">
        <v>104398</v>
      </c>
      <c r="M23" s="818"/>
      <c r="N23" s="214">
        <f>+K23*L23</f>
        <v>104398</v>
      </c>
    </row>
    <row r="24" spans="2:14" ht="28.2" customHeight="1" thickBot="1">
      <c r="B24" s="800"/>
      <c r="C24" s="801"/>
      <c r="D24" s="801"/>
      <c r="E24" s="801"/>
      <c r="F24" s="801"/>
      <c r="G24" s="801"/>
      <c r="H24" s="801"/>
      <c r="I24" s="802"/>
      <c r="J24" s="212"/>
      <c r="K24" s="132"/>
      <c r="L24" s="817"/>
      <c r="M24" s="818"/>
      <c r="N24" s="214"/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212"/>
      <c r="K25" s="135"/>
      <c r="L25" s="817"/>
      <c r="M25" s="818"/>
      <c r="N25" s="214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>
        <f>SUM(N23:N25)</f>
        <v>104398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836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837"/>
      <c r="N34" s="503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33" customHeight="1">
      <c r="B39" s="693" t="s">
        <v>357</v>
      </c>
      <c r="C39" s="694"/>
      <c r="D39" s="694"/>
      <c r="E39" s="694"/>
      <c r="F39" s="694"/>
      <c r="G39" s="694"/>
      <c r="H39" s="703"/>
      <c r="I39" s="79">
        <f>+K39/J39</f>
        <v>86666.666666666672</v>
      </c>
      <c r="J39" s="80">
        <v>1.85</v>
      </c>
      <c r="K39" s="79">
        <v>160333.33333333334</v>
      </c>
      <c r="L39" s="832">
        <v>5</v>
      </c>
      <c r="M39" s="833"/>
      <c r="N39" s="11">
        <f>K39/L39</f>
        <v>32066.666666666668</v>
      </c>
    </row>
    <row r="40" spans="2:14" ht="33" customHeight="1">
      <c r="B40" s="708" t="s">
        <v>358</v>
      </c>
      <c r="C40" s="708"/>
      <c r="D40" s="708"/>
      <c r="E40" s="708"/>
      <c r="F40" s="708"/>
      <c r="G40" s="708"/>
      <c r="H40" s="708"/>
      <c r="I40" s="79">
        <f>+K40/J40</f>
        <v>87178.378378378387</v>
      </c>
      <c r="J40" s="80">
        <v>1.85</v>
      </c>
      <c r="K40" s="79">
        <v>161280.00000000003</v>
      </c>
      <c r="L40" s="832">
        <v>5</v>
      </c>
      <c r="M40" s="833"/>
      <c r="N40" s="11">
        <f>K40/L40</f>
        <v>32256.000000000007</v>
      </c>
    </row>
    <row r="41" spans="2:14" ht="26.25" customHeight="1" thickBot="1">
      <c r="B41" s="836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837"/>
      <c r="N41" s="545">
        <f>SUM(N39:N40)</f>
        <v>64322.666666666672</v>
      </c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>
        <f>ROUND((N18+N26+N34+N41),0)</f>
        <v>175153</v>
      </c>
    </row>
    <row r="44" spans="2:14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14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14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14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>
        <f>N43*K48</f>
        <v>42036.72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>
        <f>N43*K49</f>
        <v>1751.53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>
        <f>N43*K50</f>
        <v>8757.65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>
        <f>L48+L49+L50</f>
        <v>52545.9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>
        <f>N43+N51</f>
        <v>227698.9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I13:J13"/>
    <mergeCell ref="L13:M13"/>
    <mergeCell ref="B22:I22"/>
    <mergeCell ref="L22:M22"/>
    <mergeCell ref="B14:H14"/>
    <mergeCell ref="I14:J14"/>
    <mergeCell ref="L14:M14"/>
    <mergeCell ref="B15:H15"/>
    <mergeCell ref="I15:J15"/>
    <mergeCell ref="L15:M15"/>
    <mergeCell ref="B16:D16"/>
    <mergeCell ref="B17:H17"/>
    <mergeCell ref="I17:J17"/>
    <mergeCell ref="L17:M17"/>
    <mergeCell ref="B18:M18"/>
    <mergeCell ref="B34:M34"/>
    <mergeCell ref="B23:I23"/>
    <mergeCell ref="L23:M23"/>
    <mergeCell ref="B24:I24"/>
    <mergeCell ref="L24:M24"/>
    <mergeCell ref="B25:I25"/>
    <mergeCell ref="L25:M25"/>
    <mergeCell ref="B26:M26"/>
    <mergeCell ref="L30:M30"/>
    <mergeCell ref="B31:G31"/>
    <mergeCell ref="L31:M31"/>
    <mergeCell ref="L33:M33"/>
    <mergeCell ref="B38:H38"/>
    <mergeCell ref="L38:M38"/>
    <mergeCell ref="B39:H39"/>
    <mergeCell ref="L39:M39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B53:M53"/>
    <mergeCell ref="C57:F57"/>
    <mergeCell ref="J57:L57"/>
    <mergeCell ref="C58:F58"/>
    <mergeCell ref="J58:L58"/>
    <mergeCell ref="B59:N59"/>
    <mergeCell ref="B60:N60"/>
    <mergeCell ref="B61:N61"/>
  </mergeCells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4741-F66C-4EAD-8136-6C2A1B157B7C}">
  <sheetPr>
    <tabColor rgb="FFFF0000"/>
  </sheetPr>
  <dimension ref="A1:N68"/>
  <sheetViews>
    <sheetView workbookViewId="0"/>
  </sheetViews>
  <sheetFormatPr baseColWidth="10" defaultColWidth="11.44140625" defaultRowHeight="14.4"/>
  <cols>
    <col min="2" max="2" width="39.3320312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840"/>
      <c r="C2" s="774"/>
      <c r="D2" s="774"/>
      <c r="E2" s="774"/>
      <c r="F2" s="774"/>
      <c r="G2" s="774"/>
      <c r="H2" s="774"/>
      <c r="I2" s="774"/>
      <c r="J2" s="774"/>
      <c r="K2" s="774"/>
      <c r="L2" s="842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s">
        <v>516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838"/>
      <c r="C5" s="768"/>
      <c r="D5" s="768"/>
      <c r="E5" s="768"/>
      <c r="F5" s="768"/>
      <c r="G5" s="768"/>
      <c r="H5" s="768"/>
      <c r="I5" s="768"/>
      <c r="J5" s="768"/>
      <c r="K5" s="768"/>
      <c r="L5" s="839"/>
      <c r="M5" s="780"/>
      <c r="N5" s="781"/>
    </row>
    <row r="6" spans="2:14" ht="24.45" customHeight="1" thickBot="1">
      <c r="B6" s="90" t="s">
        <v>73</v>
      </c>
      <c r="C6" s="803" t="s">
        <v>214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s">
        <v>530</v>
      </c>
      <c r="D7" s="765"/>
      <c r="E7" s="765"/>
      <c r="F7" s="765"/>
      <c r="G7" s="765"/>
      <c r="H7" s="765"/>
      <c r="I7" s="765"/>
      <c r="J7" s="765"/>
      <c r="K7" s="765"/>
      <c r="L7" s="766"/>
      <c r="M7" s="91">
        <v>92</v>
      </c>
      <c r="N7" s="93" t="s">
        <v>348</v>
      </c>
    </row>
    <row r="8" spans="2:14" ht="24.45" customHeight="1" thickBot="1">
      <c r="B8" s="763"/>
      <c r="C8" s="838"/>
      <c r="D8" s="768"/>
      <c r="E8" s="768"/>
      <c r="F8" s="768"/>
      <c r="G8" s="768"/>
      <c r="H8" s="768"/>
      <c r="I8" s="768"/>
      <c r="J8" s="768"/>
      <c r="K8" s="768"/>
      <c r="L8" s="839"/>
      <c r="M8" s="94" t="s">
        <v>76</v>
      </c>
      <c r="N8" s="95" t="s">
        <v>82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/>
      <c r="C13" s="801"/>
      <c r="D13" s="801"/>
      <c r="E13" s="801"/>
      <c r="F13" s="801"/>
      <c r="G13" s="801"/>
      <c r="H13" s="802"/>
      <c r="I13" s="813"/>
      <c r="J13" s="814"/>
      <c r="K13" s="25"/>
      <c r="L13" s="815"/>
      <c r="M13" s="816"/>
      <c r="N13" s="24"/>
    </row>
    <row r="14" spans="2:14" ht="21.75" customHeight="1">
      <c r="B14" s="800"/>
      <c r="C14" s="801"/>
      <c r="D14" s="801"/>
      <c r="E14" s="801"/>
      <c r="F14" s="801"/>
      <c r="G14" s="801"/>
      <c r="H14" s="802"/>
      <c r="I14" s="798"/>
      <c r="J14" s="799"/>
      <c r="K14" s="25"/>
      <c r="L14" s="815"/>
      <c r="M14" s="816"/>
      <c r="N14" s="24"/>
    </row>
    <row r="15" spans="2:14" ht="25.2" customHeight="1">
      <c r="B15" s="744"/>
      <c r="C15" s="745"/>
      <c r="D15" s="745"/>
      <c r="E15" s="745"/>
      <c r="F15" s="745"/>
      <c r="G15" s="745"/>
      <c r="H15" s="746"/>
      <c r="I15" s="813"/>
      <c r="J15" s="814"/>
      <c r="K15" s="25"/>
      <c r="L15" s="794"/>
      <c r="M15" s="795"/>
      <c r="N15" s="2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>
        <f>N41*M16</f>
        <v>6432.2666666666673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2"/>
      <c r="L17" s="749"/>
      <c r="M17" s="750"/>
      <c r="N17" s="50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>
        <f>SUM(N13:N17)</f>
        <v>6432.2666666666673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04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s">
        <v>532</v>
      </c>
      <c r="C23" s="824"/>
      <c r="D23" s="824"/>
      <c r="E23" s="824"/>
      <c r="F23" s="824"/>
      <c r="G23" s="824"/>
      <c r="H23" s="824"/>
      <c r="I23" s="825"/>
      <c r="J23" s="212" t="s">
        <v>82</v>
      </c>
      <c r="K23" s="305">
        <v>1</v>
      </c>
      <c r="L23" s="817">
        <v>144385</v>
      </c>
      <c r="M23" s="818"/>
      <c r="N23" s="214">
        <f>+K23*L23</f>
        <v>144385</v>
      </c>
    </row>
    <row r="24" spans="2:14" ht="28.2" customHeight="1" thickBot="1">
      <c r="B24" s="800"/>
      <c r="C24" s="801"/>
      <c r="D24" s="801"/>
      <c r="E24" s="801"/>
      <c r="F24" s="801"/>
      <c r="G24" s="801"/>
      <c r="H24" s="801"/>
      <c r="I24" s="802"/>
      <c r="J24" s="212"/>
      <c r="K24" s="132"/>
      <c r="L24" s="817"/>
      <c r="M24" s="818"/>
      <c r="N24" s="214"/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212"/>
      <c r="K25" s="135"/>
      <c r="L25" s="817"/>
      <c r="M25" s="818"/>
      <c r="N25" s="214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>
        <f>SUM(N23:N25)</f>
        <v>144385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836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837"/>
      <c r="N34" s="503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33" customHeight="1">
      <c r="B39" s="693" t="s">
        <v>357</v>
      </c>
      <c r="C39" s="694"/>
      <c r="D39" s="694"/>
      <c r="E39" s="694"/>
      <c r="F39" s="694"/>
      <c r="G39" s="694"/>
      <c r="H39" s="703"/>
      <c r="I39" s="79">
        <f>+K39/J39</f>
        <v>86666.666666666672</v>
      </c>
      <c r="J39" s="80">
        <v>1.85</v>
      </c>
      <c r="K39" s="79">
        <v>160333.33333333334</v>
      </c>
      <c r="L39" s="832">
        <v>5</v>
      </c>
      <c r="M39" s="833"/>
      <c r="N39" s="11">
        <f>K39/L39</f>
        <v>32066.666666666668</v>
      </c>
    </row>
    <row r="40" spans="2:14" ht="33" customHeight="1">
      <c r="B40" s="708" t="s">
        <v>358</v>
      </c>
      <c r="C40" s="708"/>
      <c r="D40" s="708"/>
      <c r="E40" s="708"/>
      <c r="F40" s="708"/>
      <c r="G40" s="708"/>
      <c r="H40" s="708"/>
      <c r="I40" s="79">
        <f>+K40/J40</f>
        <v>87178.378378378387</v>
      </c>
      <c r="J40" s="80">
        <v>1.85</v>
      </c>
      <c r="K40" s="79">
        <v>161280.00000000003</v>
      </c>
      <c r="L40" s="832">
        <v>5</v>
      </c>
      <c r="M40" s="833"/>
      <c r="N40" s="11">
        <f>K40/L40</f>
        <v>32256.000000000007</v>
      </c>
    </row>
    <row r="41" spans="2:14" ht="26.25" customHeight="1" thickBot="1">
      <c r="B41" s="836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837"/>
      <c r="N41" s="545">
        <f>SUM(N39:N40)</f>
        <v>64322.666666666672</v>
      </c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>
        <f>ROUND((N18+N26+N34+N41),0)</f>
        <v>215140</v>
      </c>
    </row>
    <row r="44" spans="2:14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14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14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14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>
        <f>N43*K48</f>
        <v>51633.599999999999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>
        <f>N43*K49</f>
        <v>2151.4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>
        <f>N43*K50</f>
        <v>10757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>
        <f>L48+L49+L50</f>
        <v>64542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>
        <f>N43+N51</f>
        <v>279682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I13:J13"/>
    <mergeCell ref="L13:M13"/>
    <mergeCell ref="B22:I22"/>
    <mergeCell ref="L22:M22"/>
    <mergeCell ref="B14:H14"/>
    <mergeCell ref="I14:J14"/>
    <mergeCell ref="L14:M14"/>
    <mergeCell ref="B15:H15"/>
    <mergeCell ref="I15:J15"/>
    <mergeCell ref="L15:M15"/>
    <mergeCell ref="B16:D16"/>
    <mergeCell ref="B17:H17"/>
    <mergeCell ref="I17:J17"/>
    <mergeCell ref="L17:M17"/>
    <mergeCell ref="B18:M18"/>
    <mergeCell ref="B34:M34"/>
    <mergeCell ref="B23:I23"/>
    <mergeCell ref="L23:M23"/>
    <mergeCell ref="B24:I24"/>
    <mergeCell ref="L24:M24"/>
    <mergeCell ref="B25:I25"/>
    <mergeCell ref="L25:M25"/>
    <mergeCell ref="B26:M26"/>
    <mergeCell ref="L30:M30"/>
    <mergeCell ref="B31:G31"/>
    <mergeCell ref="L31:M31"/>
    <mergeCell ref="L33:M33"/>
    <mergeCell ref="B38:H38"/>
    <mergeCell ref="L38:M38"/>
    <mergeCell ref="B39:H39"/>
    <mergeCell ref="L39:M39"/>
    <mergeCell ref="B40:H40"/>
    <mergeCell ref="L40:M40"/>
    <mergeCell ref="B41:M41"/>
    <mergeCell ref="B43:M43"/>
    <mergeCell ref="B47:H47"/>
    <mergeCell ref="L47:M47"/>
    <mergeCell ref="B48:H48"/>
    <mergeCell ref="L48:M48"/>
    <mergeCell ref="L49:M49"/>
    <mergeCell ref="L50:M50"/>
    <mergeCell ref="B51:M51"/>
    <mergeCell ref="B53:M53"/>
    <mergeCell ref="C57:F57"/>
    <mergeCell ref="J57:L57"/>
    <mergeCell ref="C58:F58"/>
    <mergeCell ref="J58:L58"/>
    <mergeCell ref="B59:N59"/>
    <mergeCell ref="B60:N60"/>
    <mergeCell ref="B61:N61"/>
  </mergeCells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tabColor rgb="FF3AEA36"/>
  </sheetPr>
  <dimension ref="A1:R73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+#REF!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278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43"/>
      <c r="C13" s="843"/>
      <c r="D13" s="843"/>
      <c r="E13" s="843"/>
      <c r="F13" s="843"/>
      <c r="G13" s="843"/>
      <c r="H13" s="843"/>
      <c r="I13" s="124"/>
      <c r="J13" s="125"/>
      <c r="K13" s="25"/>
      <c r="L13" s="794"/>
      <c r="M13" s="795"/>
      <c r="N13" s="24"/>
    </row>
    <row r="14" spans="2:14" ht="21.75" customHeight="1">
      <c r="B14" s="693"/>
      <c r="C14" s="694"/>
      <c r="D14" s="694"/>
      <c r="E14" s="694"/>
      <c r="F14" s="694"/>
      <c r="G14" s="694"/>
      <c r="H14" s="703"/>
      <c r="I14" s="798"/>
      <c r="J14" s="799"/>
      <c r="K14" s="25"/>
      <c r="L14" s="794"/>
      <c r="M14" s="795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85" t="e">
        <f>N46*M16</f>
        <v>#REF!</v>
      </c>
    </row>
    <row r="17" spans="2:18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8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8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8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8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8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8" ht="30.45" customHeight="1">
      <c r="B23" s="744" t="e">
        <f>#REF!</f>
        <v>#REF!</v>
      </c>
      <c r="C23" s="745"/>
      <c r="D23" s="745"/>
      <c r="E23" s="745"/>
      <c r="F23" s="745"/>
      <c r="G23" s="745"/>
      <c r="H23" s="745"/>
      <c r="I23" s="746"/>
      <c r="J23" s="69" t="e">
        <f>+#REF!</f>
        <v>#REF!</v>
      </c>
      <c r="K23" s="132">
        <v>0.39</v>
      </c>
      <c r="L23" s="738" t="e">
        <f>+#REF!</f>
        <v>#REF!</v>
      </c>
      <c r="M23" s="739"/>
      <c r="N23" s="198" t="e">
        <f>+K23*L23</f>
        <v>#REF!</v>
      </c>
      <c r="Q23">
        <v>1</v>
      </c>
      <c r="R23">
        <v>0.3</v>
      </c>
    </row>
    <row r="24" spans="2:18" ht="30.45" customHeight="1">
      <c r="B24" s="800" t="e">
        <f>#REF!</f>
        <v>#REF!</v>
      </c>
      <c r="C24" s="801"/>
      <c r="D24" s="801"/>
      <c r="E24" s="801"/>
      <c r="F24" s="801"/>
      <c r="G24" s="801"/>
      <c r="H24" s="801"/>
      <c r="I24" s="802"/>
      <c r="J24" s="69" t="e">
        <f>+#REF!</f>
        <v>#REF!</v>
      </c>
      <c r="K24" s="207">
        <v>8</v>
      </c>
      <c r="L24" s="738" t="e">
        <f>+#REF!</f>
        <v>#REF!</v>
      </c>
      <c r="M24" s="739"/>
      <c r="N24" s="198" t="e">
        <f>+K24*L24</f>
        <v>#REF!</v>
      </c>
      <c r="Q24">
        <f>Q23*2</f>
        <v>2</v>
      </c>
      <c r="R24">
        <f>R23*2</f>
        <v>0.6</v>
      </c>
    </row>
    <row r="25" spans="2:18" ht="30.45" customHeight="1">
      <c r="B25" s="744" t="e">
        <f>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132">
        <v>1.5</v>
      </c>
      <c r="L25" s="738" t="e">
        <f>+#REF!</f>
        <v>#REF!</v>
      </c>
      <c r="M25" s="739"/>
      <c r="N25" s="198" t="e">
        <f>+K25*L25</f>
        <v>#REF!</v>
      </c>
      <c r="Q25">
        <v>2.6</v>
      </c>
    </row>
    <row r="26" spans="2:18" ht="30.45" customHeight="1">
      <c r="B26" s="744" t="e">
        <f>#REF!</f>
        <v>#REF!</v>
      </c>
      <c r="C26" s="745"/>
      <c r="D26" s="745"/>
      <c r="E26" s="745"/>
      <c r="F26" s="745"/>
      <c r="G26" s="745"/>
      <c r="H26" s="745"/>
      <c r="I26" s="746"/>
      <c r="J26" s="69" t="e">
        <f>+#REF!</f>
        <v>#REF!</v>
      </c>
      <c r="K26" s="132">
        <v>0.3</v>
      </c>
      <c r="L26" s="738" t="e">
        <f>+#REF!</f>
        <v>#REF!</v>
      </c>
      <c r="M26" s="739"/>
      <c r="N26" s="198" t="e">
        <f>+K26*L26</f>
        <v>#REF!</v>
      </c>
      <c r="Q26">
        <f>Q25*3</f>
        <v>7.8000000000000007</v>
      </c>
    </row>
    <row r="27" spans="2:18" ht="30.45" customHeight="1">
      <c r="B27" s="744" t="e">
        <f>#REF!</f>
        <v>#REF!</v>
      </c>
      <c r="C27" s="745"/>
      <c r="D27" s="745"/>
      <c r="E27" s="745"/>
      <c r="F27" s="745"/>
      <c r="G27" s="745"/>
      <c r="H27" s="745"/>
      <c r="I27" s="746"/>
      <c r="J27" s="69" t="e">
        <f>+#REF!</f>
        <v>#REF!</v>
      </c>
      <c r="K27" s="132">
        <v>1</v>
      </c>
      <c r="L27" s="738" t="e">
        <f>+#REF!</f>
        <v>#REF!</v>
      </c>
      <c r="M27" s="739"/>
      <c r="N27" s="198" t="e">
        <f>+K27*L27</f>
        <v>#REF!</v>
      </c>
    </row>
    <row r="28" spans="2:18" ht="16.2" thickBot="1">
      <c r="B28" s="58"/>
      <c r="C28" s="59"/>
      <c r="D28" s="59"/>
      <c r="E28" s="59"/>
      <c r="F28" s="59"/>
      <c r="G28" s="59"/>
      <c r="H28" s="59"/>
      <c r="I28" s="59"/>
      <c r="J28" s="60"/>
      <c r="K28" s="60"/>
      <c r="L28" s="61"/>
      <c r="M28" s="26"/>
      <c r="N28" s="62"/>
    </row>
    <row r="29" spans="2:18" ht="25.5" customHeight="1" thickBot="1">
      <c r="B29" s="710" t="s">
        <v>28</v>
      </c>
      <c r="C29" s="711"/>
      <c r="D29" s="711"/>
      <c r="E29" s="711"/>
      <c r="F29" s="711"/>
      <c r="G29" s="711"/>
      <c r="H29" s="711"/>
      <c r="I29" s="711"/>
      <c r="J29" s="711"/>
      <c r="K29" s="711"/>
      <c r="L29" s="711"/>
      <c r="M29" s="714"/>
      <c r="N29" s="52" t="e">
        <f>SUM(N23:N28)</f>
        <v>#REF!</v>
      </c>
    </row>
    <row r="30" spans="2:18" ht="15.6"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9"/>
    </row>
    <row r="31" spans="2:18" ht="15.6">
      <c r="B31" s="145" t="s">
        <v>31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4"/>
    </row>
    <row r="32" spans="2:18" ht="16.2" thickBot="1"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9"/>
    </row>
    <row r="33" spans="2:14" ht="31.2">
      <c r="B33" s="63" t="s">
        <v>32</v>
      </c>
      <c r="C33" s="64"/>
      <c r="D33" s="64"/>
      <c r="E33" s="64"/>
      <c r="F33" s="64"/>
      <c r="G33" s="64"/>
      <c r="H33" s="65" t="s">
        <v>21</v>
      </c>
      <c r="I33" s="65" t="s">
        <v>33</v>
      </c>
      <c r="J33" s="66" t="s">
        <v>34</v>
      </c>
      <c r="K33" s="65" t="s">
        <v>35</v>
      </c>
      <c r="L33" s="723" t="s">
        <v>36</v>
      </c>
      <c r="M33" s="724"/>
      <c r="N33" s="67" t="s">
        <v>26</v>
      </c>
    </row>
    <row r="34" spans="2:14" ht="30.75" customHeight="1">
      <c r="B34" s="725"/>
      <c r="C34" s="726"/>
      <c r="D34" s="726"/>
      <c r="E34" s="726"/>
      <c r="F34" s="726"/>
      <c r="G34" s="727"/>
      <c r="H34" s="69"/>
      <c r="I34" s="47"/>
      <c r="J34" s="23"/>
      <c r="K34" s="47"/>
      <c r="L34" s="728"/>
      <c r="M34" s="729"/>
      <c r="N34" s="70"/>
    </row>
    <row r="35" spans="2:14" ht="30.75" customHeight="1">
      <c r="B35" s="742"/>
      <c r="C35" s="796"/>
      <c r="D35" s="796"/>
      <c r="E35" s="796"/>
      <c r="F35" s="796"/>
      <c r="G35" s="797"/>
      <c r="H35" s="69"/>
      <c r="I35" s="47"/>
      <c r="J35" s="47"/>
      <c r="K35" s="47"/>
      <c r="L35" s="728"/>
      <c r="M35" s="729"/>
      <c r="N35" s="70"/>
    </row>
    <row r="36" spans="2:14" ht="15.6">
      <c r="B36" s="133"/>
      <c r="C36" s="71"/>
      <c r="D36" s="71"/>
      <c r="E36" s="71"/>
      <c r="F36" s="71"/>
      <c r="G36" s="71"/>
      <c r="H36" s="72"/>
      <c r="I36" s="47"/>
      <c r="J36" s="47"/>
      <c r="K36" s="47"/>
      <c r="L36" s="73"/>
      <c r="M36" s="74"/>
      <c r="N36" s="75"/>
    </row>
    <row r="37" spans="2:14" ht="16.2" thickBot="1">
      <c r="B37" s="58"/>
      <c r="C37" s="59"/>
      <c r="D37" s="59"/>
      <c r="E37" s="59"/>
      <c r="F37" s="59"/>
      <c r="G37" s="59"/>
      <c r="H37" s="60"/>
      <c r="I37" s="76"/>
      <c r="J37" s="76"/>
      <c r="K37" s="76"/>
      <c r="L37" s="730"/>
      <c r="M37" s="731"/>
      <c r="N37" s="199"/>
    </row>
    <row r="38" spans="2:14" ht="22.5" customHeight="1" thickBot="1">
      <c r="B38" s="732" t="s">
        <v>28</v>
      </c>
      <c r="C38" s="712"/>
      <c r="D38" s="712"/>
      <c r="E38" s="712"/>
      <c r="F38" s="712"/>
      <c r="G38" s="712"/>
      <c r="H38" s="712"/>
      <c r="I38" s="712"/>
      <c r="J38" s="712"/>
      <c r="K38" s="712"/>
      <c r="L38" s="712"/>
      <c r="M38" s="713"/>
      <c r="N38" s="77">
        <f>SUM(N34:N37)</f>
        <v>0</v>
      </c>
    </row>
    <row r="39" spans="2:14" ht="15.6">
      <c r="B39" s="8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9"/>
    </row>
    <row r="40" spans="2:14" ht="15.6">
      <c r="B40" s="145" t="s">
        <v>37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4"/>
    </row>
    <row r="41" spans="2:14" ht="16.2" thickBot="1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31.2">
      <c r="B42" s="733" t="s">
        <v>38</v>
      </c>
      <c r="C42" s="734"/>
      <c r="D42" s="734"/>
      <c r="E42" s="734"/>
      <c r="F42" s="734"/>
      <c r="G42" s="734"/>
      <c r="H42" s="734"/>
      <c r="I42" s="65" t="s">
        <v>39</v>
      </c>
      <c r="J42" s="66" t="s">
        <v>40</v>
      </c>
      <c r="K42" s="65" t="s">
        <v>41</v>
      </c>
      <c r="L42" s="735" t="s">
        <v>25</v>
      </c>
      <c r="M42" s="736"/>
      <c r="N42" s="78" t="s">
        <v>26</v>
      </c>
    </row>
    <row r="43" spans="2:14" ht="25.5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+K43/J43</f>
        <v>#REF!</v>
      </c>
      <c r="J43" s="80">
        <v>1.85</v>
      </c>
      <c r="K43" s="79" t="e">
        <f>+#REF!</f>
        <v>#REF!</v>
      </c>
      <c r="L43" s="809">
        <v>1.5</v>
      </c>
      <c r="M43" s="810"/>
      <c r="N43" s="11" t="e">
        <f>K43/L43</f>
        <v>#REF!</v>
      </c>
    </row>
    <row r="44" spans="2:14" ht="28.5" customHeight="1">
      <c r="B44" s="693" t="e">
        <f>#REF!</f>
        <v>#REF!</v>
      </c>
      <c r="C44" s="694"/>
      <c r="D44" s="694"/>
      <c r="E44" s="694"/>
      <c r="F44" s="694"/>
      <c r="G44" s="694"/>
      <c r="H44" s="703"/>
      <c r="I44" s="79" t="e">
        <f>+K44/J44</f>
        <v>#REF!</v>
      </c>
      <c r="J44" s="80">
        <v>1.85</v>
      </c>
      <c r="K44" s="79" t="e">
        <f>+#REF!</f>
        <v>#REF!</v>
      </c>
      <c r="L44" s="811">
        <f>L43</f>
        <v>1.5</v>
      </c>
      <c r="M44" s="812"/>
      <c r="N44" s="11" t="e">
        <f>K44/L44</f>
        <v>#REF!</v>
      </c>
    </row>
    <row r="45" spans="2:14" ht="16.2" thickBot="1">
      <c r="B45" s="706"/>
      <c r="C45" s="707"/>
      <c r="D45" s="707"/>
      <c r="E45" s="707"/>
      <c r="F45" s="707"/>
      <c r="G45" s="707"/>
      <c r="H45" s="707"/>
      <c r="I45" s="76"/>
      <c r="J45" s="76"/>
      <c r="K45" s="76"/>
      <c r="L45" s="708"/>
      <c r="M45" s="709"/>
      <c r="N45" s="199"/>
    </row>
    <row r="46" spans="2:14" ht="31.5" customHeight="1" thickBot="1">
      <c r="B46" s="710" t="s">
        <v>28</v>
      </c>
      <c r="C46" s="711"/>
      <c r="D46" s="711"/>
      <c r="E46" s="711"/>
      <c r="F46" s="711"/>
      <c r="G46" s="711"/>
      <c r="H46" s="711"/>
      <c r="I46" s="712"/>
      <c r="J46" s="712"/>
      <c r="K46" s="712"/>
      <c r="L46" s="712"/>
      <c r="M46" s="713"/>
      <c r="N46" s="87" t="e">
        <f>SUM(N43:N45)</f>
        <v>#REF!</v>
      </c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20.25" customHeight="1" thickBot="1">
      <c r="B48" s="710" t="s">
        <v>42</v>
      </c>
      <c r="C48" s="711"/>
      <c r="D48" s="711"/>
      <c r="E48" s="711"/>
      <c r="F48" s="711"/>
      <c r="G48" s="711"/>
      <c r="H48" s="711"/>
      <c r="I48" s="711"/>
      <c r="J48" s="711"/>
      <c r="K48" s="711"/>
      <c r="L48" s="711"/>
      <c r="M48" s="714"/>
      <c r="N48" s="88" t="e">
        <f>ROUND((N18+N29+N38+N46),0)</f>
        <v>#REF!</v>
      </c>
    </row>
    <row r="49" spans="1:14">
      <c r="B49" s="101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3"/>
    </row>
    <row r="50" spans="1:14">
      <c r="B50" s="148" t="s">
        <v>65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104"/>
    </row>
    <row r="51" spans="1:14" ht="15" thickBot="1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715" t="s">
        <v>66</v>
      </c>
      <c r="C52" s="716"/>
      <c r="D52" s="716"/>
      <c r="E52" s="716"/>
      <c r="F52" s="716"/>
      <c r="G52" s="716"/>
      <c r="H52" s="716"/>
      <c r="I52" s="105"/>
      <c r="J52" s="106"/>
      <c r="K52" s="107" t="s">
        <v>67</v>
      </c>
      <c r="L52" s="717" t="s">
        <v>68</v>
      </c>
      <c r="M52" s="718"/>
      <c r="N52" s="108"/>
    </row>
    <row r="53" spans="1:14">
      <c r="B53" s="719" t="s">
        <v>9</v>
      </c>
      <c r="C53" s="720"/>
      <c r="D53" s="720"/>
      <c r="E53" s="720"/>
      <c r="F53" s="720"/>
      <c r="G53" s="720"/>
      <c r="H53" s="720"/>
      <c r="I53" s="109"/>
      <c r="J53" s="110"/>
      <c r="K53" s="111">
        <v>0.24</v>
      </c>
      <c r="L53" s="721" t="e">
        <f>N48*K53</f>
        <v>#REF!</v>
      </c>
      <c r="M53" s="722"/>
      <c r="N53" s="112"/>
    </row>
    <row r="54" spans="1:14">
      <c r="B54" s="113" t="s">
        <v>10</v>
      </c>
      <c r="C54" s="114"/>
      <c r="D54" s="114"/>
      <c r="E54" s="114"/>
      <c r="F54" s="114"/>
      <c r="G54" s="114"/>
      <c r="H54" s="114"/>
      <c r="I54" s="109"/>
      <c r="J54" s="110"/>
      <c r="K54" s="111">
        <v>0.01</v>
      </c>
      <c r="L54" s="721" t="e">
        <f>N48*K54</f>
        <v>#REF!</v>
      </c>
      <c r="M54" s="722"/>
      <c r="N54" s="112"/>
    </row>
    <row r="55" spans="1:14" ht="15" thickBot="1">
      <c r="B55" s="115" t="s">
        <v>11</v>
      </c>
      <c r="C55" s="116"/>
      <c r="D55" s="116"/>
      <c r="E55" s="116"/>
      <c r="F55" s="116"/>
      <c r="G55" s="116"/>
      <c r="H55" s="116"/>
      <c r="I55" s="117"/>
      <c r="J55" s="118"/>
      <c r="K55" s="119">
        <v>0.05</v>
      </c>
      <c r="L55" s="701" t="e">
        <f>N48*K55</f>
        <v>#REF!</v>
      </c>
      <c r="M55" s="702"/>
      <c r="N55" s="112"/>
    </row>
    <row r="56" spans="1:14" ht="15" thickBot="1">
      <c r="B56" s="696" t="s">
        <v>28</v>
      </c>
      <c r="C56" s="697"/>
      <c r="D56" s="697"/>
      <c r="E56" s="697"/>
      <c r="F56" s="697"/>
      <c r="G56" s="697"/>
      <c r="H56" s="697"/>
      <c r="I56" s="697"/>
      <c r="J56" s="697"/>
      <c r="K56" s="697"/>
      <c r="L56" s="697"/>
      <c r="M56" s="698"/>
      <c r="N56" s="120" t="e">
        <f>L53+L54+L55</f>
        <v>#REF!</v>
      </c>
    </row>
    <row r="57" spans="1:14" ht="15" thickBot="1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1:14" ht="15" thickBot="1">
      <c r="A58" t="s">
        <v>78</v>
      </c>
      <c r="B58" s="696" t="s">
        <v>69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1" t="e">
        <f>N48+N56</f>
        <v>#REF!</v>
      </c>
    </row>
    <row r="59" spans="1:14" ht="15.6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7"/>
    </row>
    <row r="60" spans="1:14" ht="15.6">
      <c r="B60" s="8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9"/>
    </row>
    <row r="61" spans="1:14" ht="15.6">
      <c r="B61" s="8"/>
      <c r="C61" s="89"/>
      <c r="D61" s="89"/>
      <c r="E61" s="89"/>
      <c r="F61" s="89"/>
      <c r="G61" s="89"/>
      <c r="H61" s="6"/>
      <c r="I61" s="6"/>
      <c r="J61" s="6"/>
      <c r="K61" s="6"/>
      <c r="L61" s="6"/>
      <c r="M61" s="6"/>
      <c r="N61" s="9"/>
    </row>
    <row r="62" spans="1:14" ht="15.6">
      <c r="B62" s="12"/>
      <c r="C62" s="699" t="s">
        <v>16</v>
      </c>
      <c r="D62" s="699"/>
      <c r="E62" s="699"/>
      <c r="F62" s="699"/>
      <c r="G62" s="6"/>
      <c r="H62" s="89"/>
      <c r="I62" s="6"/>
      <c r="J62" s="699" t="s">
        <v>17</v>
      </c>
      <c r="K62" s="699"/>
      <c r="L62" s="699"/>
      <c r="M62" s="6"/>
      <c r="N62" s="9"/>
    </row>
    <row r="63" spans="1:14" ht="18.45" customHeight="1">
      <c r="B63" s="12"/>
      <c r="C63" s="700"/>
      <c r="D63" s="700"/>
      <c r="E63" s="700"/>
      <c r="F63" s="700"/>
      <c r="G63" s="89"/>
      <c r="H63" s="89"/>
      <c r="I63" s="6"/>
      <c r="J63" s="700"/>
      <c r="K63" s="700"/>
      <c r="L63" s="700"/>
      <c r="M63" s="6"/>
      <c r="N63" s="9"/>
    </row>
    <row r="64" spans="1:14" ht="31.5" customHeight="1">
      <c r="B64" s="687" t="s">
        <v>43</v>
      </c>
      <c r="C64" s="688"/>
      <c r="D64" s="688"/>
      <c r="E64" s="688"/>
      <c r="F64" s="688"/>
      <c r="G64" s="688"/>
      <c r="H64" s="688"/>
      <c r="I64" s="688"/>
      <c r="J64" s="688"/>
      <c r="K64" s="688"/>
      <c r="L64" s="688"/>
      <c r="M64" s="688"/>
      <c r="N64" s="689"/>
    </row>
    <row r="65" spans="2:14" ht="15.6">
      <c r="B65" s="690"/>
      <c r="C65" s="691"/>
      <c r="D65" s="691"/>
      <c r="E65" s="691"/>
      <c r="F65" s="691"/>
      <c r="G65" s="691"/>
      <c r="H65" s="691"/>
      <c r="I65" s="691"/>
      <c r="J65" s="691"/>
      <c r="K65" s="691"/>
      <c r="L65" s="691"/>
      <c r="M65" s="691"/>
      <c r="N65" s="692"/>
    </row>
    <row r="66" spans="2:14" ht="16.2" thickBot="1">
      <c r="B66" s="806"/>
      <c r="C66" s="807"/>
      <c r="D66" s="807"/>
      <c r="E66" s="807"/>
      <c r="F66" s="807"/>
      <c r="G66" s="807"/>
      <c r="H66" s="807"/>
      <c r="I66" s="807"/>
      <c r="J66" s="807"/>
      <c r="K66" s="807"/>
      <c r="L66" s="807"/>
      <c r="M66" s="807"/>
      <c r="N66" s="808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 t="s">
        <v>44</v>
      </c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</sheetData>
  <mergeCells count="66">
    <mergeCell ref="B66:N66"/>
    <mergeCell ref="B13:H13"/>
    <mergeCell ref="B27:I27"/>
    <mergeCell ref="L27:M27"/>
    <mergeCell ref="C62:F62"/>
    <mergeCell ref="J62:L62"/>
    <mergeCell ref="C63:F63"/>
    <mergeCell ref="J63:L63"/>
    <mergeCell ref="B64:N64"/>
    <mergeCell ref="B65:N65"/>
    <mergeCell ref="B53:H53"/>
    <mergeCell ref="L53:M53"/>
    <mergeCell ref="L54:M54"/>
    <mergeCell ref="L55:M55"/>
    <mergeCell ref="B56:M56"/>
    <mergeCell ref="B58:M58"/>
    <mergeCell ref="B45:H45"/>
    <mergeCell ref="L45:M45"/>
    <mergeCell ref="B46:M46"/>
    <mergeCell ref="B48:M48"/>
    <mergeCell ref="B52:H52"/>
    <mergeCell ref="L52:M52"/>
    <mergeCell ref="B42:H42"/>
    <mergeCell ref="L42:M42"/>
    <mergeCell ref="B43:H43"/>
    <mergeCell ref="L43:M43"/>
    <mergeCell ref="B44:H44"/>
    <mergeCell ref="L44:M44"/>
    <mergeCell ref="B38:M38"/>
    <mergeCell ref="B25:I25"/>
    <mergeCell ref="L25:M25"/>
    <mergeCell ref="B26:I26"/>
    <mergeCell ref="L26:M26"/>
    <mergeCell ref="B29:M29"/>
    <mergeCell ref="L33:M33"/>
    <mergeCell ref="B34:G34"/>
    <mergeCell ref="L34:M34"/>
    <mergeCell ref="B35:G35"/>
    <mergeCell ref="L35:M35"/>
    <mergeCell ref="L37:M37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9:N9"/>
    <mergeCell ref="B12:H12"/>
    <mergeCell ref="I12:J12"/>
    <mergeCell ref="L12:M12"/>
    <mergeCell ref="L13:M13"/>
    <mergeCell ref="B7:B8"/>
    <mergeCell ref="C7:L8"/>
    <mergeCell ref="B1:L2"/>
    <mergeCell ref="M1:N5"/>
    <mergeCell ref="B3:L3"/>
    <mergeCell ref="B4:L5"/>
    <mergeCell ref="C6:L6"/>
  </mergeCells>
  <pageMargins left="0.7" right="0.7" top="0.75" bottom="0.75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4F6B6-E1D4-49CF-B4F7-17CEB0CF02ED}">
  <sheetPr>
    <tabColor rgb="FF3AEA36"/>
  </sheetPr>
  <dimension ref="A1:N67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4" t="s">
        <v>23</v>
      </c>
      <c r="J12" s="753"/>
      <c r="K12" s="33" t="s">
        <v>24</v>
      </c>
      <c r="L12" s="754" t="s">
        <v>25</v>
      </c>
      <c r="M12" s="753"/>
      <c r="N12" s="34" t="s">
        <v>26</v>
      </c>
    </row>
    <row r="13" spans="2:14" ht="34.5" customHeight="1">
      <c r="B13" s="800" t="e">
        <f>+#REF!</f>
        <v>#REF!</v>
      </c>
      <c r="C13" s="801"/>
      <c r="D13" s="801"/>
      <c r="E13" s="801"/>
      <c r="F13" s="801"/>
      <c r="G13" s="801"/>
      <c r="H13" s="802"/>
      <c r="I13" s="124"/>
      <c r="J13" s="125"/>
      <c r="K13" s="25" t="e">
        <f>+#REF!</f>
        <v>#REF!</v>
      </c>
      <c r="L13" s="789">
        <v>250</v>
      </c>
      <c r="M13" s="790"/>
      <c r="N13" s="24" t="e">
        <f>+K13/L13</f>
        <v>#REF!</v>
      </c>
    </row>
    <row r="14" spans="2:14" ht="21.75" customHeight="1">
      <c r="B14" s="744" t="e">
        <f>+#REF!</f>
        <v>#REF!</v>
      </c>
      <c r="C14" s="745"/>
      <c r="D14" s="745"/>
      <c r="E14" s="745"/>
      <c r="F14" s="745"/>
      <c r="G14" s="745"/>
      <c r="H14" s="746"/>
      <c r="I14" s="798"/>
      <c r="J14" s="799"/>
      <c r="K14" s="25" t="e">
        <f>+#REF!</f>
        <v>#REF!</v>
      </c>
      <c r="L14" s="789">
        <v>250</v>
      </c>
      <c r="M14" s="790"/>
      <c r="N14" s="24" t="e">
        <f>+K14/L14</f>
        <v>#REF!</v>
      </c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44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0.05</v>
      </c>
      <c r="N16" s="85" t="e">
        <f>N40*M16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5.6">
      <c r="B22" s="751" t="s">
        <v>20</v>
      </c>
      <c r="C22" s="752"/>
      <c r="D22" s="752"/>
      <c r="E22" s="752"/>
      <c r="F22" s="752"/>
      <c r="G22" s="752"/>
      <c r="H22" s="752"/>
      <c r="I22" s="753"/>
      <c r="J22" s="56" t="s">
        <v>21</v>
      </c>
      <c r="K22" s="33" t="s">
        <v>2</v>
      </c>
      <c r="L22" s="754" t="s">
        <v>30</v>
      </c>
      <c r="M22" s="753"/>
      <c r="N22" s="34" t="s">
        <v>26</v>
      </c>
    </row>
    <row r="23" spans="2:14" ht="30.45" customHeight="1">
      <c r="B23" s="800" t="e">
        <f>+#REF!</f>
        <v>#REF!</v>
      </c>
      <c r="C23" s="801"/>
      <c r="D23" s="801"/>
      <c r="E23" s="801"/>
      <c r="F23" s="801"/>
      <c r="G23" s="801"/>
      <c r="H23" s="801"/>
      <c r="I23" s="802"/>
      <c r="J23" s="69" t="e">
        <f>+#REF!</f>
        <v>#REF!</v>
      </c>
      <c r="K23" s="14">
        <v>1</v>
      </c>
      <c r="L23" s="738" t="e">
        <f>+#REF!</f>
        <v>#REF!</v>
      </c>
      <c r="M23" s="739"/>
      <c r="N23" s="198" t="e">
        <f>+K23*L23</f>
        <v>#REF!</v>
      </c>
    </row>
    <row r="24" spans="2:14" ht="50.25" customHeight="1" thickBot="1">
      <c r="B24" s="800" t="e">
        <f>#REF!</f>
        <v>#REF!</v>
      </c>
      <c r="C24" s="801"/>
      <c r="D24" s="801"/>
      <c r="E24" s="801"/>
      <c r="F24" s="801"/>
      <c r="G24" s="801"/>
      <c r="H24" s="801"/>
      <c r="I24" s="802"/>
      <c r="J24" s="72" t="e">
        <f>#REF!</f>
        <v>#REF!</v>
      </c>
      <c r="K24" s="136">
        <v>0.01</v>
      </c>
      <c r="L24" s="738" t="e">
        <f>#REF!</f>
        <v>#REF!</v>
      </c>
      <c r="M24" s="739"/>
      <c r="N24" s="198" t="e">
        <f>+K24*L24</f>
        <v>#REF!</v>
      </c>
    </row>
    <row r="25" spans="2:14" ht="25.5" customHeight="1" thickBot="1">
      <c r="B25" s="710" t="s">
        <v>28</v>
      </c>
      <c r="C25" s="711"/>
      <c r="D25" s="711"/>
      <c r="E25" s="711"/>
      <c r="F25" s="711"/>
      <c r="G25" s="711"/>
      <c r="H25" s="711"/>
      <c r="I25" s="711"/>
      <c r="J25" s="711"/>
      <c r="K25" s="711"/>
      <c r="L25" s="711"/>
      <c r="M25" s="714"/>
      <c r="N25" s="52" t="e">
        <f>SUM(N23:N24)</f>
        <v>#REF!</v>
      </c>
    </row>
    <row r="26" spans="2:14" ht="15.6">
      <c r="B26" s="8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9"/>
    </row>
    <row r="27" spans="2:14" ht="15.6">
      <c r="B27" s="145" t="s">
        <v>31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4"/>
    </row>
    <row r="28" spans="2:14" ht="16.2" thickBot="1"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9"/>
    </row>
    <row r="29" spans="2:14" ht="31.2">
      <c r="B29" s="63" t="s">
        <v>32</v>
      </c>
      <c r="C29" s="64"/>
      <c r="D29" s="64"/>
      <c r="E29" s="64"/>
      <c r="F29" s="64"/>
      <c r="G29" s="64"/>
      <c r="H29" s="65" t="s">
        <v>21</v>
      </c>
      <c r="I29" s="65" t="s">
        <v>33</v>
      </c>
      <c r="J29" s="66" t="s">
        <v>34</v>
      </c>
      <c r="K29" s="65" t="s">
        <v>35</v>
      </c>
      <c r="L29" s="723" t="s">
        <v>36</v>
      </c>
      <c r="M29" s="724"/>
      <c r="N29" s="67" t="s">
        <v>26</v>
      </c>
    </row>
    <row r="30" spans="2:14" ht="30.75" customHeight="1">
      <c r="B30" s="725"/>
      <c r="C30" s="726"/>
      <c r="D30" s="726"/>
      <c r="E30" s="726"/>
      <c r="F30" s="726"/>
      <c r="G30" s="727"/>
      <c r="H30" s="69"/>
      <c r="I30" s="47"/>
      <c r="J30" s="122"/>
      <c r="K30" s="47"/>
      <c r="L30" s="728"/>
      <c r="M30" s="729"/>
      <c r="N30" s="70">
        <f>+K30*L30</f>
        <v>0</v>
      </c>
    </row>
    <row r="31" spans="2:14" ht="15.6">
      <c r="B31" s="133"/>
      <c r="C31" s="71"/>
      <c r="D31" s="71"/>
      <c r="E31" s="71"/>
      <c r="F31" s="71"/>
      <c r="G31" s="71"/>
      <c r="H31" s="72"/>
      <c r="I31" s="47"/>
      <c r="J31" s="47"/>
      <c r="K31" s="47"/>
      <c r="L31" s="73"/>
      <c r="M31" s="74"/>
      <c r="N31" s="134"/>
    </row>
    <row r="32" spans="2:14" ht="16.2" thickBot="1">
      <c r="B32" s="58"/>
      <c r="C32" s="59"/>
      <c r="D32" s="59"/>
      <c r="E32" s="59"/>
      <c r="F32" s="59"/>
      <c r="G32" s="59"/>
      <c r="H32" s="60"/>
      <c r="I32" s="76"/>
      <c r="J32" s="76"/>
      <c r="K32" s="76"/>
      <c r="L32" s="730"/>
      <c r="M32" s="731"/>
      <c r="N32" s="76"/>
    </row>
    <row r="33" spans="2:14" ht="22.5" customHeight="1" thickBot="1">
      <c r="B33" s="732" t="s">
        <v>28</v>
      </c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3"/>
      <c r="N33" s="77">
        <f>SUM(N30:N32)</f>
        <v>0</v>
      </c>
    </row>
    <row r="34" spans="2:14" ht="15.6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15.6">
      <c r="B35" s="145" t="s">
        <v>37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4"/>
    </row>
    <row r="36" spans="2:14" ht="16.2" thickBot="1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31.2">
      <c r="B37" s="733" t="s">
        <v>38</v>
      </c>
      <c r="C37" s="734"/>
      <c r="D37" s="734"/>
      <c r="E37" s="734"/>
      <c r="F37" s="734"/>
      <c r="G37" s="734"/>
      <c r="H37" s="734"/>
      <c r="I37" s="65" t="s">
        <v>39</v>
      </c>
      <c r="J37" s="66" t="s">
        <v>40</v>
      </c>
      <c r="K37" s="65" t="s">
        <v>41</v>
      </c>
      <c r="L37" s="735" t="s">
        <v>25</v>
      </c>
      <c r="M37" s="736"/>
      <c r="N37" s="78" t="s">
        <v>26</v>
      </c>
    </row>
    <row r="38" spans="2:14" ht="33" customHeight="1">
      <c r="B38" s="693" t="e">
        <f>#REF!</f>
        <v>#REF!</v>
      </c>
      <c r="C38" s="694"/>
      <c r="D38" s="694"/>
      <c r="E38" s="694"/>
      <c r="F38" s="694"/>
      <c r="G38" s="694"/>
      <c r="H38" s="703"/>
      <c r="I38" s="79" t="e">
        <f>+K38/J38</f>
        <v>#REF!</v>
      </c>
      <c r="J38" s="80">
        <v>1.85</v>
      </c>
      <c r="K38" s="79" t="e">
        <f>+#REF!</f>
        <v>#REF!</v>
      </c>
      <c r="L38" s="832">
        <v>100</v>
      </c>
      <c r="M38" s="833"/>
      <c r="N38" s="11" t="e">
        <f>K38/L38</f>
        <v>#REF!</v>
      </c>
    </row>
    <row r="39" spans="2:14" ht="33" customHeight="1" thickBot="1">
      <c r="B39" s="806" t="e">
        <f>#REF!</f>
        <v>#REF!</v>
      </c>
      <c r="C39" s="807"/>
      <c r="D39" s="807"/>
      <c r="E39" s="807"/>
      <c r="F39" s="807"/>
      <c r="G39" s="807"/>
      <c r="H39" s="807"/>
      <c r="I39" s="79" t="e">
        <f>+K39/J39</f>
        <v>#REF!</v>
      </c>
      <c r="J39" s="80">
        <v>1.85</v>
      </c>
      <c r="K39" s="79" t="e">
        <f>+#REF!</f>
        <v>#REF!</v>
      </c>
      <c r="L39" s="832">
        <f>L38</f>
        <v>100</v>
      </c>
      <c r="M39" s="833"/>
      <c r="N39" s="11" t="e">
        <f>K39/L39</f>
        <v>#REF!</v>
      </c>
    </row>
    <row r="40" spans="2:14" ht="26.25" customHeight="1" thickBot="1">
      <c r="B40" s="710" t="s">
        <v>28</v>
      </c>
      <c r="C40" s="711"/>
      <c r="D40" s="711"/>
      <c r="E40" s="711"/>
      <c r="F40" s="711"/>
      <c r="G40" s="711"/>
      <c r="H40" s="711"/>
      <c r="I40" s="712"/>
      <c r="J40" s="712"/>
      <c r="K40" s="712"/>
      <c r="L40" s="712"/>
      <c r="M40" s="713"/>
      <c r="N40" s="87" t="e">
        <f>SUM(N38:N39)</f>
        <v>#REF!</v>
      </c>
    </row>
    <row r="41" spans="2:14" ht="16.2" thickBot="1">
      <c r="B41" s="8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9"/>
    </row>
    <row r="42" spans="2:14" ht="20.25" customHeight="1" thickBot="1">
      <c r="B42" s="710" t="s">
        <v>42</v>
      </c>
      <c r="C42" s="711"/>
      <c r="D42" s="711"/>
      <c r="E42" s="711"/>
      <c r="F42" s="711"/>
      <c r="G42" s="711"/>
      <c r="H42" s="711"/>
      <c r="I42" s="711"/>
      <c r="J42" s="711"/>
      <c r="K42" s="711"/>
      <c r="L42" s="711"/>
      <c r="M42" s="714"/>
      <c r="N42" s="88" t="e">
        <f>ROUND((N18+N25+N33+N40),0)</f>
        <v>#REF!</v>
      </c>
    </row>
    <row r="43" spans="2:14">
      <c r="B43" s="101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3"/>
    </row>
    <row r="44" spans="2:14">
      <c r="B44" s="148" t="s">
        <v>65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104"/>
    </row>
    <row r="45" spans="2:14" ht="15" thickBot="1">
      <c r="B45" s="101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3"/>
    </row>
    <row r="46" spans="2:14">
      <c r="B46" s="715" t="s">
        <v>66</v>
      </c>
      <c r="C46" s="716"/>
      <c r="D46" s="716"/>
      <c r="E46" s="716"/>
      <c r="F46" s="716"/>
      <c r="G46" s="716"/>
      <c r="H46" s="716"/>
      <c r="I46" s="105"/>
      <c r="J46" s="106"/>
      <c r="K46" s="107" t="s">
        <v>67</v>
      </c>
      <c r="L46" s="717" t="s">
        <v>68</v>
      </c>
      <c r="M46" s="718"/>
      <c r="N46" s="108"/>
    </row>
    <row r="47" spans="2:14">
      <c r="B47" s="719" t="s">
        <v>9</v>
      </c>
      <c r="C47" s="720"/>
      <c r="D47" s="720"/>
      <c r="E47" s="720"/>
      <c r="F47" s="720"/>
      <c r="G47" s="720"/>
      <c r="H47" s="720"/>
      <c r="I47" s="109"/>
      <c r="J47" s="110"/>
      <c r="K47" s="111">
        <v>0.24</v>
      </c>
      <c r="L47" s="721" t="e">
        <f>N42*K47</f>
        <v>#REF!</v>
      </c>
      <c r="M47" s="722"/>
      <c r="N47" s="112"/>
    </row>
    <row r="48" spans="2:14">
      <c r="B48" s="113" t="s">
        <v>10</v>
      </c>
      <c r="C48" s="114"/>
      <c r="D48" s="114"/>
      <c r="E48" s="114"/>
      <c r="F48" s="114"/>
      <c r="G48" s="114"/>
      <c r="H48" s="114"/>
      <c r="I48" s="109"/>
      <c r="J48" s="110"/>
      <c r="K48" s="111">
        <v>0.01</v>
      </c>
      <c r="L48" s="721" t="e">
        <f>N42*K48</f>
        <v>#REF!</v>
      </c>
      <c r="M48" s="722"/>
      <c r="N48" s="112"/>
    </row>
    <row r="49" spans="1:14" ht="15" thickBot="1">
      <c r="B49" s="115" t="s">
        <v>11</v>
      </c>
      <c r="C49" s="116"/>
      <c r="D49" s="116"/>
      <c r="E49" s="116"/>
      <c r="F49" s="116"/>
      <c r="G49" s="116"/>
      <c r="H49" s="116"/>
      <c r="I49" s="117"/>
      <c r="J49" s="118"/>
      <c r="K49" s="119">
        <v>0.05</v>
      </c>
      <c r="L49" s="701" t="e">
        <f>N42*K49</f>
        <v>#REF!</v>
      </c>
      <c r="M49" s="702"/>
      <c r="N49" s="112"/>
    </row>
    <row r="50" spans="1:14" ht="15" thickBot="1">
      <c r="B50" s="696" t="s">
        <v>28</v>
      </c>
      <c r="C50" s="697"/>
      <c r="D50" s="697"/>
      <c r="E50" s="697"/>
      <c r="F50" s="697"/>
      <c r="G50" s="697"/>
      <c r="H50" s="697"/>
      <c r="I50" s="697"/>
      <c r="J50" s="697"/>
      <c r="K50" s="697"/>
      <c r="L50" s="697"/>
      <c r="M50" s="698"/>
      <c r="N50" s="120" t="e">
        <f>L47+L48+L49</f>
        <v>#REF!</v>
      </c>
    </row>
    <row r="51" spans="1:14" ht="15" thickBot="1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 ht="15" thickBot="1">
      <c r="A52" t="s">
        <v>78</v>
      </c>
      <c r="B52" s="696" t="s">
        <v>69</v>
      </c>
      <c r="C52" s="697"/>
      <c r="D52" s="697"/>
      <c r="E52" s="697"/>
      <c r="F52" s="697"/>
      <c r="G52" s="697"/>
      <c r="H52" s="697"/>
      <c r="I52" s="697"/>
      <c r="J52" s="697"/>
      <c r="K52" s="697"/>
      <c r="L52" s="697"/>
      <c r="M52" s="698"/>
      <c r="N52" s="121" t="e">
        <f>N42+N50</f>
        <v>#REF!</v>
      </c>
    </row>
    <row r="53" spans="1:14" ht="15.6"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7"/>
    </row>
    <row r="54" spans="1:14" ht="15.6">
      <c r="B54" s="8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9"/>
    </row>
    <row r="55" spans="1:14" ht="15.6">
      <c r="B55" s="8"/>
      <c r="C55" s="89"/>
      <c r="D55" s="89"/>
      <c r="E55" s="89"/>
      <c r="F55" s="89"/>
      <c r="G55" s="89"/>
      <c r="H55" s="6"/>
      <c r="I55" s="6"/>
      <c r="J55" s="6"/>
      <c r="K55" s="6"/>
      <c r="L55" s="6"/>
      <c r="M55" s="6"/>
      <c r="N55" s="9"/>
    </row>
    <row r="56" spans="1:14" ht="15.6">
      <c r="B56" s="12"/>
      <c r="C56" s="699" t="s">
        <v>16</v>
      </c>
      <c r="D56" s="699"/>
      <c r="E56" s="699"/>
      <c r="F56" s="699"/>
      <c r="G56" s="6"/>
      <c r="H56" s="89"/>
      <c r="I56" s="6"/>
      <c r="J56" s="699" t="s">
        <v>17</v>
      </c>
      <c r="K56" s="699"/>
      <c r="L56" s="699"/>
      <c r="M56" s="6"/>
      <c r="N56" s="9"/>
    </row>
    <row r="57" spans="1:14" ht="18.45" customHeight="1">
      <c r="B57" s="12"/>
      <c r="C57" s="700"/>
      <c r="D57" s="700"/>
      <c r="E57" s="700"/>
      <c r="F57" s="700"/>
      <c r="G57" s="89"/>
      <c r="H57" s="89"/>
      <c r="I57" s="6"/>
      <c r="J57" s="700"/>
      <c r="K57" s="700"/>
      <c r="L57" s="700"/>
      <c r="M57" s="6"/>
      <c r="N57" s="9"/>
    </row>
    <row r="58" spans="1:14" ht="31.5" customHeight="1">
      <c r="B58" s="687" t="s">
        <v>43</v>
      </c>
      <c r="C58" s="688"/>
      <c r="D58" s="688"/>
      <c r="E58" s="688"/>
      <c r="F58" s="688"/>
      <c r="G58" s="688"/>
      <c r="H58" s="688"/>
      <c r="I58" s="688"/>
      <c r="J58" s="688"/>
      <c r="K58" s="688"/>
      <c r="L58" s="688"/>
      <c r="M58" s="688"/>
      <c r="N58" s="689"/>
    </row>
    <row r="59" spans="1:14" ht="15.6">
      <c r="B59" s="690"/>
      <c r="C59" s="691"/>
      <c r="D59" s="691"/>
      <c r="E59" s="691"/>
      <c r="F59" s="691"/>
      <c r="G59" s="691"/>
      <c r="H59" s="691"/>
      <c r="I59" s="691"/>
      <c r="J59" s="691"/>
      <c r="K59" s="691"/>
      <c r="L59" s="691"/>
      <c r="M59" s="691"/>
      <c r="N59" s="692"/>
    </row>
    <row r="60" spans="1:14" ht="15.6">
      <c r="B60" s="693"/>
      <c r="C60" s="694"/>
      <c r="D60" s="694"/>
      <c r="E60" s="694"/>
      <c r="F60" s="694"/>
      <c r="G60" s="694"/>
      <c r="H60" s="694"/>
      <c r="I60" s="694"/>
      <c r="J60" s="694"/>
      <c r="K60" s="694"/>
      <c r="L60" s="694"/>
      <c r="M60" s="694"/>
      <c r="N60" s="695"/>
    </row>
    <row r="61" spans="1:14"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</sheetData>
  <mergeCells count="56">
    <mergeCell ref="B60:N60"/>
    <mergeCell ref="C56:F56"/>
    <mergeCell ref="J56:L56"/>
    <mergeCell ref="C57:F57"/>
    <mergeCell ref="J57:L57"/>
    <mergeCell ref="B58:N58"/>
    <mergeCell ref="B59:N59"/>
    <mergeCell ref="B52:M52"/>
    <mergeCell ref="B39:H39"/>
    <mergeCell ref="L39:M39"/>
    <mergeCell ref="B40:M40"/>
    <mergeCell ref="B42:M42"/>
    <mergeCell ref="B46:H46"/>
    <mergeCell ref="L46:M46"/>
    <mergeCell ref="B47:H47"/>
    <mergeCell ref="L47:M47"/>
    <mergeCell ref="L48:M48"/>
    <mergeCell ref="L49:M49"/>
    <mergeCell ref="B50:M50"/>
    <mergeCell ref="L32:M32"/>
    <mergeCell ref="B33:M33"/>
    <mergeCell ref="B37:H37"/>
    <mergeCell ref="L37:M37"/>
    <mergeCell ref="B38:H38"/>
    <mergeCell ref="L38:M38"/>
    <mergeCell ref="B25:M25"/>
    <mergeCell ref="L29:M29"/>
    <mergeCell ref="B30:G30"/>
    <mergeCell ref="L30:M30"/>
    <mergeCell ref="B18:M18"/>
    <mergeCell ref="B22:I22"/>
    <mergeCell ref="L22:M22"/>
    <mergeCell ref="B23:I23"/>
    <mergeCell ref="L23:M2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9:N9"/>
    <mergeCell ref="B12:H12"/>
    <mergeCell ref="I12:J12"/>
    <mergeCell ref="L12:M12"/>
    <mergeCell ref="B13:H13"/>
    <mergeCell ref="L13:M13"/>
    <mergeCell ref="B7:B8"/>
    <mergeCell ref="C7:L8"/>
    <mergeCell ref="B1:L2"/>
    <mergeCell ref="M1:N5"/>
    <mergeCell ref="B3:L3"/>
    <mergeCell ref="B4:L5"/>
    <mergeCell ref="C6:L6"/>
  </mergeCells>
  <pageMargins left="0.7" right="0.7" top="0.75" bottom="0.75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tabColor rgb="FF3AEA36"/>
  </sheetPr>
  <dimension ref="A1:N68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20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803" t="e">
        <f>#REF!</f>
        <v>#REF!</v>
      </c>
      <c r="D6" s="783"/>
      <c r="E6" s="783"/>
      <c r="F6" s="783"/>
      <c r="G6" s="783"/>
      <c r="H6" s="783"/>
      <c r="I6" s="783"/>
      <c r="J6" s="783"/>
      <c r="K6" s="783"/>
      <c r="L6" s="784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#REF!</f>
        <v>#REF!</v>
      </c>
      <c r="N7" s="93" t="e">
        <f>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0" customHeight="1">
      <c r="B13" s="800" t="e">
        <f>#REF!</f>
        <v>#REF!</v>
      </c>
      <c r="C13" s="801"/>
      <c r="D13" s="801"/>
      <c r="E13" s="801"/>
      <c r="F13" s="801"/>
      <c r="G13" s="801"/>
      <c r="H13" s="802"/>
      <c r="I13" s="124"/>
      <c r="J13" s="125" t="e">
        <f>+#REF!</f>
        <v>#REF!</v>
      </c>
      <c r="K13" s="25" t="e">
        <f>+#REF!</f>
        <v>#REF!</v>
      </c>
      <c r="L13" s="789">
        <v>0.12</v>
      </c>
      <c r="M13" s="790"/>
      <c r="N13" s="24" t="e">
        <f>+K13/L13</f>
        <v>#REF!</v>
      </c>
    </row>
    <row r="14" spans="2:14" ht="21.75" customHeight="1">
      <c r="B14" s="744"/>
      <c r="C14" s="745"/>
      <c r="D14" s="745"/>
      <c r="E14" s="745"/>
      <c r="F14" s="745"/>
      <c r="G14" s="745"/>
      <c r="H14" s="746"/>
      <c r="I14" s="798"/>
      <c r="J14" s="799"/>
      <c r="K14" s="25"/>
      <c r="L14" s="789"/>
      <c r="M14" s="790"/>
      <c r="N14" s="24"/>
    </row>
    <row r="15" spans="2:14" ht="15.6">
      <c r="B15" s="35"/>
      <c r="C15" s="29"/>
      <c r="D15" s="29"/>
      <c r="E15" s="36"/>
      <c r="F15" s="36"/>
      <c r="G15" s="36"/>
      <c r="H15" s="97"/>
      <c r="I15" s="39"/>
      <c r="J15" s="40"/>
      <c r="K15" s="41"/>
      <c r="L15" s="42"/>
      <c r="M15" s="43"/>
      <c r="N15" s="98"/>
    </row>
    <row r="16" spans="2:14" ht="15.6">
      <c r="B16" s="742" t="s">
        <v>27</v>
      </c>
      <c r="C16" s="743"/>
      <c r="D16" s="743"/>
      <c r="E16" s="28"/>
      <c r="F16" s="45"/>
      <c r="G16" s="45"/>
      <c r="H16" s="46"/>
      <c r="I16" s="39"/>
      <c r="J16" s="40"/>
      <c r="K16" s="47"/>
      <c r="L16" s="42"/>
      <c r="M16" s="48">
        <v>0.1</v>
      </c>
      <c r="N16" s="49" t="e">
        <f>N41*M16</f>
        <v>#REF!</v>
      </c>
    </row>
    <row r="17" spans="2:14" ht="16.2" thickBot="1">
      <c r="B17" s="744"/>
      <c r="C17" s="745"/>
      <c r="D17" s="745"/>
      <c r="E17" s="745"/>
      <c r="F17" s="745"/>
      <c r="G17" s="745"/>
      <c r="H17" s="746"/>
      <c r="I17" s="747"/>
      <c r="J17" s="748"/>
      <c r="K17" s="50"/>
      <c r="L17" s="749"/>
      <c r="M17" s="750"/>
      <c r="N17" s="51"/>
    </row>
    <row r="18" spans="2:14" ht="25.5" customHeight="1" thickBot="1">
      <c r="B18" s="710" t="s">
        <v>28</v>
      </c>
      <c r="C18" s="711"/>
      <c r="D18" s="711"/>
      <c r="E18" s="711"/>
      <c r="F18" s="711"/>
      <c r="G18" s="711"/>
      <c r="H18" s="711"/>
      <c r="I18" s="711"/>
      <c r="J18" s="711"/>
      <c r="K18" s="711"/>
      <c r="L18" s="711"/>
      <c r="M18" s="714"/>
      <c r="N18" s="52" t="e">
        <f>SUM(N13:N17)</f>
        <v>#REF!</v>
      </c>
    </row>
    <row r="19" spans="2:14" ht="15.6">
      <c r="B19" s="3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9"/>
    </row>
    <row r="20" spans="2:14" ht="15.6">
      <c r="B20" s="145" t="s">
        <v>29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2:14" ht="16.2" thickBot="1">
      <c r="B21" s="55"/>
      <c r="C21" s="32"/>
      <c r="D21" s="32"/>
      <c r="E21" s="32"/>
      <c r="F21" s="32"/>
      <c r="G21" s="32"/>
      <c r="H21" s="32"/>
      <c r="I21" s="32"/>
      <c r="J21" s="6"/>
      <c r="K21" s="6"/>
      <c r="L21" s="6"/>
      <c r="M21" s="6"/>
      <c r="N21" s="9"/>
    </row>
    <row r="22" spans="2:14" ht="16.2" thickBot="1">
      <c r="B22" s="819" t="s">
        <v>20</v>
      </c>
      <c r="C22" s="820"/>
      <c r="D22" s="820"/>
      <c r="E22" s="820"/>
      <c r="F22" s="820"/>
      <c r="G22" s="820"/>
      <c r="H22" s="820"/>
      <c r="I22" s="821"/>
      <c r="J22" s="209" t="s">
        <v>21</v>
      </c>
      <c r="K22" s="210" t="s">
        <v>2</v>
      </c>
      <c r="L22" s="822" t="s">
        <v>30</v>
      </c>
      <c r="M22" s="821"/>
      <c r="N22" s="211" t="s">
        <v>26</v>
      </c>
    </row>
    <row r="23" spans="2:14" ht="30.45" customHeight="1" thickBot="1">
      <c r="B23" s="823" t="e">
        <f>#REF!</f>
        <v>#REF!</v>
      </c>
      <c r="C23" s="824"/>
      <c r="D23" s="824"/>
      <c r="E23" s="824"/>
      <c r="F23" s="824"/>
      <c r="G23" s="824"/>
      <c r="H23" s="824"/>
      <c r="I23" s="825"/>
      <c r="J23" s="212" t="e">
        <f>+#REF!</f>
        <v>#REF!</v>
      </c>
      <c r="K23" s="213">
        <v>35</v>
      </c>
      <c r="L23" s="817" t="e">
        <f>+#REF!</f>
        <v>#REF!</v>
      </c>
      <c r="M23" s="818"/>
      <c r="N23" s="214" t="e">
        <f>+K23*L23</f>
        <v>#REF!</v>
      </c>
    </row>
    <row r="24" spans="2:14" ht="15.6">
      <c r="B24" s="800" t="e">
        <f>#REF!</f>
        <v>#REF!</v>
      </c>
      <c r="C24" s="801"/>
      <c r="D24" s="801"/>
      <c r="E24" s="801"/>
      <c r="F24" s="801"/>
      <c r="G24" s="801"/>
      <c r="H24" s="801"/>
      <c r="I24" s="802"/>
      <c r="J24" s="212" t="e">
        <f>+#REF!</f>
        <v>#REF!</v>
      </c>
      <c r="K24" s="136">
        <v>1</v>
      </c>
      <c r="L24" s="817" t="e">
        <f>+#REF!</f>
        <v>#REF!</v>
      </c>
      <c r="M24" s="818"/>
      <c r="N24" s="214" t="e">
        <f>+K24*L24</f>
        <v>#REF!</v>
      </c>
    </row>
    <row r="25" spans="2:14" ht="30" customHeight="1" thickBot="1">
      <c r="B25" s="828"/>
      <c r="C25" s="829"/>
      <c r="D25" s="829"/>
      <c r="E25" s="829"/>
      <c r="F25" s="829"/>
      <c r="G25" s="829"/>
      <c r="H25" s="829"/>
      <c r="I25" s="830"/>
      <c r="J25" s="60"/>
      <c r="K25" s="60"/>
      <c r="L25" s="831"/>
      <c r="M25" s="750"/>
      <c r="N25" s="208"/>
    </row>
    <row r="26" spans="2:14" ht="25.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 t="e">
        <f>SUM(N23:N25)</f>
        <v>#REF!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63" t="s">
        <v>32</v>
      </c>
      <c r="C30" s="64"/>
      <c r="D30" s="64"/>
      <c r="E30" s="64"/>
      <c r="F30" s="64"/>
      <c r="G30" s="64"/>
      <c r="H30" s="65" t="s">
        <v>21</v>
      </c>
      <c r="I30" s="65" t="s">
        <v>33</v>
      </c>
      <c r="J30" s="66" t="s">
        <v>34</v>
      </c>
      <c r="K30" s="65" t="s">
        <v>35</v>
      </c>
      <c r="L30" s="723" t="s">
        <v>36</v>
      </c>
      <c r="M30" s="724"/>
      <c r="N30" s="67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122"/>
      <c r="K31" s="47"/>
      <c r="L31" s="728"/>
      <c r="M31" s="729"/>
      <c r="N31" s="70">
        <f>+K31*L31</f>
        <v>0</v>
      </c>
    </row>
    <row r="32" spans="2:14" ht="15.6">
      <c r="B32" s="133"/>
      <c r="C32" s="71"/>
      <c r="D32" s="71"/>
      <c r="E32" s="71"/>
      <c r="F32" s="71"/>
      <c r="G32" s="71"/>
      <c r="H32" s="72"/>
      <c r="I32" s="47"/>
      <c r="J32" s="47"/>
      <c r="K32" s="47"/>
      <c r="L32" s="73"/>
      <c r="M32" s="74"/>
      <c r="N32" s="134"/>
    </row>
    <row r="33" spans="2:14" ht="16.2" thickBot="1">
      <c r="B33" s="58"/>
      <c r="C33" s="59"/>
      <c r="D33" s="59"/>
      <c r="E33" s="59"/>
      <c r="F33" s="59"/>
      <c r="G33" s="59"/>
      <c r="H33" s="60"/>
      <c r="I33" s="76"/>
      <c r="J33" s="76"/>
      <c r="K33" s="76"/>
      <c r="L33" s="730"/>
      <c r="M33" s="731"/>
      <c r="N33" s="76"/>
    </row>
    <row r="34" spans="2:14" ht="22.5" customHeight="1" thickBot="1">
      <c r="B34" s="732" t="s">
        <v>28</v>
      </c>
      <c r="C34" s="712"/>
      <c r="D34" s="712"/>
      <c r="E34" s="712"/>
      <c r="F34" s="712"/>
      <c r="G34" s="712"/>
      <c r="H34" s="712"/>
      <c r="I34" s="712"/>
      <c r="J34" s="712"/>
      <c r="K34" s="712"/>
      <c r="L34" s="712"/>
      <c r="M34" s="713"/>
      <c r="N34" s="77">
        <f>SUM(N31:N33)</f>
        <v>0</v>
      </c>
    </row>
    <row r="35" spans="2:14" ht="15.6">
      <c r="B35" s="8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9"/>
    </row>
    <row r="36" spans="2:14" ht="15.6">
      <c r="B36" s="145" t="s">
        <v>37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4"/>
    </row>
    <row r="37" spans="2:14" ht="16.2" thickBot="1"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9"/>
    </row>
    <row r="38" spans="2:14" ht="31.2">
      <c r="B38" s="733" t="s">
        <v>38</v>
      </c>
      <c r="C38" s="734"/>
      <c r="D38" s="734"/>
      <c r="E38" s="734"/>
      <c r="F38" s="734"/>
      <c r="G38" s="734"/>
      <c r="H38" s="734"/>
      <c r="I38" s="65" t="s">
        <v>39</v>
      </c>
      <c r="J38" s="66" t="s">
        <v>40</v>
      </c>
      <c r="K38" s="65" t="s">
        <v>41</v>
      </c>
      <c r="L38" s="735" t="s">
        <v>25</v>
      </c>
      <c r="M38" s="736"/>
      <c r="N38" s="78" t="s">
        <v>26</v>
      </c>
    </row>
    <row r="39" spans="2:14" ht="33" customHeight="1">
      <c r="B39" s="693" t="e">
        <f>#REF!</f>
        <v>#REF!</v>
      </c>
      <c r="C39" s="694"/>
      <c r="D39" s="694"/>
      <c r="E39" s="694"/>
      <c r="F39" s="694"/>
      <c r="G39" s="694"/>
      <c r="H39" s="703"/>
      <c r="I39" s="79" t="e">
        <f>+K39/J39</f>
        <v>#REF!</v>
      </c>
      <c r="J39" s="80">
        <v>1.85</v>
      </c>
      <c r="K39" s="79" t="e">
        <f>+#REF!</f>
        <v>#REF!</v>
      </c>
      <c r="L39" s="832">
        <v>3</v>
      </c>
      <c r="M39" s="833"/>
      <c r="N39" s="11" t="e">
        <f>K39/L39</f>
        <v>#REF!</v>
      </c>
    </row>
    <row r="40" spans="2:14" ht="33" customHeight="1">
      <c r="B40" s="708" t="e">
        <f>#REF!</f>
        <v>#REF!</v>
      </c>
      <c r="C40" s="708"/>
      <c r="D40" s="708"/>
      <c r="E40" s="708"/>
      <c r="F40" s="708"/>
      <c r="G40" s="708"/>
      <c r="H40" s="708"/>
      <c r="I40" s="79" t="e">
        <f>+K40/J40</f>
        <v>#REF!</v>
      </c>
      <c r="J40" s="80">
        <v>1.85</v>
      </c>
      <c r="K40" s="79" t="e">
        <f>#REF!</f>
        <v>#REF!</v>
      </c>
      <c r="L40" s="832">
        <v>3</v>
      </c>
      <c r="M40" s="833"/>
      <c r="N40" s="11" t="e">
        <f>K40/L40</f>
        <v>#REF!</v>
      </c>
    </row>
    <row r="41" spans="2:14" ht="26.25" customHeight="1" thickBot="1">
      <c r="B41" s="732" t="s">
        <v>28</v>
      </c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3"/>
      <c r="N41" s="137" t="e">
        <f>SUM(N39:N40)</f>
        <v>#REF!</v>
      </c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20.25" customHeight="1" thickBot="1">
      <c r="B43" s="710" t="s">
        <v>42</v>
      </c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4"/>
      <c r="N43" s="88" t="e">
        <f>ROUND((N18+N26+N34+N41),0)</f>
        <v>#REF!</v>
      </c>
    </row>
    <row r="44" spans="2:14"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3"/>
    </row>
    <row r="45" spans="2:14">
      <c r="B45" s="148" t="s">
        <v>65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104"/>
    </row>
    <row r="46" spans="2:14" ht="15" thickBot="1">
      <c r="B46" s="101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3"/>
    </row>
    <row r="47" spans="2:14">
      <c r="B47" s="715" t="s">
        <v>66</v>
      </c>
      <c r="C47" s="716"/>
      <c r="D47" s="716"/>
      <c r="E47" s="716"/>
      <c r="F47" s="716"/>
      <c r="G47" s="716"/>
      <c r="H47" s="716"/>
      <c r="I47" s="105"/>
      <c r="J47" s="106"/>
      <c r="K47" s="107" t="s">
        <v>67</v>
      </c>
      <c r="L47" s="717" t="s">
        <v>68</v>
      </c>
      <c r="M47" s="718"/>
      <c r="N47" s="108"/>
    </row>
    <row r="48" spans="2:14">
      <c r="B48" s="719" t="s">
        <v>9</v>
      </c>
      <c r="C48" s="720"/>
      <c r="D48" s="720"/>
      <c r="E48" s="720"/>
      <c r="F48" s="720"/>
      <c r="G48" s="720"/>
      <c r="H48" s="720"/>
      <c r="I48" s="109"/>
      <c r="J48" s="110"/>
      <c r="K48" s="111">
        <v>0.24</v>
      </c>
      <c r="L48" s="721" t="e">
        <f>N43*K48</f>
        <v>#REF!</v>
      </c>
      <c r="M48" s="722"/>
      <c r="N48" s="112"/>
    </row>
    <row r="49" spans="1:14">
      <c r="B49" s="113" t="s">
        <v>10</v>
      </c>
      <c r="C49" s="114"/>
      <c r="D49" s="114"/>
      <c r="E49" s="114"/>
      <c r="F49" s="114"/>
      <c r="G49" s="114"/>
      <c r="H49" s="114"/>
      <c r="I49" s="109"/>
      <c r="J49" s="110"/>
      <c r="K49" s="111">
        <v>0.01</v>
      </c>
      <c r="L49" s="721" t="e">
        <f>N43*K49</f>
        <v>#REF!</v>
      </c>
      <c r="M49" s="722"/>
      <c r="N49" s="112"/>
    </row>
    <row r="50" spans="1:14" ht="15" thickBot="1">
      <c r="B50" s="115" t="s">
        <v>11</v>
      </c>
      <c r="C50" s="116"/>
      <c r="D50" s="116"/>
      <c r="E50" s="116"/>
      <c r="F50" s="116"/>
      <c r="G50" s="116"/>
      <c r="H50" s="116"/>
      <c r="I50" s="117"/>
      <c r="J50" s="118"/>
      <c r="K50" s="119">
        <v>0.05</v>
      </c>
      <c r="L50" s="701" t="e">
        <f>N43*K50</f>
        <v>#REF!</v>
      </c>
      <c r="M50" s="702"/>
      <c r="N50" s="112"/>
    </row>
    <row r="51" spans="1:14" ht="15" thickBot="1">
      <c r="B51" s="696" t="s">
        <v>28</v>
      </c>
      <c r="C51" s="697"/>
      <c r="D51" s="697"/>
      <c r="E51" s="697"/>
      <c r="F51" s="697"/>
      <c r="G51" s="697"/>
      <c r="H51" s="697"/>
      <c r="I51" s="697"/>
      <c r="J51" s="697"/>
      <c r="K51" s="697"/>
      <c r="L51" s="697"/>
      <c r="M51" s="698"/>
      <c r="N51" s="120" t="e">
        <f>L48+L49+L50</f>
        <v>#REF!</v>
      </c>
    </row>
    <row r="52" spans="1:14" ht="15" thickBot="1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 ht="15" thickBot="1">
      <c r="A53" t="s">
        <v>78</v>
      </c>
      <c r="B53" s="696" t="s">
        <v>69</v>
      </c>
      <c r="C53" s="697"/>
      <c r="D53" s="697"/>
      <c r="E53" s="697"/>
      <c r="F53" s="697"/>
      <c r="G53" s="697"/>
      <c r="H53" s="697"/>
      <c r="I53" s="697"/>
      <c r="J53" s="697"/>
      <c r="K53" s="697"/>
      <c r="L53" s="697"/>
      <c r="M53" s="698"/>
      <c r="N53" s="121" t="e">
        <f>N43+N51</f>
        <v>#REF!</v>
      </c>
    </row>
    <row r="54" spans="1:14" ht="15.6"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7"/>
    </row>
    <row r="55" spans="1:14" ht="15.6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1:14" ht="15.6">
      <c r="B56" s="8"/>
      <c r="C56" s="89"/>
      <c r="D56" s="89"/>
      <c r="E56" s="89"/>
      <c r="F56" s="89"/>
      <c r="G56" s="89"/>
      <c r="H56" s="6"/>
      <c r="I56" s="6"/>
      <c r="J56" s="6"/>
      <c r="K56" s="6"/>
      <c r="L56" s="6"/>
      <c r="M56" s="6"/>
      <c r="N56" s="9"/>
    </row>
    <row r="57" spans="1:14" ht="15.6">
      <c r="B57" s="12"/>
      <c r="C57" s="699" t="s">
        <v>16</v>
      </c>
      <c r="D57" s="699"/>
      <c r="E57" s="699"/>
      <c r="F57" s="699"/>
      <c r="G57" s="6"/>
      <c r="H57" s="89"/>
      <c r="I57" s="6"/>
      <c r="J57" s="699" t="s">
        <v>17</v>
      </c>
      <c r="K57" s="699"/>
      <c r="L57" s="699"/>
      <c r="M57" s="6"/>
      <c r="N57" s="9"/>
    </row>
    <row r="58" spans="1:14" ht="18.45" customHeight="1">
      <c r="B58" s="12"/>
      <c r="C58" s="700"/>
      <c r="D58" s="700"/>
      <c r="E58" s="700"/>
      <c r="F58" s="700"/>
      <c r="G58" s="89"/>
      <c r="H58" s="89"/>
      <c r="I58" s="6"/>
      <c r="J58" s="700"/>
      <c r="K58" s="700"/>
      <c r="L58" s="700"/>
      <c r="M58" s="6"/>
      <c r="N58" s="9"/>
    </row>
    <row r="59" spans="1:14" ht="31.5" customHeight="1">
      <c r="B59" s="687" t="s">
        <v>43</v>
      </c>
      <c r="C59" s="688"/>
      <c r="D59" s="688"/>
      <c r="E59" s="688"/>
      <c r="F59" s="688"/>
      <c r="G59" s="688"/>
      <c r="H59" s="688"/>
      <c r="I59" s="688"/>
      <c r="J59" s="688"/>
      <c r="K59" s="688"/>
      <c r="L59" s="688"/>
      <c r="M59" s="688"/>
      <c r="N59" s="689"/>
    </row>
    <row r="60" spans="1:14" ht="15.6">
      <c r="B60" s="690"/>
      <c r="C60" s="691"/>
      <c r="D60" s="691"/>
      <c r="E60" s="691"/>
      <c r="F60" s="691"/>
      <c r="G60" s="691"/>
      <c r="H60" s="691"/>
      <c r="I60" s="691"/>
      <c r="J60" s="691"/>
      <c r="K60" s="691"/>
      <c r="L60" s="691"/>
      <c r="M60" s="691"/>
      <c r="N60" s="692"/>
    </row>
    <row r="61" spans="1:14" ht="15.6">
      <c r="B61" s="693"/>
      <c r="C61" s="694"/>
      <c r="D61" s="694"/>
      <c r="E61" s="694"/>
      <c r="F61" s="694"/>
      <c r="G61" s="694"/>
      <c r="H61" s="694"/>
      <c r="I61" s="694"/>
      <c r="J61" s="694"/>
      <c r="K61" s="694"/>
      <c r="L61" s="694"/>
      <c r="M61" s="694"/>
      <c r="N61" s="695"/>
    </row>
    <row r="62" spans="1:14"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</row>
    <row r="63" spans="1:14"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</row>
    <row r="64" spans="1:14"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</row>
    <row r="65" spans="2:14"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</row>
    <row r="66" spans="2:14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</row>
    <row r="67" spans="2:14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</row>
    <row r="68" spans="2:14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</row>
  </sheetData>
  <mergeCells count="58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24:I24"/>
    <mergeCell ref="L24:M24"/>
    <mergeCell ref="B14:H14"/>
    <mergeCell ref="I14:J14"/>
    <mergeCell ref="L14:M14"/>
    <mergeCell ref="B16:D16"/>
    <mergeCell ref="B17:H17"/>
    <mergeCell ref="I17:J17"/>
    <mergeCell ref="L17:M17"/>
    <mergeCell ref="B18:M18"/>
    <mergeCell ref="B22:I22"/>
    <mergeCell ref="L22:M22"/>
    <mergeCell ref="B23:I23"/>
    <mergeCell ref="L23:M23"/>
    <mergeCell ref="B25:I25"/>
    <mergeCell ref="L25:M25"/>
    <mergeCell ref="B26:M26"/>
    <mergeCell ref="L30:M30"/>
    <mergeCell ref="B31:G31"/>
    <mergeCell ref="L31:M31"/>
    <mergeCell ref="L33:M33"/>
    <mergeCell ref="B34:M34"/>
    <mergeCell ref="B38:H38"/>
    <mergeCell ref="L38:M38"/>
    <mergeCell ref="B39:H39"/>
    <mergeCell ref="L39:M39"/>
    <mergeCell ref="B53:M53"/>
    <mergeCell ref="C57:F57"/>
    <mergeCell ref="J57:L57"/>
    <mergeCell ref="B41:M41"/>
    <mergeCell ref="B43:M43"/>
    <mergeCell ref="B47:H47"/>
    <mergeCell ref="L47:M47"/>
    <mergeCell ref="B48:H48"/>
    <mergeCell ref="L48:M48"/>
    <mergeCell ref="B40:H40"/>
    <mergeCell ref="L40:M40"/>
    <mergeCell ref="L49:M49"/>
    <mergeCell ref="L50:M50"/>
    <mergeCell ref="B51:M51"/>
    <mergeCell ref="C58:F58"/>
    <mergeCell ref="J58:L58"/>
    <mergeCell ref="B59:N59"/>
    <mergeCell ref="B60:N60"/>
    <mergeCell ref="B61:N61"/>
  </mergeCells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</sheetPr>
  <dimension ref="A1:O75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4" max="14" width="17.44140625" customWidth="1"/>
  </cols>
  <sheetData>
    <row r="1" spans="2:15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5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5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5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5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5" ht="24.45" customHeight="1" thickBot="1">
      <c r="B6" s="90" t="s">
        <v>73</v>
      </c>
      <c r="C6" s="785" t="e">
        <f>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5" ht="19.2" customHeight="1" thickBot="1">
      <c r="B7" s="762" t="s">
        <v>75</v>
      </c>
      <c r="C7" s="872" t="e">
        <f>#REF!</f>
        <v>#REF!</v>
      </c>
      <c r="D7" s="873"/>
      <c r="E7" s="873"/>
      <c r="F7" s="873"/>
      <c r="G7" s="873"/>
      <c r="H7" s="873"/>
      <c r="I7" s="873"/>
      <c r="J7" s="873"/>
      <c r="K7" s="873"/>
      <c r="L7" s="874"/>
      <c r="M7" s="91" t="e">
        <f>#REF!</f>
        <v>#REF!</v>
      </c>
      <c r="N7" s="169" t="e">
        <f>#REF!</f>
        <v>#REF!</v>
      </c>
    </row>
    <row r="8" spans="2:15" ht="24.45" customHeight="1" thickBot="1">
      <c r="B8" s="763"/>
      <c r="C8" s="875"/>
      <c r="D8" s="876"/>
      <c r="E8" s="876"/>
      <c r="F8" s="876"/>
      <c r="G8" s="876"/>
      <c r="H8" s="876"/>
      <c r="I8" s="876"/>
      <c r="J8" s="876"/>
      <c r="K8" s="876"/>
      <c r="L8" s="877"/>
      <c r="M8" s="234" t="s">
        <v>76</v>
      </c>
      <c r="N8" s="235" t="e">
        <f>#REF!</f>
        <v>#REF!</v>
      </c>
      <c r="O8" s="171"/>
    </row>
    <row r="9" spans="2:15" ht="15.6">
      <c r="B9" s="153" t="s">
        <v>22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96"/>
    </row>
    <row r="10" spans="2:15" ht="16.2" thickBot="1">
      <c r="B10" s="31"/>
      <c r="C10" s="6"/>
      <c r="D10" s="6"/>
      <c r="E10" s="6"/>
      <c r="F10" s="6"/>
      <c r="G10" s="6"/>
      <c r="H10" s="6"/>
      <c r="I10" s="32"/>
      <c r="J10" s="32"/>
      <c r="K10" s="6"/>
      <c r="L10" s="6"/>
      <c r="M10" s="6"/>
      <c r="N10" s="9"/>
    </row>
    <row r="11" spans="2:15" ht="15.6">
      <c r="B11" s="854" t="s">
        <v>20</v>
      </c>
      <c r="C11" s="855"/>
      <c r="D11" s="855"/>
      <c r="E11" s="855"/>
      <c r="F11" s="855"/>
      <c r="G11" s="855"/>
      <c r="H11" s="856"/>
      <c r="I11" s="860" t="s">
        <v>23</v>
      </c>
      <c r="J11" s="861"/>
      <c r="K11" s="138" t="s">
        <v>24</v>
      </c>
      <c r="L11" s="857" t="s">
        <v>25</v>
      </c>
      <c r="M11" s="856"/>
      <c r="N11" s="139" t="s">
        <v>26</v>
      </c>
    </row>
    <row r="12" spans="2:15" ht="15.45" customHeight="1">
      <c r="B12" s="690" t="e">
        <f>#REF!</f>
        <v>#REF!</v>
      </c>
      <c r="C12" s="691"/>
      <c r="D12" s="691"/>
      <c r="E12" s="691"/>
      <c r="F12" s="691"/>
      <c r="G12" s="691"/>
      <c r="H12" s="862"/>
      <c r="I12" s="798"/>
      <c r="J12" s="799"/>
      <c r="K12" s="866" t="e">
        <f>#REF!</f>
        <v>#REF!</v>
      </c>
      <c r="L12" s="868">
        <v>23</v>
      </c>
      <c r="M12" s="869"/>
      <c r="N12" s="858" t="e">
        <f>+K12/L12</f>
        <v>#REF!</v>
      </c>
    </row>
    <row r="13" spans="2:15" ht="15.45" customHeight="1">
      <c r="B13" s="863"/>
      <c r="C13" s="864"/>
      <c r="D13" s="864"/>
      <c r="E13" s="864"/>
      <c r="F13" s="864"/>
      <c r="G13" s="864"/>
      <c r="H13" s="865"/>
      <c r="I13" s="758"/>
      <c r="J13" s="759"/>
      <c r="K13" s="867"/>
      <c r="L13" s="870"/>
      <c r="M13" s="871"/>
      <c r="N13" s="859"/>
    </row>
    <row r="14" spans="2:15" ht="22.5" customHeight="1">
      <c r="B14" s="693"/>
      <c r="C14" s="694"/>
      <c r="D14" s="694"/>
      <c r="E14" s="694"/>
      <c r="F14" s="694"/>
      <c r="G14" s="694"/>
      <c r="H14" s="703"/>
      <c r="I14" s="37"/>
      <c r="J14" s="38"/>
      <c r="K14" s="25"/>
      <c r="L14" s="794"/>
      <c r="M14" s="795"/>
      <c r="N14" s="24"/>
    </row>
    <row r="15" spans="2:15" ht="28.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94"/>
      <c r="M15" s="795"/>
      <c r="N15" s="44"/>
    </row>
    <row r="16" spans="2:15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N48*M17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16.2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SUM(N12:N18)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854" t="s">
        <v>20</v>
      </c>
      <c r="C23" s="855"/>
      <c r="D23" s="855"/>
      <c r="E23" s="855"/>
      <c r="F23" s="855"/>
      <c r="G23" s="855"/>
      <c r="H23" s="855"/>
      <c r="I23" s="856"/>
      <c r="J23" s="146" t="s">
        <v>21</v>
      </c>
      <c r="K23" s="138" t="s">
        <v>2</v>
      </c>
      <c r="L23" s="857" t="s">
        <v>30</v>
      </c>
      <c r="M23" s="856"/>
      <c r="N23" s="139" t="s">
        <v>26</v>
      </c>
    </row>
    <row r="24" spans="2:14" ht="30.45" customHeight="1">
      <c r="B24" s="744"/>
      <c r="C24" s="745"/>
      <c r="D24" s="745"/>
      <c r="E24" s="745"/>
      <c r="F24" s="745"/>
      <c r="G24" s="745"/>
      <c r="H24" s="745"/>
      <c r="I24" s="746"/>
      <c r="J24" s="10"/>
      <c r="K24" s="57"/>
      <c r="L24" s="738"/>
      <c r="M24" s="739"/>
      <c r="N24" s="24"/>
    </row>
    <row r="25" spans="2:14" ht="16.2" thickBot="1">
      <c r="B25" s="58"/>
      <c r="C25" s="59"/>
      <c r="D25" s="59"/>
      <c r="E25" s="59"/>
      <c r="F25" s="59"/>
      <c r="G25" s="59"/>
      <c r="H25" s="59"/>
      <c r="I25" s="59"/>
      <c r="J25" s="60"/>
      <c r="K25" s="60"/>
      <c r="L25" s="61"/>
      <c r="M25" s="26"/>
      <c r="N25" s="62"/>
    </row>
    <row r="26" spans="2:14" ht="26.2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>
        <f>SUM(N24:N25)</f>
        <v>0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140" t="s">
        <v>32</v>
      </c>
      <c r="C30" s="141"/>
      <c r="D30" s="141"/>
      <c r="E30" s="141"/>
      <c r="F30" s="141"/>
      <c r="G30" s="141"/>
      <c r="H30" s="142" t="s">
        <v>21</v>
      </c>
      <c r="I30" s="142" t="s">
        <v>33</v>
      </c>
      <c r="J30" s="143" t="s">
        <v>34</v>
      </c>
      <c r="K30" s="142" t="s">
        <v>35</v>
      </c>
      <c r="L30" s="852" t="s">
        <v>36</v>
      </c>
      <c r="M30" s="853"/>
      <c r="N30" s="144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23"/>
      <c r="K31" s="47"/>
      <c r="L31" s="728"/>
      <c r="M31" s="729"/>
      <c r="N31" s="70"/>
    </row>
    <row r="32" spans="2:14" ht="15.6">
      <c r="B32" s="68"/>
      <c r="C32" s="71"/>
      <c r="D32" s="71"/>
      <c r="E32" s="71"/>
      <c r="F32" s="71"/>
      <c r="G32" s="71"/>
      <c r="H32" s="69"/>
      <c r="I32" s="47"/>
      <c r="J32" s="23"/>
      <c r="K32" s="47"/>
      <c r="L32" s="728"/>
      <c r="M32" s="729"/>
      <c r="N32" s="70"/>
    </row>
    <row r="33" spans="2:15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5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5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5" ht="16.2" thickBot="1">
      <c r="B36" s="58"/>
      <c r="C36" s="172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5" ht="16.2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N31+N32+N33+N34+N35</f>
        <v>0</v>
      </c>
    </row>
    <row r="38" spans="2:15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5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5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5" ht="31.2">
      <c r="B41" s="848" t="s">
        <v>38</v>
      </c>
      <c r="C41" s="849"/>
      <c r="D41" s="849"/>
      <c r="E41" s="849"/>
      <c r="F41" s="849"/>
      <c r="G41" s="849"/>
      <c r="H41" s="849"/>
      <c r="I41" s="142" t="s">
        <v>39</v>
      </c>
      <c r="J41" s="143" t="s">
        <v>40</v>
      </c>
      <c r="K41" s="142" t="s">
        <v>41</v>
      </c>
      <c r="L41" s="850" t="s">
        <v>25</v>
      </c>
      <c r="M41" s="851"/>
      <c r="N41" s="147" t="s">
        <v>26</v>
      </c>
    </row>
    <row r="42" spans="2:15" ht="15.6">
      <c r="B42" s="693" t="e">
        <f>#REF!</f>
        <v>#REF!</v>
      </c>
      <c r="C42" s="694"/>
      <c r="D42" s="694"/>
      <c r="E42" s="694"/>
      <c r="F42" s="694"/>
      <c r="G42" s="694"/>
      <c r="H42" s="703"/>
      <c r="I42" s="79" t="e">
        <f>+(K42/J42)</f>
        <v>#REF!</v>
      </c>
      <c r="J42" s="80">
        <v>1.85</v>
      </c>
      <c r="K42" s="547" t="e">
        <f>#REF!</f>
        <v>#REF!</v>
      </c>
      <c r="L42" s="704">
        <f>L12*8</f>
        <v>184</v>
      </c>
      <c r="M42" s="705"/>
      <c r="N42" s="11" t="e">
        <f>K42/L42</f>
        <v>#REF!</v>
      </c>
      <c r="O42" t="s">
        <v>531</v>
      </c>
    </row>
    <row r="43" spans="2:15" ht="18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546" t="e">
        <f>+(K43/J43)</f>
        <v>#REF!</v>
      </c>
      <c r="J43" s="80">
        <v>1.85</v>
      </c>
      <c r="K43" s="547" t="e">
        <f>#REF!</f>
        <v>#REF!</v>
      </c>
      <c r="L43" s="704">
        <f>L12*8</f>
        <v>184</v>
      </c>
      <c r="M43" s="705"/>
      <c r="N43" s="11" t="e">
        <f>K43/L43</f>
        <v>#REF!</v>
      </c>
      <c r="O43" t="s">
        <v>528</v>
      </c>
    </row>
    <row r="44" spans="2:15" ht="15.6">
      <c r="B44" s="81"/>
      <c r="C44" s="71"/>
      <c r="D44" s="71"/>
      <c r="E44" s="71"/>
      <c r="F44" s="71"/>
      <c r="G44" s="71"/>
      <c r="H44" s="71"/>
      <c r="I44" s="47"/>
      <c r="J44" s="82"/>
      <c r="K44" s="49"/>
      <c r="L44" s="83"/>
      <c r="M44" s="84"/>
      <c r="N44" s="85"/>
    </row>
    <row r="45" spans="2:15" ht="15.6">
      <c r="B45" s="81"/>
      <c r="C45" s="71"/>
      <c r="D45" s="71"/>
      <c r="E45" s="71"/>
      <c r="F45" s="71"/>
      <c r="G45" s="71"/>
      <c r="H45" s="71"/>
      <c r="I45" s="47"/>
      <c r="J45" s="82"/>
      <c r="K45" s="49"/>
      <c r="L45" s="83"/>
      <c r="M45" s="84"/>
      <c r="N45" s="85"/>
    </row>
    <row r="46" spans="2:15" ht="15.6">
      <c r="B46" s="81"/>
      <c r="C46" s="71"/>
      <c r="D46" s="71"/>
      <c r="E46" s="71"/>
      <c r="F46" s="71"/>
      <c r="G46" s="71"/>
      <c r="H46" s="71"/>
      <c r="I46" s="47"/>
      <c r="J46" s="82"/>
      <c r="K46" s="49"/>
      <c r="L46" s="83"/>
      <c r="M46" s="86"/>
      <c r="N46" s="85"/>
    </row>
    <row r="47" spans="2:15" ht="16.2" thickBot="1">
      <c r="B47" s="706"/>
      <c r="C47" s="707"/>
      <c r="D47" s="707"/>
      <c r="E47" s="707"/>
      <c r="F47" s="707"/>
      <c r="G47" s="707"/>
      <c r="H47" s="707"/>
      <c r="I47" s="76"/>
      <c r="J47" s="76"/>
      <c r="K47" s="76"/>
      <c r="L47" s="708"/>
      <c r="M47" s="709"/>
      <c r="N47" s="76"/>
    </row>
    <row r="48" spans="2:15" ht="16.2" thickBot="1">
      <c r="B48" s="710" t="s">
        <v>28</v>
      </c>
      <c r="C48" s="711"/>
      <c r="D48" s="711"/>
      <c r="E48" s="711"/>
      <c r="F48" s="711"/>
      <c r="G48" s="711"/>
      <c r="H48" s="711"/>
      <c r="I48" s="712"/>
      <c r="J48" s="712"/>
      <c r="K48" s="712"/>
      <c r="L48" s="712"/>
      <c r="M48" s="713"/>
      <c r="N48" s="87" t="e">
        <f>SUM(N42:N47)</f>
        <v>#REF!</v>
      </c>
    </row>
    <row r="49" spans="1:14" ht="16.2" thickBot="1">
      <c r="B49" s="8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9"/>
    </row>
    <row r="50" spans="1:14" ht="40.5" customHeight="1" thickBot="1">
      <c r="B50" s="710" t="s">
        <v>42</v>
      </c>
      <c r="C50" s="711"/>
      <c r="D50" s="711"/>
      <c r="E50" s="711"/>
      <c r="F50" s="711"/>
      <c r="G50" s="711"/>
      <c r="H50" s="711"/>
      <c r="I50" s="711"/>
      <c r="J50" s="711"/>
      <c r="K50" s="711"/>
      <c r="L50" s="711"/>
      <c r="M50" s="714"/>
      <c r="N50" s="88" t="e">
        <f>ROUND((N19+N26+N37+N48),0)</f>
        <v>#REF!</v>
      </c>
    </row>
    <row r="51" spans="1:14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148" t="s">
        <v>65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104"/>
    </row>
    <row r="53" spans="1:14" ht="15" thickBot="1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844" t="s">
        <v>66</v>
      </c>
      <c r="C54" s="845"/>
      <c r="D54" s="845"/>
      <c r="E54" s="845"/>
      <c r="F54" s="845"/>
      <c r="G54" s="845"/>
      <c r="H54" s="845"/>
      <c r="I54" s="149"/>
      <c r="J54" s="150"/>
      <c r="K54" s="151" t="s">
        <v>67</v>
      </c>
      <c r="L54" s="846" t="s">
        <v>68</v>
      </c>
      <c r="M54" s="847"/>
      <c r="N54" s="152"/>
    </row>
    <row r="55" spans="1:14">
      <c r="B55" s="719" t="s">
        <v>9</v>
      </c>
      <c r="C55" s="720"/>
      <c r="D55" s="720"/>
      <c r="E55" s="720"/>
      <c r="F55" s="720"/>
      <c r="G55" s="720"/>
      <c r="H55" s="720"/>
      <c r="I55" s="109"/>
      <c r="J55" s="110"/>
      <c r="K55" s="111">
        <v>0.24</v>
      </c>
      <c r="L55" s="721" t="e">
        <f>N50*K55</f>
        <v>#REF!</v>
      </c>
      <c r="M55" s="722"/>
      <c r="N55" s="112"/>
    </row>
    <row r="56" spans="1:14">
      <c r="B56" s="113" t="s">
        <v>10</v>
      </c>
      <c r="C56" s="114"/>
      <c r="D56" s="114"/>
      <c r="E56" s="114"/>
      <c r="F56" s="114"/>
      <c r="G56" s="114"/>
      <c r="H56" s="114"/>
      <c r="I56" s="109"/>
      <c r="J56" s="110"/>
      <c r="K56" s="111">
        <v>0.01</v>
      </c>
      <c r="L56" s="721" t="e">
        <f>N50*K56</f>
        <v>#REF!</v>
      </c>
      <c r="M56" s="722"/>
      <c r="N56" s="112"/>
    </row>
    <row r="57" spans="1:14" ht="15" thickBot="1">
      <c r="B57" s="115" t="s">
        <v>11</v>
      </c>
      <c r="C57" s="116"/>
      <c r="D57" s="116"/>
      <c r="E57" s="116"/>
      <c r="F57" s="116"/>
      <c r="G57" s="116"/>
      <c r="H57" s="116"/>
      <c r="I57" s="117"/>
      <c r="J57" s="118"/>
      <c r="K57" s="119">
        <v>0.05</v>
      </c>
      <c r="L57" s="701" t="e">
        <f>N50*K57</f>
        <v>#REF!</v>
      </c>
      <c r="M57" s="702"/>
      <c r="N57" s="112"/>
    </row>
    <row r="58" spans="1:14" ht="15" thickBot="1">
      <c r="B58" s="696" t="s">
        <v>28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0" t="e">
        <f>L55+L56+L57</f>
        <v>#REF!</v>
      </c>
    </row>
    <row r="59" spans="1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1:14" ht="15" thickBot="1">
      <c r="A60" t="s">
        <v>78</v>
      </c>
      <c r="B60" s="696" t="s">
        <v>69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1" t="e">
        <f>N50+N58</f>
        <v>#REF!</v>
      </c>
    </row>
    <row r="61" spans="1:14" ht="15.6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7"/>
    </row>
    <row r="62" spans="1:14" ht="15.6">
      <c r="B62" s="8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9"/>
    </row>
    <row r="63" spans="1:14" ht="15.6">
      <c r="B63" s="8"/>
      <c r="C63" s="89"/>
      <c r="D63" s="89"/>
      <c r="E63" s="89"/>
      <c r="F63" s="89"/>
      <c r="G63" s="89"/>
      <c r="H63" s="6"/>
      <c r="I63" s="6"/>
      <c r="J63" s="6"/>
      <c r="K63" s="6"/>
      <c r="L63" s="6"/>
      <c r="M63" s="6"/>
      <c r="N63" s="9"/>
    </row>
    <row r="64" spans="1:14" ht="15.6">
      <c r="B64" s="12"/>
      <c r="C64" s="699" t="s">
        <v>16</v>
      </c>
      <c r="D64" s="699"/>
      <c r="E64" s="699"/>
      <c r="F64" s="699"/>
      <c r="G64" s="6"/>
      <c r="H64" s="89"/>
      <c r="I64" s="6"/>
      <c r="J64" s="699" t="s">
        <v>17</v>
      </c>
      <c r="K64" s="699"/>
      <c r="L64" s="699"/>
      <c r="M64" s="6"/>
      <c r="N64" s="9"/>
    </row>
    <row r="65" spans="2:14" ht="18.45" customHeight="1">
      <c r="B65" s="12"/>
      <c r="C65" s="700"/>
      <c r="D65" s="700"/>
      <c r="E65" s="700"/>
      <c r="F65" s="700"/>
      <c r="G65" s="89"/>
      <c r="H65" s="89"/>
      <c r="I65" s="6"/>
      <c r="J65" s="700"/>
      <c r="K65" s="700"/>
      <c r="L65" s="700"/>
      <c r="M65" s="6"/>
      <c r="N65" s="9"/>
    </row>
    <row r="66" spans="2:14" ht="31.5" customHeight="1">
      <c r="B66" s="687" t="s">
        <v>43</v>
      </c>
      <c r="C66" s="688"/>
      <c r="D66" s="688"/>
      <c r="E66" s="688"/>
      <c r="F66" s="688"/>
      <c r="G66" s="688"/>
      <c r="H66" s="688"/>
      <c r="I66" s="688"/>
      <c r="J66" s="688"/>
      <c r="K66" s="688"/>
      <c r="L66" s="688"/>
      <c r="M66" s="688"/>
      <c r="N66" s="689"/>
    </row>
    <row r="67" spans="2:14" ht="15.6">
      <c r="B67" s="690"/>
      <c r="C67" s="691"/>
      <c r="D67" s="691"/>
      <c r="E67" s="691"/>
      <c r="F67" s="691"/>
      <c r="G67" s="691"/>
      <c r="H67" s="691"/>
      <c r="I67" s="691"/>
      <c r="J67" s="691"/>
      <c r="K67" s="691"/>
      <c r="L67" s="691"/>
      <c r="M67" s="691"/>
      <c r="N67" s="692"/>
    </row>
    <row r="68" spans="2:14" ht="15.6">
      <c r="B68" s="693"/>
      <c r="C68" s="694"/>
      <c r="D68" s="694"/>
      <c r="E68" s="694"/>
      <c r="F68" s="694"/>
      <c r="G68" s="694"/>
      <c r="H68" s="694"/>
      <c r="I68" s="694"/>
      <c r="J68" s="694"/>
      <c r="K68" s="694"/>
      <c r="L68" s="694"/>
      <c r="M68" s="694"/>
      <c r="N68" s="695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17:D17"/>
    <mergeCell ref="B11:H11"/>
    <mergeCell ref="I11:J11"/>
    <mergeCell ref="L11:M11"/>
    <mergeCell ref="B12:H13"/>
    <mergeCell ref="I12:J13"/>
    <mergeCell ref="K12:K13"/>
    <mergeCell ref="L12:M13"/>
    <mergeCell ref="N12:N13"/>
    <mergeCell ref="B14:H14"/>
    <mergeCell ref="L14:M14"/>
    <mergeCell ref="B15:H15"/>
    <mergeCell ref="L15:M15"/>
    <mergeCell ref="B18:H18"/>
    <mergeCell ref="I18:J18"/>
    <mergeCell ref="L18:M18"/>
    <mergeCell ref="B19:M19"/>
    <mergeCell ref="B23:I23"/>
    <mergeCell ref="L23:M23"/>
    <mergeCell ref="B41:H41"/>
    <mergeCell ref="L41:M41"/>
    <mergeCell ref="B24:I24"/>
    <mergeCell ref="L24:M24"/>
    <mergeCell ref="B26:M26"/>
    <mergeCell ref="L30:M30"/>
    <mergeCell ref="B31:G31"/>
    <mergeCell ref="L31:M31"/>
    <mergeCell ref="L32:M32"/>
    <mergeCell ref="L33:M33"/>
    <mergeCell ref="L34:M34"/>
    <mergeCell ref="L36:M36"/>
    <mergeCell ref="B37:M37"/>
    <mergeCell ref="B42:H42"/>
    <mergeCell ref="L42:M42"/>
    <mergeCell ref="B43:H43"/>
    <mergeCell ref="L43:M43"/>
    <mergeCell ref="B47:H47"/>
    <mergeCell ref="L47:M47"/>
    <mergeCell ref="B48:M48"/>
    <mergeCell ref="B50:M50"/>
    <mergeCell ref="B54:H54"/>
    <mergeCell ref="L54:M54"/>
    <mergeCell ref="B55:H55"/>
    <mergeCell ref="L55:M55"/>
    <mergeCell ref="L56:M56"/>
    <mergeCell ref="L57:M57"/>
    <mergeCell ref="B58:M58"/>
    <mergeCell ref="B60:M60"/>
    <mergeCell ref="C64:F64"/>
    <mergeCell ref="J64:L64"/>
    <mergeCell ref="C65:F65"/>
    <mergeCell ref="J65:L65"/>
    <mergeCell ref="B66:N66"/>
    <mergeCell ref="B67:N67"/>
    <mergeCell ref="B68:N68"/>
  </mergeCells>
  <pageMargins left="0.7" right="0.7" top="0.75" bottom="0.75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0000"/>
    <pageSetUpPr fitToPage="1"/>
  </sheetPr>
  <dimension ref="A1:O75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4" max="14" width="17.44140625" customWidth="1"/>
  </cols>
  <sheetData>
    <row r="1" spans="2:15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5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5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5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5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5" ht="24.45" customHeight="1" thickBot="1">
      <c r="B6" s="90" t="s">
        <v>73</v>
      </c>
      <c r="C6" s="785" t="e">
        <f>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5" ht="19.2" customHeight="1" thickBot="1">
      <c r="B7" s="762" t="s">
        <v>75</v>
      </c>
      <c r="C7" s="872" t="e">
        <f>#REF!</f>
        <v>#REF!</v>
      </c>
      <c r="D7" s="873"/>
      <c r="E7" s="873"/>
      <c r="F7" s="873"/>
      <c r="G7" s="873"/>
      <c r="H7" s="873"/>
      <c r="I7" s="873"/>
      <c r="J7" s="873"/>
      <c r="K7" s="873"/>
      <c r="L7" s="874"/>
      <c r="M7" s="91" t="e">
        <f>#REF!</f>
        <v>#REF!</v>
      </c>
      <c r="N7" s="169" t="e">
        <f>#REF!</f>
        <v>#REF!</v>
      </c>
    </row>
    <row r="8" spans="2:15" ht="24.45" customHeight="1" thickBot="1">
      <c r="B8" s="763"/>
      <c r="C8" s="875"/>
      <c r="D8" s="876"/>
      <c r="E8" s="876"/>
      <c r="F8" s="876"/>
      <c r="G8" s="876"/>
      <c r="H8" s="876"/>
      <c r="I8" s="876"/>
      <c r="J8" s="876"/>
      <c r="K8" s="876"/>
      <c r="L8" s="877"/>
      <c r="M8" s="94" t="s">
        <v>76</v>
      </c>
      <c r="N8" s="170" t="e">
        <f>#REF!</f>
        <v>#REF!</v>
      </c>
      <c r="O8" s="171"/>
    </row>
    <row r="9" spans="2:15" ht="15.6">
      <c r="B9" s="153" t="s">
        <v>22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96"/>
    </row>
    <row r="10" spans="2:15" ht="16.2" thickBot="1">
      <c r="B10" s="31"/>
      <c r="C10" s="6"/>
      <c r="D10" s="6"/>
      <c r="E10" s="6"/>
      <c r="F10" s="6"/>
      <c r="G10" s="6"/>
      <c r="H10" s="6"/>
      <c r="I10" s="32"/>
      <c r="J10" s="32"/>
      <c r="K10" s="6"/>
      <c r="L10" s="6"/>
      <c r="M10" s="6"/>
      <c r="N10" s="9"/>
    </row>
    <row r="11" spans="2:15" ht="15.6">
      <c r="B11" s="854" t="s">
        <v>20</v>
      </c>
      <c r="C11" s="855"/>
      <c r="D11" s="855"/>
      <c r="E11" s="855"/>
      <c r="F11" s="855"/>
      <c r="G11" s="855"/>
      <c r="H11" s="856"/>
      <c r="I11" s="860" t="s">
        <v>23</v>
      </c>
      <c r="J11" s="861"/>
      <c r="K11" s="138" t="s">
        <v>24</v>
      </c>
      <c r="L11" s="857" t="s">
        <v>25</v>
      </c>
      <c r="M11" s="856"/>
      <c r="N11" s="139" t="s">
        <v>26</v>
      </c>
    </row>
    <row r="12" spans="2:15" ht="15.45" customHeight="1">
      <c r="B12" s="690" t="e">
        <f>#REF!</f>
        <v>#REF!</v>
      </c>
      <c r="C12" s="691"/>
      <c r="D12" s="691"/>
      <c r="E12" s="691"/>
      <c r="F12" s="691"/>
      <c r="G12" s="691"/>
      <c r="H12" s="862"/>
      <c r="I12" s="798"/>
      <c r="J12" s="799"/>
      <c r="K12" s="866" t="e">
        <f>#REF!</f>
        <v>#REF!</v>
      </c>
      <c r="L12" s="868">
        <v>2.35</v>
      </c>
      <c r="M12" s="869"/>
      <c r="N12" s="858" t="e">
        <f>+K12/L12</f>
        <v>#REF!</v>
      </c>
    </row>
    <row r="13" spans="2:15" ht="15.45" customHeight="1">
      <c r="B13" s="863"/>
      <c r="C13" s="864"/>
      <c r="D13" s="864"/>
      <c r="E13" s="864"/>
      <c r="F13" s="864"/>
      <c r="G13" s="864"/>
      <c r="H13" s="865"/>
      <c r="I13" s="758"/>
      <c r="J13" s="759"/>
      <c r="K13" s="867"/>
      <c r="L13" s="870"/>
      <c r="M13" s="871"/>
      <c r="N13" s="859"/>
    </row>
    <row r="14" spans="2:15" ht="22.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37"/>
      <c r="J14" s="38"/>
      <c r="K14" s="25" t="e">
        <f>+#REF!</f>
        <v>#REF!</v>
      </c>
      <c r="L14" s="794">
        <f>L12</f>
        <v>2.35</v>
      </c>
      <c r="M14" s="795"/>
      <c r="N14" s="24" t="e">
        <f>+K14/L14</f>
        <v>#REF!</v>
      </c>
    </row>
    <row r="15" spans="2:15" ht="28.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94"/>
      <c r="M15" s="795"/>
      <c r="N15" s="44"/>
    </row>
    <row r="16" spans="2:15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N48*M17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16.2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SUM(N12:N18)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854" t="s">
        <v>20</v>
      </c>
      <c r="C23" s="855"/>
      <c r="D23" s="855"/>
      <c r="E23" s="855"/>
      <c r="F23" s="855"/>
      <c r="G23" s="855"/>
      <c r="H23" s="855"/>
      <c r="I23" s="856"/>
      <c r="J23" s="146" t="s">
        <v>21</v>
      </c>
      <c r="K23" s="138" t="s">
        <v>2</v>
      </c>
      <c r="L23" s="857" t="s">
        <v>30</v>
      </c>
      <c r="M23" s="856"/>
      <c r="N23" s="139" t="s">
        <v>26</v>
      </c>
    </row>
    <row r="24" spans="2:14" ht="30.45" customHeight="1">
      <c r="B24" s="744"/>
      <c r="C24" s="745"/>
      <c r="D24" s="745"/>
      <c r="E24" s="745"/>
      <c r="F24" s="745"/>
      <c r="G24" s="745"/>
      <c r="H24" s="745"/>
      <c r="I24" s="746"/>
      <c r="J24" s="10"/>
      <c r="K24" s="57"/>
      <c r="L24" s="738"/>
      <c r="M24" s="739"/>
      <c r="N24" s="24"/>
    </row>
    <row r="25" spans="2:14" ht="16.2" thickBot="1">
      <c r="B25" s="58"/>
      <c r="C25" s="59"/>
      <c r="D25" s="59"/>
      <c r="E25" s="59"/>
      <c r="F25" s="59"/>
      <c r="G25" s="59"/>
      <c r="H25" s="59"/>
      <c r="I25" s="59"/>
      <c r="J25" s="60"/>
      <c r="K25" s="60"/>
      <c r="L25" s="61"/>
      <c r="M25" s="26"/>
      <c r="N25" s="62"/>
    </row>
    <row r="26" spans="2:14" ht="26.2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>
        <f>SUM(N24:N25)</f>
        <v>0</v>
      </c>
    </row>
    <row r="27" spans="2:14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4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4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31.2">
      <c r="B30" s="140" t="s">
        <v>32</v>
      </c>
      <c r="C30" s="141"/>
      <c r="D30" s="141"/>
      <c r="E30" s="141"/>
      <c r="F30" s="141"/>
      <c r="G30" s="141"/>
      <c r="H30" s="142" t="s">
        <v>21</v>
      </c>
      <c r="I30" s="142" t="s">
        <v>33</v>
      </c>
      <c r="J30" s="143" t="s">
        <v>34</v>
      </c>
      <c r="K30" s="142" t="s">
        <v>35</v>
      </c>
      <c r="L30" s="852" t="s">
        <v>36</v>
      </c>
      <c r="M30" s="853"/>
      <c r="N30" s="144" t="s">
        <v>26</v>
      </c>
    </row>
    <row r="31" spans="2:14" ht="30.75" customHeight="1">
      <c r="B31" s="725"/>
      <c r="C31" s="726"/>
      <c r="D31" s="726"/>
      <c r="E31" s="726"/>
      <c r="F31" s="726"/>
      <c r="G31" s="727"/>
      <c r="H31" s="69"/>
      <c r="I31" s="47"/>
      <c r="J31" s="23"/>
      <c r="K31" s="47"/>
      <c r="L31" s="728"/>
      <c r="M31" s="729"/>
      <c r="N31" s="70"/>
    </row>
    <row r="32" spans="2:14" ht="15.6">
      <c r="B32" s="68"/>
      <c r="C32" s="71"/>
      <c r="D32" s="71"/>
      <c r="E32" s="71"/>
      <c r="F32" s="71"/>
      <c r="G32" s="71"/>
      <c r="H32" s="69"/>
      <c r="I32" s="47"/>
      <c r="J32" s="23"/>
      <c r="K32" s="47"/>
      <c r="L32" s="728"/>
      <c r="M32" s="729"/>
      <c r="N32" s="70"/>
    </row>
    <row r="33" spans="2:15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5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5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5" ht="16.2" thickBot="1">
      <c r="B36" s="58"/>
      <c r="C36" s="172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5" ht="16.2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N31+N32+N33+N34+N35</f>
        <v>0</v>
      </c>
    </row>
    <row r="38" spans="2:15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5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5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5" ht="31.2">
      <c r="B41" s="848" t="s">
        <v>38</v>
      </c>
      <c r="C41" s="849"/>
      <c r="D41" s="849"/>
      <c r="E41" s="849"/>
      <c r="F41" s="849"/>
      <c r="G41" s="849"/>
      <c r="H41" s="849"/>
      <c r="I41" s="142" t="s">
        <v>39</v>
      </c>
      <c r="J41" s="143" t="s">
        <v>40</v>
      </c>
      <c r="K41" s="142" t="s">
        <v>41</v>
      </c>
      <c r="L41" s="850" t="s">
        <v>25</v>
      </c>
      <c r="M41" s="851"/>
      <c r="N41" s="147" t="s">
        <v>26</v>
      </c>
    </row>
    <row r="42" spans="2:15" ht="15.6">
      <c r="B42" s="693" t="e">
        <f>#REF!</f>
        <v>#REF!</v>
      </c>
      <c r="C42" s="694"/>
      <c r="D42" s="694"/>
      <c r="E42" s="694"/>
      <c r="F42" s="694"/>
      <c r="G42" s="694"/>
      <c r="H42" s="703"/>
      <c r="I42" s="79" t="e">
        <f>+(K42/J42)</f>
        <v>#REF!</v>
      </c>
      <c r="J42" s="80">
        <v>1.85</v>
      </c>
      <c r="K42" s="547" t="e">
        <f>#REF!</f>
        <v>#REF!</v>
      </c>
      <c r="L42" s="704">
        <f>L12*8</f>
        <v>18.8</v>
      </c>
      <c r="M42" s="705"/>
      <c r="N42" s="11" t="e">
        <f>K42/L42</f>
        <v>#REF!</v>
      </c>
      <c r="O42" t="s">
        <v>531</v>
      </c>
    </row>
    <row r="43" spans="2:15" ht="18" customHeight="1">
      <c r="B43" s="693" t="e">
        <f>+#REF!</f>
        <v>#REF!</v>
      </c>
      <c r="C43" s="694"/>
      <c r="D43" s="694"/>
      <c r="E43" s="694"/>
      <c r="F43" s="694"/>
      <c r="G43" s="694"/>
      <c r="H43" s="703"/>
      <c r="I43" s="79" t="e">
        <f>+(K43/J43)</f>
        <v>#REF!</v>
      </c>
      <c r="J43" s="80">
        <v>1.85</v>
      </c>
      <c r="K43" s="547" t="e">
        <f>#REF!</f>
        <v>#REF!</v>
      </c>
      <c r="L43" s="704">
        <f>L12*8</f>
        <v>18.8</v>
      </c>
      <c r="M43" s="705"/>
      <c r="N43" s="11" t="e">
        <f>K43/L43</f>
        <v>#REF!</v>
      </c>
      <c r="O43" t="s">
        <v>528</v>
      </c>
    </row>
    <row r="44" spans="2:15" ht="15.6">
      <c r="B44" s="81"/>
      <c r="C44" s="71"/>
      <c r="D44" s="71"/>
      <c r="E44" s="71"/>
      <c r="F44" s="71"/>
      <c r="G44" s="71"/>
      <c r="H44" s="71"/>
      <c r="I44" s="47"/>
      <c r="J44" s="82"/>
      <c r="K44" s="49"/>
      <c r="L44" s="83"/>
      <c r="M44" s="84"/>
      <c r="N44" s="85"/>
    </row>
    <row r="45" spans="2:15" ht="15.6">
      <c r="B45" s="81"/>
      <c r="C45" s="71"/>
      <c r="D45" s="71"/>
      <c r="E45" s="71"/>
      <c r="F45" s="71"/>
      <c r="G45" s="71"/>
      <c r="H45" s="71"/>
      <c r="I45" s="47"/>
      <c r="J45" s="82"/>
      <c r="K45" s="49"/>
      <c r="L45" s="83"/>
      <c r="M45" s="84"/>
      <c r="N45" s="85"/>
    </row>
    <row r="46" spans="2:15" ht="15.6">
      <c r="B46" s="81"/>
      <c r="C46" s="71"/>
      <c r="D46" s="71"/>
      <c r="E46" s="71"/>
      <c r="F46" s="71"/>
      <c r="G46" s="71"/>
      <c r="H46" s="71"/>
      <c r="I46" s="47"/>
      <c r="J46" s="82"/>
      <c r="K46" s="49"/>
      <c r="L46" s="83"/>
      <c r="M46" s="86"/>
      <c r="N46" s="85"/>
    </row>
    <row r="47" spans="2:15" ht="16.2" thickBot="1">
      <c r="B47" s="706"/>
      <c r="C47" s="707"/>
      <c r="D47" s="707"/>
      <c r="E47" s="707"/>
      <c r="F47" s="707"/>
      <c r="G47" s="707"/>
      <c r="H47" s="707"/>
      <c r="I47" s="76"/>
      <c r="J47" s="76"/>
      <c r="K47" s="76"/>
      <c r="L47" s="708"/>
      <c r="M47" s="709"/>
      <c r="N47" s="76"/>
    </row>
    <row r="48" spans="2:15" ht="16.2" thickBot="1">
      <c r="B48" s="710" t="s">
        <v>28</v>
      </c>
      <c r="C48" s="711"/>
      <c r="D48" s="711"/>
      <c r="E48" s="711"/>
      <c r="F48" s="711"/>
      <c r="G48" s="711"/>
      <c r="H48" s="711"/>
      <c r="I48" s="712"/>
      <c r="J48" s="712"/>
      <c r="K48" s="712"/>
      <c r="L48" s="712"/>
      <c r="M48" s="713"/>
      <c r="N48" s="87" t="e">
        <f>SUM(N42:N47)</f>
        <v>#REF!</v>
      </c>
    </row>
    <row r="49" spans="1:14" ht="16.2" thickBot="1">
      <c r="B49" s="8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9"/>
    </row>
    <row r="50" spans="1:14" ht="40.5" customHeight="1" thickBot="1">
      <c r="B50" s="710" t="s">
        <v>42</v>
      </c>
      <c r="C50" s="711"/>
      <c r="D50" s="711"/>
      <c r="E50" s="711"/>
      <c r="F50" s="711"/>
      <c r="G50" s="711"/>
      <c r="H50" s="711"/>
      <c r="I50" s="711"/>
      <c r="J50" s="711"/>
      <c r="K50" s="711"/>
      <c r="L50" s="711"/>
      <c r="M50" s="714"/>
      <c r="N50" s="88" t="e">
        <f>ROUND((N19+N26+N37+N48),0)</f>
        <v>#REF!</v>
      </c>
    </row>
    <row r="51" spans="1:14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148" t="s">
        <v>65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104"/>
    </row>
    <row r="53" spans="1:14" ht="15" thickBot="1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844" t="s">
        <v>66</v>
      </c>
      <c r="C54" s="845"/>
      <c r="D54" s="845"/>
      <c r="E54" s="845"/>
      <c r="F54" s="845"/>
      <c r="G54" s="845"/>
      <c r="H54" s="845"/>
      <c r="I54" s="149"/>
      <c r="J54" s="150"/>
      <c r="K54" s="151" t="s">
        <v>67</v>
      </c>
      <c r="L54" s="846" t="s">
        <v>68</v>
      </c>
      <c r="M54" s="847"/>
      <c r="N54" s="152"/>
    </row>
    <row r="55" spans="1:14">
      <c r="B55" s="719" t="s">
        <v>9</v>
      </c>
      <c r="C55" s="720"/>
      <c r="D55" s="720"/>
      <c r="E55" s="720"/>
      <c r="F55" s="720"/>
      <c r="G55" s="720"/>
      <c r="H55" s="720"/>
      <c r="I55" s="109"/>
      <c r="J55" s="110"/>
      <c r="K55" s="111">
        <v>0.24</v>
      </c>
      <c r="L55" s="721" t="e">
        <f>N50*K55</f>
        <v>#REF!</v>
      </c>
      <c r="M55" s="722"/>
      <c r="N55" s="112"/>
    </row>
    <row r="56" spans="1:14">
      <c r="B56" s="113" t="s">
        <v>10</v>
      </c>
      <c r="C56" s="114"/>
      <c r="D56" s="114"/>
      <c r="E56" s="114"/>
      <c r="F56" s="114"/>
      <c r="G56" s="114"/>
      <c r="H56" s="114"/>
      <c r="I56" s="109"/>
      <c r="J56" s="110"/>
      <c r="K56" s="111">
        <v>0.01</v>
      </c>
      <c r="L56" s="721" t="e">
        <f>N50*K56</f>
        <v>#REF!</v>
      </c>
      <c r="M56" s="722"/>
      <c r="N56" s="112"/>
    </row>
    <row r="57" spans="1:14" ht="15" thickBot="1">
      <c r="B57" s="115" t="s">
        <v>11</v>
      </c>
      <c r="C57" s="116"/>
      <c r="D57" s="116"/>
      <c r="E57" s="116"/>
      <c r="F57" s="116"/>
      <c r="G57" s="116"/>
      <c r="H57" s="116"/>
      <c r="I57" s="117"/>
      <c r="J57" s="118"/>
      <c r="K57" s="119">
        <v>0.05</v>
      </c>
      <c r="L57" s="701" t="e">
        <f>N50*K57</f>
        <v>#REF!</v>
      </c>
      <c r="M57" s="702"/>
      <c r="N57" s="112"/>
    </row>
    <row r="58" spans="1:14" ht="15" thickBot="1">
      <c r="B58" s="696" t="s">
        <v>28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0" t="e">
        <f>L55+L56+L57</f>
        <v>#REF!</v>
      </c>
    </row>
    <row r="59" spans="1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1:14" ht="15" thickBot="1">
      <c r="A60" t="s">
        <v>78</v>
      </c>
      <c r="B60" s="696" t="s">
        <v>69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1" t="e">
        <f>N50+N58</f>
        <v>#REF!</v>
      </c>
    </row>
    <row r="61" spans="1:14" ht="15.6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7"/>
    </row>
    <row r="62" spans="1:14" ht="15.6">
      <c r="B62" s="8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9"/>
    </row>
    <row r="63" spans="1:14" ht="15.6">
      <c r="B63" s="8"/>
      <c r="C63" s="89"/>
      <c r="D63" s="89"/>
      <c r="E63" s="89"/>
      <c r="F63" s="89"/>
      <c r="G63" s="89"/>
      <c r="H63" s="6"/>
      <c r="I63" s="6"/>
      <c r="J63" s="6"/>
      <c r="K63" s="6"/>
      <c r="L63" s="6"/>
      <c r="M63" s="6"/>
      <c r="N63" s="9"/>
    </row>
    <row r="64" spans="1:14" ht="15.6">
      <c r="B64" s="12"/>
      <c r="C64" s="699" t="s">
        <v>16</v>
      </c>
      <c r="D64" s="699"/>
      <c r="E64" s="699"/>
      <c r="F64" s="699"/>
      <c r="G64" s="6"/>
      <c r="H64" s="89"/>
      <c r="I64" s="6"/>
      <c r="J64" s="699" t="s">
        <v>17</v>
      </c>
      <c r="K64" s="699"/>
      <c r="L64" s="699"/>
      <c r="M64" s="6"/>
      <c r="N64" s="9"/>
    </row>
    <row r="65" spans="2:14" ht="18.45" customHeight="1">
      <c r="B65" s="12"/>
      <c r="C65" s="700"/>
      <c r="D65" s="700"/>
      <c r="E65" s="700"/>
      <c r="F65" s="700"/>
      <c r="G65" s="89"/>
      <c r="H65" s="89"/>
      <c r="I65" s="6"/>
      <c r="J65" s="700"/>
      <c r="K65" s="700"/>
      <c r="L65" s="700"/>
      <c r="M65" s="6"/>
      <c r="N65" s="9"/>
    </row>
    <row r="66" spans="2:14" ht="31.5" customHeight="1">
      <c r="B66" s="687" t="s">
        <v>43</v>
      </c>
      <c r="C66" s="688"/>
      <c r="D66" s="688"/>
      <c r="E66" s="688"/>
      <c r="F66" s="688"/>
      <c r="G66" s="688"/>
      <c r="H66" s="688"/>
      <c r="I66" s="688"/>
      <c r="J66" s="688"/>
      <c r="K66" s="688"/>
      <c r="L66" s="688"/>
      <c r="M66" s="688"/>
      <c r="N66" s="689"/>
    </row>
    <row r="67" spans="2:14" ht="15.6">
      <c r="B67" s="690"/>
      <c r="C67" s="691"/>
      <c r="D67" s="691"/>
      <c r="E67" s="691"/>
      <c r="F67" s="691"/>
      <c r="G67" s="691"/>
      <c r="H67" s="691"/>
      <c r="I67" s="691"/>
      <c r="J67" s="691"/>
      <c r="K67" s="691"/>
      <c r="L67" s="691"/>
      <c r="M67" s="691"/>
      <c r="N67" s="692"/>
    </row>
    <row r="68" spans="2:14" ht="15.6">
      <c r="B68" s="693"/>
      <c r="C68" s="694"/>
      <c r="D68" s="694"/>
      <c r="E68" s="694"/>
      <c r="F68" s="694"/>
      <c r="G68" s="694"/>
      <c r="H68" s="694"/>
      <c r="I68" s="694"/>
      <c r="J68" s="694"/>
      <c r="K68" s="694"/>
      <c r="L68" s="694"/>
      <c r="M68" s="694"/>
      <c r="N68" s="695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17:D17"/>
    <mergeCell ref="B11:H11"/>
    <mergeCell ref="I11:J11"/>
    <mergeCell ref="L11:M11"/>
    <mergeCell ref="B12:H13"/>
    <mergeCell ref="I12:J13"/>
    <mergeCell ref="K12:K13"/>
    <mergeCell ref="L12:M13"/>
    <mergeCell ref="N12:N13"/>
    <mergeCell ref="B14:H14"/>
    <mergeCell ref="L14:M14"/>
    <mergeCell ref="B15:H15"/>
    <mergeCell ref="L15:M15"/>
    <mergeCell ref="B18:H18"/>
    <mergeCell ref="I18:J18"/>
    <mergeCell ref="L18:M18"/>
    <mergeCell ref="B19:M19"/>
    <mergeCell ref="B23:I23"/>
    <mergeCell ref="L23:M23"/>
    <mergeCell ref="B41:H41"/>
    <mergeCell ref="L41:M41"/>
    <mergeCell ref="B24:I24"/>
    <mergeCell ref="L24:M24"/>
    <mergeCell ref="B26:M26"/>
    <mergeCell ref="L30:M30"/>
    <mergeCell ref="B31:G31"/>
    <mergeCell ref="L31:M31"/>
    <mergeCell ref="L32:M32"/>
    <mergeCell ref="L33:M33"/>
    <mergeCell ref="L34:M34"/>
    <mergeCell ref="L36:M36"/>
    <mergeCell ref="B37:M37"/>
    <mergeCell ref="B42:H42"/>
    <mergeCell ref="L42:M42"/>
    <mergeCell ref="B43:H43"/>
    <mergeCell ref="L43:M43"/>
    <mergeCell ref="B47:H47"/>
    <mergeCell ref="L47:M47"/>
    <mergeCell ref="B48:M48"/>
    <mergeCell ref="B50:M50"/>
    <mergeCell ref="B54:H54"/>
    <mergeCell ref="L54:M54"/>
    <mergeCell ref="B55:H55"/>
    <mergeCell ref="L55:M55"/>
    <mergeCell ref="L56:M56"/>
    <mergeCell ref="L57:M57"/>
    <mergeCell ref="B58:M58"/>
    <mergeCell ref="B60:M60"/>
    <mergeCell ref="C64:F64"/>
    <mergeCell ref="J64:L64"/>
    <mergeCell ref="C65:F65"/>
    <mergeCell ref="J65:L65"/>
    <mergeCell ref="B66:N66"/>
    <mergeCell ref="B67:N67"/>
    <mergeCell ref="B68:N68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2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3AEA36"/>
  </sheetPr>
  <dimension ref="A1:Q75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4" max="14" width="17.44140625" customWidth="1"/>
  </cols>
  <sheetData>
    <row r="1" spans="2:15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5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5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5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5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5" ht="24.45" customHeight="1" thickBot="1">
      <c r="B6" s="90" t="s">
        <v>73</v>
      </c>
      <c r="C6" s="785" t="e">
        <f>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5" ht="19.2" customHeight="1" thickBot="1">
      <c r="B7" s="762" t="s">
        <v>75</v>
      </c>
      <c r="C7" s="872" t="e">
        <f>#REF!</f>
        <v>#REF!</v>
      </c>
      <c r="D7" s="873"/>
      <c r="E7" s="873"/>
      <c r="F7" s="873"/>
      <c r="G7" s="873"/>
      <c r="H7" s="873"/>
      <c r="I7" s="873"/>
      <c r="J7" s="873"/>
      <c r="K7" s="873"/>
      <c r="L7" s="874"/>
      <c r="M7" s="91" t="e">
        <f>#REF!</f>
        <v>#REF!</v>
      </c>
      <c r="N7" s="169" t="e">
        <f>#REF!</f>
        <v>#REF!</v>
      </c>
    </row>
    <row r="8" spans="2:15" ht="24.45" customHeight="1" thickBot="1">
      <c r="B8" s="763"/>
      <c r="C8" s="875"/>
      <c r="D8" s="876"/>
      <c r="E8" s="876"/>
      <c r="F8" s="876"/>
      <c r="G8" s="876"/>
      <c r="H8" s="876"/>
      <c r="I8" s="876"/>
      <c r="J8" s="876"/>
      <c r="K8" s="876"/>
      <c r="L8" s="877"/>
      <c r="M8" s="234" t="s">
        <v>76</v>
      </c>
      <c r="N8" s="235" t="e">
        <f>#REF!</f>
        <v>#REF!</v>
      </c>
      <c r="O8" s="171"/>
    </row>
    <row r="9" spans="2:15" ht="15.6">
      <c r="B9" s="153" t="s">
        <v>22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96"/>
    </row>
    <row r="10" spans="2:15" ht="16.2" thickBot="1">
      <c r="B10" s="31"/>
      <c r="C10" s="6"/>
      <c r="D10" s="6"/>
      <c r="E10" s="6"/>
      <c r="F10" s="6"/>
      <c r="G10" s="6"/>
      <c r="H10" s="6"/>
      <c r="I10" s="32"/>
      <c r="J10" s="32"/>
      <c r="K10" s="6"/>
      <c r="L10" s="6"/>
      <c r="M10" s="6"/>
      <c r="N10" s="9"/>
    </row>
    <row r="11" spans="2:15" ht="15.6">
      <c r="B11" s="854" t="s">
        <v>20</v>
      </c>
      <c r="C11" s="855"/>
      <c r="D11" s="855"/>
      <c r="E11" s="855"/>
      <c r="F11" s="855"/>
      <c r="G11" s="855"/>
      <c r="H11" s="856"/>
      <c r="I11" s="860" t="s">
        <v>23</v>
      </c>
      <c r="J11" s="861"/>
      <c r="K11" s="138" t="s">
        <v>24</v>
      </c>
      <c r="L11" s="857" t="s">
        <v>25</v>
      </c>
      <c r="M11" s="856"/>
      <c r="N11" s="139" t="s">
        <v>26</v>
      </c>
    </row>
    <row r="12" spans="2:15" ht="15.45" customHeight="1">
      <c r="B12" s="690" t="e">
        <f>#REF!</f>
        <v>#REF!</v>
      </c>
      <c r="C12" s="691"/>
      <c r="D12" s="691"/>
      <c r="E12" s="691"/>
      <c r="F12" s="691"/>
      <c r="G12" s="691"/>
      <c r="H12" s="862"/>
      <c r="I12" s="798"/>
      <c r="J12" s="799"/>
      <c r="K12" s="866" t="e">
        <f>#REF!</f>
        <v>#REF!</v>
      </c>
      <c r="L12" s="868">
        <v>2.5</v>
      </c>
      <c r="M12" s="869"/>
      <c r="N12" s="858" t="e">
        <f>+K12/L12</f>
        <v>#REF!</v>
      </c>
    </row>
    <row r="13" spans="2:15" ht="15.45" customHeight="1">
      <c r="B13" s="863"/>
      <c r="C13" s="864"/>
      <c r="D13" s="864"/>
      <c r="E13" s="864"/>
      <c r="F13" s="864"/>
      <c r="G13" s="864"/>
      <c r="H13" s="865"/>
      <c r="I13" s="758"/>
      <c r="J13" s="759"/>
      <c r="K13" s="867"/>
      <c r="L13" s="870"/>
      <c r="M13" s="871"/>
      <c r="N13" s="859"/>
    </row>
    <row r="14" spans="2:15" ht="22.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37"/>
      <c r="J14" s="38"/>
      <c r="K14" s="25" t="e">
        <f>+#REF!</f>
        <v>#REF!</v>
      </c>
      <c r="L14" s="794">
        <f>L12</f>
        <v>2.5</v>
      </c>
      <c r="M14" s="795"/>
      <c r="N14" s="24" t="e">
        <f>+K14/L14</f>
        <v>#REF!</v>
      </c>
    </row>
    <row r="15" spans="2:15" ht="28.5" customHeight="1">
      <c r="B15" s="693"/>
      <c r="C15" s="694"/>
      <c r="D15" s="694"/>
      <c r="E15" s="694"/>
      <c r="F15" s="694"/>
      <c r="G15" s="694"/>
      <c r="H15" s="703"/>
      <c r="I15" s="39"/>
      <c r="J15" s="40"/>
      <c r="K15" s="25"/>
      <c r="L15" s="794"/>
      <c r="M15" s="795"/>
      <c r="N15" s="44"/>
    </row>
    <row r="16" spans="2:15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7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0.1</v>
      </c>
      <c r="N17" s="49" t="e">
        <f>N48*M17</f>
        <v>#REF!</v>
      </c>
    </row>
    <row r="18" spans="2:17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7" ht="16.2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SUM(N12:N18)</f>
        <v>#REF!</v>
      </c>
    </row>
    <row r="20" spans="2:17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7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7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7" ht="15.6">
      <c r="B23" s="854" t="s">
        <v>20</v>
      </c>
      <c r="C23" s="855"/>
      <c r="D23" s="855"/>
      <c r="E23" s="855"/>
      <c r="F23" s="855"/>
      <c r="G23" s="855"/>
      <c r="H23" s="855"/>
      <c r="I23" s="856"/>
      <c r="J23" s="146" t="s">
        <v>21</v>
      </c>
      <c r="K23" s="138" t="s">
        <v>2</v>
      </c>
      <c r="L23" s="857" t="s">
        <v>30</v>
      </c>
      <c r="M23" s="856"/>
      <c r="N23" s="139" t="s">
        <v>26</v>
      </c>
    </row>
    <row r="24" spans="2:17" ht="30.45" customHeight="1">
      <c r="B24" s="744"/>
      <c r="C24" s="745"/>
      <c r="D24" s="745"/>
      <c r="E24" s="745"/>
      <c r="F24" s="745"/>
      <c r="G24" s="745"/>
      <c r="H24" s="745"/>
      <c r="I24" s="746"/>
      <c r="J24" s="10"/>
      <c r="K24" s="57"/>
      <c r="L24" s="738"/>
      <c r="M24" s="739"/>
      <c r="N24" s="24"/>
    </row>
    <row r="25" spans="2:17" ht="16.2" thickBot="1">
      <c r="B25" s="58"/>
      <c r="C25" s="59"/>
      <c r="D25" s="59"/>
      <c r="E25" s="59"/>
      <c r="F25" s="59"/>
      <c r="G25" s="59"/>
      <c r="H25" s="59"/>
      <c r="I25" s="59"/>
      <c r="J25" s="60"/>
      <c r="K25" s="60"/>
      <c r="L25" s="61"/>
      <c r="M25" s="26"/>
      <c r="N25" s="62"/>
    </row>
    <row r="26" spans="2:17" ht="26.25" customHeight="1" thickBot="1">
      <c r="B26" s="710" t="s">
        <v>28</v>
      </c>
      <c r="C26" s="711"/>
      <c r="D26" s="711"/>
      <c r="E26" s="711"/>
      <c r="F26" s="711"/>
      <c r="G26" s="711"/>
      <c r="H26" s="711"/>
      <c r="I26" s="711"/>
      <c r="J26" s="711"/>
      <c r="K26" s="711"/>
      <c r="L26" s="711"/>
      <c r="M26" s="714"/>
      <c r="N26" s="52">
        <f>SUM(N24:N25)</f>
        <v>0</v>
      </c>
    </row>
    <row r="27" spans="2:17" ht="15.6">
      <c r="B27" s="8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9"/>
    </row>
    <row r="28" spans="2:17" ht="15.6">
      <c r="B28" s="145" t="s">
        <v>31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2:17" ht="16.2" thickBot="1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7" ht="31.2">
      <c r="B30" s="140" t="s">
        <v>32</v>
      </c>
      <c r="C30" s="141"/>
      <c r="D30" s="141"/>
      <c r="E30" s="141"/>
      <c r="F30" s="141"/>
      <c r="G30" s="141"/>
      <c r="H30" s="142" t="s">
        <v>21</v>
      </c>
      <c r="I30" s="142" t="s">
        <v>33</v>
      </c>
      <c r="J30" s="143" t="s">
        <v>34</v>
      </c>
      <c r="K30" s="142" t="s">
        <v>35</v>
      </c>
      <c r="L30" s="852" t="s">
        <v>36</v>
      </c>
      <c r="M30" s="853"/>
      <c r="N30" s="144" t="s">
        <v>26</v>
      </c>
    </row>
    <row r="31" spans="2:17" ht="30.75" customHeight="1">
      <c r="B31" s="725"/>
      <c r="C31" s="726"/>
      <c r="D31" s="726"/>
      <c r="E31" s="726"/>
      <c r="F31" s="726"/>
      <c r="G31" s="727"/>
      <c r="H31" s="69"/>
      <c r="I31" s="47"/>
      <c r="J31" s="23"/>
      <c r="K31" s="47"/>
      <c r="L31" s="728"/>
      <c r="M31" s="729"/>
      <c r="N31" s="70"/>
      <c r="Q31">
        <f>1/0.15</f>
        <v>6.666666666666667</v>
      </c>
    </row>
    <row r="32" spans="2:17" ht="15.6">
      <c r="B32" s="68"/>
      <c r="C32" s="71"/>
      <c r="D32" s="71"/>
      <c r="E32" s="71"/>
      <c r="F32" s="71"/>
      <c r="G32" s="71"/>
      <c r="H32" s="69"/>
      <c r="I32" s="47"/>
      <c r="J32" s="23"/>
      <c r="K32" s="47"/>
      <c r="L32" s="728"/>
      <c r="M32" s="729"/>
      <c r="N32" s="70"/>
    </row>
    <row r="33" spans="2:14" ht="15.6">
      <c r="B33" s="68"/>
      <c r="C33" s="71"/>
      <c r="D33" s="71"/>
      <c r="E33" s="71"/>
      <c r="F33" s="71"/>
      <c r="G33" s="71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72"/>
      <c r="I35" s="47"/>
      <c r="J35" s="47"/>
      <c r="K35" s="47"/>
      <c r="L35" s="73"/>
      <c r="M35" s="74"/>
      <c r="N35" s="75"/>
    </row>
    <row r="36" spans="2:14" ht="16.2" thickBot="1">
      <c r="B36" s="58"/>
      <c r="C36" s="172"/>
      <c r="D36" s="59"/>
      <c r="E36" s="59"/>
      <c r="F36" s="59"/>
      <c r="G36" s="59"/>
      <c r="H36" s="60"/>
      <c r="I36" s="76"/>
      <c r="J36" s="76"/>
      <c r="K36" s="76"/>
      <c r="L36" s="730"/>
      <c r="M36" s="731"/>
      <c r="N36" s="76"/>
    </row>
    <row r="37" spans="2:14" ht="16.2" thickBot="1">
      <c r="B37" s="732" t="s">
        <v>28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77">
        <f>N31+N32+N33+N34+N35</f>
        <v>0</v>
      </c>
    </row>
    <row r="38" spans="2:14" ht="15.6"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9"/>
    </row>
    <row r="39" spans="2:14" ht="15.6">
      <c r="B39" s="145" t="s">
        <v>37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4"/>
    </row>
    <row r="40" spans="2:14" ht="16.2" thickBot="1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31.2">
      <c r="B41" s="848" t="s">
        <v>38</v>
      </c>
      <c r="C41" s="849"/>
      <c r="D41" s="849"/>
      <c r="E41" s="849"/>
      <c r="F41" s="849"/>
      <c r="G41" s="849"/>
      <c r="H41" s="849"/>
      <c r="I41" s="142" t="s">
        <v>39</v>
      </c>
      <c r="J41" s="143" t="s">
        <v>40</v>
      </c>
      <c r="K41" s="142" t="s">
        <v>41</v>
      </c>
      <c r="L41" s="850" t="s">
        <v>25</v>
      </c>
      <c r="M41" s="851"/>
      <c r="N41" s="147" t="s">
        <v>26</v>
      </c>
    </row>
    <row r="42" spans="2:14" ht="15.6">
      <c r="B42" s="693" t="e">
        <f>#REF!</f>
        <v>#REF!</v>
      </c>
      <c r="C42" s="694"/>
      <c r="D42" s="694"/>
      <c r="E42" s="694"/>
      <c r="F42" s="694"/>
      <c r="G42" s="694"/>
      <c r="H42" s="703"/>
      <c r="I42" s="79" t="e">
        <f>+(K42/J42)</f>
        <v>#REF!</v>
      </c>
      <c r="J42" s="80">
        <v>1.85</v>
      </c>
      <c r="K42" s="79" t="e">
        <f>#REF!</f>
        <v>#REF!</v>
      </c>
      <c r="L42" s="704">
        <f>L12*8</f>
        <v>20</v>
      </c>
      <c r="M42" s="705"/>
      <c r="N42" s="11" t="e">
        <f>K42/L42</f>
        <v>#REF!</v>
      </c>
    </row>
    <row r="43" spans="2:14" ht="18" customHeight="1">
      <c r="B43" s="693" t="e">
        <f>#REF!</f>
        <v>#REF!</v>
      </c>
      <c r="C43" s="694"/>
      <c r="D43" s="694"/>
      <c r="E43" s="694"/>
      <c r="F43" s="694"/>
      <c r="G43" s="694"/>
      <c r="H43" s="703"/>
      <c r="I43" s="79" t="e">
        <f>+(K43/J43)</f>
        <v>#REF!</v>
      </c>
      <c r="J43" s="80">
        <v>1.85</v>
      </c>
      <c r="K43" s="79" t="e">
        <f>#REF!</f>
        <v>#REF!</v>
      </c>
      <c r="L43" s="704">
        <f>L12*8</f>
        <v>20</v>
      </c>
      <c r="M43" s="705"/>
      <c r="N43" s="11" t="e">
        <f>K43/L43</f>
        <v>#REF!</v>
      </c>
    </row>
    <row r="44" spans="2:14" ht="15.6">
      <c r="B44" s="81"/>
      <c r="C44" s="71"/>
      <c r="D44" s="71"/>
      <c r="E44" s="71"/>
      <c r="F44" s="71"/>
      <c r="G44" s="71"/>
      <c r="H44" s="71"/>
      <c r="I44" s="47"/>
      <c r="J44" s="82"/>
      <c r="K44" s="49"/>
      <c r="L44" s="83"/>
      <c r="M44" s="84"/>
      <c r="N44" s="85"/>
    </row>
    <row r="45" spans="2:14" ht="15.6">
      <c r="B45" s="81"/>
      <c r="C45" s="71"/>
      <c r="D45" s="71"/>
      <c r="E45" s="71"/>
      <c r="F45" s="71"/>
      <c r="G45" s="71"/>
      <c r="H45" s="71"/>
      <c r="I45" s="47"/>
      <c r="J45" s="82"/>
      <c r="K45" s="49"/>
      <c r="L45" s="83"/>
      <c r="M45" s="84"/>
      <c r="N45" s="85"/>
    </row>
    <row r="46" spans="2:14" ht="15.6">
      <c r="B46" s="81"/>
      <c r="C46" s="71"/>
      <c r="D46" s="71"/>
      <c r="E46" s="71"/>
      <c r="F46" s="71"/>
      <c r="G46" s="71"/>
      <c r="H46" s="71"/>
      <c r="I46" s="47"/>
      <c r="J46" s="82"/>
      <c r="K46" s="49"/>
      <c r="L46" s="83"/>
      <c r="M46" s="86"/>
      <c r="N46" s="85"/>
    </row>
    <row r="47" spans="2:14" ht="16.2" thickBot="1">
      <c r="B47" s="706"/>
      <c r="C47" s="707"/>
      <c r="D47" s="707"/>
      <c r="E47" s="707"/>
      <c r="F47" s="707"/>
      <c r="G47" s="707"/>
      <c r="H47" s="707"/>
      <c r="I47" s="76"/>
      <c r="J47" s="76"/>
      <c r="K47" s="76"/>
      <c r="L47" s="708"/>
      <c r="M47" s="709"/>
      <c r="N47" s="76"/>
    </row>
    <row r="48" spans="2:14" ht="16.2" thickBot="1">
      <c r="B48" s="710" t="s">
        <v>28</v>
      </c>
      <c r="C48" s="711"/>
      <c r="D48" s="711"/>
      <c r="E48" s="711"/>
      <c r="F48" s="711"/>
      <c r="G48" s="711"/>
      <c r="H48" s="711"/>
      <c r="I48" s="712"/>
      <c r="J48" s="712"/>
      <c r="K48" s="712"/>
      <c r="L48" s="712"/>
      <c r="M48" s="713"/>
      <c r="N48" s="87" t="e">
        <f>SUM(N42:N47)</f>
        <v>#REF!</v>
      </c>
    </row>
    <row r="49" spans="1:14" ht="16.2" thickBot="1">
      <c r="B49" s="8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9"/>
    </row>
    <row r="50" spans="1:14" ht="40.5" customHeight="1" thickBot="1">
      <c r="B50" s="710" t="s">
        <v>42</v>
      </c>
      <c r="C50" s="711"/>
      <c r="D50" s="711"/>
      <c r="E50" s="711"/>
      <c r="F50" s="711"/>
      <c r="G50" s="711"/>
      <c r="H50" s="711"/>
      <c r="I50" s="711"/>
      <c r="J50" s="711"/>
      <c r="K50" s="711"/>
      <c r="L50" s="711"/>
      <c r="M50" s="714"/>
      <c r="N50" s="88" t="e">
        <f>ROUND((N19+N26+N37+N48),0)</f>
        <v>#REF!</v>
      </c>
    </row>
    <row r="51" spans="1:14">
      <c r="B51" s="101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3"/>
    </row>
    <row r="52" spans="1:14">
      <c r="B52" s="148" t="s">
        <v>65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104"/>
    </row>
    <row r="53" spans="1:14" ht="15" thickBot="1">
      <c r="B53" s="101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3"/>
    </row>
    <row r="54" spans="1:14">
      <c r="B54" s="844" t="s">
        <v>66</v>
      </c>
      <c r="C54" s="845"/>
      <c r="D54" s="845"/>
      <c r="E54" s="845"/>
      <c r="F54" s="845"/>
      <c r="G54" s="845"/>
      <c r="H54" s="845"/>
      <c r="I54" s="149"/>
      <c r="J54" s="150"/>
      <c r="K54" s="151" t="s">
        <v>67</v>
      </c>
      <c r="L54" s="846" t="s">
        <v>68</v>
      </c>
      <c r="M54" s="847"/>
      <c r="N54" s="152"/>
    </row>
    <row r="55" spans="1:14">
      <c r="B55" s="719" t="s">
        <v>9</v>
      </c>
      <c r="C55" s="720"/>
      <c r="D55" s="720"/>
      <c r="E55" s="720"/>
      <c r="F55" s="720"/>
      <c r="G55" s="720"/>
      <c r="H55" s="720"/>
      <c r="I55" s="109"/>
      <c r="J55" s="110"/>
      <c r="K55" s="111">
        <v>0.24</v>
      </c>
      <c r="L55" s="721" t="e">
        <f>N50*K55</f>
        <v>#REF!</v>
      </c>
      <c r="M55" s="722"/>
      <c r="N55" s="112"/>
    </row>
    <row r="56" spans="1:14">
      <c r="B56" s="113" t="s">
        <v>10</v>
      </c>
      <c r="C56" s="114"/>
      <c r="D56" s="114"/>
      <c r="E56" s="114"/>
      <c r="F56" s="114"/>
      <c r="G56" s="114"/>
      <c r="H56" s="114"/>
      <c r="I56" s="109"/>
      <c r="J56" s="110"/>
      <c r="K56" s="111">
        <v>0.01</v>
      </c>
      <c r="L56" s="721" t="e">
        <f>N50*K56</f>
        <v>#REF!</v>
      </c>
      <c r="M56" s="722"/>
      <c r="N56" s="112"/>
    </row>
    <row r="57" spans="1:14" ht="15" thickBot="1">
      <c r="B57" s="115" t="s">
        <v>11</v>
      </c>
      <c r="C57" s="116"/>
      <c r="D57" s="116"/>
      <c r="E57" s="116"/>
      <c r="F57" s="116"/>
      <c r="G57" s="116"/>
      <c r="H57" s="116"/>
      <c r="I57" s="117"/>
      <c r="J57" s="118"/>
      <c r="K57" s="119">
        <v>0.05</v>
      </c>
      <c r="L57" s="701" t="e">
        <f>N50*K57</f>
        <v>#REF!</v>
      </c>
      <c r="M57" s="702"/>
      <c r="N57" s="112"/>
    </row>
    <row r="58" spans="1:14" ht="15" thickBot="1">
      <c r="B58" s="696" t="s">
        <v>28</v>
      </c>
      <c r="C58" s="697"/>
      <c r="D58" s="697"/>
      <c r="E58" s="697"/>
      <c r="F58" s="697"/>
      <c r="G58" s="697"/>
      <c r="H58" s="697"/>
      <c r="I58" s="697"/>
      <c r="J58" s="697"/>
      <c r="K58" s="697"/>
      <c r="L58" s="697"/>
      <c r="M58" s="698"/>
      <c r="N58" s="120" t="e">
        <f>L55+L56+L57</f>
        <v>#REF!</v>
      </c>
    </row>
    <row r="59" spans="1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1:14" ht="15" thickBot="1">
      <c r="A60" t="s">
        <v>78</v>
      </c>
      <c r="B60" s="696" t="s">
        <v>69</v>
      </c>
      <c r="C60" s="697"/>
      <c r="D60" s="697"/>
      <c r="E60" s="697"/>
      <c r="F60" s="697"/>
      <c r="G60" s="697"/>
      <c r="H60" s="697"/>
      <c r="I60" s="697"/>
      <c r="J60" s="697"/>
      <c r="K60" s="697"/>
      <c r="L60" s="697"/>
      <c r="M60" s="698"/>
      <c r="N60" s="121" t="e">
        <f>N50+N58</f>
        <v>#REF!</v>
      </c>
    </row>
    <row r="61" spans="1:14" ht="15.6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7"/>
    </row>
    <row r="62" spans="1:14" ht="15.6">
      <c r="B62" s="8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9"/>
    </row>
    <row r="63" spans="1:14" ht="15.6">
      <c r="B63" s="8"/>
      <c r="C63" s="89"/>
      <c r="D63" s="89"/>
      <c r="E63" s="89"/>
      <c r="F63" s="89"/>
      <c r="G63" s="89"/>
      <c r="H63" s="6"/>
      <c r="I63" s="6"/>
      <c r="J63" s="6"/>
      <c r="K63" s="6"/>
      <c r="L63" s="6"/>
      <c r="M63" s="6"/>
      <c r="N63" s="9"/>
    </row>
    <row r="64" spans="1:14" ht="15.6">
      <c r="B64" s="12"/>
      <c r="C64" s="699" t="s">
        <v>16</v>
      </c>
      <c r="D64" s="699"/>
      <c r="E64" s="699"/>
      <c r="F64" s="699"/>
      <c r="G64" s="6"/>
      <c r="H64" s="89"/>
      <c r="I64" s="6"/>
      <c r="J64" s="699" t="s">
        <v>17</v>
      </c>
      <c r="K64" s="699"/>
      <c r="L64" s="699"/>
      <c r="M64" s="6"/>
      <c r="N64" s="9"/>
    </row>
    <row r="65" spans="2:14" ht="18.45" customHeight="1">
      <c r="B65" s="12"/>
      <c r="C65" s="700"/>
      <c r="D65" s="700"/>
      <c r="E65" s="700"/>
      <c r="F65" s="700"/>
      <c r="G65" s="89"/>
      <c r="H65" s="89"/>
      <c r="I65" s="6"/>
      <c r="J65" s="700"/>
      <c r="K65" s="700"/>
      <c r="L65" s="700"/>
      <c r="M65" s="6"/>
      <c r="N65" s="9"/>
    </row>
    <row r="66" spans="2:14" ht="31.5" customHeight="1">
      <c r="B66" s="687" t="s">
        <v>43</v>
      </c>
      <c r="C66" s="688"/>
      <c r="D66" s="688"/>
      <c r="E66" s="688"/>
      <c r="F66" s="688"/>
      <c r="G66" s="688"/>
      <c r="H66" s="688"/>
      <c r="I66" s="688"/>
      <c r="J66" s="688"/>
      <c r="K66" s="688"/>
      <c r="L66" s="688"/>
      <c r="M66" s="688"/>
      <c r="N66" s="689"/>
    </row>
    <row r="67" spans="2:14" ht="15.6">
      <c r="B67" s="690"/>
      <c r="C67" s="691"/>
      <c r="D67" s="691"/>
      <c r="E67" s="691"/>
      <c r="F67" s="691"/>
      <c r="G67" s="691"/>
      <c r="H67" s="691"/>
      <c r="I67" s="691"/>
      <c r="J67" s="691"/>
      <c r="K67" s="691"/>
      <c r="L67" s="691"/>
      <c r="M67" s="691"/>
      <c r="N67" s="692"/>
    </row>
    <row r="68" spans="2:14" ht="15.6">
      <c r="B68" s="693"/>
      <c r="C68" s="694"/>
      <c r="D68" s="694"/>
      <c r="E68" s="694"/>
      <c r="F68" s="694"/>
      <c r="G68" s="694"/>
      <c r="H68" s="694"/>
      <c r="I68" s="694"/>
      <c r="J68" s="694"/>
      <c r="K68" s="694"/>
      <c r="L68" s="694"/>
      <c r="M68" s="694"/>
      <c r="N68" s="695"/>
    </row>
    <row r="69" spans="2:14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</sheetData>
  <mergeCells count="62">
    <mergeCell ref="B7:B8"/>
    <mergeCell ref="C7:L8"/>
    <mergeCell ref="B1:L2"/>
    <mergeCell ref="M1:N5"/>
    <mergeCell ref="B3:L3"/>
    <mergeCell ref="B4:L5"/>
    <mergeCell ref="C6:L6"/>
    <mergeCell ref="B17:D17"/>
    <mergeCell ref="B11:H11"/>
    <mergeCell ref="I11:J11"/>
    <mergeCell ref="L11:M11"/>
    <mergeCell ref="B12:H13"/>
    <mergeCell ref="I12:J13"/>
    <mergeCell ref="K12:K13"/>
    <mergeCell ref="L12:M13"/>
    <mergeCell ref="N12:N13"/>
    <mergeCell ref="B14:H14"/>
    <mergeCell ref="L14:M14"/>
    <mergeCell ref="B15:H15"/>
    <mergeCell ref="L15:M15"/>
    <mergeCell ref="B18:H18"/>
    <mergeCell ref="I18:J18"/>
    <mergeCell ref="L18:M18"/>
    <mergeCell ref="B19:M19"/>
    <mergeCell ref="B23:I23"/>
    <mergeCell ref="L23:M23"/>
    <mergeCell ref="B41:H41"/>
    <mergeCell ref="L41:M41"/>
    <mergeCell ref="B24:I24"/>
    <mergeCell ref="L24:M24"/>
    <mergeCell ref="B26:M26"/>
    <mergeCell ref="L30:M30"/>
    <mergeCell ref="B31:G31"/>
    <mergeCell ref="L31:M31"/>
    <mergeCell ref="L32:M32"/>
    <mergeCell ref="L33:M33"/>
    <mergeCell ref="L34:M34"/>
    <mergeCell ref="L36:M36"/>
    <mergeCell ref="B37:M37"/>
    <mergeCell ref="B42:H42"/>
    <mergeCell ref="L42:M42"/>
    <mergeCell ref="B43:H43"/>
    <mergeCell ref="L43:M43"/>
    <mergeCell ref="B47:H47"/>
    <mergeCell ref="L47:M47"/>
    <mergeCell ref="B48:M48"/>
    <mergeCell ref="B50:M50"/>
    <mergeCell ref="B54:H54"/>
    <mergeCell ref="L54:M54"/>
    <mergeCell ref="B55:H55"/>
    <mergeCell ref="L55:M55"/>
    <mergeCell ref="L56:M56"/>
    <mergeCell ref="L57:M57"/>
    <mergeCell ref="B58:M58"/>
    <mergeCell ref="B60:M60"/>
    <mergeCell ref="C64:F64"/>
    <mergeCell ref="J64:L64"/>
    <mergeCell ref="C65:F65"/>
    <mergeCell ref="J65:L65"/>
    <mergeCell ref="B66:N66"/>
    <mergeCell ref="B67:N67"/>
    <mergeCell ref="B68:N68"/>
  </mergeCells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3AEA36"/>
    <pageSetUpPr fitToPage="1"/>
  </sheetPr>
  <dimension ref="A1:N76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1:14" ht="18" customHeight="1">
      <c r="A1">
        <v>3</v>
      </c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1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1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1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1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1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1:14" ht="13.2" customHeight="1">
      <c r="B7" s="762" t="s">
        <v>75</v>
      </c>
      <c r="C7" s="764" t="e">
        <f>+#REF!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1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1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1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1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1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1:14" ht="21.75" customHeight="1">
      <c r="B13" s="693" t="e">
        <f>+#REF!</f>
        <v>#REF!</v>
      </c>
      <c r="C13" s="694"/>
      <c r="D13" s="694"/>
      <c r="E13" s="694"/>
      <c r="F13" s="694"/>
      <c r="G13" s="694"/>
      <c r="H13" s="703"/>
      <c r="I13" s="37"/>
      <c r="J13" s="38"/>
      <c r="K13" s="25" t="e">
        <f>+#REF!</f>
        <v>#REF!</v>
      </c>
      <c r="L13" s="883">
        <v>25</v>
      </c>
      <c r="M13" s="884"/>
      <c r="N13" s="24" t="e">
        <f>+K13/L13</f>
        <v>#REF!</v>
      </c>
    </row>
    <row r="14" spans="1:14" ht="15.75" customHeight="1">
      <c r="B14" s="693" t="e">
        <f>+#REF!</f>
        <v>#REF!</v>
      </c>
      <c r="C14" s="694"/>
      <c r="D14" s="694"/>
      <c r="E14" s="694"/>
      <c r="F14" s="694"/>
      <c r="G14" s="694"/>
      <c r="H14" s="703"/>
      <c r="I14" s="39"/>
      <c r="J14" s="40"/>
      <c r="K14" s="25" t="e">
        <f>+#REF!</f>
        <v>#REF!</v>
      </c>
      <c r="L14" s="883">
        <f>L13</f>
        <v>25</v>
      </c>
      <c r="M14" s="884"/>
      <c r="N14" s="24" t="e">
        <f>+K14/L14</f>
        <v>#REF!</v>
      </c>
    </row>
    <row r="15" spans="1:14" ht="15.75" customHeight="1">
      <c r="B15" s="693" t="e">
        <f>+#REF!</f>
        <v>#REF!</v>
      </c>
      <c r="C15" s="694"/>
      <c r="D15" s="694"/>
      <c r="E15" s="694"/>
      <c r="F15" s="694"/>
      <c r="G15" s="694"/>
      <c r="H15" s="703"/>
      <c r="I15" s="39"/>
      <c r="J15" s="40"/>
      <c r="K15" s="25" t="e">
        <f>+#REF!</f>
        <v>#REF!</v>
      </c>
      <c r="L15" s="883">
        <f>L13</f>
        <v>25</v>
      </c>
      <c r="M15" s="884"/>
      <c r="N15" s="24" t="e">
        <f>+K15/L15</f>
        <v>#REF!</v>
      </c>
    </row>
    <row r="16" spans="1:14" ht="15.6">
      <c r="B16" s="35"/>
      <c r="C16" s="29"/>
      <c r="D16" s="29"/>
      <c r="E16" s="36"/>
      <c r="F16" s="36"/>
      <c r="G16" s="36"/>
      <c r="H16" s="97"/>
      <c r="I16" s="39"/>
      <c r="J16" s="40"/>
      <c r="K16" s="41"/>
      <c r="L16" s="42"/>
      <c r="M16" s="43"/>
      <c r="N16" s="98"/>
    </row>
    <row r="17" spans="2:14" ht="15.6">
      <c r="B17" s="742" t="s">
        <v>27</v>
      </c>
      <c r="C17" s="743"/>
      <c r="D17" s="743"/>
      <c r="E17" s="28"/>
      <c r="F17" s="45"/>
      <c r="G17" s="45"/>
      <c r="H17" s="46"/>
      <c r="I17" s="39"/>
      <c r="J17" s="40"/>
      <c r="K17" s="47"/>
      <c r="L17" s="42"/>
      <c r="M17" s="48">
        <v>0.01</v>
      </c>
      <c r="N17" s="49" t="e">
        <f>N49*M17</f>
        <v>#REF!</v>
      </c>
    </row>
    <row r="18" spans="2:14" ht="16.2" thickBot="1">
      <c r="B18" s="744"/>
      <c r="C18" s="745"/>
      <c r="D18" s="745"/>
      <c r="E18" s="745"/>
      <c r="F18" s="745"/>
      <c r="G18" s="745"/>
      <c r="H18" s="746"/>
      <c r="I18" s="747"/>
      <c r="J18" s="748"/>
      <c r="K18" s="50"/>
      <c r="L18" s="749"/>
      <c r="M18" s="750"/>
      <c r="N18" s="51"/>
    </row>
    <row r="19" spans="2:14" ht="16.2" thickBot="1">
      <c r="B19" s="710" t="s">
        <v>28</v>
      </c>
      <c r="C19" s="711"/>
      <c r="D19" s="711"/>
      <c r="E19" s="711"/>
      <c r="F19" s="711"/>
      <c r="G19" s="711"/>
      <c r="H19" s="711"/>
      <c r="I19" s="711"/>
      <c r="J19" s="711"/>
      <c r="K19" s="711"/>
      <c r="L19" s="711"/>
      <c r="M19" s="714"/>
      <c r="N19" s="52" t="e">
        <f>SUM(N13:N18)</f>
        <v>#REF!</v>
      </c>
    </row>
    <row r="20" spans="2:14" ht="15.6">
      <c r="B20" s="3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9"/>
    </row>
    <row r="21" spans="2:14" ht="15.6">
      <c r="B21" s="145" t="s">
        <v>29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4"/>
    </row>
    <row r="22" spans="2:14" ht="16.2" thickBot="1">
      <c r="B22" s="55"/>
      <c r="C22" s="32"/>
      <c r="D22" s="32"/>
      <c r="E22" s="32"/>
      <c r="F22" s="32"/>
      <c r="G22" s="32"/>
      <c r="H22" s="32"/>
      <c r="I22" s="32"/>
      <c r="J22" s="6"/>
      <c r="K22" s="6"/>
      <c r="L22" s="6"/>
      <c r="M22" s="6"/>
      <c r="N22" s="9"/>
    </row>
    <row r="23" spans="2:14" ht="15.6">
      <c r="B23" s="751" t="s">
        <v>20</v>
      </c>
      <c r="C23" s="752"/>
      <c r="D23" s="752"/>
      <c r="E23" s="752"/>
      <c r="F23" s="752"/>
      <c r="G23" s="752"/>
      <c r="H23" s="752"/>
      <c r="I23" s="753"/>
      <c r="J23" s="56" t="s">
        <v>21</v>
      </c>
      <c r="K23" s="33" t="s">
        <v>2</v>
      </c>
      <c r="L23" s="754" t="s">
        <v>30</v>
      </c>
      <c r="M23" s="753"/>
      <c r="N23" s="34" t="s">
        <v>26</v>
      </c>
    </row>
    <row r="24" spans="2:14" ht="30.45" customHeight="1">
      <c r="B24" s="878" t="e">
        <f>+#REF!</f>
        <v>#REF!</v>
      </c>
      <c r="C24" s="879"/>
      <c r="D24" s="879"/>
      <c r="E24" s="879"/>
      <c r="F24" s="879"/>
      <c r="G24" s="879"/>
      <c r="H24" s="879"/>
      <c r="I24" s="880"/>
      <c r="J24" s="406" t="e">
        <f>+#REF!</f>
        <v>#REF!</v>
      </c>
      <c r="K24" s="407">
        <v>25</v>
      </c>
      <c r="L24" s="881" t="e">
        <f>+#REF!</f>
        <v>#REF!</v>
      </c>
      <c r="M24" s="882"/>
      <c r="N24" s="408" t="e">
        <f>+K24*L24</f>
        <v>#REF!</v>
      </c>
    </row>
    <row r="25" spans="2:14" ht="30.45" customHeight="1">
      <c r="B25" s="788" t="e">
        <f>+#REF!</f>
        <v>#REF!</v>
      </c>
      <c r="C25" s="745"/>
      <c r="D25" s="745"/>
      <c r="E25" s="745"/>
      <c r="F25" s="745"/>
      <c r="G25" s="745"/>
      <c r="H25" s="745"/>
      <c r="I25" s="746"/>
      <c r="J25" s="69" t="e">
        <f>+#REF!</f>
        <v>#REF!</v>
      </c>
      <c r="K25" s="123">
        <v>1.3</v>
      </c>
      <c r="L25" s="738" t="e">
        <f>+#REF!</f>
        <v>#REF!</v>
      </c>
      <c r="M25" s="739"/>
      <c r="N25" s="100" t="e">
        <f>+K25*L25</f>
        <v>#REF!</v>
      </c>
    </row>
    <row r="26" spans="2:14" ht="30.45" customHeight="1">
      <c r="B26" s="737"/>
      <c r="C26" s="694"/>
      <c r="D26" s="694"/>
      <c r="E26" s="694"/>
      <c r="F26" s="694"/>
      <c r="G26" s="694"/>
      <c r="H26" s="694"/>
      <c r="I26" s="703"/>
      <c r="J26" s="69"/>
      <c r="K26" s="99"/>
      <c r="L26" s="738"/>
      <c r="M26" s="739"/>
      <c r="N26" s="100"/>
    </row>
    <row r="27" spans="2:14" ht="16.2" thickBot="1">
      <c r="B27" s="58"/>
      <c r="C27" s="59"/>
      <c r="D27" s="59"/>
      <c r="E27" s="59"/>
      <c r="F27" s="59"/>
      <c r="G27" s="59"/>
      <c r="H27" s="59"/>
      <c r="I27" s="59"/>
      <c r="J27" s="60"/>
      <c r="K27" s="60"/>
      <c r="L27" s="61"/>
      <c r="M27" s="26"/>
      <c r="N27" s="62"/>
    </row>
    <row r="28" spans="2:14" ht="16.2" thickBot="1">
      <c r="B28" s="710" t="s">
        <v>28</v>
      </c>
      <c r="C28" s="711"/>
      <c r="D28" s="711"/>
      <c r="E28" s="711"/>
      <c r="F28" s="711"/>
      <c r="G28" s="711"/>
      <c r="H28" s="711"/>
      <c r="I28" s="711"/>
      <c r="J28" s="711"/>
      <c r="K28" s="711"/>
      <c r="L28" s="711"/>
      <c r="M28" s="714"/>
      <c r="N28" s="52" t="e">
        <f>SUM(N24:N27)</f>
        <v>#REF!</v>
      </c>
    </row>
    <row r="29" spans="2:14" ht="15.6"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9"/>
    </row>
    <row r="30" spans="2:14" ht="15.6">
      <c r="B30" s="145" t="s">
        <v>31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</row>
    <row r="31" spans="2:14" ht="16.2" thickBot="1">
      <c r="B31" s="8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9"/>
    </row>
    <row r="32" spans="2:14" ht="31.2">
      <c r="B32" s="63" t="s">
        <v>32</v>
      </c>
      <c r="C32" s="64"/>
      <c r="D32" s="64"/>
      <c r="E32" s="64"/>
      <c r="F32" s="64"/>
      <c r="G32" s="64"/>
      <c r="H32" s="65" t="s">
        <v>21</v>
      </c>
      <c r="I32" s="65" t="s">
        <v>33</v>
      </c>
      <c r="J32" s="66" t="s">
        <v>34</v>
      </c>
      <c r="K32" s="65" t="s">
        <v>35</v>
      </c>
      <c r="L32" s="723" t="s">
        <v>36</v>
      </c>
      <c r="M32" s="724"/>
      <c r="N32" s="67" t="s">
        <v>26</v>
      </c>
    </row>
    <row r="33" spans="2:14" ht="30.75" customHeight="1">
      <c r="B33" s="725"/>
      <c r="C33" s="726"/>
      <c r="D33" s="726"/>
      <c r="E33" s="726"/>
      <c r="F33" s="726"/>
      <c r="G33" s="727"/>
      <c r="H33" s="69"/>
      <c r="I33" s="47"/>
      <c r="J33" s="23"/>
      <c r="K33" s="47"/>
      <c r="L33" s="728"/>
      <c r="M33" s="729"/>
      <c r="N33" s="70"/>
    </row>
    <row r="34" spans="2:14" ht="15.6">
      <c r="B34" s="68"/>
      <c r="C34" s="71"/>
      <c r="D34" s="71"/>
      <c r="E34" s="71"/>
      <c r="F34" s="71"/>
      <c r="G34" s="71"/>
      <c r="H34" s="69"/>
      <c r="I34" s="47"/>
      <c r="J34" s="23"/>
      <c r="K34" s="47"/>
      <c r="L34" s="728"/>
      <c r="M34" s="729"/>
      <c r="N34" s="70"/>
    </row>
    <row r="35" spans="2:14" ht="15.6">
      <c r="B35" s="68"/>
      <c r="C35" s="71"/>
      <c r="D35" s="71"/>
      <c r="E35" s="71"/>
      <c r="F35" s="71"/>
      <c r="G35" s="71"/>
      <c r="H35" s="69"/>
      <c r="I35" s="47"/>
      <c r="J35" s="23"/>
      <c r="K35" s="47"/>
      <c r="L35" s="728"/>
      <c r="M35" s="729"/>
      <c r="N35" s="70"/>
    </row>
    <row r="36" spans="2:14" ht="15.6">
      <c r="B36" s="68"/>
      <c r="C36" s="71"/>
      <c r="D36" s="71"/>
      <c r="E36" s="71"/>
      <c r="F36" s="71"/>
      <c r="G36" s="71"/>
      <c r="H36" s="69"/>
      <c r="I36" s="47"/>
      <c r="J36" s="23"/>
      <c r="K36" s="47"/>
      <c r="L36" s="728"/>
      <c r="M36" s="729"/>
      <c r="N36" s="70"/>
    </row>
    <row r="37" spans="2:14" ht="15.6">
      <c r="B37" s="68"/>
      <c r="C37" s="71"/>
      <c r="D37" s="71"/>
      <c r="E37" s="71"/>
      <c r="F37" s="71"/>
      <c r="G37" s="71"/>
      <c r="H37" s="72"/>
      <c r="I37" s="47"/>
      <c r="J37" s="47"/>
      <c r="K37" s="47"/>
      <c r="L37" s="73"/>
      <c r="M37" s="74"/>
      <c r="N37" s="75"/>
    </row>
    <row r="38" spans="2:14" ht="16.2" thickBot="1">
      <c r="B38" s="58"/>
      <c r="C38" s="59"/>
      <c r="D38" s="59"/>
      <c r="E38" s="59"/>
      <c r="F38" s="59"/>
      <c r="G38" s="59"/>
      <c r="H38" s="60"/>
      <c r="I38" s="76"/>
      <c r="J38" s="76"/>
      <c r="K38" s="76"/>
      <c r="L38" s="730"/>
      <c r="M38" s="731"/>
      <c r="N38" s="76"/>
    </row>
    <row r="39" spans="2:14" ht="16.2" thickBot="1">
      <c r="B39" s="732" t="s">
        <v>28</v>
      </c>
      <c r="C39" s="712"/>
      <c r="D39" s="712"/>
      <c r="E39" s="712"/>
      <c r="F39" s="712"/>
      <c r="G39" s="712"/>
      <c r="H39" s="712"/>
      <c r="I39" s="712"/>
      <c r="J39" s="712"/>
      <c r="K39" s="712"/>
      <c r="L39" s="712"/>
      <c r="M39" s="713"/>
      <c r="N39" s="77">
        <f>N33+N34+N35+N36+N37</f>
        <v>0</v>
      </c>
    </row>
    <row r="40" spans="2:14" ht="15.6">
      <c r="B40" s="8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9"/>
    </row>
    <row r="41" spans="2:14" ht="15.6">
      <c r="B41" s="145" t="s">
        <v>37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4"/>
    </row>
    <row r="42" spans="2:14" ht="16.2" thickBot="1">
      <c r="B42" s="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9"/>
    </row>
    <row r="43" spans="2:14" ht="31.2">
      <c r="B43" s="733" t="s">
        <v>38</v>
      </c>
      <c r="C43" s="734"/>
      <c r="D43" s="734"/>
      <c r="E43" s="734"/>
      <c r="F43" s="734"/>
      <c r="G43" s="734"/>
      <c r="H43" s="734"/>
      <c r="I43" s="65" t="s">
        <v>39</v>
      </c>
      <c r="J43" s="66" t="s">
        <v>40</v>
      </c>
      <c r="K43" s="65" t="s">
        <v>41</v>
      </c>
      <c r="L43" s="735" t="s">
        <v>25</v>
      </c>
      <c r="M43" s="736"/>
      <c r="N43" s="78" t="s">
        <v>26</v>
      </c>
    </row>
    <row r="44" spans="2:14" ht="15.6">
      <c r="B44" s="693" t="e">
        <f>+#REF!</f>
        <v>#REF!</v>
      </c>
      <c r="C44" s="694"/>
      <c r="D44" s="694"/>
      <c r="E44" s="694"/>
      <c r="F44" s="694"/>
      <c r="G44" s="694"/>
      <c r="H44" s="703"/>
      <c r="I44" s="79" t="e">
        <f>+K44/J44</f>
        <v>#REF!</v>
      </c>
      <c r="J44" s="80">
        <v>1.85</v>
      </c>
      <c r="K44" s="79" t="e">
        <f>+#REF!</f>
        <v>#REF!</v>
      </c>
      <c r="L44" s="704">
        <v>100</v>
      </c>
      <c r="M44" s="705"/>
      <c r="N44" s="11" t="e">
        <f>K44/L44</f>
        <v>#REF!</v>
      </c>
    </row>
    <row r="45" spans="2:14" ht="15.6">
      <c r="B45" s="693" t="e">
        <f>+#REF!</f>
        <v>#REF!</v>
      </c>
      <c r="C45" s="694"/>
      <c r="D45" s="694"/>
      <c r="E45" s="694"/>
      <c r="F45" s="694"/>
      <c r="G45" s="694"/>
      <c r="H45" s="703"/>
      <c r="I45" s="79" t="e">
        <f>+K45/J45</f>
        <v>#REF!</v>
      </c>
      <c r="J45" s="80">
        <v>1.85</v>
      </c>
      <c r="K45" s="79" t="e">
        <f>+#REF!</f>
        <v>#REF!</v>
      </c>
      <c r="L45" s="704">
        <v>100</v>
      </c>
      <c r="M45" s="705"/>
      <c r="N45" s="11" t="e">
        <f>K45/L45</f>
        <v>#REF!</v>
      </c>
    </row>
    <row r="46" spans="2:14" ht="15.6">
      <c r="B46" s="81"/>
      <c r="C46" s="71"/>
      <c r="D46" s="71"/>
      <c r="E46" s="71"/>
      <c r="F46" s="71"/>
      <c r="G46" s="71"/>
      <c r="H46" s="71"/>
      <c r="I46" s="47"/>
      <c r="J46" s="82"/>
      <c r="K46" s="49"/>
      <c r="L46" s="83"/>
      <c r="M46" s="84"/>
      <c r="N46" s="85"/>
    </row>
    <row r="47" spans="2:14" ht="15.6">
      <c r="B47" s="81"/>
      <c r="C47" s="71"/>
      <c r="D47" s="71"/>
      <c r="E47" s="71"/>
      <c r="F47" s="71"/>
      <c r="G47" s="71"/>
      <c r="H47" s="71"/>
      <c r="I47" s="47"/>
      <c r="J47" s="82"/>
      <c r="K47" s="49"/>
      <c r="L47" s="83"/>
      <c r="M47" s="86"/>
      <c r="N47" s="85"/>
    </row>
    <row r="48" spans="2:14" ht="16.2" thickBot="1">
      <c r="B48" s="706"/>
      <c r="C48" s="707"/>
      <c r="D48" s="707"/>
      <c r="E48" s="707"/>
      <c r="F48" s="707"/>
      <c r="G48" s="707"/>
      <c r="H48" s="707"/>
      <c r="I48" s="76"/>
      <c r="J48" s="76"/>
      <c r="K48" s="76"/>
      <c r="L48" s="708"/>
      <c r="M48" s="709"/>
      <c r="N48" s="76"/>
    </row>
    <row r="49" spans="1:14" ht="16.2" thickBot="1">
      <c r="B49" s="710" t="s">
        <v>28</v>
      </c>
      <c r="C49" s="711"/>
      <c r="D49" s="711"/>
      <c r="E49" s="711"/>
      <c r="F49" s="711"/>
      <c r="G49" s="711"/>
      <c r="H49" s="711"/>
      <c r="I49" s="712"/>
      <c r="J49" s="712"/>
      <c r="K49" s="712"/>
      <c r="L49" s="712"/>
      <c r="M49" s="713"/>
      <c r="N49" s="87" t="e">
        <f>SUM(N44:N48)</f>
        <v>#REF!</v>
      </c>
    </row>
    <row r="50" spans="1:14" ht="16.2" thickBot="1">
      <c r="B50" s="8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9"/>
    </row>
    <row r="51" spans="1:14" ht="16.2" thickBot="1">
      <c r="B51" s="710" t="s">
        <v>42</v>
      </c>
      <c r="C51" s="711"/>
      <c r="D51" s="711"/>
      <c r="E51" s="711"/>
      <c r="F51" s="711"/>
      <c r="G51" s="711"/>
      <c r="H51" s="711"/>
      <c r="I51" s="711"/>
      <c r="J51" s="711"/>
      <c r="K51" s="711"/>
      <c r="L51" s="711"/>
      <c r="M51" s="714"/>
      <c r="N51" s="88" t="e">
        <f>ROUND((N19+N28+N39+N49),0)</f>
        <v>#REF!</v>
      </c>
    </row>
    <row r="52" spans="1:14"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3"/>
    </row>
    <row r="53" spans="1:14">
      <c r="B53" s="148" t="s">
        <v>65</v>
      </c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104"/>
    </row>
    <row r="54" spans="1:14" ht="15" thickBot="1">
      <c r="B54" s="101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3"/>
    </row>
    <row r="55" spans="1:14">
      <c r="B55" s="715" t="s">
        <v>66</v>
      </c>
      <c r="C55" s="716"/>
      <c r="D55" s="716"/>
      <c r="E55" s="716"/>
      <c r="F55" s="716"/>
      <c r="G55" s="716"/>
      <c r="H55" s="716"/>
      <c r="I55" s="105"/>
      <c r="J55" s="106"/>
      <c r="K55" s="107" t="s">
        <v>67</v>
      </c>
      <c r="L55" s="717" t="s">
        <v>68</v>
      </c>
      <c r="M55" s="718"/>
      <c r="N55" s="108"/>
    </row>
    <row r="56" spans="1:14">
      <c r="B56" s="719" t="s">
        <v>9</v>
      </c>
      <c r="C56" s="720"/>
      <c r="D56" s="720"/>
      <c r="E56" s="720"/>
      <c r="F56" s="720"/>
      <c r="G56" s="720"/>
      <c r="H56" s="720"/>
      <c r="I56" s="109"/>
      <c r="J56" s="110"/>
      <c r="K56" s="111">
        <v>0.24</v>
      </c>
      <c r="L56" s="721" t="e">
        <f>N51*K56</f>
        <v>#REF!</v>
      </c>
      <c r="M56" s="722"/>
      <c r="N56" s="112"/>
    </row>
    <row r="57" spans="1:14">
      <c r="B57" s="113" t="s">
        <v>10</v>
      </c>
      <c r="C57" s="114"/>
      <c r="D57" s="114"/>
      <c r="E57" s="114"/>
      <c r="F57" s="114"/>
      <c r="G57" s="114"/>
      <c r="H57" s="114"/>
      <c r="I57" s="109"/>
      <c r="J57" s="110"/>
      <c r="K57" s="111">
        <v>0.01</v>
      </c>
      <c r="L57" s="721" t="e">
        <f>N51*K57</f>
        <v>#REF!</v>
      </c>
      <c r="M57" s="722"/>
      <c r="N57" s="112"/>
    </row>
    <row r="58" spans="1:14" ht="15" thickBot="1">
      <c r="B58" s="115" t="s">
        <v>11</v>
      </c>
      <c r="C58" s="116"/>
      <c r="D58" s="116"/>
      <c r="E58" s="116"/>
      <c r="F58" s="116"/>
      <c r="G58" s="116"/>
      <c r="H58" s="116"/>
      <c r="I58" s="117"/>
      <c r="J58" s="118"/>
      <c r="K58" s="119">
        <v>0.05</v>
      </c>
      <c r="L58" s="701" t="e">
        <f>N51*K58</f>
        <v>#REF!</v>
      </c>
      <c r="M58" s="702"/>
      <c r="N58" s="112"/>
    </row>
    <row r="59" spans="1:14" ht="15" thickBot="1">
      <c r="B59" s="696" t="s">
        <v>28</v>
      </c>
      <c r="C59" s="697"/>
      <c r="D59" s="697"/>
      <c r="E59" s="697"/>
      <c r="F59" s="697"/>
      <c r="G59" s="697"/>
      <c r="H59" s="697"/>
      <c r="I59" s="697"/>
      <c r="J59" s="697"/>
      <c r="K59" s="697"/>
      <c r="L59" s="697"/>
      <c r="M59" s="698"/>
      <c r="N59" s="120" t="e">
        <f>L56+L57+L58</f>
        <v>#REF!</v>
      </c>
    </row>
    <row r="60" spans="1:14" ht="15" thickBot="1">
      <c r="B60" s="101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3"/>
    </row>
    <row r="61" spans="1:14" ht="15" thickBot="1">
      <c r="A61" t="s">
        <v>78</v>
      </c>
      <c r="B61" s="696" t="s">
        <v>69</v>
      </c>
      <c r="C61" s="697"/>
      <c r="D61" s="697"/>
      <c r="E61" s="697"/>
      <c r="F61" s="697"/>
      <c r="G61" s="697"/>
      <c r="H61" s="697"/>
      <c r="I61" s="697"/>
      <c r="J61" s="697"/>
      <c r="K61" s="697"/>
      <c r="L61" s="697"/>
      <c r="M61" s="698"/>
      <c r="N61" s="121" t="e">
        <f>N51+N59</f>
        <v>#REF!</v>
      </c>
    </row>
    <row r="62" spans="1:14" ht="15.6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7"/>
    </row>
    <row r="63" spans="1:14" ht="15.6">
      <c r="B63" s="8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9"/>
    </row>
    <row r="64" spans="1:14" ht="15.6">
      <c r="B64" s="8"/>
      <c r="C64" s="89"/>
      <c r="D64" s="89"/>
      <c r="E64" s="89"/>
      <c r="F64" s="89"/>
      <c r="G64" s="89"/>
      <c r="H64" s="6"/>
      <c r="I64" s="6"/>
      <c r="J64" s="6"/>
      <c r="K64" s="6"/>
      <c r="L64" s="6"/>
      <c r="M64" s="6"/>
      <c r="N64" s="9"/>
    </row>
    <row r="65" spans="2:14" ht="15.6">
      <c r="B65" s="12"/>
      <c r="C65" s="699" t="s">
        <v>16</v>
      </c>
      <c r="D65" s="699"/>
      <c r="E65" s="699"/>
      <c r="F65" s="699"/>
      <c r="G65" s="6"/>
      <c r="H65" s="89"/>
      <c r="I65" s="6"/>
      <c r="J65" s="699" t="s">
        <v>17</v>
      </c>
      <c r="K65" s="699"/>
      <c r="L65" s="699"/>
      <c r="M65" s="6"/>
      <c r="N65" s="9"/>
    </row>
    <row r="66" spans="2:14" ht="18.45" customHeight="1">
      <c r="B66" s="12"/>
      <c r="C66" s="700"/>
      <c r="D66" s="700"/>
      <c r="E66" s="700"/>
      <c r="F66" s="700"/>
      <c r="G66" s="89"/>
      <c r="H66" s="89"/>
      <c r="I66" s="6"/>
      <c r="J66" s="700"/>
      <c r="K66" s="700"/>
      <c r="L66" s="700"/>
      <c r="M66" s="6"/>
      <c r="N66" s="9"/>
    </row>
    <row r="67" spans="2:14" ht="31.5" customHeight="1">
      <c r="B67" s="687" t="s">
        <v>43</v>
      </c>
      <c r="C67" s="688"/>
      <c r="D67" s="688"/>
      <c r="E67" s="688"/>
      <c r="F67" s="688"/>
      <c r="G67" s="688"/>
      <c r="H67" s="688"/>
      <c r="I67" s="688"/>
      <c r="J67" s="688"/>
      <c r="K67" s="688"/>
      <c r="L67" s="688"/>
      <c r="M67" s="688"/>
      <c r="N67" s="689"/>
    </row>
    <row r="68" spans="2:14" ht="15.6">
      <c r="B68" s="690"/>
      <c r="C68" s="691"/>
      <c r="D68" s="691"/>
      <c r="E68" s="691"/>
      <c r="F68" s="691"/>
      <c r="G68" s="691"/>
      <c r="H68" s="691"/>
      <c r="I68" s="691"/>
      <c r="J68" s="691"/>
      <c r="K68" s="691"/>
      <c r="L68" s="691"/>
      <c r="M68" s="691"/>
      <c r="N68" s="692"/>
    </row>
    <row r="69" spans="2:14" ht="15.6">
      <c r="B69" s="693"/>
      <c r="C69" s="694"/>
      <c r="D69" s="694"/>
      <c r="E69" s="694"/>
      <c r="F69" s="694"/>
      <c r="G69" s="694"/>
      <c r="H69" s="694"/>
      <c r="I69" s="694"/>
      <c r="J69" s="694"/>
      <c r="K69" s="694"/>
      <c r="L69" s="694"/>
      <c r="M69" s="694"/>
      <c r="N69" s="695"/>
    </row>
    <row r="70" spans="2:14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</row>
    <row r="71" spans="2:14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</row>
    <row r="72" spans="2:14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</row>
    <row r="73" spans="2:14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</row>
    <row r="74" spans="2:14"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</row>
    <row r="75" spans="2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2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</sheetData>
  <mergeCells count="64">
    <mergeCell ref="B7:B8"/>
    <mergeCell ref="C7:L8"/>
    <mergeCell ref="B9:N9"/>
    <mergeCell ref="B1:L2"/>
    <mergeCell ref="M1:N5"/>
    <mergeCell ref="B3:L3"/>
    <mergeCell ref="B4:L5"/>
    <mergeCell ref="C6:L6"/>
    <mergeCell ref="B12:H12"/>
    <mergeCell ref="I12:J12"/>
    <mergeCell ref="L12:M12"/>
    <mergeCell ref="B23:I23"/>
    <mergeCell ref="L23:M23"/>
    <mergeCell ref="B13:H13"/>
    <mergeCell ref="L13:M13"/>
    <mergeCell ref="B14:H14"/>
    <mergeCell ref="L14:M14"/>
    <mergeCell ref="B15:H15"/>
    <mergeCell ref="L15:M15"/>
    <mergeCell ref="B17:D17"/>
    <mergeCell ref="B18:H18"/>
    <mergeCell ref="I18:J18"/>
    <mergeCell ref="L18:M18"/>
    <mergeCell ref="B19:M19"/>
    <mergeCell ref="L35:M35"/>
    <mergeCell ref="B24:I24"/>
    <mergeCell ref="L24:M24"/>
    <mergeCell ref="B25:I25"/>
    <mergeCell ref="L25:M25"/>
    <mergeCell ref="B26:I26"/>
    <mergeCell ref="L26:M26"/>
    <mergeCell ref="B28:M28"/>
    <mergeCell ref="L32:M32"/>
    <mergeCell ref="B33:G33"/>
    <mergeCell ref="L33:M33"/>
    <mergeCell ref="L34:M34"/>
    <mergeCell ref="B51:M51"/>
    <mergeCell ref="L36:M36"/>
    <mergeCell ref="L38:M38"/>
    <mergeCell ref="B39:M39"/>
    <mergeCell ref="B43:H43"/>
    <mergeCell ref="L43:M43"/>
    <mergeCell ref="B44:H44"/>
    <mergeCell ref="L44:M44"/>
    <mergeCell ref="B45:H45"/>
    <mergeCell ref="L45:M45"/>
    <mergeCell ref="B48:H48"/>
    <mergeCell ref="L48:M48"/>
    <mergeCell ref="B49:M49"/>
    <mergeCell ref="B69:N69"/>
    <mergeCell ref="C65:F65"/>
    <mergeCell ref="J65:L65"/>
    <mergeCell ref="C66:F66"/>
    <mergeCell ref="J66:L66"/>
    <mergeCell ref="B67:N67"/>
    <mergeCell ref="B68:N68"/>
    <mergeCell ref="L58:M58"/>
    <mergeCell ref="B59:M59"/>
    <mergeCell ref="B61:M61"/>
    <mergeCell ref="B55:H55"/>
    <mergeCell ref="L55:M55"/>
    <mergeCell ref="B56:H56"/>
    <mergeCell ref="L56:M56"/>
    <mergeCell ref="L57:M57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scale="41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2.700000000000003" customHeight="1">
      <c r="B13" s="693" t="e">
        <f>#REF!</f>
        <v>#REF!</v>
      </c>
      <c r="C13" s="694"/>
      <c r="D13" s="694"/>
      <c r="E13" s="694"/>
      <c r="F13" s="694"/>
      <c r="G13" s="694"/>
      <c r="H13" s="703"/>
      <c r="I13" s="37"/>
      <c r="J13" s="38"/>
      <c r="K13" s="25" t="e">
        <f>+#REF!</f>
        <v>#REF!</v>
      </c>
      <c r="L13" s="885">
        <v>6.25</v>
      </c>
      <c r="M13" s="886"/>
      <c r="N13" s="24" t="e">
        <f t="shared" ref="N13:N18" si="0">+K13/L13</f>
        <v>#REF!</v>
      </c>
    </row>
    <row r="14" spans="2:14" ht="32.700000000000003" customHeight="1">
      <c r="B14" s="791" t="e">
        <f>#REF!</f>
        <v>#REF!</v>
      </c>
      <c r="C14" s="792"/>
      <c r="D14" s="792"/>
      <c r="E14" s="792"/>
      <c r="F14" s="792"/>
      <c r="G14" s="792"/>
      <c r="H14" s="793"/>
      <c r="I14" s="39"/>
      <c r="J14" s="40"/>
      <c r="K14" s="25" t="e">
        <f>+#REF!</f>
        <v>#REF!</v>
      </c>
      <c r="L14" s="885">
        <v>50</v>
      </c>
      <c r="M14" s="886"/>
      <c r="N14" s="24" t="e">
        <f t="shared" si="0"/>
        <v>#REF!</v>
      </c>
    </row>
    <row r="15" spans="2:14" ht="15.75" customHeight="1">
      <c r="B15" s="693" t="e">
        <f>#REF!</f>
        <v>#REF!</v>
      </c>
      <c r="C15" s="694"/>
      <c r="D15" s="694"/>
      <c r="E15" s="694"/>
      <c r="F15" s="694"/>
      <c r="G15" s="694"/>
      <c r="H15" s="703"/>
      <c r="I15" s="39"/>
      <c r="J15" s="40"/>
      <c r="K15" s="25" t="e">
        <f>+#REF!</f>
        <v>#REF!</v>
      </c>
      <c r="L15" s="885">
        <v>8</v>
      </c>
      <c r="M15" s="886"/>
      <c r="N15" s="24" t="e">
        <f t="shared" si="0"/>
        <v>#REF!</v>
      </c>
    </row>
    <row r="16" spans="2:14" ht="15.75" customHeight="1">
      <c r="B16" s="693" t="e">
        <f>#REF!</f>
        <v>#REF!</v>
      </c>
      <c r="C16" s="694"/>
      <c r="D16" s="694"/>
      <c r="E16" s="694"/>
      <c r="F16" s="694"/>
      <c r="G16" s="694"/>
      <c r="H16" s="703"/>
      <c r="I16" s="39"/>
      <c r="J16" s="40"/>
      <c r="K16" s="25" t="e">
        <f>+#REF!</f>
        <v>#REF!</v>
      </c>
      <c r="L16" s="885">
        <f>1/7</f>
        <v>0.14285714285714285</v>
      </c>
      <c r="M16" s="886"/>
      <c r="N16" s="24" t="e">
        <f t="shared" si="0"/>
        <v>#REF!</v>
      </c>
    </row>
    <row r="17" spans="2:14" ht="15.75" customHeight="1">
      <c r="B17" s="693" t="e">
        <f>#REF!</f>
        <v>#REF!</v>
      </c>
      <c r="C17" s="694"/>
      <c r="D17" s="694"/>
      <c r="E17" s="694"/>
      <c r="F17" s="694"/>
      <c r="G17" s="694"/>
      <c r="H17" s="703"/>
      <c r="I17" s="39"/>
      <c r="J17" s="40"/>
      <c r="K17" s="25" t="e">
        <f>+#REF!</f>
        <v>#REF!</v>
      </c>
      <c r="L17" s="885">
        <v>8</v>
      </c>
      <c r="M17" s="886"/>
      <c r="N17" s="24" t="e">
        <f t="shared" si="0"/>
        <v>#REF!</v>
      </c>
    </row>
    <row r="18" spans="2:14" ht="15.75" customHeight="1">
      <c r="B18" s="693" t="e">
        <f>#REF!</f>
        <v>#REF!</v>
      </c>
      <c r="C18" s="694"/>
      <c r="D18" s="694"/>
      <c r="E18" s="694"/>
      <c r="F18" s="694"/>
      <c r="G18" s="694"/>
      <c r="H18" s="703"/>
      <c r="I18" s="39"/>
      <c r="J18" s="40"/>
      <c r="K18" s="25" t="e">
        <f>+#REF!</f>
        <v>#REF!</v>
      </c>
      <c r="L18" s="885">
        <v>6.25</v>
      </c>
      <c r="M18" s="886"/>
      <c r="N18" s="24" t="e">
        <f t="shared" si="0"/>
        <v>#REF!</v>
      </c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0.1</v>
      </c>
      <c r="N20" s="49" t="e">
        <f>N54*M20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16.2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18.45" customHeight="1">
      <c r="B27" s="737" t="e">
        <f>#REF!</f>
        <v>#REF!</v>
      </c>
      <c r="C27" s="694"/>
      <c r="D27" s="694"/>
      <c r="E27" s="694"/>
      <c r="F27" s="694"/>
      <c r="G27" s="694"/>
      <c r="H27" s="694"/>
      <c r="I27" s="703"/>
      <c r="J27" s="69" t="e">
        <f>#REF!</f>
        <v>#REF!</v>
      </c>
      <c r="K27" s="123">
        <v>1.05</v>
      </c>
      <c r="L27" s="738" t="e">
        <f>#REF!</f>
        <v>#REF!</v>
      </c>
      <c r="M27" s="739"/>
      <c r="N27" s="100" t="e">
        <f>+K27*L27</f>
        <v>#REF!</v>
      </c>
    </row>
    <row r="28" spans="2:14" ht="18.45" customHeight="1">
      <c r="B28" s="737" t="e">
        <f>#REF!</f>
        <v>#REF!</v>
      </c>
      <c r="C28" s="694"/>
      <c r="D28" s="694"/>
      <c r="E28" s="694"/>
      <c r="F28" s="694"/>
      <c r="G28" s="694"/>
      <c r="H28" s="694"/>
      <c r="I28" s="703"/>
      <c r="J28" s="69" t="e">
        <f>#REF!</f>
        <v>#REF!</v>
      </c>
      <c r="K28" s="123">
        <v>5</v>
      </c>
      <c r="L28" s="738" t="e">
        <f>#REF!</f>
        <v>#REF!</v>
      </c>
      <c r="M28" s="739"/>
      <c r="N28" s="100" t="e">
        <f>+K28*L28</f>
        <v>#REF!</v>
      </c>
    </row>
    <row r="29" spans="2:14" ht="18.45" customHeight="1">
      <c r="B29" s="737" t="e">
        <f>#REF!</f>
        <v>#REF!</v>
      </c>
      <c r="C29" s="694"/>
      <c r="D29" s="694"/>
      <c r="E29" s="694"/>
      <c r="F29" s="694"/>
      <c r="G29" s="694"/>
      <c r="H29" s="694"/>
      <c r="I29" s="703"/>
      <c r="J29" s="69" t="e">
        <f>#REF!</f>
        <v>#REF!</v>
      </c>
      <c r="K29" s="123">
        <v>1.2</v>
      </c>
      <c r="L29" s="738" t="e">
        <f>#REF!</f>
        <v>#REF!</v>
      </c>
      <c r="M29" s="739"/>
      <c r="N29" s="100" t="e">
        <f>+K29*L29</f>
        <v>#REF!</v>
      </c>
    </row>
    <row r="30" spans="2:14" ht="18.45" customHeight="1">
      <c r="B30" s="737" t="e">
        <f>#REF!</f>
        <v>#REF!</v>
      </c>
      <c r="C30" s="694"/>
      <c r="D30" s="694"/>
      <c r="E30" s="694"/>
      <c r="F30" s="694"/>
      <c r="G30" s="694"/>
      <c r="H30" s="694"/>
      <c r="I30" s="703"/>
      <c r="J30" s="69" t="e">
        <f>+#REF!</f>
        <v>#REF!</v>
      </c>
      <c r="K30" s="123">
        <v>1.2</v>
      </c>
      <c r="L30" s="738" t="e">
        <f>+#REF!</f>
        <v>#REF!</v>
      </c>
      <c r="M30" s="739"/>
      <c r="N30" s="100" t="e">
        <f>+K30*L30</f>
        <v>#REF!</v>
      </c>
    </row>
    <row r="31" spans="2:14" ht="30.45" customHeight="1">
      <c r="B31" s="737"/>
      <c r="C31" s="694"/>
      <c r="D31" s="694"/>
      <c r="E31" s="694"/>
      <c r="F31" s="694"/>
      <c r="G31" s="694"/>
      <c r="H31" s="694"/>
      <c r="I31" s="703"/>
      <c r="J31" s="69"/>
      <c r="K31" s="99"/>
      <c r="L31" s="738"/>
      <c r="M31" s="739"/>
      <c r="N31" s="100"/>
    </row>
    <row r="32" spans="2:14" ht="16.2" thickBot="1">
      <c r="B32" s="58"/>
      <c r="C32" s="59"/>
      <c r="D32" s="59"/>
      <c r="E32" s="59"/>
      <c r="F32" s="59"/>
      <c r="G32" s="59"/>
      <c r="H32" s="59"/>
      <c r="I32" s="59"/>
      <c r="J32" s="60"/>
      <c r="K32" s="60"/>
      <c r="L32" s="61"/>
      <c r="M32" s="26"/>
      <c r="N32" s="62"/>
    </row>
    <row r="33" spans="2:14" ht="16.2" thickBot="1">
      <c r="B33" s="710" t="s">
        <v>28</v>
      </c>
      <c r="C33" s="711"/>
      <c r="D33" s="711"/>
      <c r="E33" s="711"/>
      <c r="F33" s="711"/>
      <c r="G33" s="711"/>
      <c r="H33" s="711"/>
      <c r="I33" s="711"/>
      <c r="J33" s="711"/>
      <c r="K33" s="711"/>
      <c r="L33" s="711"/>
      <c r="M33" s="714"/>
      <c r="N33" s="52" t="e">
        <f>SUM(N27:N32)</f>
        <v>#REF!</v>
      </c>
    </row>
    <row r="34" spans="2:14" ht="15.6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15.6">
      <c r="B35" s="145" t="s">
        <v>31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4"/>
    </row>
    <row r="36" spans="2:14" ht="16.2" thickBot="1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31.2">
      <c r="B37" s="63" t="s">
        <v>32</v>
      </c>
      <c r="C37" s="64"/>
      <c r="D37" s="64"/>
      <c r="E37" s="64"/>
      <c r="F37" s="64"/>
      <c r="G37" s="64"/>
      <c r="H37" s="65" t="s">
        <v>21</v>
      </c>
      <c r="I37" s="65" t="s">
        <v>33</v>
      </c>
      <c r="J37" s="66" t="s">
        <v>34</v>
      </c>
      <c r="K37" s="65" t="s">
        <v>35</v>
      </c>
      <c r="L37" s="723" t="s">
        <v>36</v>
      </c>
      <c r="M37" s="724"/>
      <c r="N37" s="67" t="s">
        <v>26</v>
      </c>
    </row>
    <row r="38" spans="2:14" ht="30.75" customHeight="1">
      <c r="B38" s="725"/>
      <c r="C38" s="726"/>
      <c r="D38" s="726"/>
      <c r="E38" s="726"/>
      <c r="F38" s="726"/>
      <c r="G38" s="727"/>
      <c r="H38" s="69"/>
      <c r="I38" s="47"/>
      <c r="J38" s="23"/>
      <c r="K38" s="47"/>
      <c r="L38" s="728"/>
      <c r="M38" s="729"/>
      <c r="N38" s="70"/>
    </row>
    <row r="39" spans="2:14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4" ht="15.6">
      <c r="B40" s="68"/>
      <c r="C40" s="71"/>
      <c r="D40" s="71"/>
      <c r="E40" s="71"/>
      <c r="F40" s="71"/>
      <c r="G40" s="71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72"/>
      <c r="I42" s="47"/>
      <c r="J42" s="47"/>
      <c r="K42" s="47"/>
      <c r="L42" s="73"/>
      <c r="M42" s="74"/>
      <c r="N42" s="75"/>
    </row>
    <row r="43" spans="2:14" ht="16.2" thickBot="1">
      <c r="B43" s="58"/>
      <c r="C43" s="59"/>
      <c r="D43" s="59"/>
      <c r="E43" s="59"/>
      <c r="F43" s="59"/>
      <c r="G43" s="59"/>
      <c r="H43" s="60"/>
      <c r="I43" s="76"/>
      <c r="J43" s="76"/>
      <c r="K43" s="76"/>
      <c r="L43" s="730"/>
      <c r="M43" s="731"/>
      <c r="N43" s="76"/>
    </row>
    <row r="44" spans="2:14" ht="16.2" thickBot="1">
      <c r="B44" s="732" t="s">
        <v>28</v>
      </c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3"/>
      <c r="N44" s="77">
        <f>N38+N39+N40+N41+N42</f>
        <v>0</v>
      </c>
    </row>
    <row r="45" spans="2:14" ht="15.6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15.6">
      <c r="B46" s="145" t="s">
        <v>37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4"/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31.2">
      <c r="B48" s="733" t="s">
        <v>38</v>
      </c>
      <c r="C48" s="734"/>
      <c r="D48" s="734"/>
      <c r="E48" s="734"/>
      <c r="F48" s="734"/>
      <c r="G48" s="734"/>
      <c r="H48" s="734"/>
      <c r="I48" s="65" t="s">
        <v>39</v>
      </c>
      <c r="J48" s="66" t="s">
        <v>40</v>
      </c>
      <c r="K48" s="65" t="s">
        <v>41</v>
      </c>
      <c r="L48" s="735" t="s">
        <v>25</v>
      </c>
      <c r="M48" s="736"/>
      <c r="N48" s="78" t="s">
        <v>26</v>
      </c>
    </row>
    <row r="49" spans="2:14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0">
        <v>1.85</v>
      </c>
      <c r="K49" s="79" t="e">
        <f>+#REF!</f>
        <v>#REF!</v>
      </c>
      <c r="L49" s="704">
        <v>2</v>
      </c>
      <c r="M49" s="705"/>
      <c r="N49" s="11" t="e">
        <f>K49/L49</f>
        <v>#REF!</v>
      </c>
    </row>
    <row r="50" spans="2:14" ht="15.6">
      <c r="B50" s="693" t="e">
        <f>+#REF!</f>
        <v>#REF!</v>
      </c>
      <c r="C50" s="694"/>
      <c r="D50" s="694"/>
      <c r="E50" s="694"/>
      <c r="F50" s="694"/>
      <c r="G50" s="694"/>
      <c r="H50" s="703"/>
      <c r="I50" s="79" t="e">
        <f>+K50/J50</f>
        <v>#REF!</v>
      </c>
      <c r="J50" s="80">
        <v>1.85</v>
      </c>
      <c r="K50" s="79" t="e">
        <f>+#REF!</f>
        <v>#REF!</v>
      </c>
      <c r="L50" s="704">
        <f>L49</f>
        <v>2</v>
      </c>
      <c r="M50" s="705"/>
      <c r="N50" s="11" t="e">
        <f>K50/L50</f>
        <v>#REF!</v>
      </c>
    </row>
    <row r="51" spans="2:14" ht="15.6">
      <c r="B51" s="81"/>
      <c r="C51" s="71"/>
      <c r="D51" s="71"/>
      <c r="E51" s="71"/>
      <c r="F51" s="71"/>
      <c r="G51" s="71"/>
      <c r="H51" s="71"/>
      <c r="I51" s="47"/>
      <c r="J51" s="82"/>
      <c r="K51" s="49"/>
      <c r="L51" s="83"/>
      <c r="M51" s="84"/>
      <c r="N51" s="85"/>
    </row>
    <row r="52" spans="2:14" ht="15.6">
      <c r="B52" s="81"/>
      <c r="C52" s="71"/>
      <c r="D52" s="71"/>
      <c r="E52" s="71"/>
      <c r="F52" s="71"/>
      <c r="G52" s="71"/>
      <c r="H52" s="71"/>
      <c r="I52" s="47"/>
      <c r="J52" s="82"/>
      <c r="K52" s="49"/>
      <c r="L52" s="83"/>
      <c r="M52" s="86"/>
      <c r="N52" s="85"/>
    </row>
    <row r="53" spans="2:14" ht="16.2" thickBot="1">
      <c r="B53" s="706"/>
      <c r="C53" s="707"/>
      <c r="D53" s="707"/>
      <c r="E53" s="707"/>
      <c r="F53" s="707"/>
      <c r="G53" s="707"/>
      <c r="H53" s="707"/>
      <c r="I53" s="76"/>
      <c r="J53" s="76"/>
      <c r="K53" s="76"/>
      <c r="L53" s="708"/>
      <c r="M53" s="709"/>
      <c r="N53" s="76"/>
    </row>
    <row r="54" spans="2:14" ht="16.2" thickBot="1">
      <c r="B54" s="710" t="s">
        <v>28</v>
      </c>
      <c r="C54" s="711"/>
      <c r="D54" s="711"/>
      <c r="E54" s="711"/>
      <c r="F54" s="711"/>
      <c r="G54" s="711"/>
      <c r="H54" s="711"/>
      <c r="I54" s="712"/>
      <c r="J54" s="712"/>
      <c r="K54" s="712"/>
      <c r="L54" s="712"/>
      <c r="M54" s="713"/>
      <c r="N54" s="87" t="e">
        <f>SUM(N49:N53)</f>
        <v>#REF!</v>
      </c>
    </row>
    <row r="55" spans="2:14" ht="16.2" thickBot="1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2:14" ht="39" customHeight="1" thickBot="1">
      <c r="B56" s="710" t="s">
        <v>42</v>
      </c>
      <c r="C56" s="711"/>
      <c r="D56" s="711"/>
      <c r="E56" s="711"/>
      <c r="F56" s="711"/>
      <c r="G56" s="711"/>
      <c r="H56" s="711"/>
      <c r="I56" s="711"/>
      <c r="J56" s="711"/>
      <c r="K56" s="711"/>
      <c r="L56" s="711"/>
      <c r="M56" s="714"/>
      <c r="N56" s="88" t="e">
        <f>ROUND((N22+N33+N44+N54),0)</f>
        <v>#REF!</v>
      </c>
    </row>
    <row r="57" spans="2:14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2:14">
      <c r="B58" s="148" t="s">
        <v>65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104"/>
    </row>
    <row r="59" spans="2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2:14">
      <c r="B60" s="715" t="s">
        <v>66</v>
      </c>
      <c r="C60" s="716"/>
      <c r="D60" s="716"/>
      <c r="E60" s="716"/>
      <c r="F60" s="716"/>
      <c r="G60" s="716"/>
      <c r="H60" s="716"/>
      <c r="I60" s="105"/>
      <c r="J60" s="106"/>
      <c r="K60" s="107" t="s">
        <v>67</v>
      </c>
      <c r="L60" s="717" t="s">
        <v>68</v>
      </c>
      <c r="M60" s="718"/>
      <c r="N60" s="108"/>
    </row>
    <row r="61" spans="2:14">
      <c r="B61" s="719" t="s">
        <v>9</v>
      </c>
      <c r="C61" s="720"/>
      <c r="D61" s="720"/>
      <c r="E61" s="720"/>
      <c r="F61" s="720"/>
      <c r="G61" s="720"/>
      <c r="H61" s="720"/>
      <c r="I61" s="109"/>
      <c r="J61" s="110"/>
      <c r="K61" s="111">
        <v>0.24</v>
      </c>
      <c r="L61" s="721" t="e">
        <f>N56*K61</f>
        <v>#REF!</v>
      </c>
      <c r="M61" s="722"/>
      <c r="N61" s="112"/>
    </row>
    <row r="62" spans="2:14">
      <c r="B62" s="113" t="s">
        <v>10</v>
      </c>
      <c r="C62" s="114"/>
      <c r="D62" s="114"/>
      <c r="E62" s="114"/>
      <c r="F62" s="114"/>
      <c r="G62" s="114"/>
      <c r="H62" s="114"/>
      <c r="I62" s="109"/>
      <c r="J62" s="110"/>
      <c r="K62" s="111">
        <v>0.01</v>
      </c>
      <c r="L62" s="721" t="e">
        <f>N56*K62</f>
        <v>#REF!</v>
      </c>
      <c r="M62" s="722"/>
      <c r="N62" s="112"/>
    </row>
    <row r="63" spans="2:14" ht="15" thickBot="1">
      <c r="B63" s="115" t="s">
        <v>11</v>
      </c>
      <c r="C63" s="116"/>
      <c r="D63" s="116"/>
      <c r="E63" s="116"/>
      <c r="F63" s="116"/>
      <c r="G63" s="116"/>
      <c r="H63" s="116"/>
      <c r="I63" s="117"/>
      <c r="J63" s="118"/>
      <c r="K63" s="119">
        <v>0.05</v>
      </c>
      <c r="L63" s="701" t="e">
        <f>N56*K63</f>
        <v>#REF!</v>
      </c>
      <c r="M63" s="702"/>
      <c r="N63" s="112"/>
    </row>
    <row r="64" spans="2:14" ht="15" thickBot="1">
      <c r="B64" s="696" t="s">
        <v>28</v>
      </c>
      <c r="C64" s="697"/>
      <c r="D64" s="697"/>
      <c r="E64" s="697"/>
      <c r="F64" s="697"/>
      <c r="G64" s="697"/>
      <c r="H64" s="697"/>
      <c r="I64" s="697"/>
      <c r="J64" s="697"/>
      <c r="K64" s="697"/>
      <c r="L64" s="697"/>
      <c r="M64" s="698"/>
      <c r="N64" s="120" t="e">
        <f>L61+L62+L63</f>
        <v>#REF!</v>
      </c>
    </row>
    <row r="65" spans="1:14" ht="15" thickBot="1">
      <c r="B65" s="101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3"/>
    </row>
    <row r="66" spans="1:14" ht="15" thickBot="1">
      <c r="A66" t="s">
        <v>78</v>
      </c>
      <c r="B66" s="696" t="s">
        <v>69</v>
      </c>
      <c r="C66" s="697"/>
      <c r="D66" s="697"/>
      <c r="E66" s="697"/>
      <c r="F66" s="697"/>
      <c r="G66" s="697"/>
      <c r="H66" s="697"/>
      <c r="I66" s="697"/>
      <c r="J66" s="697"/>
      <c r="K66" s="697"/>
      <c r="L66" s="697"/>
      <c r="M66" s="698"/>
      <c r="N66" s="121" t="e">
        <f>N56+N64</f>
        <v>#REF!</v>
      </c>
    </row>
    <row r="67" spans="1:14" ht="15.6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7"/>
    </row>
    <row r="68" spans="1:14" ht="15.6">
      <c r="B68" s="8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9"/>
    </row>
    <row r="69" spans="1:14" ht="15.6">
      <c r="B69" s="8"/>
      <c r="C69" s="89"/>
      <c r="D69" s="89"/>
      <c r="E69" s="89"/>
      <c r="F69" s="89"/>
      <c r="G69" s="89"/>
      <c r="H69" s="6"/>
      <c r="I69" s="6"/>
      <c r="J69" s="6"/>
      <c r="K69" s="6"/>
      <c r="L69" s="6"/>
      <c r="M69" s="6"/>
      <c r="N69" s="9"/>
    </row>
    <row r="70" spans="1:14" ht="15.6">
      <c r="B70" s="12"/>
      <c r="C70" s="699" t="s">
        <v>16</v>
      </c>
      <c r="D70" s="699"/>
      <c r="E70" s="699"/>
      <c r="F70" s="699"/>
      <c r="G70" s="6"/>
      <c r="H70" s="89"/>
      <c r="I70" s="6"/>
      <c r="J70" s="699" t="s">
        <v>17</v>
      </c>
      <c r="K70" s="699"/>
      <c r="L70" s="699"/>
      <c r="M70" s="6"/>
      <c r="N70" s="9"/>
    </row>
    <row r="71" spans="1:14" ht="18.45" customHeight="1">
      <c r="B71" s="12"/>
      <c r="C71" s="700"/>
      <c r="D71" s="700"/>
      <c r="E71" s="700"/>
      <c r="F71" s="700"/>
      <c r="G71" s="89"/>
      <c r="H71" s="89"/>
      <c r="I71" s="6"/>
      <c r="J71" s="700"/>
      <c r="K71" s="700"/>
      <c r="L71" s="700"/>
      <c r="M71" s="6"/>
      <c r="N71" s="9"/>
    </row>
    <row r="72" spans="1:14" ht="31.5" customHeight="1">
      <c r="B72" s="687" t="s">
        <v>43</v>
      </c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9"/>
    </row>
    <row r="73" spans="1:14" ht="15.6">
      <c r="B73" s="690"/>
      <c r="C73" s="691"/>
      <c r="D73" s="691"/>
      <c r="E73" s="691"/>
      <c r="F73" s="691"/>
      <c r="G73" s="691"/>
      <c r="H73" s="691"/>
      <c r="I73" s="691"/>
      <c r="J73" s="691"/>
      <c r="K73" s="691"/>
      <c r="L73" s="691"/>
      <c r="M73" s="691"/>
      <c r="N73" s="692"/>
    </row>
    <row r="74" spans="1:14" ht="15.6">
      <c r="B74" s="693"/>
      <c r="C74" s="694"/>
      <c r="D74" s="694"/>
      <c r="E74" s="694"/>
      <c r="F74" s="694"/>
      <c r="G74" s="694"/>
      <c r="H74" s="694"/>
      <c r="I74" s="694"/>
      <c r="J74" s="694"/>
      <c r="K74" s="694"/>
      <c r="L74" s="694"/>
      <c r="M74" s="694"/>
      <c r="N74" s="695"/>
    </row>
    <row r="75" spans="1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</sheetData>
  <mergeCells count="74">
    <mergeCell ref="B7:B8"/>
    <mergeCell ref="C7:L8"/>
    <mergeCell ref="B1:L2"/>
    <mergeCell ref="M1:N5"/>
    <mergeCell ref="B3:L3"/>
    <mergeCell ref="B4:L5"/>
    <mergeCell ref="C6:L6"/>
    <mergeCell ref="B21:H21"/>
    <mergeCell ref="I21:J21"/>
    <mergeCell ref="L21:M21"/>
    <mergeCell ref="L16:M1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20:D20"/>
    <mergeCell ref="B30:I30"/>
    <mergeCell ref="L30:M30"/>
    <mergeCell ref="B28:I28"/>
    <mergeCell ref="B29:I29"/>
    <mergeCell ref="L28:M28"/>
    <mergeCell ref="L29:M29"/>
    <mergeCell ref="B22:M22"/>
    <mergeCell ref="B26:I26"/>
    <mergeCell ref="L26:M26"/>
    <mergeCell ref="B27:I27"/>
    <mergeCell ref="L27:M27"/>
    <mergeCell ref="L43:M43"/>
    <mergeCell ref="B44:M44"/>
    <mergeCell ref="B48:H48"/>
    <mergeCell ref="L48:M48"/>
    <mergeCell ref="B31:I31"/>
    <mergeCell ref="L31:M31"/>
    <mergeCell ref="B33:M33"/>
    <mergeCell ref="L37:M37"/>
    <mergeCell ref="B38:G38"/>
    <mergeCell ref="L38:M38"/>
    <mergeCell ref="L39:M39"/>
    <mergeCell ref="L40:M40"/>
    <mergeCell ref="L41:M41"/>
    <mergeCell ref="B74:N74"/>
    <mergeCell ref="B16:H16"/>
    <mergeCell ref="B18:H18"/>
    <mergeCell ref="B17:H17"/>
    <mergeCell ref="L18:M18"/>
    <mergeCell ref="L17:M17"/>
    <mergeCell ref="L62:M62"/>
    <mergeCell ref="L63:M63"/>
    <mergeCell ref="B64:M64"/>
    <mergeCell ref="B66:M66"/>
    <mergeCell ref="C70:F70"/>
    <mergeCell ref="J70:L70"/>
    <mergeCell ref="B54:M54"/>
    <mergeCell ref="B56:M56"/>
    <mergeCell ref="B60:H60"/>
    <mergeCell ref="L60:M60"/>
    <mergeCell ref="C71:F71"/>
    <mergeCell ref="J71:L71"/>
    <mergeCell ref="B72:N72"/>
    <mergeCell ref="B73:N73"/>
    <mergeCell ref="B61:H61"/>
    <mergeCell ref="L61:M61"/>
    <mergeCell ref="B49:H49"/>
    <mergeCell ref="L49:M49"/>
    <mergeCell ref="B50:H50"/>
    <mergeCell ref="L50:M50"/>
    <mergeCell ref="B53:H53"/>
    <mergeCell ref="L53:M53"/>
  </mergeCells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6F69-DE37-4E45-A2D2-45583677353A}">
  <sheetPr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2.700000000000003" customHeight="1">
      <c r="B13" s="693" t="e">
        <f>#REF!</f>
        <v>#REF!</v>
      </c>
      <c r="C13" s="694"/>
      <c r="D13" s="694"/>
      <c r="E13" s="694"/>
      <c r="F13" s="694"/>
      <c r="G13" s="694"/>
      <c r="H13" s="703"/>
      <c r="I13" s="37"/>
      <c r="J13" s="38"/>
      <c r="K13" s="25" t="e">
        <f>+#REF!</f>
        <v>#REF!</v>
      </c>
      <c r="L13" s="885">
        <v>6.25</v>
      </c>
      <c r="M13" s="886"/>
      <c r="N13" s="24" t="e">
        <f t="shared" ref="N13:N18" si="0">+K13/L13</f>
        <v>#REF!</v>
      </c>
    </row>
    <row r="14" spans="2:14" ht="32.700000000000003" customHeight="1">
      <c r="B14" s="791" t="e">
        <f>#REF!</f>
        <v>#REF!</v>
      </c>
      <c r="C14" s="792"/>
      <c r="D14" s="792"/>
      <c r="E14" s="792"/>
      <c r="F14" s="792"/>
      <c r="G14" s="792"/>
      <c r="H14" s="793"/>
      <c r="I14" s="39"/>
      <c r="J14" s="40"/>
      <c r="K14" s="25" t="e">
        <f>+#REF!</f>
        <v>#REF!</v>
      </c>
      <c r="L14" s="885">
        <v>50</v>
      </c>
      <c r="M14" s="886"/>
      <c r="N14" s="24" t="e">
        <f t="shared" si="0"/>
        <v>#REF!</v>
      </c>
    </row>
    <row r="15" spans="2:14" ht="15.75" customHeight="1">
      <c r="B15" s="693" t="e">
        <f>#REF!</f>
        <v>#REF!</v>
      </c>
      <c r="C15" s="694"/>
      <c r="D15" s="694"/>
      <c r="E15" s="694"/>
      <c r="F15" s="694"/>
      <c r="G15" s="694"/>
      <c r="H15" s="703"/>
      <c r="I15" s="39"/>
      <c r="J15" s="40"/>
      <c r="K15" s="25" t="e">
        <f>+#REF!</f>
        <v>#REF!</v>
      </c>
      <c r="L15" s="885">
        <v>8</v>
      </c>
      <c r="M15" s="886"/>
      <c r="N15" s="24" t="e">
        <f t="shared" si="0"/>
        <v>#REF!</v>
      </c>
    </row>
    <row r="16" spans="2:14" ht="15.75" customHeight="1">
      <c r="B16" s="693" t="e">
        <f>#REF!</f>
        <v>#REF!</v>
      </c>
      <c r="C16" s="694"/>
      <c r="D16" s="694"/>
      <c r="E16" s="694"/>
      <c r="F16" s="694"/>
      <c r="G16" s="694"/>
      <c r="H16" s="703"/>
      <c r="I16" s="39"/>
      <c r="J16" s="40"/>
      <c r="K16" s="25" t="e">
        <f>+#REF!</f>
        <v>#REF!</v>
      </c>
      <c r="L16" s="885">
        <f>1/7</f>
        <v>0.14285714285714285</v>
      </c>
      <c r="M16" s="886"/>
      <c r="N16" s="24" t="e">
        <f t="shared" si="0"/>
        <v>#REF!</v>
      </c>
    </row>
    <row r="17" spans="2:14" ht="15.75" customHeight="1">
      <c r="B17" s="693" t="e">
        <f>#REF!</f>
        <v>#REF!</v>
      </c>
      <c r="C17" s="694"/>
      <c r="D17" s="694"/>
      <c r="E17" s="694"/>
      <c r="F17" s="694"/>
      <c r="G17" s="694"/>
      <c r="H17" s="703"/>
      <c r="I17" s="39"/>
      <c r="J17" s="40"/>
      <c r="K17" s="25" t="e">
        <f>+#REF!</f>
        <v>#REF!</v>
      </c>
      <c r="L17" s="885">
        <v>8</v>
      </c>
      <c r="M17" s="886"/>
      <c r="N17" s="24" t="e">
        <f t="shared" si="0"/>
        <v>#REF!</v>
      </c>
    </row>
    <row r="18" spans="2:14" ht="15.75" customHeight="1">
      <c r="B18" s="693" t="e">
        <f>#REF!</f>
        <v>#REF!</v>
      </c>
      <c r="C18" s="694"/>
      <c r="D18" s="694"/>
      <c r="E18" s="694"/>
      <c r="F18" s="694"/>
      <c r="G18" s="694"/>
      <c r="H18" s="703"/>
      <c r="I18" s="39"/>
      <c r="J18" s="40"/>
      <c r="K18" s="25" t="e">
        <f>+#REF!</f>
        <v>#REF!</v>
      </c>
      <c r="L18" s="885">
        <v>6.25</v>
      </c>
      <c r="M18" s="886"/>
      <c r="N18" s="24" t="e">
        <f t="shared" si="0"/>
        <v>#REF!</v>
      </c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0.1</v>
      </c>
      <c r="N20" s="49" t="e">
        <f>N54*M20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16.2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18.45" customHeight="1">
      <c r="B27" s="737" t="e">
        <f>#REF!</f>
        <v>#REF!</v>
      </c>
      <c r="C27" s="694"/>
      <c r="D27" s="694"/>
      <c r="E27" s="694"/>
      <c r="F27" s="694"/>
      <c r="G27" s="694"/>
      <c r="H27" s="694"/>
      <c r="I27" s="703"/>
      <c r="J27" s="69" t="s">
        <v>5</v>
      </c>
      <c r="K27" s="123">
        <v>1.05</v>
      </c>
      <c r="L27" s="738" t="e">
        <f>#REF!</f>
        <v>#REF!</v>
      </c>
      <c r="M27" s="739"/>
      <c r="N27" s="100" t="e">
        <f>+K27*L27</f>
        <v>#REF!</v>
      </c>
    </row>
    <row r="28" spans="2:14" ht="18.45" customHeight="1">
      <c r="B28" s="737" t="e">
        <f>#REF!</f>
        <v>#REF!</v>
      </c>
      <c r="C28" s="694"/>
      <c r="D28" s="694"/>
      <c r="E28" s="694"/>
      <c r="F28" s="694"/>
      <c r="G28" s="694"/>
      <c r="H28" s="694"/>
      <c r="I28" s="703"/>
      <c r="J28" s="69" t="e">
        <f>#REF!</f>
        <v>#REF!</v>
      </c>
      <c r="K28" s="123">
        <v>1.6</v>
      </c>
      <c r="L28" s="738" t="e">
        <f>#REF!</f>
        <v>#REF!</v>
      </c>
      <c r="M28" s="739"/>
      <c r="N28" s="100" t="e">
        <f>+K28*L28</f>
        <v>#REF!</v>
      </c>
    </row>
    <row r="29" spans="2:14" ht="18.45" customHeight="1">
      <c r="B29" s="737" t="e">
        <f>#REF!</f>
        <v>#REF!</v>
      </c>
      <c r="C29" s="694"/>
      <c r="D29" s="694"/>
      <c r="E29" s="694"/>
      <c r="F29" s="694"/>
      <c r="G29" s="694"/>
      <c r="H29" s="694"/>
      <c r="I29" s="703"/>
      <c r="J29" s="69" t="e">
        <f>#REF!</f>
        <v>#REF!</v>
      </c>
      <c r="K29" s="123">
        <v>1.6</v>
      </c>
      <c r="L29" s="738" t="e">
        <f>#REF!</f>
        <v>#REF!</v>
      </c>
      <c r="M29" s="739"/>
      <c r="N29" s="100" t="e">
        <f>+K29*L29</f>
        <v>#REF!</v>
      </c>
    </row>
    <row r="30" spans="2:14" ht="18.45" customHeight="1">
      <c r="B30" s="737" t="e">
        <f>#REF!</f>
        <v>#REF!</v>
      </c>
      <c r="C30" s="694"/>
      <c r="D30" s="694"/>
      <c r="E30" s="694"/>
      <c r="F30" s="694"/>
      <c r="G30" s="694"/>
      <c r="H30" s="694"/>
      <c r="I30" s="703"/>
      <c r="J30" s="69" t="e">
        <f>+#REF!</f>
        <v>#REF!</v>
      </c>
      <c r="K30" s="123">
        <v>1.6</v>
      </c>
      <c r="L30" s="738" t="e">
        <f>+#REF!</f>
        <v>#REF!</v>
      </c>
      <c r="M30" s="739"/>
      <c r="N30" s="100" t="e">
        <f>+K30*L30</f>
        <v>#REF!</v>
      </c>
    </row>
    <row r="31" spans="2:14" ht="30.45" customHeight="1">
      <c r="B31" s="737"/>
      <c r="C31" s="694"/>
      <c r="D31" s="694"/>
      <c r="E31" s="694"/>
      <c r="F31" s="694"/>
      <c r="G31" s="694"/>
      <c r="H31" s="694"/>
      <c r="I31" s="703"/>
      <c r="J31" s="69"/>
      <c r="K31" s="99"/>
      <c r="L31" s="738"/>
      <c r="M31" s="739"/>
      <c r="N31" s="100"/>
    </row>
    <row r="32" spans="2:14" ht="16.2" thickBot="1">
      <c r="B32" s="58"/>
      <c r="C32" s="59"/>
      <c r="D32" s="59"/>
      <c r="E32" s="59"/>
      <c r="F32" s="59"/>
      <c r="G32" s="59"/>
      <c r="H32" s="59"/>
      <c r="I32" s="59"/>
      <c r="J32" s="60"/>
      <c r="K32" s="60"/>
      <c r="L32" s="61"/>
      <c r="M32" s="26"/>
      <c r="N32" s="62"/>
    </row>
    <row r="33" spans="2:14" ht="16.2" thickBot="1">
      <c r="B33" s="710" t="s">
        <v>28</v>
      </c>
      <c r="C33" s="711"/>
      <c r="D33" s="711"/>
      <c r="E33" s="711"/>
      <c r="F33" s="711"/>
      <c r="G33" s="711"/>
      <c r="H33" s="711"/>
      <c r="I33" s="711"/>
      <c r="J33" s="711"/>
      <c r="K33" s="711"/>
      <c r="L33" s="711"/>
      <c r="M33" s="714"/>
      <c r="N33" s="52" t="e">
        <f>SUM(N27:N32)</f>
        <v>#REF!</v>
      </c>
    </row>
    <row r="34" spans="2:14" ht="15.6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15.6">
      <c r="B35" s="145" t="s">
        <v>31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4"/>
    </row>
    <row r="36" spans="2:14" ht="16.2" thickBot="1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31.2">
      <c r="B37" s="63" t="s">
        <v>32</v>
      </c>
      <c r="C37" s="64"/>
      <c r="D37" s="64"/>
      <c r="E37" s="64"/>
      <c r="F37" s="64"/>
      <c r="G37" s="64"/>
      <c r="H37" s="65" t="s">
        <v>21</v>
      </c>
      <c r="I37" s="65" t="s">
        <v>33</v>
      </c>
      <c r="J37" s="66" t="s">
        <v>34</v>
      </c>
      <c r="K37" s="65" t="s">
        <v>35</v>
      </c>
      <c r="L37" s="723" t="s">
        <v>36</v>
      </c>
      <c r="M37" s="724"/>
      <c r="N37" s="67" t="s">
        <v>26</v>
      </c>
    </row>
    <row r="38" spans="2:14" ht="30.75" customHeight="1">
      <c r="B38" s="725"/>
      <c r="C38" s="726"/>
      <c r="D38" s="726"/>
      <c r="E38" s="726"/>
      <c r="F38" s="726"/>
      <c r="G38" s="727"/>
      <c r="H38" s="69"/>
      <c r="I38" s="47"/>
      <c r="J38" s="23"/>
      <c r="K38" s="47"/>
      <c r="L38" s="728"/>
      <c r="M38" s="729"/>
      <c r="N38" s="70"/>
    </row>
    <row r="39" spans="2:14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4" ht="15.6">
      <c r="B40" s="68"/>
      <c r="C40" s="71"/>
      <c r="D40" s="71"/>
      <c r="E40" s="71"/>
      <c r="F40" s="71"/>
      <c r="G40" s="71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72"/>
      <c r="I42" s="47"/>
      <c r="J42" s="47"/>
      <c r="K42" s="47"/>
      <c r="L42" s="73"/>
      <c r="M42" s="74"/>
      <c r="N42" s="75"/>
    </row>
    <row r="43" spans="2:14" ht="16.2" thickBot="1">
      <c r="B43" s="58"/>
      <c r="C43" s="59"/>
      <c r="D43" s="59"/>
      <c r="E43" s="59"/>
      <c r="F43" s="59"/>
      <c r="G43" s="59"/>
      <c r="H43" s="60"/>
      <c r="I43" s="76"/>
      <c r="J43" s="76"/>
      <c r="K43" s="76"/>
      <c r="L43" s="730"/>
      <c r="M43" s="731"/>
      <c r="N43" s="76"/>
    </row>
    <row r="44" spans="2:14" ht="16.2" thickBot="1">
      <c r="B44" s="732" t="s">
        <v>28</v>
      </c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3"/>
      <c r="N44" s="77">
        <f>N38+N39+N40+N41+N42</f>
        <v>0</v>
      </c>
    </row>
    <row r="45" spans="2:14" ht="15.6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15.6">
      <c r="B46" s="145" t="s">
        <v>37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4"/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31.2">
      <c r="B48" s="733" t="s">
        <v>38</v>
      </c>
      <c r="C48" s="734"/>
      <c r="D48" s="734"/>
      <c r="E48" s="734"/>
      <c r="F48" s="734"/>
      <c r="G48" s="734"/>
      <c r="H48" s="734"/>
      <c r="I48" s="65" t="s">
        <v>39</v>
      </c>
      <c r="J48" s="66" t="s">
        <v>40</v>
      </c>
      <c r="K48" s="65" t="s">
        <v>41</v>
      </c>
      <c r="L48" s="735" t="s">
        <v>25</v>
      </c>
      <c r="M48" s="736"/>
      <c r="N48" s="78" t="s">
        <v>26</v>
      </c>
    </row>
    <row r="49" spans="2:14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0">
        <v>1.85</v>
      </c>
      <c r="K49" s="79" t="e">
        <f>+#REF!</f>
        <v>#REF!</v>
      </c>
      <c r="L49" s="704">
        <v>2</v>
      </c>
      <c r="M49" s="705"/>
      <c r="N49" s="11" t="e">
        <f>K49/L49</f>
        <v>#REF!</v>
      </c>
    </row>
    <row r="50" spans="2:14" ht="15.6">
      <c r="B50" s="693" t="e">
        <f>+#REF!</f>
        <v>#REF!</v>
      </c>
      <c r="C50" s="694"/>
      <c r="D50" s="694"/>
      <c r="E50" s="694"/>
      <c r="F50" s="694"/>
      <c r="G50" s="694"/>
      <c r="H50" s="703"/>
      <c r="I50" s="79" t="e">
        <f>+K50/J50</f>
        <v>#REF!</v>
      </c>
      <c r="J50" s="80">
        <v>1.85</v>
      </c>
      <c r="K50" s="79" t="e">
        <f>+#REF!</f>
        <v>#REF!</v>
      </c>
      <c r="L50" s="704">
        <f>L49</f>
        <v>2</v>
      </c>
      <c r="M50" s="705"/>
      <c r="N50" s="11" t="e">
        <f>K50/L50</f>
        <v>#REF!</v>
      </c>
    </row>
    <row r="51" spans="2:14" ht="15.6">
      <c r="B51" s="81"/>
      <c r="C51" s="71"/>
      <c r="D51" s="71"/>
      <c r="E51" s="71"/>
      <c r="F51" s="71"/>
      <c r="G51" s="71"/>
      <c r="H51" s="71"/>
      <c r="I51" s="47"/>
      <c r="J51" s="82"/>
      <c r="K51" s="49"/>
      <c r="L51" s="83"/>
      <c r="M51" s="84"/>
      <c r="N51" s="85"/>
    </row>
    <row r="52" spans="2:14" ht="15.6">
      <c r="B52" s="81"/>
      <c r="C52" s="71"/>
      <c r="D52" s="71"/>
      <c r="E52" s="71"/>
      <c r="F52" s="71"/>
      <c r="G52" s="71"/>
      <c r="H52" s="71"/>
      <c r="I52" s="47"/>
      <c r="J52" s="82"/>
      <c r="K52" s="49"/>
      <c r="L52" s="83"/>
      <c r="M52" s="86"/>
      <c r="N52" s="85"/>
    </row>
    <row r="53" spans="2:14" ht="16.2" thickBot="1">
      <c r="B53" s="706"/>
      <c r="C53" s="707"/>
      <c r="D53" s="707"/>
      <c r="E53" s="707"/>
      <c r="F53" s="707"/>
      <c r="G53" s="707"/>
      <c r="H53" s="707"/>
      <c r="I53" s="76"/>
      <c r="J53" s="76"/>
      <c r="K53" s="76"/>
      <c r="L53" s="708"/>
      <c r="M53" s="709"/>
      <c r="N53" s="76"/>
    </row>
    <row r="54" spans="2:14" ht="16.2" thickBot="1">
      <c r="B54" s="710" t="s">
        <v>28</v>
      </c>
      <c r="C54" s="711"/>
      <c r="D54" s="711"/>
      <c r="E54" s="711"/>
      <c r="F54" s="711"/>
      <c r="G54" s="711"/>
      <c r="H54" s="711"/>
      <c r="I54" s="712"/>
      <c r="J54" s="712"/>
      <c r="K54" s="712"/>
      <c r="L54" s="712"/>
      <c r="M54" s="713"/>
      <c r="N54" s="87" t="e">
        <f>SUM(N49:N53)</f>
        <v>#REF!</v>
      </c>
    </row>
    <row r="55" spans="2:14" ht="16.2" thickBot="1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2:14" ht="39" customHeight="1" thickBot="1">
      <c r="B56" s="710" t="s">
        <v>42</v>
      </c>
      <c r="C56" s="711"/>
      <c r="D56" s="711"/>
      <c r="E56" s="711"/>
      <c r="F56" s="711"/>
      <c r="G56" s="711"/>
      <c r="H56" s="711"/>
      <c r="I56" s="711"/>
      <c r="J56" s="711"/>
      <c r="K56" s="711"/>
      <c r="L56" s="711"/>
      <c r="M56" s="714"/>
      <c r="N56" s="88" t="e">
        <f>ROUND((N22+N33+N44+N54),0)</f>
        <v>#REF!</v>
      </c>
    </row>
    <row r="57" spans="2:14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2:14">
      <c r="B58" s="148" t="s">
        <v>65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104"/>
    </row>
    <row r="59" spans="2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2:14">
      <c r="B60" s="715" t="s">
        <v>66</v>
      </c>
      <c r="C60" s="716"/>
      <c r="D60" s="716"/>
      <c r="E60" s="716"/>
      <c r="F60" s="716"/>
      <c r="G60" s="716"/>
      <c r="H60" s="716"/>
      <c r="I60" s="105"/>
      <c r="J60" s="106"/>
      <c r="K60" s="107" t="s">
        <v>67</v>
      </c>
      <c r="L60" s="717" t="s">
        <v>68</v>
      </c>
      <c r="M60" s="718"/>
      <c r="N60" s="108"/>
    </row>
    <row r="61" spans="2:14">
      <c r="B61" s="719" t="s">
        <v>9</v>
      </c>
      <c r="C61" s="720"/>
      <c r="D61" s="720"/>
      <c r="E61" s="720"/>
      <c r="F61" s="720"/>
      <c r="G61" s="720"/>
      <c r="H61" s="720"/>
      <c r="I61" s="109"/>
      <c r="J61" s="110"/>
      <c r="K61" s="111">
        <v>0.24</v>
      </c>
      <c r="L61" s="721" t="e">
        <f>N56*K61</f>
        <v>#REF!</v>
      </c>
      <c r="M61" s="722"/>
      <c r="N61" s="112"/>
    </row>
    <row r="62" spans="2:14">
      <c r="B62" s="113" t="s">
        <v>10</v>
      </c>
      <c r="C62" s="114"/>
      <c r="D62" s="114"/>
      <c r="E62" s="114"/>
      <c r="F62" s="114"/>
      <c r="G62" s="114"/>
      <c r="H62" s="114"/>
      <c r="I62" s="109"/>
      <c r="J62" s="110"/>
      <c r="K62" s="111">
        <v>0.01</v>
      </c>
      <c r="L62" s="721" t="e">
        <f>N56*K62</f>
        <v>#REF!</v>
      </c>
      <c r="M62" s="722"/>
      <c r="N62" s="112"/>
    </row>
    <row r="63" spans="2:14" ht="15" thickBot="1">
      <c r="B63" s="115" t="s">
        <v>11</v>
      </c>
      <c r="C63" s="116"/>
      <c r="D63" s="116"/>
      <c r="E63" s="116"/>
      <c r="F63" s="116"/>
      <c r="G63" s="116"/>
      <c r="H63" s="116"/>
      <c r="I63" s="117"/>
      <c r="J63" s="118"/>
      <c r="K63" s="119">
        <v>0.05</v>
      </c>
      <c r="L63" s="701" t="e">
        <f>N56*K63</f>
        <v>#REF!</v>
      </c>
      <c r="M63" s="702"/>
      <c r="N63" s="112"/>
    </row>
    <row r="64" spans="2:14" ht="15" thickBot="1">
      <c r="B64" s="696" t="s">
        <v>28</v>
      </c>
      <c r="C64" s="697"/>
      <c r="D64" s="697"/>
      <c r="E64" s="697"/>
      <c r="F64" s="697"/>
      <c r="G64" s="697"/>
      <c r="H64" s="697"/>
      <c r="I64" s="697"/>
      <c r="J64" s="697"/>
      <c r="K64" s="697"/>
      <c r="L64" s="697"/>
      <c r="M64" s="698"/>
      <c r="N64" s="120" t="e">
        <f>L61+L62+L63</f>
        <v>#REF!</v>
      </c>
    </row>
    <row r="65" spans="1:14" ht="15" thickBot="1">
      <c r="B65" s="101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3"/>
    </row>
    <row r="66" spans="1:14" ht="15" thickBot="1">
      <c r="A66" t="s">
        <v>78</v>
      </c>
      <c r="B66" s="696" t="s">
        <v>69</v>
      </c>
      <c r="C66" s="697"/>
      <c r="D66" s="697"/>
      <c r="E66" s="697"/>
      <c r="F66" s="697"/>
      <c r="G66" s="697"/>
      <c r="H66" s="697"/>
      <c r="I66" s="697"/>
      <c r="J66" s="697"/>
      <c r="K66" s="697"/>
      <c r="L66" s="697"/>
      <c r="M66" s="698"/>
      <c r="N66" s="121" t="e">
        <f>N56+N64</f>
        <v>#REF!</v>
      </c>
    </row>
    <row r="67" spans="1:14" ht="15.6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7"/>
    </row>
    <row r="68" spans="1:14" ht="15.6">
      <c r="B68" s="8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9"/>
    </row>
    <row r="69" spans="1:14" ht="15.6">
      <c r="B69" s="8"/>
      <c r="C69" s="89"/>
      <c r="D69" s="89"/>
      <c r="E69" s="89"/>
      <c r="F69" s="89"/>
      <c r="G69" s="89"/>
      <c r="H69" s="6"/>
      <c r="I69" s="6"/>
      <c r="J69" s="6"/>
      <c r="K69" s="6"/>
      <c r="L69" s="6"/>
      <c r="M69" s="6"/>
      <c r="N69" s="9"/>
    </row>
    <row r="70" spans="1:14" ht="15.6">
      <c r="B70" s="12"/>
      <c r="C70" s="699" t="s">
        <v>16</v>
      </c>
      <c r="D70" s="699"/>
      <c r="E70" s="699"/>
      <c r="F70" s="699"/>
      <c r="G70" s="6"/>
      <c r="H70" s="89"/>
      <c r="I70" s="6"/>
      <c r="J70" s="699" t="s">
        <v>17</v>
      </c>
      <c r="K70" s="699"/>
      <c r="L70" s="699"/>
      <c r="M70" s="6"/>
      <c r="N70" s="9"/>
    </row>
    <row r="71" spans="1:14" ht="18.45" customHeight="1">
      <c r="B71" s="12"/>
      <c r="C71" s="700"/>
      <c r="D71" s="700"/>
      <c r="E71" s="700"/>
      <c r="F71" s="700"/>
      <c r="G71" s="89"/>
      <c r="H71" s="89"/>
      <c r="I71" s="6"/>
      <c r="J71" s="700"/>
      <c r="K71" s="700"/>
      <c r="L71" s="700"/>
      <c r="M71" s="6"/>
      <c r="N71" s="9"/>
    </row>
    <row r="72" spans="1:14" ht="31.5" customHeight="1">
      <c r="B72" s="687" t="s">
        <v>43</v>
      </c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9"/>
    </row>
    <row r="73" spans="1:14" ht="15.6">
      <c r="B73" s="690"/>
      <c r="C73" s="691"/>
      <c r="D73" s="691"/>
      <c r="E73" s="691"/>
      <c r="F73" s="691"/>
      <c r="G73" s="691"/>
      <c r="H73" s="691"/>
      <c r="I73" s="691"/>
      <c r="J73" s="691"/>
      <c r="K73" s="691"/>
      <c r="L73" s="691"/>
      <c r="M73" s="691"/>
      <c r="N73" s="692"/>
    </row>
    <row r="74" spans="1:14" ht="15.6">
      <c r="B74" s="693"/>
      <c r="C74" s="694"/>
      <c r="D74" s="694"/>
      <c r="E74" s="694"/>
      <c r="F74" s="694"/>
      <c r="G74" s="694"/>
      <c r="H74" s="694"/>
      <c r="I74" s="694"/>
      <c r="J74" s="694"/>
      <c r="K74" s="694"/>
      <c r="L74" s="694"/>
      <c r="M74" s="694"/>
      <c r="N74" s="695"/>
    </row>
    <row r="75" spans="1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</sheetData>
  <mergeCells count="7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16:H16"/>
    <mergeCell ref="L16:M16"/>
    <mergeCell ref="B28:I28"/>
    <mergeCell ref="L28:M28"/>
    <mergeCell ref="B17:H17"/>
    <mergeCell ref="L17:M17"/>
    <mergeCell ref="B18:H18"/>
    <mergeCell ref="L18:M18"/>
    <mergeCell ref="B20:D20"/>
    <mergeCell ref="B21:H21"/>
    <mergeCell ref="I21:J21"/>
    <mergeCell ref="L21:M21"/>
    <mergeCell ref="B22:M22"/>
    <mergeCell ref="B26:I26"/>
    <mergeCell ref="L26:M26"/>
    <mergeCell ref="B27:I27"/>
    <mergeCell ref="L27:M27"/>
    <mergeCell ref="B29:I29"/>
    <mergeCell ref="L29:M29"/>
    <mergeCell ref="B30:I30"/>
    <mergeCell ref="L30:M30"/>
    <mergeCell ref="B31:I31"/>
    <mergeCell ref="L31:M31"/>
    <mergeCell ref="B49:H49"/>
    <mergeCell ref="L49:M49"/>
    <mergeCell ref="B33:M33"/>
    <mergeCell ref="L37:M37"/>
    <mergeCell ref="B38:G38"/>
    <mergeCell ref="L38:M38"/>
    <mergeCell ref="L39:M39"/>
    <mergeCell ref="L40:M40"/>
    <mergeCell ref="L41:M41"/>
    <mergeCell ref="L43:M43"/>
    <mergeCell ref="B44:M44"/>
    <mergeCell ref="B48:H48"/>
    <mergeCell ref="L48:M48"/>
    <mergeCell ref="L63:M63"/>
    <mergeCell ref="B50:H50"/>
    <mergeCell ref="L50:M50"/>
    <mergeCell ref="B53:H53"/>
    <mergeCell ref="L53:M53"/>
    <mergeCell ref="B54:M54"/>
    <mergeCell ref="B56:M56"/>
    <mergeCell ref="B60:H60"/>
    <mergeCell ref="L60:M60"/>
    <mergeCell ref="B61:H61"/>
    <mergeCell ref="L61:M61"/>
    <mergeCell ref="L62:M62"/>
    <mergeCell ref="B72:N72"/>
    <mergeCell ref="B73:N73"/>
    <mergeCell ref="B74:N74"/>
    <mergeCell ref="B64:M64"/>
    <mergeCell ref="B66:M66"/>
    <mergeCell ref="C70:F70"/>
    <mergeCell ref="J70:L70"/>
    <mergeCell ref="C71:F71"/>
    <mergeCell ref="J71:L71"/>
  </mergeCells>
  <pageMargins left="0.7" right="0.7" top="0.75" bottom="0.75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3AEA36"/>
  </sheetPr>
  <dimension ref="A1:N81"/>
  <sheetViews>
    <sheetView workbookViewId="0"/>
  </sheetViews>
  <sheetFormatPr baseColWidth="10" defaultColWidth="11.44140625" defaultRowHeight="14.4"/>
  <cols>
    <col min="2" max="2" width="39.109375" customWidth="1"/>
    <col min="8" max="8" width="11.6640625" customWidth="1"/>
    <col min="9" max="9" width="17.44140625" customWidth="1"/>
    <col min="10" max="10" width="23.44140625" customWidth="1"/>
    <col min="11" max="11" width="18" customWidth="1"/>
    <col min="12" max="12" width="15.44140625" bestFit="1" customWidth="1"/>
    <col min="14" max="14" width="17.44140625" customWidth="1"/>
  </cols>
  <sheetData>
    <row r="1" spans="2:14" ht="18" customHeight="1">
      <c r="B1" s="770" t="s">
        <v>71</v>
      </c>
      <c r="C1" s="771"/>
      <c r="D1" s="771"/>
      <c r="E1" s="771"/>
      <c r="F1" s="771"/>
      <c r="G1" s="771"/>
      <c r="H1" s="771"/>
      <c r="I1" s="771"/>
      <c r="J1" s="771"/>
      <c r="K1" s="771"/>
      <c r="L1" s="772"/>
      <c r="M1" s="776"/>
      <c r="N1" s="777"/>
    </row>
    <row r="2" spans="2:14" ht="18" customHeight="1" thickBot="1">
      <c r="B2" s="773"/>
      <c r="C2" s="774"/>
      <c r="D2" s="774"/>
      <c r="E2" s="774"/>
      <c r="F2" s="774"/>
      <c r="G2" s="774"/>
      <c r="H2" s="774"/>
      <c r="I2" s="774"/>
      <c r="J2" s="774"/>
      <c r="K2" s="774"/>
      <c r="L2" s="775"/>
      <c r="M2" s="778"/>
      <c r="N2" s="779"/>
    </row>
    <row r="3" spans="2:14" ht="19.95" customHeight="1" thickBot="1">
      <c r="B3" s="782" t="s">
        <v>72</v>
      </c>
      <c r="C3" s="783"/>
      <c r="D3" s="783"/>
      <c r="E3" s="783"/>
      <c r="F3" s="783"/>
      <c r="G3" s="783"/>
      <c r="H3" s="783"/>
      <c r="I3" s="783"/>
      <c r="J3" s="783"/>
      <c r="K3" s="783"/>
      <c r="L3" s="784"/>
      <c r="M3" s="778"/>
      <c r="N3" s="779"/>
    </row>
    <row r="4" spans="2:14" ht="28.95" customHeight="1">
      <c r="B4" s="764" t="e">
        <f>#REF!</f>
        <v>#REF!</v>
      </c>
      <c r="C4" s="765"/>
      <c r="D4" s="765"/>
      <c r="E4" s="765"/>
      <c r="F4" s="765"/>
      <c r="G4" s="765"/>
      <c r="H4" s="765"/>
      <c r="I4" s="765"/>
      <c r="J4" s="765"/>
      <c r="K4" s="765"/>
      <c r="L4" s="766"/>
      <c r="M4" s="778"/>
      <c r="N4" s="779"/>
    </row>
    <row r="5" spans="2:14" ht="28.95" customHeight="1" thickBot="1">
      <c r="B5" s="767"/>
      <c r="C5" s="768"/>
      <c r="D5" s="768"/>
      <c r="E5" s="768"/>
      <c r="F5" s="768"/>
      <c r="G5" s="768"/>
      <c r="H5" s="768"/>
      <c r="I5" s="768"/>
      <c r="J5" s="768"/>
      <c r="K5" s="768"/>
      <c r="L5" s="769"/>
      <c r="M5" s="780"/>
      <c r="N5" s="781"/>
    </row>
    <row r="6" spans="2:14" ht="24.45" customHeight="1" thickBot="1">
      <c r="B6" s="90" t="s">
        <v>73</v>
      </c>
      <c r="C6" s="785" t="e">
        <f>+#REF!</f>
        <v>#REF!</v>
      </c>
      <c r="D6" s="786"/>
      <c r="E6" s="786"/>
      <c r="F6" s="786"/>
      <c r="G6" s="786"/>
      <c r="H6" s="786"/>
      <c r="I6" s="786"/>
      <c r="J6" s="786"/>
      <c r="K6" s="786"/>
      <c r="L6" s="787"/>
      <c r="M6" s="91" t="s">
        <v>74</v>
      </c>
      <c r="N6" s="92" t="s">
        <v>0</v>
      </c>
    </row>
    <row r="7" spans="2:14" ht="13.2" customHeight="1">
      <c r="B7" s="762" t="s">
        <v>75</v>
      </c>
      <c r="C7" s="764" t="e">
        <f>#REF!</f>
        <v>#REF!</v>
      </c>
      <c r="D7" s="765"/>
      <c r="E7" s="765"/>
      <c r="F7" s="765"/>
      <c r="G7" s="765"/>
      <c r="H7" s="765"/>
      <c r="I7" s="765"/>
      <c r="J7" s="765"/>
      <c r="K7" s="765"/>
      <c r="L7" s="766"/>
      <c r="M7" s="91" t="e">
        <f>+#REF!</f>
        <v>#REF!</v>
      </c>
      <c r="N7" s="93" t="e">
        <f>+#REF!</f>
        <v>#REF!</v>
      </c>
    </row>
    <row r="8" spans="2:14" ht="24.45" customHeight="1" thickBot="1">
      <c r="B8" s="763"/>
      <c r="C8" s="767"/>
      <c r="D8" s="768"/>
      <c r="E8" s="768"/>
      <c r="F8" s="768"/>
      <c r="G8" s="768"/>
      <c r="H8" s="768"/>
      <c r="I8" s="768"/>
      <c r="J8" s="768"/>
      <c r="K8" s="768"/>
      <c r="L8" s="769"/>
      <c r="M8" s="94" t="s">
        <v>76</v>
      </c>
      <c r="N8" s="95" t="e">
        <f>+#REF!</f>
        <v>#REF!</v>
      </c>
    </row>
    <row r="9" spans="2:14" ht="15.6">
      <c r="B9" s="755" t="s">
        <v>19</v>
      </c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7"/>
    </row>
    <row r="10" spans="2:14" ht="15.6">
      <c r="B10" s="153" t="s">
        <v>22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6"/>
    </row>
    <row r="11" spans="2:14" ht="16.2" thickBot="1">
      <c r="B11" s="31"/>
      <c r="C11" s="6"/>
      <c r="D11" s="6"/>
      <c r="E11" s="6"/>
      <c r="F11" s="6"/>
      <c r="G11" s="6"/>
      <c r="H11" s="6"/>
      <c r="I11" s="32"/>
      <c r="J11" s="32"/>
      <c r="K11" s="6"/>
      <c r="L11" s="6"/>
      <c r="M11" s="6"/>
      <c r="N11" s="9"/>
    </row>
    <row r="12" spans="2:14" ht="15.6">
      <c r="B12" s="751" t="s">
        <v>20</v>
      </c>
      <c r="C12" s="752"/>
      <c r="D12" s="752"/>
      <c r="E12" s="752"/>
      <c r="F12" s="752"/>
      <c r="G12" s="752"/>
      <c r="H12" s="753"/>
      <c r="I12" s="758" t="s">
        <v>23</v>
      </c>
      <c r="J12" s="759"/>
      <c r="K12" s="33" t="s">
        <v>24</v>
      </c>
      <c r="L12" s="754" t="s">
        <v>25</v>
      </c>
      <c r="M12" s="753"/>
      <c r="N12" s="34" t="s">
        <v>26</v>
      </c>
    </row>
    <row r="13" spans="2:14" ht="32.700000000000003" customHeight="1">
      <c r="B13" s="744" t="e">
        <f>#REF!</f>
        <v>#REF!</v>
      </c>
      <c r="C13" s="745"/>
      <c r="D13" s="745"/>
      <c r="E13" s="745"/>
      <c r="F13" s="745"/>
      <c r="G13" s="745"/>
      <c r="H13" s="746"/>
      <c r="I13" s="37"/>
      <c r="J13" s="38"/>
      <c r="K13" s="25" t="e">
        <f>+#REF!</f>
        <v>#REF!</v>
      </c>
      <c r="L13" s="740">
        <v>6.25</v>
      </c>
      <c r="M13" s="741"/>
      <c r="N13" s="24" t="e">
        <f t="shared" ref="N13:N18" si="0">+K13/L13</f>
        <v>#REF!</v>
      </c>
    </row>
    <row r="14" spans="2:14" ht="32.700000000000003" customHeight="1">
      <c r="B14" s="800" t="e">
        <f>#REF!</f>
        <v>#REF!</v>
      </c>
      <c r="C14" s="801"/>
      <c r="D14" s="801"/>
      <c r="E14" s="801"/>
      <c r="F14" s="801"/>
      <c r="G14" s="801"/>
      <c r="H14" s="802"/>
      <c r="I14" s="39"/>
      <c r="J14" s="40"/>
      <c r="K14" s="25" t="e">
        <f>+#REF!</f>
        <v>#REF!</v>
      </c>
      <c r="L14" s="740">
        <v>50</v>
      </c>
      <c r="M14" s="741"/>
      <c r="N14" s="24" t="e">
        <f t="shared" si="0"/>
        <v>#REF!</v>
      </c>
    </row>
    <row r="15" spans="2:14" ht="15.75" customHeight="1">
      <c r="B15" s="744" t="e">
        <f>#REF!</f>
        <v>#REF!</v>
      </c>
      <c r="C15" s="745"/>
      <c r="D15" s="745"/>
      <c r="E15" s="745"/>
      <c r="F15" s="745"/>
      <c r="G15" s="745"/>
      <c r="H15" s="746"/>
      <c r="I15" s="39"/>
      <c r="J15" s="40"/>
      <c r="K15" s="25" t="e">
        <f>+#REF!</f>
        <v>#REF!</v>
      </c>
      <c r="L15" s="740">
        <v>8</v>
      </c>
      <c r="M15" s="741"/>
      <c r="N15" s="24" t="e">
        <f t="shared" si="0"/>
        <v>#REF!</v>
      </c>
    </row>
    <row r="16" spans="2:14" ht="15.75" customHeight="1">
      <c r="B16" s="744" t="e">
        <f>#REF!</f>
        <v>#REF!</v>
      </c>
      <c r="C16" s="745"/>
      <c r="D16" s="745"/>
      <c r="E16" s="745"/>
      <c r="F16" s="745"/>
      <c r="G16" s="745"/>
      <c r="H16" s="746"/>
      <c r="I16" s="39"/>
      <c r="J16" s="40"/>
      <c r="K16" s="25" t="e">
        <f>+#REF!</f>
        <v>#REF!</v>
      </c>
      <c r="L16" s="740">
        <f>1/7</f>
        <v>0.14285714285714285</v>
      </c>
      <c r="M16" s="741"/>
      <c r="N16" s="24" t="e">
        <f t="shared" si="0"/>
        <v>#REF!</v>
      </c>
    </row>
    <row r="17" spans="2:14" ht="15.75" customHeight="1">
      <c r="B17" s="744" t="e">
        <f>#REF!</f>
        <v>#REF!</v>
      </c>
      <c r="C17" s="745"/>
      <c r="D17" s="745"/>
      <c r="E17" s="745"/>
      <c r="F17" s="745"/>
      <c r="G17" s="745"/>
      <c r="H17" s="746"/>
      <c r="I17" s="39"/>
      <c r="J17" s="40"/>
      <c r="K17" s="25" t="e">
        <f>+#REF!</f>
        <v>#REF!</v>
      </c>
      <c r="L17" s="740">
        <v>8</v>
      </c>
      <c r="M17" s="741"/>
      <c r="N17" s="24" t="e">
        <f t="shared" si="0"/>
        <v>#REF!</v>
      </c>
    </row>
    <row r="18" spans="2:14" ht="15.75" customHeight="1">
      <c r="B18" s="744" t="e">
        <f>#REF!</f>
        <v>#REF!</v>
      </c>
      <c r="C18" s="745"/>
      <c r="D18" s="745"/>
      <c r="E18" s="745"/>
      <c r="F18" s="745"/>
      <c r="G18" s="745"/>
      <c r="H18" s="746"/>
      <c r="I18" s="39"/>
      <c r="J18" s="40"/>
      <c r="K18" s="25" t="e">
        <f>+#REF!</f>
        <v>#REF!</v>
      </c>
      <c r="L18" s="740">
        <v>6.25</v>
      </c>
      <c r="M18" s="741"/>
      <c r="N18" s="24" t="e">
        <f t="shared" si="0"/>
        <v>#REF!</v>
      </c>
    </row>
    <row r="19" spans="2:14" ht="15.6">
      <c r="B19" s="35"/>
      <c r="C19" s="29"/>
      <c r="D19" s="29"/>
      <c r="E19" s="36"/>
      <c r="F19" s="36"/>
      <c r="G19" s="36"/>
      <c r="H19" s="97"/>
      <c r="I19" s="39"/>
      <c r="J19" s="40"/>
      <c r="K19" s="41"/>
      <c r="L19" s="42"/>
      <c r="M19" s="43"/>
      <c r="N19" s="98"/>
    </row>
    <row r="20" spans="2:14" ht="15.6">
      <c r="B20" s="742" t="s">
        <v>27</v>
      </c>
      <c r="C20" s="743"/>
      <c r="D20" s="743"/>
      <c r="E20" s="28"/>
      <c r="F20" s="45"/>
      <c r="G20" s="45"/>
      <c r="H20" s="46"/>
      <c r="I20" s="39"/>
      <c r="J20" s="40"/>
      <c r="K20" s="47"/>
      <c r="L20" s="42"/>
      <c r="M20" s="48">
        <v>0.1</v>
      </c>
      <c r="N20" s="49" t="e">
        <f>N54*M20</f>
        <v>#REF!</v>
      </c>
    </row>
    <row r="21" spans="2:14" ht="16.2" thickBot="1">
      <c r="B21" s="744"/>
      <c r="C21" s="745"/>
      <c r="D21" s="745"/>
      <c r="E21" s="745"/>
      <c r="F21" s="745"/>
      <c r="G21" s="745"/>
      <c r="H21" s="746"/>
      <c r="I21" s="747"/>
      <c r="J21" s="748"/>
      <c r="K21" s="50"/>
      <c r="L21" s="749"/>
      <c r="M21" s="750"/>
      <c r="N21" s="51"/>
    </row>
    <row r="22" spans="2:14" ht="16.2" thickBot="1">
      <c r="B22" s="710" t="s">
        <v>28</v>
      </c>
      <c r="C22" s="711"/>
      <c r="D22" s="711"/>
      <c r="E22" s="711"/>
      <c r="F22" s="711"/>
      <c r="G22" s="711"/>
      <c r="H22" s="711"/>
      <c r="I22" s="711"/>
      <c r="J22" s="711"/>
      <c r="K22" s="711"/>
      <c r="L22" s="711"/>
      <c r="M22" s="714"/>
      <c r="N22" s="52" t="e">
        <f>SUM(N13:N21)</f>
        <v>#REF!</v>
      </c>
    </row>
    <row r="23" spans="2:14" ht="15.6">
      <c r="B23" s="3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9"/>
    </row>
    <row r="24" spans="2:14" ht="15.6">
      <c r="B24" s="145" t="s">
        <v>29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4"/>
    </row>
    <row r="25" spans="2:14" ht="16.2" thickBot="1">
      <c r="B25" s="55"/>
      <c r="C25" s="32"/>
      <c r="D25" s="32"/>
      <c r="E25" s="32"/>
      <c r="F25" s="32"/>
      <c r="G25" s="32"/>
      <c r="H25" s="32"/>
      <c r="I25" s="32"/>
      <c r="J25" s="6"/>
      <c r="K25" s="6"/>
      <c r="L25" s="6"/>
      <c r="M25" s="6"/>
      <c r="N25" s="9"/>
    </row>
    <row r="26" spans="2:14" ht="15.6">
      <c r="B26" s="751" t="s">
        <v>20</v>
      </c>
      <c r="C26" s="752"/>
      <c r="D26" s="752"/>
      <c r="E26" s="752"/>
      <c r="F26" s="752"/>
      <c r="G26" s="752"/>
      <c r="H26" s="752"/>
      <c r="I26" s="753"/>
      <c r="J26" s="56" t="s">
        <v>21</v>
      </c>
      <c r="K26" s="33" t="s">
        <v>2</v>
      </c>
      <c r="L26" s="754" t="s">
        <v>30</v>
      </c>
      <c r="M26" s="753"/>
      <c r="N26" s="34" t="s">
        <v>26</v>
      </c>
    </row>
    <row r="27" spans="2:14" ht="18.45" customHeight="1">
      <c r="B27" s="788" t="e">
        <f>#REF!</f>
        <v>#REF!</v>
      </c>
      <c r="C27" s="745"/>
      <c r="D27" s="745"/>
      <c r="E27" s="745"/>
      <c r="F27" s="745"/>
      <c r="G27" s="745"/>
      <c r="H27" s="745"/>
      <c r="I27" s="746"/>
      <c r="J27" s="69" t="e">
        <f>+#REF!</f>
        <v>#REF!</v>
      </c>
      <c r="K27" s="123">
        <v>1.05</v>
      </c>
      <c r="L27" s="738" t="e">
        <f>#REF!</f>
        <v>#REF!</v>
      </c>
      <c r="M27" s="739"/>
      <c r="N27" s="100" t="e">
        <f>+K27*L27</f>
        <v>#REF!</v>
      </c>
    </row>
    <row r="28" spans="2:14" ht="18.45" customHeight="1">
      <c r="B28" s="788" t="e">
        <f>#REF!</f>
        <v>#REF!</v>
      </c>
      <c r="C28" s="745"/>
      <c r="D28" s="745"/>
      <c r="E28" s="745"/>
      <c r="F28" s="745"/>
      <c r="G28" s="745"/>
      <c r="H28" s="745"/>
      <c r="I28" s="746"/>
      <c r="J28" s="69" t="e">
        <f>#REF!</f>
        <v>#REF!</v>
      </c>
      <c r="K28" s="123">
        <v>5</v>
      </c>
      <c r="L28" s="738" t="e">
        <f>#REF!</f>
        <v>#REF!</v>
      </c>
      <c r="M28" s="739"/>
      <c r="N28" s="100" t="e">
        <f>+K28*L28</f>
        <v>#REF!</v>
      </c>
    </row>
    <row r="29" spans="2:14" ht="18.45" customHeight="1">
      <c r="B29" s="788" t="e">
        <f>#REF!</f>
        <v>#REF!</v>
      </c>
      <c r="C29" s="745"/>
      <c r="D29" s="745"/>
      <c r="E29" s="745"/>
      <c r="F29" s="745"/>
      <c r="G29" s="745"/>
      <c r="H29" s="745"/>
      <c r="I29" s="746"/>
      <c r="J29" s="69" t="e">
        <f>#REF!</f>
        <v>#REF!</v>
      </c>
      <c r="K29" s="123">
        <v>1.2</v>
      </c>
      <c r="L29" s="738" t="e">
        <f>#REF!</f>
        <v>#REF!</v>
      </c>
      <c r="M29" s="739"/>
      <c r="N29" s="100" t="e">
        <f>+K29*L29</f>
        <v>#REF!</v>
      </c>
    </row>
    <row r="30" spans="2:14" ht="18.45" customHeight="1">
      <c r="B30" s="788" t="e">
        <f>#REF!</f>
        <v>#REF!</v>
      </c>
      <c r="C30" s="745"/>
      <c r="D30" s="745"/>
      <c r="E30" s="745"/>
      <c r="F30" s="745"/>
      <c r="G30" s="745"/>
      <c r="H30" s="745"/>
      <c r="I30" s="746"/>
      <c r="J30" s="69" t="e">
        <f>+#REF!</f>
        <v>#REF!</v>
      </c>
      <c r="K30" s="123">
        <v>1.2</v>
      </c>
      <c r="L30" s="738" t="e">
        <f>+#REF!</f>
        <v>#REF!</v>
      </c>
      <c r="M30" s="739"/>
      <c r="N30" s="100" t="e">
        <f>+K30*L30</f>
        <v>#REF!</v>
      </c>
    </row>
    <row r="31" spans="2:14" ht="30.45" customHeight="1">
      <c r="B31" s="737"/>
      <c r="C31" s="694"/>
      <c r="D31" s="694"/>
      <c r="E31" s="694"/>
      <c r="F31" s="694"/>
      <c r="G31" s="694"/>
      <c r="H31" s="694"/>
      <c r="I31" s="703"/>
      <c r="J31" s="69"/>
      <c r="K31" s="99"/>
      <c r="L31" s="738"/>
      <c r="M31" s="739"/>
      <c r="N31" s="100"/>
    </row>
    <row r="32" spans="2:14" ht="16.2" thickBot="1">
      <c r="B32" s="58"/>
      <c r="C32" s="59"/>
      <c r="D32" s="59"/>
      <c r="E32" s="59"/>
      <c r="F32" s="59"/>
      <c r="G32" s="59"/>
      <c r="H32" s="59"/>
      <c r="I32" s="59"/>
      <c r="J32" s="60"/>
      <c r="K32" s="60"/>
      <c r="L32" s="61"/>
      <c r="M32" s="26"/>
      <c r="N32" s="62"/>
    </row>
    <row r="33" spans="2:14" ht="16.2" thickBot="1">
      <c r="B33" s="710" t="s">
        <v>28</v>
      </c>
      <c r="C33" s="711"/>
      <c r="D33" s="711"/>
      <c r="E33" s="711"/>
      <c r="F33" s="711"/>
      <c r="G33" s="711"/>
      <c r="H33" s="711"/>
      <c r="I33" s="711"/>
      <c r="J33" s="711"/>
      <c r="K33" s="711"/>
      <c r="L33" s="711"/>
      <c r="M33" s="714"/>
      <c r="N33" s="52" t="e">
        <f>SUM(N27:N32)</f>
        <v>#REF!</v>
      </c>
    </row>
    <row r="34" spans="2:14" ht="15.6"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9"/>
    </row>
    <row r="35" spans="2:14" ht="15.6">
      <c r="B35" s="145" t="s">
        <v>31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4"/>
    </row>
    <row r="36" spans="2:14" ht="16.2" thickBot="1"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9"/>
    </row>
    <row r="37" spans="2:14" ht="31.2">
      <c r="B37" s="63" t="s">
        <v>32</v>
      </c>
      <c r="C37" s="64"/>
      <c r="D37" s="64"/>
      <c r="E37" s="64"/>
      <c r="F37" s="64"/>
      <c r="G37" s="64"/>
      <c r="H37" s="65" t="s">
        <v>21</v>
      </c>
      <c r="I37" s="65" t="s">
        <v>33</v>
      </c>
      <c r="J37" s="66" t="s">
        <v>34</v>
      </c>
      <c r="K37" s="65" t="s">
        <v>35</v>
      </c>
      <c r="L37" s="723" t="s">
        <v>36</v>
      </c>
      <c r="M37" s="724"/>
      <c r="N37" s="67" t="s">
        <v>26</v>
      </c>
    </row>
    <row r="38" spans="2:14" ht="30.75" customHeight="1">
      <c r="B38" s="725"/>
      <c r="C38" s="726"/>
      <c r="D38" s="726"/>
      <c r="E38" s="726"/>
      <c r="F38" s="726"/>
      <c r="G38" s="727"/>
      <c r="H38" s="69"/>
      <c r="I38" s="47"/>
      <c r="J38" s="23"/>
      <c r="K38" s="47"/>
      <c r="L38" s="728"/>
      <c r="M38" s="729"/>
      <c r="N38" s="70"/>
    </row>
    <row r="39" spans="2:14" ht="15.6">
      <c r="B39" s="68"/>
      <c r="C39" s="71"/>
      <c r="D39" s="71"/>
      <c r="E39" s="71"/>
      <c r="F39" s="71"/>
      <c r="G39" s="71"/>
      <c r="H39" s="69"/>
      <c r="I39" s="47"/>
      <c r="J39" s="23"/>
      <c r="K39" s="47"/>
      <c r="L39" s="728"/>
      <c r="M39" s="729"/>
      <c r="N39" s="70"/>
    </row>
    <row r="40" spans="2:14" ht="15.6">
      <c r="B40" s="68"/>
      <c r="C40" s="71"/>
      <c r="D40" s="71"/>
      <c r="E40" s="71"/>
      <c r="F40" s="71"/>
      <c r="G40" s="71"/>
      <c r="H40" s="69"/>
      <c r="I40" s="47"/>
      <c r="J40" s="23"/>
      <c r="K40" s="47"/>
      <c r="L40" s="728"/>
      <c r="M40" s="729"/>
      <c r="N40" s="70"/>
    </row>
    <row r="41" spans="2:14" ht="15.6">
      <c r="B41" s="68"/>
      <c r="C41" s="71"/>
      <c r="D41" s="71"/>
      <c r="E41" s="71"/>
      <c r="F41" s="71"/>
      <c r="G41" s="71"/>
      <c r="H41" s="69"/>
      <c r="I41" s="47"/>
      <c r="J41" s="23"/>
      <c r="K41" s="47"/>
      <c r="L41" s="728"/>
      <c r="M41" s="729"/>
      <c r="N41" s="70"/>
    </row>
    <row r="42" spans="2:14" ht="15.6">
      <c r="B42" s="68"/>
      <c r="C42" s="71"/>
      <c r="D42" s="71"/>
      <c r="E42" s="71"/>
      <c r="F42" s="71"/>
      <c r="G42" s="71"/>
      <c r="H42" s="72"/>
      <c r="I42" s="47"/>
      <c r="J42" s="47"/>
      <c r="K42" s="47"/>
      <c r="L42" s="73"/>
      <c r="M42" s="74"/>
      <c r="N42" s="75"/>
    </row>
    <row r="43" spans="2:14" ht="16.2" thickBot="1">
      <c r="B43" s="58"/>
      <c r="C43" s="59"/>
      <c r="D43" s="59"/>
      <c r="E43" s="59"/>
      <c r="F43" s="59"/>
      <c r="G43" s="59"/>
      <c r="H43" s="60"/>
      <c r="I43" s="76"/>
      <c r="J43" s="76"/>
      <c r="K43" s="76"/>
      <c r="L43" s="730"/>
      <c r="M43" s="731"/>
      <c r="N43" s="76"/>
    </row>
    <row r="44" spans="2:14" ht="16.2" thickBot="1">
      <c r="B44" s="732" t="s">
        <v>28</v>
      </c>
      <c r="C44" s="712"/>
      <c r="D44" s="712"/>
      <c r="E44" s="712"/>
      <c r="F44" s="712"/>
      <c r="G44" s="712"/>
      <c r="H44" s="712"/>
      <c r="I44" s="712"/>
      <c r="J44" s="712"/>
      <c r="K44" s="712"/>
      <c r="L44" s="712"/>
      <c r="M44" s="713"/>
      <c r="N44" s="77">
        <f>N38+N39+N40+N41+N42</f>
        <v>0</v>
      </c>
    </row>
    <row r="45" spans="2:14" ht="15.6">
      <c r="B45" s="8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9"/>
    </row>
    <row r="46" spans="2:14" ht="15.6">
      <c r="B46" s="145" t="s">
        <v>37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4"/>
    </row>
    <row r="47" spans="2:14" ht="16.2" thickBot="1">
      <c r="B47" s="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9"/>
    </row>
    <row r="48" spans="2:14" ht="31.2">
      <c r="B48" s="733" t="s">
        <v>38</v>
      </c>
      <c r="C48" s="734"/>
      <c r="D48" s="734"/>
      <c r="E48" s="734"/>
      <c r="F48" s="734"/>
      <c r="G48" s="734"/>
      <c r="H48" s="734"/>
      <c r="I48" s="65" t="s">
        <v>39</v>
      </c>
      <c r="J48" s="66" t="s">
        <v>40</v>
      </c>
      <c r="K48" s="65" t="s">
        <v>41</v>
      </c>
      <c r="L48" s="735" t="s">
        <v>25</v>
      </c>
      <c r="M48" s="736"/>
      <c r="N48" s="78" t="s">
        <v>26</v>
      </c>
    </row>
    <row r="49" spans="2:14" ht="15.6">
      <c r="B49" s="693" t="e">
        <f>+#REF!</f>
        <v>#REF!</v>
      </c>
      <c r="C49" s="694"/>
      <c r="D49" s="694"/>
      <c r="E49" s="694"/>
      <c r="F49" s="694"/>
      <c r="G49" s="694"/>
      <c r="H49" s="703"/>
      <c r="I49" s="79" t="e">
        <f>+K49/J49</f>
        <v>#REF!</v>
      </c>
      <c r="J49" s="80">
        <v>1.85</v>
      </c>
      <c r="K49" s="79" t="e">
        <f>+#REF!</f>
        <v>#REF!</v>
      </c>
      <c r="L49" s="704">
        <v>2</v>
      </c>
      <c r="M49" s="705"/>
      <c r="N49" s="11" t="e">
        <f>K49/L49</f>
        <v>#REF!</v>
      </c>
    </row>
    <row r="50" spans="2:14" ht="15.6">
      <c r="B50" s="693" t="e">
        <f>+#REF!</f>
        <v>#REF!</v>
      </c>
      <c r="C50" s="694"/>
      <c r="D50" s="694"/>
      <c r="E50" s="694"/>
      <c r="F50" s="694"/>
      <c r="G50" s="694"/>
      <c r="H50" s="703"/>
      <c r="I50" s="79" t="e">
        <f>+K50/J50</f>
        <v>#REF!</v>
      </c>
      <c r="J50" s="80">
        <v>1.85</v>
      </c>
      <c r="K50" s="79" t="e">
        <f>+#REF!</f>
        <v>#REF!</v>
      </c>
      <c r="L50" s="704">
        <f>L49</f>
        <v>2</v>
      </c>
      <c r="M50" s="705"/>
      <c r="N50" s="11" t="e">
        <f>K50/L50</f>
        <v>#REF!</v>
      </c>
    </row>
    <row r="51" spans="2:14" ht="15.6">
      <c r="B51" s="81"/>
      <c r="C51" s="71"/>
      <c r="D51" s="71"/>
      <c r="E51" s="71"/>
      <c r="F51" s="71"/>
      <c r="G51" s="71"/>
      <c r="H51" s="71"/>
      <c r="I51" s="47"/>
      <c r="J51" s="82"/>
      <c r="K51" s="49"/>
      <c r="L51" s="83"/>
      <c r="M51" s="84"/>
      <c r="N51" s="85"/>
    </row>
    <row r="52" spans="2:14" ht="15.6">
      <c r="B52" s="81"/>
      <c r="C52" s="71"/>
      <c r="D52" s="71"/>
      <c r="E52" s="71"/>
      <c r="F52" s="71"/>
      <c r="G52" s="71"/>
      <c r="H52" s="71"/>
      <c r="I52" s="47"/>
      <c r="J52" s="82"/>
      <c r="K52" s="49"/>
      <c r="L52" s="83"/>
      <c r="M52" s="86"/>
      <c r="N52" s="85"/>
    </row>
    <row r="53" spans="2:14" ht="16.2" thickBot="1">
      <c r="B53" s="706"/>
      <c r="C53" s="707"/>
      <c r="D53" s="707"/>
      <c r="E53" s="707"/>
      <c r="F53" s="707"/>
      <c r="G53" s="707"/>
      <c r="H53" s="707"/>
      <c r="I53" s="76"/>
      <c r="J53" s="76"/>
      <c r="K53" s="76"/>
      <c r="L53" s="708"/>
      <c r="M53" s="709"/>
      <c r="N53" s="76"/>
    </row>
    <row r="54" spans="2:14" ht="16.2" thickBot="1">
      <c r="B54" s="710" t="s">
        <v>28</v>
      </c>
      <c r="C54" s="711"/>
      <c r="D54" s="711"/>
      <c r="E54" s="711"/>
      <c r="F54" s="711"/>
      <c r="G54" s="711"/>
      <c r="H54" s="711"/>
      <c r="I54" s="712"/>
      <c r="J54" s="712"/>
      <c r="K54" s="712"/>
      <c r="L54" s="712"/>
      <c r="M54" s="713"/>
      <c r="N54" s="87" t="e">
        <f>SUM(N49:N53)</f>
        <v>#REF!</v>
      </c>
    </row>
    <row r="55" spans="2:14" ht="16.2" thickBot="1">
      <c r="B55" s="8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9"/>
    </row>
    <row r="56" spans="2:14" ht="39" customHeight="1" thickBot="1">
      <c r="B56" s="710" t="s">
        <v>42</v>
      </c>
      <c r="C56" s="711"/>
      <c r="D56" s="711"/>
      <c r="E56" s="711"/>
      <c r="F56" s="711"/>
      <c r="G56" s="711"/>
      <c r="H56" s="711"/>
      <c r="I56" s="711"/>
      <c r="J56" s="711"/>
      <c r="K56" s="711"/>
      <c r="L56" s="711"/>
      <c r="M56" s="714"/>
      <c r="N56" s="88" t="e">
        <f>ROUND((N22+N33+N44+N54),0)</f>
        <v>#REF!</v>
      </c>
    </row>
    <row r="57" spans="2:14">
      <c r="B57" s="101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3"/>
    </row>
    <row r="58" spans="2:14">
      <c r="B58" s="148" t="s">
        <v>65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104"/>
    </row>
    <row r="59" spans="2:14" ht="15" thickBot="1">
      <c r="B59" s="101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3"/>
    </row>
    <row r="60" spans="2:14">
      <c r="B60" s="715" t="s">
        <v>66</v>
      </c>
      <c r="C60" s="716"/>
      <c r="D60" s="716"/>
      <c r="E60" s="716"/>
      <c r="F60" s="716"/>
      <c r="G60" s="716"/>
      <c r="H60" s="716"/>
      <c r="I60" s="105"/>
      <c r="J60" s="106"/>
      <c r="K60" s="107" t="s">
        <v>67</v>
      </c>
      <c r="L60" s="717" t="s">
        <v>68</v>
      </c>
      <c r="M60" s="718"/>
      <c r="N60" s="108"/>
    </row>
    <row r="61" spans="2:14">
      <c r="B61" s="719" t="s">
        <v>9</v>
      </c>
      <c r="C61" s="720"/>
      <c r="D61" s="720"/>
      <c r="E61" s="720"/>
      <c r="F61" s="720"/>
      <c r="G61" s="720"/>
      <c r="H61" s="720"/>
      <c r="I61" s="109"/>
      <c r="J61" s="110"/>
      <c r="K61" s="111">
        <v>0.24</v>
      </c>
      <c r="L61" s="721" t="e">
        <f>N56*K61</f>
        <v>#REF!</v>
      </c>
      <c r="M61" s="722"/>
      <c r="N61" s="112"/>
    </row>
    <row r="62" spans="2:14">
      <c r="B62" s="113" t="s">
        <v>10</v>
      </c>
      <c r="C62" s="114"/>
      <c r="D62" s="114"/>
      <c r="E62" s="114"/>
      <c r="F62" s="114"/>
      <c r="G62" s="114"/>
      <c r="H62" s="114"/>
      <c r="I62" s="109"/>
      <c r="J62" s="110"/>
      <c r="K62" s="111">
        <v>0.01</v>
      </c>
      <c r="L62" s="721" t="e">
        <f>N56*K62</f>
        <v>#REF!</v>
      </c>
      <c r="M62" s="722"/>
      <c r="N62" s="112"/>
    </row>
    <row r="63" spans="2:14" ht="15" thickBot="1">
      <c r="B63" s="115" t="s">
        <v>11</v>
      </c>
      <c r="C63" s="116"/>
      <c r="D63" s="116"/>
      <c r="E63" s="116"/>
      <c r="F63" s="116"/>
      <c r="G63" s="116"/>
      <c r="H63" s="116"/>
      <c r="I63" s="117"/>
      <c r="J63" s="118"/>
      <c r="K63" s="119">
        <v>0.05</v>
      </c>
      <c r="L63" s="701" t="e">
        <f>N56*K63</f>
        <v>#REF!</v>
      </c>
      <c r="M63" s="702"/>
      <c r="N63" s="112"/>
    </row>
    <row r="64" spans="2:14" ht="15" thickBot="1">
      <c r="B64" s="696" t="s">
        <v>28</v>
      </c>
      <c r="C64" s="697"/>
      <c r="D64" s="697"/>
      <c r="E64" s="697"/>
      <c r="F64" s="697"/>
      <c r="G64" s="697"/>
      <c r="H64" s="697"/>
      <c r="I64" s="697"/>
      <c r="J64" s="697"/>
      <c r="K64" s="697"/>
      <c r="L64" s="697"/>
      <c r="M64" s="698"/>
      <c r="N64" s="120" t="e">
        <f>L61+L62+L63</f>
        <v>#REF!</v>
      </c>
    </row>
    <row r="65" spans="1:14" ht="15" thickBot="1">
      <c r="B65" s="101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3"/>
    </row>
    <row r="66" spans="1:14" ht="15" thickBot="1">
      <c r="A66" t="s">
        <v>78</v>
      </c>
      <c r="B66" s="696" t="s">
        <v>69</v>
      </c>
      <c r="C66" s="697"/>
      <c r="D66" s="697"/>
      <c r="E66" s="697"/>
      <c r="F66" s="697"/>
      <c r="G66" s="697"/>
      <c r="H66" s="697"/>
      <c r="I66" s="697"/>
      <c r="J66" s="697"/>
      <c r="K66" s="697"/>
      <c r="L66" s="697"/>
      <c r="M66" s="698"/>
      <c r="N66" s="121" t="e">
        <f>N56+N64</f>
        <v>#REF!</v>
      </c>
    </row>
    <row r="67" spans="1:14" ht="15.6"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7"/>
    </row>
    <row r="68" spans="1:14" ht="15.6">
      <c r="B68" s="8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9"/>
    </row>
    <row r="69" spans="1:14" ht="15.6">
      <c r="B69" s="8"/>
      <c r="C69" s="89"/>
      <c r="D69" s="89"/>
      <c r="E69" s="89"/>
      <c r="F69" s="89"/>
      <c r="G69" s="89"/>
      <c r="H69" s="6"/>
      <c r="I69" s="6"/>
      <c r="J69" s="6"/>
      <c r="K69" s="6"/>
      <c r="L69" s="6"/>
      <c r="M69" s="6"/>
      <c r="N69" s="9"/>
    </row>
    <row r="70" spans="1:14" ht="15.6">
      <c r="B70" s="12"/>
      <c r="C70" s="699" t="s">
        <v>16</v>
      </c>
      <c r="D70" s="699"/>
      <c r="E70" s="699"/>
      <c r="F70" s="699"/>
      <c r="G70" s="6"/>
      <c r="H70" s="89"/>
      <c r="I70" s="6"/>
      <c r="J70" s="699" t="s">
        <v>17</v>
      </c>
      <c r="K70" s="699"/>
      <c r="L70" s="699"/>
      <c r="M70" s="6"/>
      <c r="N70" s="9"/>
    </row>
    <row r="71" spans="1:14" ht="18.45" customHeight="1">
      <c r="B71" s="12"/>
      <c r="C71" s="700"/>
      <c r="D71" s="700"/>
      <c r="E71" s="700"/>
      <c r="F71" s="700"/>
      <c r="G71" s="89"/>
      <c r="H71" s="89"/>
      <c r="I71" s="6"/>
      <c r="J71" s="700"/>
      <c r="K71" s="700"/>
      <c r="L71" s="700"/>
      <c r="M71" s="6"/>
      <c r="N71" s="9"/>
    </row>
    <row r="72" spans="1:14" ht="31.5" customHeight="1">
      <c r="B72" s="687" t="s">
        <v>43</v>
      </c>
      <c r="C72" s="688"/>
      <c r="D72" s="688"/>
      <c r="E72" s="688"/>
      <c r="F72" s="688"/>
      <c r="G72" s="688"/>
      <c r="H72" s="688"/>
      <c r="I72" s="688"/>
      <c r="J72" s="688"/>
      <c r="K72" s="688"/>
      <c r="L72" s="688"/>
      <c r="M72" s="688"/>
      <c r="N72" s="689"/>
    </row>
    <row r="73" spans="1:14" ht="15.6">
      <c r="B73" s="690"/>
      <c r="C73" s="691"/>
      <c r="D73" s="691"/>
      <c r="E73" s="691"/>
      <c r="F73" s="691"/>
      <c r="G73" s="691"/>
      <c r="H73" s="691"/>
      <c r="I73" s="691"/>
      <c r="J73" s="691"/>
      <c r="K73" s="691"/>
      <c r="L73" s="691"/>
      <c r="M73" s="691"/>
      <c r="N73" s="692"/>
    </row>
    <row r="74" spans="1:14" ht="15.6">
      <c r="B74" s="693"/>
      <c r="C74" s="694"/>
      <c r="D74" s="694"/>
      <c r="E74" s="694"/>
      <c r="F74" s="694"/>
      <c r="G74" s="694"/>
      <c r="H74" s="694"/>
      <c r="I74" s="694"/>
      <c r="J74" s="694"/>
      <c r="K74" s="694"/>
      <c r="L74" s="694"/>
      <c r="M74" s="694"/>
      <c r="N74" s="695"/>
    </row>
    <row r="75" spans="1:14"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</row>
    <row r="76" spans="1:14"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</row>
    <row r="77" spans="1:14"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</row>
    <row r="78" spans="1:14"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</row>
    <row r="79" spans="1:14"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</row>
    <row r="80" spans="1:14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</row>
    <row r="81" spans="2:14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</row>
  </sheetData>
  <mergeCells count="74">
    <mergeCell ref="B7:B8"/>
    <mergeCell ref="C7:L8"/>
    <mergeCell ref="B1:L2"/>
    <mergeCell ref="M1:N5"/>
    <mergeCell ref="B3:L3"/>
    <mergeCell ref="B4:L5"/>
    <mergeCell ref="C6:L6"/>
    <mergeCell ref="B9:N9"/>
    <mergeCell ref="B12:H12"/>
    <mergeCell ref="I12:J12"/>
    <mergeCell ref="L12:M12"/>
    <mergeCell ref="B13:H13"/>
    <mergeCell ref="L13:M13"/>
    <mergeCell ref="B14:H14"/>
    <mergeCell ref="L14:M14"/>
    <mergeCell ref="B15:H15"/>
    <mergeCell ref="L15:M15"/>
    <mergeCell ref="B16:H16"/>
    <mergeCell ref="L16:M16"/>
    <mergeCell ref="B28:I28"/>
    <mergeCell ref="L28:M28"/>
    <mergeCell ref="B17:H17"/>
    <mergeCell ref="L17:M17"/>
    <mergeCell ref="B18:H18"/>
    <mergeCell ref="L18:M18"/>
    <mergeCell ref="B20:D20"/>
    <mergeCell ref="B21:H21"/>
    <mergeCell ref="I21:J21"/>
    <mergeCell ref="L21:M21"/>
    <mergeCell ref="B22:M22"/>
    <mergeCell ref="B26:I26"/>
    <mergeCell ref="L26:M26"/>
    <mergeCell ref="B27:I27"/>
    <mergeCell ref="L27:M27"/>
    <mergeCell ref="B29:I29"/>
    <mergeCell ref="L29:M29"/>
    <mergeCell ref="B30:I30"/>
    <mergeCell ref="L30:M30"/>
    <mergeCell ref="B31:I31"/>
    <mergeCell ref="L31:M31"/>
    <mergeCell ref="B49:H49"/>
    <mergeCell ref="L49:M49"/>
    <mergeCell ref="B33:M33"/>
    <mergeCell ref="L37:M37"/>
    <mergeCell ref="B38:G38"/>
    <mergeCell ref="L38:M38"/>
    <mergeCell ref="L39:M39"/>
    <mergeCell ref="L40:M40"/>
    <mergeCell ref="L41:M41"/>
    <mergeCell ref="L43:M43"/>
    <mergeCell ref="B44:M44"/>
    <mergeCell ref="B48:H48"/>
    <mergeCell ref="L48:M48"/>
    <mergeCell ref="L63:M63"/>
    <mergeCell ref="B50:H50"/>
    <mergeCell ref="L50:M50"/>
    <mergeCell ref="B53:H53"/>
    <mergeCell ref="L53:M53"/>
    <mergeCell ref="B54:M54"/>
    <mergeCell ref="B56:M56"/>
    <mergeCell ref="B60:H60"/>
    <mergeCell ref="L60:M60"/>
    <mergeCell ref="B61:H61"/>
    <mergeCell ref="L61:M61"/>
    <mergeCell ref="L62:M62"/>
    <mergeCell ref="B72:N72"/>
    <mergeCell ref="B73:N73"/>
    <mergeCell ref="B74:N74"/>
    <mergeCell ref="B64:M64"/>
    <mergeCell ref="B66:M66"/>
    <mergeCell ref="C70:F70"/>
    <mergeCell ref="J70:L70"/>
    <mergeCell ref="C71:F71"/>
    <mergeCell ref="J71:L7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7</vt:i4>
      </vt:variant>
    </vt:vector>
  </HeadingPairs>
  <TitlesOfParts>
    <vt:vector size="73" baseType="lpstr">
      <vt:lpstr>PPTO PRIORIZADA</vt:lpstr>
      <vt:lpstr>PRESUPUESTO CDO</vt:lpstr>
      <vt:lpstr>PRIORIZADA</vt:lpstr>
      <vt:lpstr>PTLLA CDO.</vt:lpstr>
      <vt:lpstr>Eliminar</vt:lpstr>
      <vt:lpstr>C.1</vt:lpstr>
      <vt:lpstr>C.2</vt:lpstr>
      <vt:lpstr>C.3</vt:lpstr>
      <vt:lpstr>C.4</vt:lpstr>
      <vt:lpstr>CDO.</vt:lpstr>
      <vt:lpstr>C.6</vt:lpstr>
      <vt:lpstr>C.7</vt:lpstr>
      <vt:lpstr>C.8</vt:lpstr>
      <vt:lpstr>C.9</vt:lpstr>
      <vt:lpstr>C.10</vt:lpstr>
      <vt:lpstr>C.11</vt:lpstr>
      <vt:lpstr>C.12</vt:lpstr>
      <vt:lpstr>C.13</vt:lpstr>
      <vt:lpstr>C.14</vt:lpstr>
      <vt:lpstr>C.15</vt:lpstr>
      <vt:lpstr>C.16</vt:lpstr>
      <vt:lpstr>FM</vt:lpstr>
      <vt:lpstr>AIU (2)</vt:lpstr>
      <vt:lpstr>12P</vt:lpstr>
      <vt:lpstr>420.1</vt:lpstr>
      <vt:lpstr>450.2P</vt:lpstr>
      <vt:lpstr>673.1.2</vt:lpstr>
      <vt:lpstr>450.1P</vt:lpstr>
      <vt:lpstr>600.1.1</vt:lpstr>
      <vt:lpstr>600.2.4</vt:lpstr>
      <vt:lpstr>630.3.4P</vt:lpstr>
      <vt:lpstr>650.2P</vt:lpstr>
      <vt:lpstr>650.2.1P</vt:lpstr>
      <vt:lpstr>650.4</vt:lpstr>
      <vt:lpstr>632P</vt:lpstr>
      <vt:lpstr>642.2</vt:lpstr>
      <vt:lpstr>673.2</vt:lpstr>
      <vt:lpstr>4P</vt:lpstr>
      <vt:lpstr>642.1P</vt:lpstr>
      <vt:lpstr>642.1.1P</vt:lpstr>
      <vt:lpstr>16P</vt:lpstr>
      <vt:lpstr>21P</vt:lpstr>
      <vt:lpstr>23P</vt:lpstr>
      <vt:lpstr>23.1P</vt:lpstr>
      <vt:lpstr>24P</vt:lpstr>
      <vt:lpstr>25P</vt:lpstr>
      <vt:lpstr>28P</vt:lpstr>
      <vt:lpstr>29P</vt:lpstr>
      <vt:lpstr>30P</vt:lpstr>
      <vt:lpstr>31P</vt:lpstr>
      <vt:lpstr>31.1P</vt:lpstr>
      <vt:lpstr>60P</vt:lpstr>
      <vt:lpstr>60.1P</vt:lpstr>
      <vt:lpstr>61P</vt:lpstr>
      <vt:lpstr>62P R</vt:lpstr>
      <vt:lpstr>61.9P</vt:lpstr>
      <vt:lpstr>47P</vt:lpstr>
      <vt:lpstr>701.1</vt:lpstr>
      <vt:lpstr>49P</vt:lpstr>
      <vt:lpstr>201.3P</vt:lpstr>
      <vt:lpstr>201.3</vt:lpstr>
      <vt:lpstr>201.9</vt:lpstr>
      <vt:lpstr>320.1</vt:lpstr>
      <vt:lpstr>500.1.1P</vt:lpstr>
      <vt:lpstr>500.1.1.1P</vt:lpstr>
      <vt:lpstr>500.1.3P</vt:lpstr>
      <vt:lpstr>'201.3'!Área_de_impresión</vt:lpstr>
      <vt:lpstr>'320.1'!Área_de_impresión</vt:lpstr>
      <vt:lpstr>'420.1'!Área_de_impresión</vt:lpstr>
      <vt:lpstr>'450.2P'!Área_de_impresión</vt:lpstr>
      <vt:lpstr>'AIU (2)'!Área_de_impresión</vt:lpstr>
      <vt:lpstr>'PPTO PRIORIZADA'!Área_de_impresión</vt:lpstr>
      <vt:lpstr>'PRESUPUESTO CDO'!Área_de_impresión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Linda Urbina</cp:lastModifiedBy>
  <cp:lastPrinted>2021-04-08T14:43:51Z</cp:lastPrinted>
  <dcterms:created xsi:type="dcterms:W3CDTF">2021-01-26T21:46:31Z</dcterms:created>
  <dcterms:modified xsi:type="dcterms:W3CDTF">2024-12-26T22:16:35Z</dcterms:modified>
</cp:coreProperties>
</file>