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12"/>
  <workbookPr/>
  <mc:AlternateContent xmlns:mc="http://schemas.openxmlformats.org/markup-compatibility/2006">
    <mc:Choice Requires="x15">
      <x15ac:absPath xmlns:x15ac="http://schemas.microsoft.com/office/spreadsheetml/2010/11/ac" url="C:\Users\Usuario\Downloads\"/>
    </mc:Choice>
  </mc:AlternateContent>
  <xr:revisionPtr revIDLastSave="335" documentId="11_2614A0935F01C1AEB3AD42DD8E56F1388FA20B7A" xr6:coauthVersionLast="47" xr6:coauthVersionMax="47" xr10:uidLastSave="{9E141A5F-7F7C-4479-8EFF-134F210D82F6}"/>
  <bookViews>
    <workbookView xWindow="0" yWindow="0" windowWidth="16815" windowHeight="7650" firstSheet="2" activeTab="1" xr2:uid="{00000000-000D-0000-FFFF-FFFF00000000}"/>
  </bookViews>
  <sheets>
    <sheet name="PROPONENTES " sheetId="2" r:id="rId1"/>
    <sheet name="RESUMEN EVALUACIÓN TÉCNICA" sheetId="4" r:id="rId2"/>
    <sheet name="EXPERENCIA " sheetId="1" r:id="rId3"/>
    <sheet name="K CONTRATACION" sheetId="6" r:id="rId4"/>
  </sheets>
  <definedNames>
    <definedName name="_xlnm.Print_Area" localSheetId="2">'EXPERENCIA '!$A$1:$P$26</definedName>
    <definedName name="_xlnm.Print_Area" localSheetId="3">'K CONTRATACION'!$A$1:$F$14</definedName>
    <definedName name="_xlnm.Print_Area" localSheetId="0">'PROPONENTES '!$A$1:$E$20</definedName>
    <definedName name="_xlnm.Print_Area" localSheetId="1">'RESUMEN EVALUACIÓN TÉCNICA'!$A$1:$R$11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6" i="1" l="1"/>
  <c r="D36" i="1"/>
  <c r="I25" i="1"/>
  <c r="I36" i="1"/>
  <c r="I51" i="1"/>
  <c r="O10" i="1" l="1"/>
  <c r="M11" i="1" s="1"/>
  <c r="M13" i="1" l="1"/>
  <c r="M12" i="1"/>
  <c r="M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tc={60AB1242-3FA5-41A5-A67A-5A921751CD91}</author>
  </authors>
  <commentList>
    <comment ref="K23" authorId="0" shapeId="0" xr:uid="{60AB1242-3FA5-41A5-A67A-5A921751CD91}">
      <text>
        <t>[Threaded comment]
Your version of Excel allows you to read this threaded comment; however, any edits to it will get removed if the file is opened in a newer version of Excel. Learn more: https://go.microsoft.com/fwlink/?linkid=870924
Comment:
    El 72111100 no aplica, sin embargo cumplimos con lo estipulado: Los contratos aportados como experiencia deberán estar clasificados en mínimo DOS (2) códigos</t>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<sst xmlns="http://schemas.openxmlformats.org/spreadsheetml/2006/main" count="300" uniqueCount="150">
  <si>
    <t>ALCALDÍA MAYOR DE BOGOTÁ D.C. 
SECRETARÍA DE GOBIERNO 
ALCALDÍA LOCAL DE CIUDAD BOLIVAR
"CONTRATAR A PRECIOS UNITARIOS SIN FÓRMULA DE REAJUSTE Y A MONTO AGOTABLE LAS OBRAS DE MEJORAMIENTO Y ADECUACIÓN DE LAS VIVIENDAS RURALES SELECCIONADAS POR LA ENTIDAD EN LA LOCALIDAD DE CIUDAD BOLÍVAR"</t>
  </si>
  <si>
    <t>Fomato de evaluación proceso de contratacion - Version uno (1)</t>
  </si>
  <si>
    <t>Tipo de proceso:</t>
  </si>
  <si>
    <t>Licitacion Publica</t>
  </si>
  <si>
    <t>DATOS GENERALES DEL PROCESO DE CONTRATACION</t>
  </si>
  <si>
    <t>Numero de proceso</t>
  </si>
  <si>
    <t>FDLCB-LP 012 - 2024</t>
  </si>
  <si>
    <t>Valor</t>
  </si>
  <si>
    <t>MIL CUATROCIENTOS OCHENTA Y OCHO MILLONES TREINTA Y DOS MIL SETECIENTOS CINCO PESOS M/CTE $1.488.032.705</t>
  </si>
  <si>
    <t>Plazo</t>
  </si>
  <si>
    <t>SEIS (06) MESES</t>
  </si>
  <si>
    <t xml:space="preserve">No </t>
  </si>
  <si>
    <t>LISTADO DE PROPUESTAS RECIBIDAS</t>
  </si>
  <si>
    <t>COINCO</t>
  </si>
  <si>
    <t xml:space="preserve">LAURA VIVIANA </t>
  </si>
  <si>
    <t>CONSORCIO VIVIENDA CIUDAD BOLIVAR 2025</t>
  </si>
  <si>
    <t>JONATAHAN</t>
  </si>
  <si>
    <t>CONSORCIO SD BOLIVAR</t>
  </si>
  <si>
    <t>MATEO</t>
  </si>
  <si>
    <t>Evaluacion componente tecnico:</t>
  </si>
  <si>
    <t>Vladimir Leonardo Caldas Afanador</t>
  </si>
  <si>
    <t>Contratista FDLCB</t>
  </si>
  <si>
    <t>Cesar Augusto Castro Melo</t>
  </si>
  <si>
    <t>Laura Valentina Florez Rojas</t>
  </si>
  <si>
    <t>Yhoan Mateo Merchan Galindo</t>
  </si>
  <si>
    <t>ALCALDÍA MAYOR DE BOGOTÁ D.C. 
SECRETARÍA DE GOBIERNO 
ALCALDÍA LOCAL DE CIUDAD BOLIVAR
"CONTRATAR A PRECIOS UNITARIOS SIN FÓRMULA DE REAJUSTE Y A MONTO AGOTABLE LAS OBRAS DE MEJORAMIENTO Y ADECUACIÓN DE LAS VIVIENDAS RURALES SELECCIONADAS POR LA ENTIDAD EN LA LOCALIDAD DE CIUDAD BOLÍVAR.C."</t>
  </si>
  <si>
    <t>RESULTADO EVALUACION TECNICA PRELIMINAR</t>
  </si>
  <si>
    <t xml:space="preserve">PROPONENTE </t>
  </si>
  <si>
    <t>REQUISITOS HABILITANTES EXPERIENCIA GENERAL (CUMPLE/ NO CUMPLE)</t>
  </si>
  <si>
    <t>REQUISITOS HABILITANTES EXPERIENCIA ESPECIFICA (CUMPLE/ NO CUMPLE)</t>
  </si>
  <si>
    <t>REQUISITOS HABILITANTES - K DE CONTRATACION (CUMPLE/ NO CUMPLE)</t>
  </si>
  <si>
    <t>OFERTA ECONOMICA</t>
  </si>
  <si>
    <t>FACTOR CALIDAD
Implementación del programa de gerencia de proyectos</t>
  </si>
  <si>
    <t>FACTOR CALIDAD
Presentación de un plan de calidad</t>
  </si>
  <si>
    <t>FACTOR DE SOSTENIBILIDAD TECNICO, AMBIENTAL AGREGADO</t>
  </si>
  <si>
    <t>APOYO A LA INDUSTRIA NACIONAL</t>
  </si>
  <si>
    <t>INCENTIVO DEL SISTEMA DE PREFERENCIAS A FAVOR DE LAS PERSONAS CON DISCAPACIDAD</t>
  </si>
  <si>
    <t>INCENTIVO EMPRENDIMIENTO Y EMPRESAS MUJERES (Aplicación Decreto 1860 de
2021)</t>
  </si>
  <si>
    <t>MIPYME</t>
  </si>
  <si>
    <t xml:space="preserve">RESULTADO EVALUACION (HABIL/ NO HABIL) </t>
  </si>
  <si>
    <t>OBSERVACION</t>
  </si>
  <si>
    <t xml:space="preserve">COINCO </t>
  </si>
  <si>
    <t>CUMPLE</t>
  </si>
  <si>
    <t>HABIL</t>
  </si>
  <si>
    <t>CONSORCIO VIVIENDA CIUDAD BOLIVAR</t>
  </si>
  <si>
    <t xml:space="preserve">NO CUMPE </t>
  </si>
  <si>
    <t>NO CUMPLE</t>
  </si>
  <si>
    <t xml:space="preserve">Los estados financieros del integrante del proponente DE LA ESPRIELLA CONSULTING &amp; CONSTRUCTOR ENTREPRISE SAS DE LA ESPRIELLA C&amp;C vienen firmados por representante legal y contados, sin embargo, deben cumplir con lo establecido en el litera I del literal A “CAPACIDAD DE ORGANIZACIÓN (CO)” que establece que, los estados financieros deben venir firmados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Sírvase subsanar de acuerdo con lo establecido en el documento de condiciones. 
Los estados financieros del integrante del proponente DE DELTA ADVISORY CONSULTING &amp; CONSTRUCTOR ENTREPRISE SAS vienen firmados por representante legal y contados, sin embargo, deben cumplir con lo establecido en el litera I del literal A “CAPACIDAD DE ORGANIZACIÓN (CO)” que establece que, los estados financieros deben venir firmados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Sírvase subsanar de acuerdo con lo establecido en el documento de condiciones. 
El proponente no aporta el saldo de los contratos de ejecución, sírvase aportarlos de acuerdo con lo especificado en el pliego de condiciones. 
</t>
  </si>
  <si>
    <t>ALCALDÍA MAYOR DE BOGOTÁ D.C. 
SECRETARÍA DE GOBIERNO 
ALCALDÍA LOCAL DE CIUDAD BOLIVAR
“"ECONTRATAR A PRECIOS UNITARIOS SIN FÓRMULA DE REAJUSTE Y A MONTO AGOTABLE LAS OBRAS DE MEJORAMIENTO Y ADECUACIÓN DE LAS VIVIENDAS RURALES SELECCIONADAS POR LA ENTIDAD EN LA LOCALIDAD DE CIUDAD BOLÍVAR.".</t>
  </si>
  <si>
    <t xml:space="preserve">DATOS GENERAL DEL PROCESO DE CONTRATACION </t>
  </si>
  <si>
    <t xml:space="preserve">VERIFICACION DE LA EXPERIENCIA GENERAL DE LOS PROPONENTES </t>
  </si>
  <si>
    <t>VALOR TOTAL DEL PRESUPUESTO OFICIAL ESTIMADO</t>
  </si>
  <si>
    <t>SMMLV</t>
  </si>
  <si>
    <t>75% DELVALOR TOTAL DEL PRESUPUESTO OFICIAL ESTIMADO</t>
  </si>
  <si>
    <t>120% DELVALOR TOTAL DEL PRESUPUESTO OFICIAL ESTIMADO</t>
  </si>
  <si>
    <t>150% DELVALOR TOTAL DEL PRESUPUESTO OFICIAL ESTIMADO</t>
  </si>
  <si>
    <t xml:space="preserve">1.  COINCO </t>
  </si>
  <si>
    <t>CANTIDAD DE SMMLV A CERTIFICAR DE ACUERDO CON LAS EXPERIENCIAS PRESENTADAS</t>
  </si>
  <si>
    <t>ORDEN</t>
  </si>
  <si>
    <t>CONTRATISTA</t>
  </si>
  <si>
    <t>INTEGRANTE DEL PROPONENTE PLURAL QUE APORTA LA EXPERIENCIA</t>
  </si>
  <si>
    <t>NÚMERO CONSECUTIVO DEL REPORTE DEL CONTRATO EJECUTADO EN EL RUP</t>
  </si>
  <si>
    <t>CONTRATO</t>
  </si>
  <si>
    <t>CONTRATANTE
(RAZON SOCIAL)</t>
  </si>
  <si>
    <t>FORMA DE EJECUCION 
( I, C o UT)</t>
  </si>
  <si>
    <t xml:space="preserve">VALOR CONTRATADO </t>
  </si>
  <si>
    <t>EVALUACIÓN EXPERIENCIA HABILITANTE</t>
  </si>
  <si>
    <t>Archivo</t>
  </si>
  <si>
    <t>CÓDIGO RUP</t>
  </si>
  <si>
    <t>CUMPLE  EXPERIENCIA</t>
  </si>
  <si>
    <t>OBSERVACIONES Y REQUERIMIENTOS</t>
  </si>
  <si>
    <t>NUMERO</t>
  </si>
  <si>
    <t>OBJETO</t>
  </si>
  <si>
    <t>Cálculo SMMLV</t>
  </si>
  <si>
    <t xml:space="preserve">Código RUP
72101500
72111000
72151101
72151301
72151401
72151500            72151900     72152500
</t>
  </si>
  <si>
    <t>folio verificación códigos RUP</t>
  </si>
  <si>
    <t>Cumple (SI/NO)</t>
  </si>
  <si>
    <t xml:space="preserve">CUMPLE    </t>
  </si>
  <si>
    <t>CONSTRUCTORA DE INFRAESTRUCTURA COLOMBIANA COINCO S.A.S</t>
  </si>
  <si>
    <t>N/A</t>
  </si>
  <si>
    <t>795 DE 2021</t>
  </si>
  <si>
    <t>CONTRATAR LA EJECUCIÓN DE LAS OBRAS DE MEJORAMIENTO DE VIVIENDA EN L AMODALIDAD DE HABITABILIDAD DE LOS PROYECTOS ESTRUCTURADOS EN LOS TERRITORIOS PRIORIZADOS POR LA SECRETARIA DISTRITAL DEL HABITAT, GRUPOS 1 Y 2 - 2021 "GRUPO 2"</t>
  </si>
  <si>
    <t>BOGOTA D. C. SECRETARIA DISTRITAL DEL HABITAT</t>
  </si>
  <si>
    <t>I</t>
  </si>
  <si>
    <t>RUP COINCO (26-11-2024)_1</t>
  </si>
  <si>
    <t>72|10|15|00
72|11|11|00
72|15|15|00
72|15|25|00</t>
  </si>
  <si>
    <t>SI</t>
  </si>
  <si>
    <t>LP-004-2022</t>
  </si>
  <si>
    <t>EJECUTAR MEJORAMIENTOS DE VIVIENDA EN EL SECTOR RURAL EN EL MARCO DEL PROGRAMA MEJORO MI CASA, COMPROMISO DE TODOS DEL DISTRITO DE CARTAGENA DE INDIAS</t>
  </si>
  <si>
    <t>FONDO DE VIVIENDA DE INTERES SOCIAL Y REFORMA_x000D_URBANA DISTRITAL DE CARTAGENA</t>
  </si>
  <si>
    <t>72|10|15|00
72|11|11|00
72|15|15|00
72|15|19|00
72|15|25|00</t>
  </si>
  <si>
    <t>180
181</t>
  </si>
  <si>
    <t>NUMERO DE CONTRATOS PRESENTADOS</t>
  </si>
  <si>
    <t>2. CONSORCIO VIVIENDA CIUDAD BOLIVAR</t>
  </si>
  <si>
    <t>CONSORCIO MEJORAMIENTO VIVIENDAS MELGAR 2019</t>
  </si>
  <si>
    <t>BB INGENIEROS</t>
  </si>
  <si>
    <t>613-2019</t>
  </si>
  <si>
    <t>CONSTRUCION DE MEJORAMIENTOS DE VIVIENDA EN EL MUNICIPIO DE MELGAR DEL TOLIMA , EN EL MARCO DEL CONVENIO N 467 DE 2016 SUSCRITO CON EL DEPARTAMENTO PARA LA PROSPERIDAD SOCIAL - DPS</t>
  </si>
  <si>
    <t>MUNICIPIO DE MELGAR</t>
  </si>
  <si>
    <t>C</t>
  </si>
  <si>
    <t>RUP BB INGENIEROS 20-11-2024</t>
  </si>
  <si>
    <t>72111000
72151500
12151900</t>
  </si>
  <si>
    <t xml:space="preserve"> UNION TEMPORAL DYBB</t>
  </si>
  <si>
    <t>027-2018</t>
  </si>
  <si>
    <t>MEJORAMIENTO DE VIVIENDA RURAL A TRAVES DE SANEAMIENTO BASICO PARA EL MUNICIPIO DE ATACO EN EL DEPARTAMENTO DEL TOLIMA</t>
  </si>
  <si>
    <t>GOBIERNO DEPARTAMENTAL DEL TOLIMA</t>
  </si>
  <si>
    <t>U</t>
  </si>
  <si>
    <t xml:space="preserve">
72101500
72151300
72151400
</t>
  </si>
  <si>
    <t>AMCI INGENIEROS S A S</t>
  </si>
  <si>
    <t>AMCI INGENIEROS</t>
  </si>
  <si>
    <t>262-2015</t>
  </si>
  <si>
    <t>MEJORAMIENTO  DE OCHENTA Y SIETE (87) VIVIENDAS URBANAS Y RURALES ( CONSTRUCION DE COCINAS Y HABITACIONES REMODELACION DE BAÑOS Y PISOS ANTIBACTERIALES ) EN EL MUNICIPIO DE PUERTO SALGAR -CUNDINAMARCA</t>
  </si>
  <si>
    <t>MUNICIPIO DE PUERTO SALGAR</t>
  </si>
  <si>
    <t>rup amci7_12</t>
  </si>
  <si>
    <t>72101500
72151500
72151400</t>
  </si>
  <si>
    <t>3. CONSORCIO SD BOLIVAR</t>
  </si>
  <si>
    <t>INMUNIZADORA SERYE S.A.</t>
  </si>
  <si>
    <t>CONSTRUCCION DE VIVIENDAS EN MADERA EN EL MARCO DEL PROGRAMA ALDEAS DE EMPRESAS PÚBLICAS DE MEDELLÍN  E.S.P</t>
  </si>
  <si>
    <t>EPM</t>
  </si>
  <si>
    <t>CERTIFICADO RUP - COMPILADO INTEGRANTES_1</t>
  </si>
  <si>
    <t xml:space="preserve">REVISANDO LA EXPERIENCIA ESPECIFICA SE PUDO EVIDENCIAR QUE EL CONTRATISTA NO PRESENTA ACTA DE RECIBO FINAL O DE LIQUIDACIÒN PARA VERIFICAR LAS ACTIVIDADES REALIZADAS DURANTE LA EJECUCIÒN DEL CONTRATO, POR FAVOR ANEXAR.  </t>
  </si>
  <si>
    <t xml:space="preserve">CONSTRUCCIÓN DE VIVIENDAS DE MADERA DE INTERÉS SOCIAL EN EL MARCO DEL PROGRAMA ALDEAS DE EMPRESAS PÚBLICAS DE MEDELLÍN.  </t>
  </si>
  <si>
    <t>72111000
72151500</t>
  </si>
  <si>
    <t>UNION TEMPORAL VIVIENDA DE MADERA II</t>
  </si>
  <si>
    <t xml:space="preserve">CONSTRUCCIÓN DE VIVIENDAS DE MADERA DE INTERÉS SOCIAL DENTRO DEL "PROGRAMA ALDEAS" DE ACUERDO CON LO DEFINIDO EN EL ALCANCE Y ANEXO TÉCNICO DE LA SOLICITUD DE COTIZACIÓN. </t>
  </si>
  <si>
    <t>UT</t>
  </si>
  <si>
    <t xml:space="preserve">CONSTRUCCIÓN DE VIVIENDAS DE MADERA EN EL MARCO DEL PROGRAMA ALDEAS DE EMPRESAS PUBLICAS DE MEDELLÍN </t>
  </si>
  <si>
    <t>CONSORCIO SD CALDAS</t>
  </si>
  <si>
    <t>DE LA ESPRIELLA C&amp;C</t>
  </si>
  <si>
    <t>LP-SV-021-2022-31052023-0913</t>
  </si>
  <si>
    <t>CONSTRUCCIÓN DE VIVIENDAS EN LA ZONA RURAL DE LOS MUNICIPIOS DE LA MERCED Y SALAMINA, DEPARTAMENTO DE CALDAS</t>
  </si>
  <si>
    <t>GOBERNACIÓN DE CALDAS</t>
  </si>
  <si>
    <t xml:space="preserve">72101500
72111000
</t>
  </si>
  <si>
    <t>DE LA ESPRIELLA CONSULTING &amp; CONSTRUCTOR
ENTERPRISE SAS_x000D_</t>
  </si>
  <si>
    <t>00-3-15</t>
  </si>
  <si>
    <t>CONSTRUCCIÓN DE 60 VIVIENDAS RURALES EN ESTRUCTURA METÁLICA UBICADAS EN EL MUNICIPIO DE CUCUNUBÁ</t>
  </si>
  <si>
    <t xml:space="preserve"> CALCODI LTDA</t>
  </si>
  <si>
    <t>72101500
72111000
72151500</t>
  </si>
  <si>
    <t>DE LA ESPRIELLA CONSULTING &amp; CONSTRUCTOR
ENTERPRISE</t>
  </si>
  <si>
    <t>DELTA AC&amp;C</t>
  </si>
  <si>
    <t xml:space="preserve">MANTENIMIENTO CELDAS HABITACIONALES (DORMITORIOS) HERMANAS 1 Y 2 </t>
  </si>
  <si>
    <t>RELIGIOSAS AGUSTINAS MISIONERAS</t>
  </si>
  <si>
    <t xml:space="preserve">LA EXPERIENCIA CERTIFICADA EN EL ANEXO 3 NO CUMPLE CON LA EXPERIENCIA GENERAL Y ESPECIFICA SOLICITADA EN LOS PLIEGOS PARA ESTE CONTRATO 
</t>
  </si>
  <si>
    <t>ALCALDÍA MAYOR DE BOGOTÁ D.C. 
SECRETARÍA DE GOBIERNO 
ALCALDÍA LOCAL DE CIUDAD BOLIVAR
"CONTRATAR A PRECIOS UNITARIOS SIN FÓRMULA DE REAJUSTE Y A MONTO AGOTABLE LAS OBRAS DE MEJORAMIENTO Y ADECUACIÓN DE LAS VIVIENDAS RURALES SELECCIONADAS POR LA ENTIDAD EN LA LOCALIDAD DE CIUDAD BOLÍVAR."</t>
  </si>
  <si>
    <t>VERIFICACIÓN CAPACIDAD RESIDUAL</t>
  </si>
  <si>
    <t>PROPONENTE</t>
  </si>
  <si>
    <t xml:space="preserve">CAPACIDAD RESIDUAL </t>
  </si>
  <si>
    <t>CUMPLE/NO CUMPLE</t>
  </si>
  <si>
    <t xml:space="preserve"> CUMPLE</t>
  </si>
  <si>
    <t xml:space="preserve">Los estados financieros del integrante del proponente DE LA ESPRIELLA CONSULTING &amp; CONSTRUCTOR ENTREPRISE SAS DE LA ESPRIELLA C&amp;C vienen firmados por representante legal y contados, sin embargo, deben cumplir con lo establecido en el litera I del literal A “CAPACIDAD DE ORGANIZACIÓN (CO)” que establece que, los estados financieros deben venir firmados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Sírvase subsanar de acuerdo con lo establecido en el documento de condiciones. 
Los estados financieros del integrante del proponente DE DELTA ADVISORY CONSULTING &amp; CONSTRUCTOR ENTREPRISE SAS vienen firmados por representante legal y contados, sin embargo, deben cumplir con lo establecido en el litera I del literal A “CAPACIDAD DE ORGANIZACIÓN (CO)” que establece que, los estados financieros deben venir firmados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Sírvase subsanar de acuerdo con lo establecido en el documento de condiciones. 
El proponente no aporta el saldo de los contratos de ejecución, sírvase aportarlos de acuerdo con lo especificado en el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</si>
</sst>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164" formatCode="_-&quot;$&quot;\ * #,##0_-;\-&quot;$&quot;\ * #,##0_-;_-&quot;$&quot;\ * &quot;-&quot;_-;_-@_-"/>
    <numFmt numFmtId="165" formatCode="_-* #,##0.000_-;\-* #,##0.000_-;_-* &quot;-&quot;_-;_-@_-"/>
    <numFmt numFmtId="166" formatCode="#,##0.0"/>
    <numFmt numFmtId="167" formatCode="_-* #,##0.00_-;\-* #,##0.00_-;_-* &quot;-&quot;_-;_-@_-"/>
    <numFmt numFmtId="168" formatCode="_-&quot;$&quot;\ * #,##0.0_-;\-&quot;$&quot;\ * #,##0.0_-;_-&quot;$&quot;\ * &quot;-&quot;_-;_-@_-"/>
    <numFmt numFmtId="169" formatCode="#,##0.0_ ;\-#,##0.0\ "/>
    <numFmt numFmtId="170" formatCode="_ &quot;$&quot;\ * #,##0.00_ ;_ &quot;$&quot;\ * \-#,##0.00_ ;_ &quot;$&quot;\ * &quot;-&quot;??_ ;_ @_ "/>
  </numFmts>
  <fonts count="29">
    <font>
      <sz val="11"/>
      <color theme="1"/>
      <name val="Calibri"/>
      <family val="2"/>
      <scheme val="minor"/>
    </font>
    <font>
      <sz val="11"/>
      <color theme="1"/>
      <name val="Calibri"/>
      <family val="2"/>
      <scheme val="minor"/>
    </font>
    <font>
      <sz val="10"/>
      <name val="Arial"/>
      <family val="2"/>
    </font>
    <font>
      <sz val="8"/>
      <name val="Calibri"/>
      <family val="2"/>
      <scheme val="minor"/>
    </font>
    <font>
      <sz val="11"/>
      <color theme="1"/>
      <name val="Garamond"/>
      <family val="1"/>
    </font>
    <font>
      <b/>
      <sz val="10"/>
      <color theme="1"/>
      <name val="Garamond"/>
      <family val="1"/>
    </font>
    <font>
      <sz val="8"/>
      <color theme="1"/>
      <name val="Garamond"/>
      <family val="1"/>
    </font>
    <font>
      <sz val="10"/>
      <color theme="1"/>
      <name val="Garamond"/>
      <family val="1"/>
    </font>
    <font>
      <b/>
      <sz val="11"/>
      <color theme="1"/>
      <name val="Garamond"/>
      <family val="1"/>
    </font>
    <font>
      <sz val="12"/>
      <color rgb="FF000000"/>
      <name val="Garamond"/>
      <family val="1"/>
    </font>
    <font>
      <b/>
      <sz val="12"/>
      <color rgb="FF000000"/>
      <name val="Garamond"/>
      <family val="1"/>
    </font>
    <font>
      <sz val="12"/>
      <name val="Garamond"/>
      <family val="1"/>
    </font>
    <font>
      <sz val="12"/>
      <color rgb="FFFF0000"/>
      <name val="Garamond"/>
      <family val="1"/>
    </font>
    <font>
      <b/>
      <sz val="16"/>
      <color theme="3"/>
      <name val="Garamond"/>
      <family val="1"/>
    </font>
    <font>
      <b/>
      <sz val="16"/>
      <name val="Garamond"/>
      <family val="1"/>
    </font>
    <font>
      <sz val="16"/>
      <name val="Garamond"/>
      <family val="1"/>
    </font>
    <font>
      <b/>
      <sz val="12"/>
      <name val="Garamond"/>
      <family val="1"/>
    </font>
    <font>
      <sz val="11"/>
      <name val="Garamond"/>
      <family val="1"/>
    </font>
    <font>
      <b/>
      <sz val="11"/>
      <name val="Garamond"/>
      <family val="1"/>
    </font>
    <font>
      <sz val="9"/>
      <color theme="1"/>
      <name val="Garamond"/>
      <family val="1"/>
    </font>
    <font>
      <sz val="11"/>
      <color rgb="FF000000"/>
      <name val="Calibri"/>
    </font>
    <font>
      <sz val="10"/>
      <name val="Arial"/>
    </font>
    <font>
      <sz val="11"/>
      <name val="Garamond"/>
    </font>
    <font>
      <sz val="11"/>
      <color rgb="FF000000"/>
      <name val="Garamond"/>
    </font>
    <font>
      <sz val="10"/>
      <name val="Garamond"/>
    </font>
    <font>
      <b/>
      <sz val="11"/>
      <name val="Garamond"/>
    </font>
    <font>
      <sz val="12"/>
      <name val="Garamond"/>
    </font>
    <font>
      <b/>
      <sz val="11"/>
      <name val="Arial"/>
      <family val="2"/>
    </font>
    <font>
      <b/>
      <sz val="11"/>
      <name val="Arial"/>
    </font>
  </fonts>
  <fills count="8">
    <fill>
      <patternFill patternType="none"/>
    </fill>
    <fill>
      <patternFill patternType="gray125"/>
    </fill>
    <fill>
      <patternFill patternType="solid">
        <fgColor theme="8"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FFFFF"/>
        <bgColor rgb="FF000000"/>
      </patternFill>
    </fill>
  </fills>
  <borders count="37">
    <border>
      <left/>
      <right/>
      <top/>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theme="3" tint="0.39994506668294322"/>
      </left>
      <right/>
      <top style="thin">
        <color theme="3" tint="0.39994506668294322"/>
      </top>
      <bottom style="thin">
        <color theme="3" tint="0.39994506668294322"/>
      </bottom>
      <diagonal/>
    </border>
    <border>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dotted">
        <color indexed="64"/>
      </top>
      <bottom style="dotted">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diagonal/>
    </border>
    <border>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indexed="64"/>
      </right>
      <top/>
      <bottom style="dotted">
        <color indexed="64"/>
      </bottom>
      <diagonal/>
    </border>
  </borders>
  <cellStyleXfs count="8">
    <xf numFmtId="0" fontId="0" fillId="0" borderId="0"/>
    <xf numFmtId="41" fontId="1" fillId="0" borderId="0" applyFont="0" applyFill="0" applyBorder="0" applyAlignment="0" applyProtection="0"/>
    <xf numFmtId="164" fontId="1"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170" fontId="2" fillId="0" borderId="0" applyFont="0" applyFill="0" applyBorder="0" applyAlignment="0" applyProtection="0"/>
    <xf numFmtId="0" fontId="2" fillId="0" borderId="0"/>
  </cellStyleXfs>
  <cellXfs count="200">
    <xf numFmtId="0" fontId="0" fillId="0" borderId="0" xfId="0"/>
    <xf numFmtId="0" fontId="4" fillId="0" borderId="0" xfId="0" applyFont="1"/>
    <xf numFmtId="0" fontId="6" fillId="0" borderId="15" xfId="0" applyFont="1" applyBorder="1" applyAlignment="1">
      <alignment horizontal="center"/>
    </xf>
    <xf numFmtId="0" fontId="5" fillId="0" borderId="15" xfId="0" applyFont="1" applyBorder="1" applyAlignment="1">
      <alignment horizontal="center"/>
    </xf>
    <xf numFmtId="0" fontId="5" fillId="3" borderId="11" xfId="0" applyFont="1" applyFill="1" applyBorder="1" applyAlignment="1">
      <alignment horizontal="left" vertical="center"/>
    </xf>
    <xf numFmtId="0" fontId="5" fillId="0" borderId="11" xfId="0" applyFont="1" applyBorder="1" applyAlignment="1">
      <alignment horizontal="center"/>
    </xf>
    <xf numFmtId="0" fontId="7" fillId="3" borderId="11" xfId="0" applyFont="1" applyFill="1" applyBorder="1" applyAlignment="1">
      <alignment horizontal="center"/>
    </xf>
    <xf numFmtId="0" fontId="7" fillId="0" borderId="11" xfId="0" applyFont="1" applyBorder="1" applyAlignment="1">
      <alignment horizontal="center"/>
    </xf>
    <xf numFmtId="0" fontId="4" fillId="0" borderId="0" xfId="0" applyFont="1" applyAlignment="1">
      <alignment horizontal="center"/>
    </xf>
    <xf numFmtId="0" fontId="4" fillId="0" borderId="0" xfId="0" applyFont="1" applyAlignment="1">
      <alignment vertical="center"/>
    </xf>
    <xf numFmtId="0" fontId="8" fillId="3" borderId="11" xfId="0" applyFont="1" applyFill="1" applyBorder="1" applyAlignment="1">
      <alignment horizontal="left"/>
    </xf>
    <xf numFmtId="0" fontId="8" fillId="3" borderId="11" xfId="0" applyFont="1" applyFill="1" applyBorder="1" applyAlignment="1">
      <alignment horizontal="left" vertical="center"/>
    </xf>
    <xf numFmtId="0" fontId="8" fillId="3" borderId="20" xfId="0" applyFont="1" applyFill="1" applyBorder="1" applyAlignment="1">
      <alignment horizontal="left"/>
    </xf>
    <xf numFmtId="0" fontId="9" fillId="0" borderId="0" xfId="0" applyFont="1" applyAlignment="1" applyProtection="1">
      <alignment horizontal="center" wrapText="1"/>
      <protection locked="0"/>
    </xf>
    <xf numFmtId="0" fontId="9" fillId="0" borderId="0" xfId="0" applyFont="1" applyAlignment="1" applyProtection="1">
      <alignment horizontal="left" vertical="top"/>
      <protection locked="0"/>
    </xf>
    <xf numFmtId="167" fontId="9" fillId="0" borderId="11" xfId="1" applyNumberFormat="1" applyFont="1" applyFill="1" applyBorder="1" applyAlignment="1" applyProtection="1">
      <alignment horizontal="center" wrapText="1"/>
      <protection locked="0"/>
    </xf>
    <xf numFmtId="0" fontId="9" fillId="0" borderId="11" xfId="0" applyFont="1" applyBorder="1" applyAlignment="1" applyProtection="1">
      <alignment horizontal="center" wrapText="1"/>
      <protection locked="0"/>
    </xf>
    <xf numFmtId="0" fontId="9" fillId="0" borderId="0" xfId="0" applyFont="1" applyAlignment="1" applyProtection="1">
      <alignment horizontal="justify" vertical="justify" wrapText="1"/>
      <protection locked="0"/>
    </xf>
    <xf numFmtId="0" fontId="12" fillId="0" borderId="0" xfId="0" applyFont="1" applyAlignment="1" applyProtection="1">
      <alignment horizontal="right" wrapText="1"/>
      <protection locked="0"/>
    </xf>
    <xf numFmtId="0" fontId="12" fillId="0" borderId="0" xfId="0" applyFont="1" applyAlignment="1" applyProtection="1">
      <alignment horizontal="justify" vertical="justify" wrapText="1"/>
      <protection locked="0"/>
    </xf>
    <xf numFmtId="165" fontId="9" fillId="0" borderId="0" xfId="1" applyNumberFormat="1" applyFont="1" applyFill="1" applyBorder="1" applyAlignment="1" applyProtection="1">
      <alignment horizontal="right" vertical="center" wrapText="1"/>
      <protection locked="0"/>
    </xf>
    <xf numFmtId="1" fontId="13" fillId="0" borderId="4" xfId="0" applyNumberFormat="1" applyFont="1" applyBorder="1" applyAlignment="1" applyProtection="1">
      <alignment horizontal="center" vertical="center" wrapText="1"/>
      <protection locked="0"/>
    </xf>
    <xf numFmtId="0" fontId="15" fillId="0" borderId="0" xfId="0" applyFont="1" applyAlignment="1" applyProtection="1">
      <alignment vertical="center" wrapText="1"/>
      <protection locked="0"/>
    </xf>
    <xf numFmtId="0" fontId="11" fillId="0" borderId="0" xfId="3" applyFont="1" applyAlignment="1" applyProtection="1">
      <alignment vertical="center" wrapText="1"/>
      <protection locked="0"/>
    </xf>
    <xf numFmtId="0" fontId="11" fillId="2" borderId="0" xfId="3" applyFont="1" applyFill="1" applyAlignment="1" applyProtection="1">
      <alignment vertical="center" wrapText="1"/>
      <protection locked="0"/>
    </xf>
    <xf numFmtId="0" fontId="18" fillId="0" borderId="11" xfId="3" applyFont="1" applyBorder="1" applyAlignment="1" applyProtection="1">
      <alignment horizontal="center" vertical="center" wrapText="1"/>
      <protection locked="0"/>
    </xf>
    <xf numFmtId="0" fontId="16" fillId="0" borderId="0" xfId="3" applyFont="1" applyAlignment="1" applyProtection="1">
      <alignment horizontal="center" vertical="center" wrapText="1"/>
      <protection locked="0"/>
    </xf>
    <xf numFmtId="0" fontId="18" fillId="0" borderId="0" xfId="3" applyFont="1" applyAlignment="1" applyProtection="1">
      <alignment horizontal="center" vertical="center" wrapText="1"/>
      <protection locked="0"/>
    </xf>
    <xf numFmtId="0" fontId="17" fillId="0" borderId="0" xfId="3" applyFont="1" applyAlignment="1" applyProtection="1">
      <alignment horizontal="center" vertical="center" wrapText="1"/>
      <protection locked="0"/>
    </xf>
    <xf numFmtId="0" fontId="17" fillId="0" borderId="0" xfId="3" applyFont="1" applyAlignment="1" applyProtection="1">
      <alignment horizontal="justify" vertical="justify" wrapText="1"/>
      <protection locked="0"/>
    </xf>
    <xf numFmtId="0" fontId="17" fillId="0" borderId="0" xfId="3" applyFont="1" applyAlignment="1" applyProtection="1">
      <alignment vertical="center" wrapText="1"/>
      <protection locked="0"/>
    </xf>
    <xf numFmtId="166" fontId="18" fillId="0" borderId="0" xfId="3" applyNumberFormat="1" applyFont="1" applyAlignment="1" applyProtection="1">
      <alignment horizontal="center" vertical="center" wrapText="1"/>
      <protection locked="0"/>
    </xf>
    <xf numFmtId="0" fontId="4" fillId="0" borderId="0" xfId="0" applyFont="1" applyAlignment="1">
      <alignment horizontal="justify" vertical="justify"/>
    </xf>
    <xf numFmtId="0" fontId="7" fillId="3" borderId="11" xfId="0" applyFont="1" applyFill="1" applyBorder="1" applyAlignment="1">
      <alignment horizontal="center" vertical="center"/>
    </xf>
    <xf numFmtId="0" fontId="6" fillId="0" borderId="11" xfId="0" applyFont="1" applyBorder="1" applyAlignment="1">
      <alignment horizontal="center"/>
    </xf>
    <xf numFmtId="0" fontId="16" fillId="0" borderId="21" xfId="3" applyFont="1" applyBorder="1" applyAlignment="1" applyProtection="1">
      <alignment vertical="center" wrapText="1"/>
      <protection locked="0"/>
    </xf>
    <xf numFmtId="166" fontId="18" fillId="5" borderId="11" xfId="3" applyNumberFormat="1" applyFont="1" applyFill="1" applyBorder="1" applyAlignment="1" applyProtection="1">
      <alignment horizontal="center" vertical="center" wrapText="1"/>
      <protection locked="0"/>
    </xf>
    <xf numFmtId="0" fontId="18" fillId="3" borderId="11" xfId="0" applyFont="1" applyFill="1" applyBorder="1" applyAlignment="1" applyProtection="1">
      <alignment horizontal="center" vertical="center" wrapText="1"/>
      <protection locked="0"/>
    </xf>
    <xf numFmtId="0" fontId="5" fillId="3" borderId="11" xfId="0" applyFont="1" applyFill="1" applyBorder="1" applyAlignment="1">
      <alignment horizontal="center" vertical="center" wrapText="1"/>
    </xf>
    <xf numFmtId="0" fontId="8" fillId="3" borderId="11" xfId="0" applyFont="1" applyFill="1" applyBorder="1" applyAlignment="1">
      <alignment horizontal="center" vertical="center"/>
    </xf>
    <xf numFmtId="0" fontId="5" fillId="3" borderId="13" xfId="0" applyFont="1" applyFill="1" applyBorder="1" applyAlignment="1">
      <alignment horizontal="center" vertical="center" wrapText="1"/>
    </xf>
    <xf numFmtId="0" fontId="19" fillId="0" borderId="0" xfId="0" applyFont="1"/>
    <xf numFmtId="0" fontId="5" fillId="3" borderId="15" xfId="0" applyFont="1" applyFill="1" applyBorder="1" applyAlignment="1">
      <alignment horizontal="center" vertical="center" wrapText="1"/>
    </xf>
    <xf numFmtId="0" fontId="4" fillId="3" borderId="0" xfId="0" applyFont="1" applyFill="1"/>
    <xf numFmtId="0" fontId="7" fillId="3" borderId="11" xfId="0" applyFont="1" applyFill="1" applyBorder="1" applyAlignment="1">
      <alignment horizontal="center" vertical="center" wrapText="1"/>
    </xf>
    <xf numFmtId="0" fontId="7" fillId="3" borderId="14" xfId="0" applyFont="1" applyFill="1" applyBorder="1" applyAlignment="1">
      <alignment horizontal="center" vertical="center"/>
    </xf>
    <xf numFmtId="0" fontId="7" fillId="0" borderId="11" xfId="0" applyFont="1" applyBorder="1" applyAlignment="1">
      <alignment horizontal="center" vertical="center"/>
    </xf>
    <xf numFmtId="0" fontId="7" fillId="0" borderId="15" xfId="0" applyFont="1" applyBorder="1" applyAlignment="1">
      <alignment horizontal="center" vertical="center"/>
    </xf>
    <xf numFmtId="0" fontId="4" fillId="3" borderId="0" xfId="0" applyFont="1" applyFill="1" applyAlignment="1">
      <alignment vertical="center"/>
    </xf>
    <xf numFmtId="0" fontId="7" fillId="0" borderId="0" xfId="0" applyFont="1" applyAlignment="1">
      <alignment horizontal="center"/>
    </xf>
    <xf numFmtId="0" fontId="7" fillId="0" borderId="23" xfId="0" applyFont="1" applyBorder="1"/>
    <xf numFmtId="0" fontId="7" fillId="0" borderId="21" xfId="0" applyFont="1" applyBorder="1"/>
    <xf numFmtId="0" fontId="7" fillId="0" borderId="17" xfId="0" applyFont="1" applyBorder="1"/>
    <xf numFmtId="0" fontId="4" fillId="0" borderId="0" xfId="0" applyFont="1" applyAlignment="1">
      <alignment wrapText="1"/>
    </xf>
    <xf numFmtId="0" fontId="4" fillId="0" borderId="22" xfId="0" applyFont="1" applyBorder="1" applyAlignment="1">
      <alignment horizontal="center" vertical="center"/>
    </xf>
    <xf numFmtId="0" fontId="7" fillId="0" borderId="15" xfId="0" applyFont="1" applyBorder="1" applyAlignment="1">
      <alignment horizontal="center" vertical="center" wrapText="1"/>
    </xf>
    <xf numFmtId="0" fontId="4" fillId="0" borderId="11" xfId="0" applyFont="1" applyBorder="1" applyAlignment="1">
      <alignment horizontal="center" vertical="center"/>
    </xf>
    <xf numFmtId="49" fontId="4" fillId="0" borderId="11" xfId="0" applyNumberFormat="1" applyFont="1" applyBorder="1" applyAlignment="1">
      <alignment horizontal="left" vertical="center" wrapText="1"/>
    </xf>
    <xf numFmtId="0" fontId="11" fillId="4" borderId="0" xfId="3" applyFont="1" applyFill="1" applyAlignment="1" applyProtection="1">
      <alignment vertical="center" wrapText="1"/>
      <protection locked="0"/>
    </xf>
    <xf numFmtId="4" fontId="18" fillId="5" borderId="11" xfId="3" applyNumberFormat="1" applyFont="1" applyFill="1" applyBorder="1" applyAlignment="1" applyProtection="1">
      <alignment horizontal="center" vertical="center" wrapText="1"/>
      <protection locked="0"/>
    </xf>
    <xf numFmtId="0" fontId="17" fillId="4" borderId="15" xfId="3" applyFont="1" applyFill="1" applyBorder="1" applyAlignment="1" applyProtection="1">
      <alignment horizontal="center" vertical="center" textRotation="255" wrapText="1"/>
      <protection locked="0"/>
    </xf>
    <xf numFmtId="0" fontId="11" fillId="0" borderId="0" xfId="3" applyFont="1" applyAlignment="1" applyProtection="1">
      <alignment horizontal="center" vertical="center" wrapText="1"/>
      <protection locked="0"/>
    </xf>
    <xf numFmtId="0" fontId="18" fillId="0" borderId="15"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0" xfId="0" applyFont="1" applyAlignment="1">
      <alignment horizontal="center" vertical="center" wrapText="1"/>
    </xf>
    <xf numFmtId="0" fontId="18" fillId="0" borderId="20" xfId="3" applyFont="1" applyBorder="1" applyAlignment="1" applyProtection="1">
      <alignment horizontal="center" vertical="center" wrapText="1"/>
      <protection locked="0"/>
    </xf>
    <xf numFmtId="0" fontId="17" fillId="0" borderId="28" xfId="0" applyFont="1" applyBorder="1" applyAlignment="1">
      <alignment horizontal="center" vertical="center" textRotation="255" wrapText="1"/>
    </xf>
    <xf numFmtId="0" fontId="20" fillId="0" borderId="28" xfId="0" applyFont="1" applyBorder="1" applyAlignment="1">
      <alignment horizontal="center" vertical="center"/>
    </xf>
    <xf numFmtId="0" fontId="21" fillId="0" borderId="28" xfId="0" applyFont="1" applyBorder="1" applyAlignment="1">
      <alignment horizontal="center" vertical="center" wrapText="1"/>
    </xf>
    <xf numFmtId="0" fontId="21" fillId="7" borderId="28" xfId="0" applyFont="1" applyFill="1" applyBorder="1" applyAlignment="1">
      <alignment horizontal="center" vertical="center"/>
    </xf>
    <xf numFmtId="0" fontId="17" fillId="7" borderId="28" xfId="0" applyFont="1" applyFill="1" applyBorder="1" applyAlignment="1">
      <alignment horizontal="center" vertical="center" wrapText="1"/>
    </xf>
    <xf numFmtId="0" fontId="18" fillId="7" borderId="28" xfId="0" applyFont="1" applyFill="1" applyBorder="1" applyAlignment="1">
      <alignment horizontal="center" vertical="center" wrapText="1"/>
    </xf>
    <xf numFmtId="0" fontId="18" fillId="0" borderId="17" xfId="0" applyFont="1" applyBorder="1" applyAlignment="1">
      <alignment horizontal="center" vertical="center" wrapText="1"/>
    </xf>
    <xf numFmtId="0" fontId="16" fillId="0" borderId="0" xfId="3" applyFont="1" applyAlignment="1" applyProtection="1">
      <alignment vertical="center" wrapText="1"/>
      <protection locked="0"/>
    </xf>
    <xf numFmtId="4" fontId="18" fillId="5" borderId="20" xfId="3" applyNumberFormat="1" applyFont="1" applyFill="1" applyBorder="1" applyAlignment="1" applyProtection="1">
      <alignment horizontal="center" vertical="center" wrapText="1"/>
      <protection locked="0"/>
    </xf>
    <xf numFmtId="0" fontId="18" fillId="0" borderId="30"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35" xfId="0" applyFont="1" applyBorder="1" applyAlignment="1">
      <alignment horizontal="center" vertical="center" wrapText="1"/>
    </xf>
    <xf numFmtId="0" fontId="18" fillId="3" borderId="22" xfId="0" applyFont="1" applyFill="1" applyBorder="1" applyAlignment="1" applyProtection="1">
      <alignment horizontal="center" vertical="center" wrapText="1"/>
      <protection locked="0"/>
    </xf>
    <xf numFmtId="0" fontId="22" fillId="0" borderId="28" xfId="0" applyFont="1" applyBorder="1" applyAlignment="1">
      <alignment horizontal="center" vertical="center" textRotation="255" wrapText="1"/>
    </xf>
    <xf numFmtId="0" fontId="23" fillId="0" borderId="28" xfId="0" applyFont="1" applyBorder="1" applyAlignment="1">
      <alignment horizontal="center" vertical="center" wrapText="1"/>
    </xf>
    <xf numFmtId="0" fontId="22" fillId="0" borderId="28" xfId="0" applyFont="1" applyBorder="1" applyAlignment="1">
      <alignment horizontal="center" vertical="center" wrapText="1"/>
    </xf>
    <xf numFmtId="0" fontId="24" fillId="7" borderId="28" xfId="0" applyFont="1" applyFill="1" applyBorder="1" applyAlignment="1">
      <alignment horizontal="center" vertical="center"/>
    </xf>
    <xf numFmtId="0" fontId="24" fillId="0" borderId="28" xfId="0" applyFont="1" applyBorder="1" applyAlignment="1">
      <alignment horizontal="center" vertical="center" wrapText="1"/>
    </xf>
    <xf numFmtId="0" fontId="25" fillId="0" borderId="15"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4" xfId="0" applyFont="1" applyBorder="1" applyAlignment="1">
      <alignment horizontal="center" vertical="center" wrapText="1"/>
    </xf>
    <xf numFmtId="0" fontId="22" fillId="7" borderId="28" xfId="0" applyFont="1" applyFill="1" applyBorder="1" applyAlignment="1">
      <alignment horizontal="center" vertical="center" wrapText="1"/>
    </xf>
    <xf numFmtId="0" fontId="25" fillId="7" borderId="28" xfId="0" applyFont="1" applyFill="1" applyBorder="1" applyAlignment="1">
      <alignment horizontal="center" vertical="center" wrapText="1"/>
    </xf>
    <xf numFmtId="0" fontId="26" fillId="0" borderId="0" xfId="3" applyFont="1" applyAlignment="1" applyProtection="1">
      <alignment horizontal="center" vertical="center" wrapText="1"/>
      <protection locked="0"/>
    </xf>
    <xf numFmtId="0" fontId="4" fillId="0" borderId="28" xfId="0" applyFont="1" applyBorder="1" applyAlignment="1">
      <alignment horizontal="center" vertical="center"/>
    </xf>
    <xf numFmtId="0" fontId="7" fillId="0" borderId="28" xfId="0" applyFont="1" applyBorder="1" applyAlignment="1">
      <alignment horizontal="center" vertical="center" wrapText="1"/>
    </xf>
    <xf numFmtId="0" fontId="4" fillId="3" borderId="22" xfId="0" applyFont="1" applyFill="1" applyBorder="1" applyAlignment="1">
      <alignment horizontal="center" vertical="center"/>
    </xf>
    <xf numFmtId="49" fontId="4" fillId="3" borderId="22" xfId="0" applyNumberFormat="1" applyFont="1" applyFill="1" applyBorder="1" applyAlignment="1">
      <alignment horizontal="justify" vertical="top" wrapText="1"/>
    </xf>
    <xf numFmtId="0" fontId="27" fillId="0" borderId="24" xfId="0" applyFont="1" applyBorder="1" applyAlignment="1">
      <alignment horizontal="center" vertical="center" wrapText="1"/>
    </xf>
    <xf numFmtId="0" fontId="27" fillId="0" borderId="36" xfId="0" applyFont="1" applyBorder="1" applyAlignment="1">
      <alignment horizontal="center" vertical="center" wrapText="1"/>
    </xf>
    <xf numFmtId="0" fontId="5" fillId="0" borderId="13"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4" fillId="3" borderId="11" xfId="0" applyFont="1" applyFill="1" applyBorder="1" applyAlignment="1">
      <alignment horizontal="left" wrapText="1"/>
    </xf>
    <xf numFmtId="0" fontId="5" fillId="0" borderId="11" xfId="0" applyFont="1" applyBorder="1" applyAlignment="1">
      <alignment horizontal="center" vertical="top" wrapText="1"/>
    </xf>
    <xf numFmtId="0" fontId="6" fillId="0" borderId="13" xfId="0" applyFont="1" applyBorder="1" applyAlignment="1">
      <alignment horizontal="center"/>
    </xf>
    <xf numFmtId="0" fontId="6" fillId="0" borderId="14"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6" fillId="0" borderId="13" xfId="0" applyFont="1" applyBorder="1" applyAlignment="1">
      <alignment horizontal="left" wrapText="1"/>
    </xf>
    <xf numFmtId="0" fontId="6" fillId="0" borderId="15" xfId="0" applyFont="1" applyBorder="1" applyAlignment="1">
      <alignment horizontal="left"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5" xfId="0" applyFont="1" applyBorder="1" applyAlignment="1">
      <alignment horizontal="left"/>
    </xf>
    <xf numFmtId="0" fontId="5" fillId="3" borderId="11" xfId="0" applyFont="1" applyFill="1" applyBorder="1" applyAlignment="1">
      <alignment horizontal="center"/>
    </xf>
    <xf numFmtId="0" fontId="7" fillId="0" borderId="11" xfId="0" applyFont="1" applyBorder="1" applyAlignment="1">
      <alignment horizontal="left" wrapText="1"/>
    </xf>
    <xf numFmtId="0" fontId="7" fillId="0" borderId="11" xfId="0" applyFont="1" applyBorder="1" applyAlignment="1">
      <alignment horizontal="left" vertical="top"/>
    </xf>
    <xf numFmtId="0" fontId="5" fillId="0" borderId="11" xfId="0" applyFont="1" applyBorder="1" applyAlignment="1">
      <alignment horizontal="center"/>
    </xf>
    <xf numFmtId="0" fontId="4" fillId="0" borderId="11" xfId="0" applyFont="1" applyBorder="1" applyAlignment="1">
      <alignment horizontal="left" wrapText="1"/>
    </xf>
    <xf numFmtId="0" fontId="8" fillId="0" borderId="28" xfId="0" applyFont="1" applyBorder="1" applyAlignment="1">
      <alignment horizontal="center" vertical="center"/>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8" fillId="3" borderId="15" xfId="0" applyFont="1" applyFill="1" applyBorder="1" applyAlignment="1">
      <alignment horizontal="center" vertical="center"/>
    </xf>
    <xf numFmtId="0" fontId="8" fillId="0" borderId="13" xfId="0" applyFont="1" applyBorder="1" applyAlignment="1">
      <alignment horizontal="center" vertical="top" wrapText="1"/>
    </xf>
    <xf numFmtId="0" fontId="8" fillId="0" borderId="14" xfId="0" applyFont="1" applyBorder="1" applyAlignment="1">
      <alignment horizontal="center" vertical="top" wrapText="1"/>
    </xf>
    <xf numFmtId="0" fontId="8" fillId="0" borderId="15" xfId="0" applyFont="1" applyBorder="1" applyAlignment="1">
      <alignment horizontal="center" vertical="top" wrapText="1"/>
    </xf>
    <xf numFmtId="0" fontId="4" fillId="0" borderId="16"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1" xfId="0" applyFont="1" applyBorder="1" applyAlignment="1">
      <alignment horizontal="left" vertical="center" wrapText="1"/>
    </xf>
    <xf numFmtId="0" fontId="8" fillId="3" borderId="11" xfId="0" applyFont="1" applyFill="1" applyBorder="1" applyAlignment="1">
      <alignment horizontal="center"/>
    </xf>
    <xf numFmtId="0" fontId="4" fillId="0" borderId="0" xfId="0" applyFont="1" applyAlignment="1">
      <alignment horizontal="center"/>
    </xf>
    <xf numFmtId="0" fontId="4" fillId="0" borderId="11" xfId="0" applyFont="1" applyBorder="1" applyAlignment="1">
      <alignment horizontal="left" vertical="top"/>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3" borderId="23"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22" fillId="0" borderId="28" xfId="0" applyFont="1" applyBorder="1" applyAlignment="1">
      <alignment horizontal="center" vertical="center" wrapText="1"/>
    </xf>
    <xf numFmtId="0" fontId="18" fillId="4" borderId="28" xfId="3" applyFont="1" applyFill="1" applyBorder="1" applyAlignment="1" applyProtection="1">
      <alignment horizontal="center" vertical="center" wrapText="1"/>
      <protection locked="0"/>
    </xf>
    <xf numFmtId="0" fontId="16" fillId="0" borderId="11" xfId="3" applyFont="1" applyBorder="1" applyAlignment="1" applyProtection="1">
      <alignment horizontal="right" vertical="center" wrapText="1"/>
      <protection locked="0"/>
    </xf>
    <xf numFmtId="0" fontId="17" fillId="0" borderId="0" xfId="3" applyFont="1" applyAlignment="1" applyProtection="1">
      <alignment horizontal="center" vertical="center" wrapText="1"/>
      <protection locked="0"/>
    </xf>
    <xf numFmtId="0" fontId="18" fillId="3" borderId="11" xfId="3" applyFont="1" applyFill="1" applyBorder="1" applyAlignment="1" applyProtection="1">
      <alignment horizontal="center" vertical="center" wrapText="1"/>
      <protection locked="0"/>
    </xf>
    <xf numFmtId="0" fontId="18" fillId="3" borderId="22" xfId="3" applyFont="1" applyFill="1" applyBorder="1" applyAlignment="1" applyProtection="1">
      <alignment horizontal="center" vertical="center" wrapText="1"/>
      <protection locked="0"/>
    </xf>
    <xf numFmtId="0" fontId="14" fillId="3" borderId="5" xfId="0" applyFont="1" applyFill="1" applyBorder="1" applyAlignment="1" applyProtection="1">
      <alignment horizontal="center" vertical="center" wrapText="1"/>
      <protection locked="0"/>
    </xf>
    <xf numFmtId="0" fontId="14" fillId="3" borderId="6" xfId="0" applyFont="1" applyFill="1" applyBorder="1" applyAlignment="1" applyProtection="1">
      <alignment horizontal="center" vertical="center" wrapText="1"/>
      <protection locked="0"/>
    </xf>
    <xf numFmtId="0" fontId="10" fillId="3" borderId="11" xfId="0" applyFont="1" applyFill="1" applyBorder="1" applyAlignment="1" applyProtection="1">
      <alignment horizontal="right" wrapText="1"/>
      <protection locked="0"/>
    </xf>
    <xf numFmtId="169" fontId="9" fillId="6" borderId="25" xfId="2" applyNumberFormat="1" applyFont="1" applyFill="1" applyBorder="1" applyAlignment="1" applyProtection="1">
      <alignment horizontal="right" wrapText="1"/>
      <protection locked="0"/>
    </xf>
    <xf numFmtId="169" fontId="9" fillId="6" borderId="26" xfId="2" applyNumberFormat="1" applyFont="1" applyFill="1" applyBorder="1" applyAlignment="1" applyProtection="1">
      <alignment horizontal="right" wrapText="1"/>
      <protection locked="0"/>
    </xf>
    <xf numFmtId="169" fontId="9" fillId="6" borderId="27" xfId="2" applyNumberFormat="1" applyFont="1" applyFill="1" applyBorder="1" applyAlignment="1" applyProtection="1">
      <alignment horizontal="right" wrapText="1"/>
      <protection locked="0"/>
    </xf>
    <xf numFmtId="0" fontId="18" fillId="3" borderId="7" xfId="3" applyFont="1" applyFill="1" applyBorder="1" applyAlignment="1" applyProtection="1">
      <alignment horizontal="center" vertical="center" textRotation="255" wrapText="1"/>
      <protection locked="0"/>
    </xf>
    <xf numFmtId="0" fontId="18" fillId="3" borderId="10" xfId="3" applyFont="1" applyFill="1" applyBorder="1" applyAlignment="1" applyProtection="1">
      <alignment horizontal="center" vertical="center" textRotation="255" wrapText="1"/>
      <protection locked="0"/>
    </xf>
    <xf numFmtId="0" fontId="18" fillId="3" borderId="8" xfId="3" applyFont="1" applyFill="1" applyBorder="1" applyAlignment="1" applyProtection="1">
      <alignment horizontal="center" vertical="center" wrapText="1"/>
      <protection locked="0"/>
    </xf>
    <xf numFmtId="0" fontId="8" fillId="0" borderId="19" xfId="0" applyFont="1" applyBorder="1" applyAlignment="1">
      <alignment horizontal="center" vertical="center" wrapText="1"/>
    </xf>
    <xf numFmtId="0" fontId="8" fillId="0" borderId="0" xfId="0" applyFont="1" applyAlignment="1">
      <alignment horizontal="center" vertical="center" wrapText="1"/>
    </xf>
    <xf numFmtId="0" fontId="4" fillId="0" borderId="19" xfId="0" applyFont="1" applyBorder="1" applyAlignment="1">
      <alignment horizontal="left" vertical="center" wrapText="1"/>
    </xf>
    <xf numFmtId="0" fontId="4" fillId="0" borderId="0" xfId="0" applyFont="1" applyAlignment="1">
      <alignment horizontal="left" vertical="center" wrapText="1"/>
    </xf>
    <xf numFmtId="0" fontId="4" fillId="0" borderId="19" xfId="0" applyFont="1" applyBorder="1" applyAlignment="1">
      <alignment horizontal="left" vertical="top"/>
    </xf>
    <xf numFmtId="0" fontId="4" fillId="0" borderId="0" xfId="0" applyFont="1" applyAlignment="1">
      <alignment horizontal="left" vertical="top"/>
    </xf>
    <xf numFmtId="0" fontId="9" fillId="0" borderId="0" xfId="0" applyFont="1" applyAlignment="1" applyProtection="1">
      <alignment horizontal="center" wrapText="1"/>
      <protection locked="0"/>
    </xf>
    <xf numFmtId="168" fontId="9" fillId="0" borderId="11" xfId="2" applyNumberFormat="1" applyFont="1" applyFill="1" applyBorder="1" applyAlignment="1" applyProtection="1">
      <alignment horizontal="center" wrapText="1"/>
      <protection locked="0"/>
    </xf>
    <xf numFmtId="0" fontId="18" fillId="3" borderId="28" xfId="3" applyFont="1" applyFill="1" applyBorder="1" applyAlignment="1" applyProtection="1">
      <alignment horizontal="center" vertical="center" wrapText="1"/>
      <protection locked="0"/>
    </xf>
    <xf numFmtId="0" fontId="18" fillId="3" borderId="34" xfId="3" applyFont="1" applyFill="1" applyBorder="1" applyAlignment="1" applyProtection="1">
      <alignment horizontal="center" vertical="center" wrapText="1"/>
      <protection locked="0"/>
    </xf>
    <xf numFmtId="169" fontId="9" fillId="0" borderId="13" xfId="2" applyNumberFormat="1" applyFont="1" applyFill="1" applyBorder="1" applyAlignment="1" applyProtection="1">
      <alignment horizontal="right" wrapText="1"/>
      <protection locked="0"/>
    </xf>
    <xf numFmtId="169" fontId="9" fillId="0" borderId="14" xfId="2" applyNumberFormat="1" applyFont="1" applyFill="1" applyBorder="1" applyAlignment="1" applyProtection="1">
      <alignment horizontal="right" wrapText="1"/>
      <protection locked="0"/>
    </xf>
    <xf numFmtId="169" fontId="9" fillId="0" borderId="15" xfId="2" applyNumberFormat="1" applyFont="1" applyFill="1" applyBorder="1" applyAlignment="1" applyProtection="1">
      <alignment horizontal="right" wrapText="1"/>
      <protection locked="0"/>
    </xf>
    <xf numFmtId="169" fontId="9" fillId="0" borderId="13" xfId="2" applyNumberFormat="1" applyFont="1" applyBorder="1" applyAlignment="1" applyProtection="1">
      <alignment horizontal="right" wrapText="1"/>
      <protection locked="0"/>
    </xf>
    <xf numFmtId="169" fontId="9" fillId="0" borderId="14" xfId="2" applyNumberFormat="1" applyFont="1" applyBorder="1" applyAlignment="1" applyProtection="1">
      <alignment horizontal="right" wrapText="1"/>
      <protection locked="0"/>
    </xf>
    <xf numFmtId="169" fontId="9" fillId="0" borderId="15" xfId="2" applyNumberFormat="1" applyFont="1" applyBorder="1" applyAlignment="1" applyProtection="1">
      <alignment horizontal="right" wrapText="1"/>
      <protection locked="0"/>
    </xf>
    <xf numFmtId="0" fontId="10" fillId="3" borderId="22" xfId="0" applyFont="1" applyFill="1" applyBorder="1" applyAlignment="1" applyProtection="1">
      <alignment horizontal="right" wrapText="1"/>
      <protection locked="0"/>
    </xf>
    <xf numFmtId="169" fontId="9" fillId="0" borderId="25" xfId="2" applyNumberFormat="1" applyFont="1" applyBorder="1" applyAlignment="1" applyProtection="1">
      <alignment horizontal="right" wrapText="1"/>
      <protection locked="0"/>
    </xf>
    <xf numFmtId="169" fontId="9" fillId="0" borderId="26" xfId="2" applyNumberFormat="1" applyFont="1" applyBorder="1" applyAlignment="1" applyProtection="1">
      <alignment horizontal="right" wrapText="1"/>
      <protection locked="0"/>
    </xf>
    <xf numFmtId="169" fontId="9" fillId="0" borderId="27" xfId="2" applyNumberFormat="1" applyFont="1" applyBorder="1" applyAlignment="1" applyProtection="1">
      <alignment horizontal="right" wrapText="1"/>
      <protection locked="0"/>
    </xf>
    <xf numFmtId="0" fontId="17" fillId="0" borderId="28" xfId="0" applyFont="1" applyBorder="1" applyAlignment="1">
      <alignment horizontal="center" vertical="center" wrapText="1"/>
    </xf>
    <xf numFmtId="0" fontId="11" fillId="3" borderId="1" xfId="0" applyFont="1" applyFill="1" applyBorder="1" applyAlignment="1" applyProtection="1">
      <alignment horizontal="justify" vertical="center" wrapText="1"/>
      <protection locked="0"/>
    </xf>
    <xf numFmtId="0" fontId="11" fillId="3" borderId="2" xfId="0" applyFont="1" applyFill="1" applyBorder="1" applyAlignment="1" applyProtection="1">
      <alignment horizontal="justify" vertical="center" wrapText="1"/>
      <protection locked="0"/>
    </xf>
    <xf numFmtId="0" fontId="11" fillId="3" borderId="3" xfId="0" applyFont="1" applyFill="1" applyBorder="1" applyAlignment="1" applyProtection="1">
      <alignment horizontal="justify" vertical="center" wrapText="1"/>
      <protection locked="0"/>
    </xf>
    <xf numFmtId="0" fontId="18" fillId="3" borderId="9" xfId="3" applyFont="1" applyFill="1" applyBorder="1" applyAlignment="1" applyProtection="1">
      <alignment horizontal="center" vertical="center" wrapText="1"/>
      <protection locked="0"/>
    </xf>
    <xf numFmtId="0" fontId="18" fillId="3" borderId="12" xfId="3" applyFont="1" applyFill="1" applyBorder="1" applyAlignment="1" applyProtection="1">
      <alignment horizontal="center" vertical="center" wrapText="1"/>
      <protection locked="0"/>
    </xf>
    <xf numFmtId="0" fontId="18" fillId="3" borderId="29" xfId="3" applyFont="1" applyFill="1" applyBorder="1" applyAlignment="1" applyProtection="1">
      <alignment horizontal="center" vertical="center" wrapText="1"/>
      <protection locked="0"/>
    </xf>
    <xf numFmtId="0" fontId="16" fillId="0" borderId="20" xfId="3" applyFont="1" applyBorder="1" applyAlignment="1" applyProtection="1">
      <alignment horizontal="right" vertical="center" wrapText="1"/>
      <protection locked="0"/>
    </xf>
    <xf numFmtId="0" fontId="18" fillId="3" borderId="31" xfId="3" applyFont="1" applyFill="1" applyBorder="1" applyAlignment="1" applyProtection="1">
      <alignment horizontal="center" vertical="center" textRotation="255" wrapText="1"/>
      <protection locked="0"/>
    </xf>
    <xf numFmtId="0" fontId="18" fillId="3" borderId="33" xfId="3" applyFont="1" applyFill="1" applyBorder="1" applyAlignment="1" applyProtection="1">
      <alignment horizontal="center" vertical="center" wrapText="1"/>
      <protection locked="0"/>
    </xf>
    <xf numFmtId="0" fontId="18" fillId="3" borderId="15" xfId="3" applyFont="1" applyFill="1" applyBorder="1" applyAlignment="1" applyProtection="1">
      <alignment horizontal="center" vertical="center" wrapText="1"/>
      <protection locked="0"/>
    </xf>
    <xf numFmtId="0" fontId="18" fillId="3" borderId="32" xfId="3" applyFont="1" applyFill="1" applyBorder="1" applyAlignment="1" applyProtection="1">
      <alignment horizontal="center" vertical="center" wrapText="1"/>
      <protection locked="0"/>
    </xf>
    <xf numFmtId="0" fontId="18" fillId="3" borderId="13" xfId="3" applyFont="1" applyFill="1" applyBorder="1" applyAlignment="1" applyProtection="1">
      <alignment horizontal="center" vertical="center" wrapText="1"/>
      <protection locked="0"/>
    </xf>
    <xf numFmtId="0" fontId="18" fillId="3" borderId="23" xfId="3" applyFont="1" applyFill="1" applyBorder="1" applyAlignment="1" applyProtection="1">
      <alignment horizontal="center" vertical="center" wrapText="1"/>
      <protection locked="0"/>
    </xf>
    <xf numFmtId="0" fontId="17" fillId="0" borderId="35" xfId="0" applyFont="1" applyBorder="1" applyAlignment="1">
      <alignment horizontal="center" vertical="center" wrapText="1"/>
    </xf>
    <xf numFmtId="0" fontId="17" fillId="0" borderId="30" xfId="0" applyFont="1" applyBorder="1" applyAlignment="1">
      <alignment horizontal="center" vertical="center" wrapText="1"/>
    </xf>
    <xf numFmtId="0" fontId="6" fillId="0" borderId="11" xfId="0" applyFont="1" applyBorder="1" applyAlignment="1">
      <alignment horizontal="left" wrapText="1"/>
    </xf>
    <xf numFmtId="0" fontId="6" fillId="0" borderId="11" xfId="0" applyFont="1" applyBorder="1" applyAlignment="1">
      <alignment horizontal="center"/>
    </xf>
    <xf numFmtId="0" fontId="7" fillId="3" borderId="13"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49" fontId="4" fillId="0" borderId="28" xfId="0" applyNumberFormat="1" applyFont="1" applyBorder="1" applyAlignment="1">
      <alignment vertical="center" wrapText="1"/>
    </xf>
    <xf numFmtId="0" fontId="18" fillId="4" borderId="35" xfId="3" applyFont="1" applyFill="1" applyBorder="1" applyAlignment="1" applyProtection="1">
      <alignment horizontal="center" vertical="center" wrapText="1"/>
      <protection locked="0"/>
    </xf>
    <xf numFmtId="0" fontId="18" fillId="4" borderId="30" xfId="3" applyFont="1" applyFill="1" applyBorder="1" applyAlignment="1" applyProtection="1">
      <alignment horizontal="center" vertical="center" wrapText="1"/>
      <protection locked="0"/>
    </xf>
  </cellXfs>
  <cellStyles count="8">
    <cellStyle name="Millares [0]" xfId="1" builtinId="6"/>
    <cellStyle name="Moneda [0]" xfId="2" builtinId="7"/>
    <cellStyle name="Moneda 2" xfId="6" xr:uid="{00000000-0005-0000-0000-000002000000}"/>
    <cellStyle name="Normal" xfId="0" builtinId="0"/>
    <cellStyle name="Normal 2" xfId="4" xr:uid="{00000000-0005-0000-0000-000004000000}"/>
    <cellStyle name="Normal 2 2" xfId="7" xr:uid="{00000000-0005-0000-0000-000005000000}"/>
    <cellStyle name="Normal_ANEXO4" xfId="3" xr:uid="{00000000-0005-0000-0000-000006000000}"/>
    <cellStyle name="Porcentual 2"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152399</xdr:colOff>
      <xdr:row>0</xdr:row>
      <xdr:rowOff>596347</xdr:rowOff>
    </xdr:from>
    <xdr:to>
      <xdr:col>0</xdr:col>
      <xdr:colOff>1596886</xdr:colOff>
      <xdr:row>0</xdr:row>
      <xdr:rowOff>1309176</xdr:rowOff>
    </xdr:to>
    <xdr:pic>
      <xdr:nvPicPr>
        <xdr:cNvPr id="3" name="Imagen 2">
          <a:extLst>
            <a:ext uri="{FF2B5EF4-FFF2-40B4-BE49-F238E27FC236}">
              <a16:creationId xmlns:a16="http://schemas.microsoft.com/office/drawing/2014/main" id="{1151D00B-5949-B310-A637-AFA1E4AA24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399" y="596347"/>
          <a:ext cx="1444487" cy="71282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116542</xdr:colOff>
      <xdr:row>0</xdr:row>
      <xdr:rowOff>197225</xdr:rowOff>
    </xdr:from>
    <xdr:to>
      <xdr:col>1</xdr:col>
      <xdr:colOff>1489393</xdr:colOff>
      <xdr:row>0</xdr:row>
      <xdr:rowOff>1564835</xdr:rowOff>
    </xdr:to>
    <xdr:pic>
      <xdr:nvPicPr>
        <xdr:cNvPr id="3" name="Imagen 2">
          <a:extLst>
            <a:ext uri="{FF2B5EF4-FFF2-40B4-BE49-F238E27FC236}">
              <a16:creationId xmlns:a16="http://schemas.microsoft.com/office/drawing/2014/main" id="{F288AA86-4B4E-4ECA-BFB5-7311E79BB8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6542" y="197225"/>
          <a:ext cx="2771345" cy="136761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268942</xdr:colOff>
      <xdr:row>0</xdr:row>
      <xdr:rowOff>138755</xdr:rowOff>
    </xdr:from>
    <xdr:to>
      <xdr:col>1</xdr:col>
      <xdr:colOff>1454727</xdr:colOff>
      <xdr:row>0</xdr:row>
      <xdr:rowOff>1524001</xdr:rowOff>
    </xdr:to>
    <xdr:pic>
      <xdr:nvPicPr>
        <xdr:cNvPr id="3" name="Imagen 2">
          <a:extLst>
            <a:ext uri="{FF2B5EF4-FFF2-40B4-BE49-F238E27FC236}">
              <a16:creationId xmlns:a16="http://schemas.microsoft.com/office/drawing/2014/main" id="{85B3B38F-F981-4630-87DE-820C54D0F7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8942" y="138755"/>
          <a:ext cx="2585094" cy="1385246"/>
        </a:xfrm>
        <a:prstGeom prst="rect">
          <a:avLst/>
        </a:prstGeom>
        <a:noFill/>
        <a:ln>
          <a:noFill/>
        </a:ln>
      </xdr:spPr>
    </xdr:pic>
    <xdr:clientData/>
  </xdr:twoCellAnchor>
  <xdr:twoCellAnchor editAs="oneCell">
    <xdr:from>
      <xdr:col>4</xdr:col>
      <xdr:colOff>983672</xdr:colOff>
      <xdr:row>14</xdr:row>
      <xdr:rowOff>290944</xdr:rowOff>
    </xdr:from>
    <xdr:to>
      <xdr:col>8</xdr:col>
      <xdr:colOff>1728355</xdr:colOff>
      <xdr:row>14</xdr:row>
      <xdr:rowOff>2105891</xdr:rowOff>
    </xdr:to>
    <xdr:pic>
      <xdr:nvPicPr>
        <xdr:cNvPr id="4" name="Imagen 3">
          <a:extLst>
            <a:ext uri="{FF2B5EF4-FFF2-40B4-BE49-F238E27FC236}">
              <a16:creationId xmlns:a16="http://schemas.microsoft.com/office/drawing/2014/main" id="{554284F1-8ABA-2A64-DD1A-E2A6B14A5D28}"/>
            </a:ext>
          </a:extLst>
        </xdr:cNvPr>
        <xdr:cNvPicPr>
          <a:picLocks noChangeAspect="1"/>
        </xdr:cNvPicPr>
      </xdr:nvPicPr>
      <xdr:blipFill rotWithShape="1">
        <a:blip xmlns:r="http://schemas.openxmlformats.org/officeDocument/2006/relationships" r:embed="rId2"/>
        <a:srcRect l="1905" t="3256" r="1586" b="5497"/>
        <a:stretch/>
      </xdr:blipFill>
      <xdr:spPr>
        <a:xfrm>
          <a:off x="6733308" y="3463635"/>
          <a:ext cx="8423565" cy="1814947"/>
        </a:xfrm>
        <a:prstGeom prst="rect">
          <a:avLst/>
        </a:prstGeom>
        <a:ln>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152399</xdr:colOff>
      <xdr:row>0</xdr:row>
      <xdr:rowOff>596347</xdr:rowOff>
    </xdr:from>
    <xdr:to>
      <xdr:col>0</xdr:col>
      <xdr:colOff>1596886</xdr:colOff>
      <xdr:row>0</xdr:row>
      <xdr:rowOff>1309176</xdr:rowOff>
    </xdr:to>
    <xdr:pic>
      <xdr:nvPicPr>
        <xdr:cNvPr id="2" name="Imagen 1">
          <a:extLst>
            <a:ext uri="{FF2B5EF4-FFF2-40B4-BE49-F238E27FC236}">
              <a16:creationId xmlns:a16="http://schemas.microsoft.com/office/drawing/2014/main" id="{02A6F6DE-B972-4B55-9975-C567068F17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399" y="596347"/>
          <a:ext cx="1444487" cy="712829"/>
        </a:xfrm>
        <a:prstGeom prst="rect">
          <a:avLst/>
        </a:prstGeom>
        <a:noFill/>
        <a:ln>
          <a:noFill/>
        </a:ln>
      </xdr:spPr>
    </xdr:pic>
    <xdr:clientData/>
  </xdr:twoCellAnchor>
  <xdr:twoCellAnchor editAs="oneCell">
    <xdr:from>
      <xdr:col>4</xdr:col>
      <xdr:colOff>0</xdr:colOff>
      <xdr:row>14</xdr:row>
      <xdr:rowOff>0</xdr:rowOff>
    </xdr:from>
    <xdr:to>
      <xdr:col>4</xdr:col>
      <xdr:colOff>304800</xdr:colOff>
      <xdr:row>15</xdr:row>
      <xdr:rowOff>114300</xdr:rowOff>
    </xdr:to>
    <xdr:sp macro="" textlink="">
      <xdr:nvSpPr>
        <xdr:cNvPr id="4097" name="AutoShape 1">
          <a:extLst>
            <a:ext uri="{FF2B5EF4-FFF2-40B4-BE49-F238E27FC236}">
              <a16:creationId xmlns:a16="http://schemas.microsoft.com/office/drawing/2014/main" id="{AC0C4FA1-9879-D95B-1C99-117BB680F4B4}"/>
            </a:ext>
          </a:extLst>
        </xdr:cNvPr>
        <xdr:cNvSpPr>
          <a:spLocks noChangeAspect="1" noChangeArrowheads="1"/>
        </xdr:cNvSpPr>
      </xdr:nvSpPr>
      <xdr:spPr bwMode="auto">
        <a:xfrm>
          <a:off x="5661660" y="555802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12</xdr:row>
      <xdr:rowOff>0</xdr:rowOff>
    </xdr:from>
    <xdr:to>
      <xdr:col>4</xdr:col>
      <xdr:colOff>5591175</xdr:colOff>
      <xdr:row>12</xdr:row>
      <xdr:rowOff>3009900</xdr:rowOff>
    </xdr:to>
    <xdr:pic>
      <xdr:nvPicPr>
        <xdr:cNvPr id="3" name="Imagen 2">
          <a:extLst>
            <a:ext uri="{FF2B5EF4-FFF2-40B4-BE49-F238E27FC236}">
              <a16:creationId xmlns:a16="http://schemas.microsoft.com/office/drawing/2014/main" id="{1EA6902E-94F0-C5BD-89B0-2900CA63C37F}"/>
            </a:ext>
            <a:ext uri="{147F2762-F138-4A5C-976F-8EAC2B608ADB}">
              <a16:predDERef xmlns:a16="http://schemas.microsoft.com/office/drawing/2014/main" pred="{AC0C4FA1-9879-D95B-1C99-117BB680F4B4}"/>
            </a:ext>
          </a:extLst>
        </xdr:cNvPr>
        <xdr:cNvPicPr>
          <a:picLocks noChangeAspect="1"/>
        </xdr:cNvPicPr>
      </xdr:nvPicPr>
      <xdr:blipFill>
        <a:blip xmlns:r="http://schemas.openxmlformats.org/officeDocument/2006/relationships" r:embed="rId2"/>
        <a:stretch>
          <a:fillRect/>
        </a:stretch>
      </xdr:blipFill>
      <xdr:spPr>
        <a:xfrm>
          <a:off x="5505450" y="6553200"/>
          <a:ext cx="5591175" cy="30099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aime Eduardo Munoz Moreno" id="{F7D1BBBF-FE96-4820-B244-285A7DC22D4C}" userId="S::jaime.munoz@gobiernobogota.gov.co::d786ee6d-28c2-436a-a7c5-72cc94284be9"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23" dT="2024-12-17T04:38:14.89" personId="{F7D1BBBF-FE96-4820-B244-285A7DC22D4C}" id="{60AB1242-3FA5-41A5-A67A-5A921751CD91}">
    <text>El 72111100 no aplica, sin embargo cumplimos con lo estipulado: Los contratos aportados como experiencia deberán estar clasificados en mínimo DOS (2) códigos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9"/>
  <sheetViews>
    <sheetView view="pageBreakPreview" zoomScale="115" zoomScaleNormal="115" zoomScaleSheetLayoutView="115" workbookViewId="0">
      <selection activeCell="E18" sqref="E18"/>
    </sheetView>
  </sheetViews>
  <sheetFormatPr defaultColWidth="11.5703125" defaultRowHeight="15"/>
  <cols>
    <col min="1" max="1" width="24.7109375" style="1" customWidth="1"/>
    <col min="2" max="2" width="34.7109375" style="1" customWidth="1"/>
    <col min="3" max="4" width="11.5703125" style="1"/>
    <col min="5" max="5" width="50.7109375" style="1" customWidth="1"/>
    <col min="6" max="6" width="16" style="1" bestFit="1" customWidth="1"/>
    <col min="7" max="16384" width="11.5703125" style="1"/>
  </cols>
  <sheetData>
    <row r="1" spans="1:6" ht="124.9" customHeight="1">
      <c r="A1" s="104"/>
      <c r="B1" s="101" t="s">
        <v>0</v>
      </c>
      <c r="C1" s="101"/>
      <c r="D1" s="101"/>
      <c r="E1" s="101"/>
    </row>
    <row r="2" spans="1:6" ht="16.899999999999999" customHeight="1">
      <c r="A2" s="105"/>
      <c r="B2" s="101"/>
      <c r="C2" s="101"/>
      <c r="D2" s="101"/>
      <c r="E2" s="101"/>
    </row>
    <row r="3" spans="1:6">
      <c r="A3" s="106" t="s">
        <v>1</v>
      </c>
      <c r="B3" s="107"/>
      <c r="C3" s="102" t="s">
        <v>2</v>
      </c>
      <c r="D3" s="103"/>
      <c r="E3" s="2" t="s">
        <v>3</v>
      </c>
    </row>
    <row r="4" spans="1:6">
      <c r="A4" s="111" t="s">
        <v>4</v>
      </c>
      <c r="B4" s="111"/>
      <c r="C4" s="111"/>
      <c r="D4" s="111"/>
      <c r="E4" s="111"/>
    </row>
    <row r="5" spans="1:6" ht="2.4500000000000002" customHeight="1">
      <c r="A5" s="97"/>
      <c r="B5" s="98"/>
      <c r="C5" s="98"/>
      <c r="D5" s="98"/>
      <c r="E5" s="99"/>
    </row>
    <row r="6" spans="1:6">
      <c r="A6" s="4" t="s">
        <v>5</v>
      </c>
      <c r="B6" s="108" t="s">
        <v>6</v>
      </c>
      <c r="C6" s="109"/>
      <c r="D6" s="109"/>
      <c r="E6" s="110"/>
    </row>
    <row r="7" spans="1:6" ht="27.6" customHeight="1">
      <c r="A7" s="4" t="s">
        <v>7</v>
      </c>
      <c r="B7" s="112" t="s">
        <v>8</v>
      </c>
      <c r="C7" s="112"/>
      <c r="D7" s="112"/>
      <c r="E7" s="112"/>
    </row>
    <row r="8" spans="1:6">
      <c r="A8" s="4" t="s">
        <v>9</v>
      </c>
      <c r="B8" s="113" t="s">
        <v>10</v>
      </c>
      <c r="C8" s="113"/>
      <c r="D8" s="113"/>
      <c r="E8" s="113"/>
    </row>
    <row r="9" spans="1:6" ht="2.4500000000000002" customHeight="1">
      <c r="A9" s="97"/>
      <c r="B9" s="98"/>
      <c r="C9" s="98"/>
      <c r="D9" s="98"/>
      <c r="E9" s="99"/>
    </row>
    <row r="10" spans="1:6">
      <c r="A10" s="5" t="s">
        <v>11</v>
      </c>
      <c r="B10" s="114" t="s">
        <v>12</v>
      </c>
      <c r="C10" s="114"/>
      <c r="D10" s="114"/>
      <c r="E10" s="114"/>
    </row>
    <row r="11" spans="1:6" s="43" customFormat="1">
      <c r="A11" s="6">
        <v>1</v>
      </c>
      <c r="B11" s="100" t="s">
        <v>13</v>
      </c>
      <c r="C11" s="100"/>
      <c r="D11" s="100"/>
      <c r="E11" s="100"/>
      <c r="F11" s="43" t="s">
        <v>14</v>
      </c>
    </row>
    <row r="12" spans="1:6">
      <c r="A12" s="7">
        <v>2</v>
      </c>
      <c r="B12" s="115" t="s">
        <v>15</v>
      </c>
      <c r="C12" s="115"/>
      <c r="D12" s="115"/>
      <c r="E12" s="115"/>
      <c r="F12" s="43" t="s">
        <v>16</v>
      </c>
    </row>
    <row r="13" spans="1:6">
      <c r="A13" s="6">
        <v>3</v>
      </c>
      <c r="B13" s="100" t="s">
        <v>17</v>
      </c>
      <c r="C13" s="100"/>
      <c r="D13" s="100"/>
      <c r="E13" s="100"/>
      <c r="F13" s="43" t="s">
        <v>18</v>
      </c>
    </row>
    <row r="14" spans="1:6">
      <c r="A14" s="50"/>
      <c r="B14" s="51"/>
      <c r="C14" s="51"/>
      <c r="D14" s="51"/>
      <c r="E14" s="52"/>
    </row>
    <row r="15" spans="1:6">
      <c r="A15" s="49" t="s">
        <v>19</v>
      </c>
      <c r="B15" s="53"/>
      <c r="C15" s="53"/>
      <c r="D15" s="53"/>
      <c r="E15" s="53"/>
    </row>
    <row r="16" spans="1:6">
      <c r="A16" s="49"/>
      <c r="B16" s="41" t="s">
        <v>20</v>
      </c>
      <c r="C16" s="41" t="s">
        <v>21</v>
      </c>
      <c r="D16" s="41"/>
      <c r="E16" s="41"/>
    </row>
    <row r="17" spans="2:5" ht="14.45" customHeight="1">
      <c r="B17" s="41" t="s">
        <v>22</v>
      </c>
      <c r="C17" s="41" t="s">
        <v>21</v>
      </c>
      <c r="D17" s="41"/>
      <c r="E17" s="41"/>
    </row>
    <row r="18" spans="2:5">
      <c r="B18" s="41" t="s">
        <v>23</v>
      </c>
      <c r="C18" s="1" t="s">
        <v>21</v>
      </c>
    </row>
    <row r="19" spans="2:5">
      <c r="B19" s="41" t="s">
        <v>24</v>
      </c>
      <c r="C19" s="1" t="s">
        <v>21</v>
      </c>
    </row>
  </sheetData>
  <mergeCells count="14">
    <mergeCell ref="A9:E9"/>
    <mergeCell ref="B13:E13"/>
    <mergeCell ref="B1:E2"/>
    <mergeCell ref="C3:D3"/>
    <mergeCell ref="A1:A2"/>
    <mergeCell ref="A3:B3"/>
    <mergeCell ref="B6:E6"/>
    <mergeCell ref="A5:E5"/>
    <mergeCell ref="A4:E4"/>
    <mergeCell ref="B7:E7"/>
    <mergeCell ref="B8:E8"/>
    <mergeCell ref="B10:E10"/>
    <mergeCell ref="B11:E11"/>
    <mergeCell ref="B12:E12"/>
  </mergeCells>
  <printOptions horizontalCentered="1"/>
  <pageMargins left="0.70866141732283472" right="0.70866141732283472" top="0.74803149606299213" bottom="0.74803149606299213" header="0.31496062992125984" footer="0.31496062992125984"/>
  <pageSetup scale="4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1"/>
  <sheetViews>
    <sheetView tabSelected="1" view="pageBreakPreview" topLeftCell="M10" zoomScale="90" zoomScaleNormal="115" zoomScaleSheetLayoutView="90" workbookViewId="0">
      <selection activeCell="R11" sqref="R11"/>
    </sheetView>
  </sheetViews>
  <sheetFormatPr defaultColWidth="11.5703125" defaultRowHeight="15"/>
  <cols>
    <col min="1" max="1" width="20.42578125" style="1" customWidth="1"/>
    <col min="2" max="2" width="27.7109375" style="1" customWidth="1"/>
    <col min="3" max="3" width="4.140625" style="1" customWidth="1"/>
    <col min="4" max="4" width="5.42578125" style="1" customWidth="1"/>
    <col min="5" max="5" width="4.42578125" style="1" customWidth="1"/>
    <col min="6" max="6" width="18" style="1" customWidth="1"/>
    <col min="7" max="8" width="18.28515625" style="1" customWidth="1"/>
    <col min="9" max="16" width="13.140625" style="1" customWidth="1"/>
    <col min="17" max="17" width="17.42578125" style="1" customWidth="1"/>
    <col min="18" max="18" width="94.140625" style="1" customWidth="1"/>
    <col min="19" max="16384" width="11.5703125" style="1"/>
  </cols>
  <sheetData>
    <row r="1" spans="1:18" ht="139.15" customHeight="1">
      <c r="A1" s="123"/>
      <c r="B1" s="105"/>
      <c r="C1" s="120" t="s">
        <v>25</v>
      </c>
      <c r="D1" s="121"/>
      <c r="E1" s="121"/>
      <c r="F1" s="121"/>
      <c r="G1" s="121"/>
      <c r="H1" s="121"/>
      <c r="I1" s="121"/>
      <c r="J1" s="121"/>
      <c r="K1" s="121"/>
      <c r="L1" s="121"/>
      <c r="M1" s="121"/>
      <c r="N1" s="121"/>
      <c r="O1" s="121"/>
      <c r="P1" s="121"/>
      <c r="Q1" s="121"/>
      <c r="R1" s="122"/>
    </row>
    <row r="2" spans="1:18" ht="4.1500000000000004" customHeight="1">
      <c r="A2" s="124"/>
      <c r="B2" s="124"/>
      <c r="C2" s="124"/>
      <c r="D2" s="124"/>
      <c r="E2" s="124"/>
      <c r="F2" s="124"/>
      <c r="G2" s="124"/>
      <c r="H2" s="124"/>
      <c r="I2" s="124"/>
      <c r="J2" s="124"/>
      <c r="K2" s="124"/>
      <c r="L2" s="124"/>
      <c r="M2" s="124"/>
      <c r="N2" s="124"/>
      <c r="O2" s="124"/>
      <c r="P2" s="124"/>
      <c r="Q2" s="124"/>
      <c r="R2" s="125"/>
    </row>
    <row r="3" spans="1:18">
      <c r="A3" s="127" t="s">
        <v>26</v>
      </c>
      <c r="B3" s="127"/>
      <c r="C3" s="127"/>
      <c r="D3" s="127"/>
      <c r="E3" s="127"/>
      <c r="F3" s="127"/>
      <c r="G3" s="127"/>
      <c r="H3" s="127"/>
      <c r="I3" s="127"/>
      <c r="J3" s="127"/>
      <c r="K3" s="127"/>
      <c r="L3" s="127"/>
      <c r="M3" s="127"/>
      <c r="N3" s="127"/>
      <c r="O3" s="127"/>
      <c r="P3" s="127"/>
      <c r="Q3" s="127"/>
      <c r="R3" s="127"/>
    </row>
    <row r="4" spans="1:18">
      <c r="A4" s="10" t="s">
        <v>5</v>
      </c>
      <c r="B4" s="126" t="s">
        <v>6</v>
      </c>
      <c r="C4" s="126"/>
      <c r="D4" s="126"/>
      <c r="E4" s="126"/>
      <c r="F4" s="126"/>
      <c r="G4" s="126"/>
      <c r="H4" s="126"/>
      <c r="I4" s="126"/>
      <c r="J4" s="126"/>
      <c r="K4" s="126"/>
      <c r="L4" s="126"/>
      <c r="M4" s="126"/>
      <c r="N4" s="126"/>
      <c r="O4" s="126"/>
      <c r="P4" s="126"/>
      <c r="Q4" s="126"/>
      <c r="R4" s="126"/>
    </row>
    <row r="5" spans="1:18">
      <c r="A5" s="11" t="s">
        <v>7</v>
      </c>
      <c r="B5" s="126" t="s">
        <v>8</v>
      </c>
      <c r="C5" s="126"/>
      <c r="D5" s="126"/>
      <c r="E5" s="126"/>
      <c r="F5" s="126"/>
      <c r="G5" s="126"/>
      <c r="H5" s="126"/>
      <c r="I5" s="126"/>
      <c r="J5" s="126"/>
      <c r="K5" s="126"/>
      <c r="L5" s="126"/>
      <c r="M5" s="126"/>
      <c r="N5" s="126"/>
      <c r="O5" s="126"/>
      <c r="P5" s="126"/>
      <c r="Q5" s="126"/>
      <c r="R5" s="126"/>
    </row>
    <row r="6" spans="1:18">
      <c r="A6" s="10" t="s">
        <v>9</v>
      </c>
      <c r="B6" s="129" t="s">
        <v>10</v>
      </c>
      <c r="C6" s="129"/>
      <c r="D6" s="129"/>
      <c r="E6" s="129"/>
      <c r="F6" s="129"/>
      <c r="G6" s="129"/>
      <c r="H6" s="129"/>
      <c r="I6" s="129"/>
      <c r="J6" s="129"/>
      <c r="K6" s="129"/>
      <c r="L6" s="129"/>
      <c r="M6" s="129"/>
      <c r="N6" s="129"/>
      <c r="O6" s="129"/>
      <c r="P6" s="129"/>
      <c r="Q6" s="129"/>
      <c r="R6" s="129"/>
    </row>
    <row r="7" spans="1:18">
      <c r="A7" s="128"/>
      <c r="B7" s="128"/>
      <c r="C7" s="128"/>
      <c r="D7" s="128"/>
      <c r="E7" s="128"/>
      <c r="F7" s="128"/>
      <c r="G7" s="128"/>
      <c r="H7" s="8"/>
    </row>
    <row r="8" spans="1:18" ht="162.75" customHeight="1">
      <c r="A8" s="39" t="s">
        <v>11</v>
      </c>
      <c r="B8" s="117" t="s">
        <v>27</v>
      </c>
      <c r="C8" s="118"/>
      <c r="D8" s="118"/>
      <c r="E8" s="119"/>
      <c r="F8" s="38" t="s">
        <v>28</v>
      </c>
      <c r="G8" s="38" t="s">
        <v>29</v>
      </c>
      <c r="H8" s="38" t="s">
        <v>30</v>
      </c>
      <c r="I8" s="38" t="s">
        <v>31</v>
      </c>
      <c r="J8" s="38" t="s">
        <v>32</v>
      </c>
      <c r="K8" s="38" t="s">
        <v>33</v>
      </c>
      <c r="L8" s="38" t="s">
        <v>34</v>
      </c>
      <c r="M8" s="38" t="s">
        <v>35</v>
      </c>
      <c r="N8" s="38" t="s">
        <v>36</v>
      </c>
      <c r="O8" s="38" t="s">
        <v>37</v>
      </c>
      <c r="P8" s="38" t="s">
        <v>38</v>
      </c>
      <c r="Q8" s="40" t="s">
        <v>39</v>
      </c>
      <c r="R8" s="38" t="s">
        <v>40</v>
      </c>
    </row>
    <row r="9" spans="1:18" s="9" customFormat="1" ht="60" customHeight="1">
      <c r="A9" s="54">
        <v>1</v>
      </c>
      <c r="B9" s="130" t="s">
        <v>41</v>
      </c>
      <c r="C9" s="131"/>
      <c r="D9" s="131"/>
      <c r="E9" s="132"/>
      <c r="F9" s="55" t="s">
        <v>42</v>
      </c>
      <c r="G9" s="55" t="s">
        <v>42</v>
      </c>
      <c r="H9" s="55" t="s">
        <v>42</v>
      </c>
      <c r="I9" s="56"/>
      <c r="J9" s="56"/>
      <c r="K9" s="56"/>
      <c r="L9" s="56"/>
      <c r="M9" s="56"/>
      <c r="N9" s="56"/>
      <c r="O9" s="56"/>
      <c r="P9" s="56"/>
      <c r="Q9" s="56" t="s">
        <v>43</v>
      </c>
      <c r="R9" s="57"/>
    </row>
    <row r="10" spans="1:18" s="43" customFormat="1" ht="60" customHeight="1">
      <c r="A10" s="93">
        <v>2</v>
      </c>
      <c r="B10" s="133" t="s">
        <v>44</v>
      </c>
      <c r="C10" s="134"/>
      <c r="D10" s="134"/>
      <c r="E10" s="135"/>
      <c r="F10" s="93" t="s">
        <v>42</v>
      </c>
      <c r="G10" s="93" t="s">
        <v>42</v>
      </c>
      <c r="H10" s="93" t="s">
        <v>42</v>
      </c>
      <c r="I10" s="93"/>
      <c r="J10" s="93"/>
      <c r="K10" s="93"/>
      <c r="L10" s="93"/>
      <c r="M10" s="93"/>
      <c r="N10" s="93"/>
      <c r="O10" s="93"/>
      <c r="P10" s="93"/>
      <c r="Q10" s="93"/>
      <c r="R10" s="94"/>
    </row>
    <row r="11" spans="1:18" s="9" customFormat="1" ht="284.25" customHeight="1">
      <c r="A11" s="91">
        <v>3</v>
      </c>
      <c r="B11" s="116" t="s">
        <v>17</v>
      </c>
      <c r="C11" s="116"/>
      <c r="D11" s="116"/>
      <c r="E11" s="116"/>
      <c r="F11" s="91" t="s">
        <v>45</v>
      </c>
      <c r="G11" s="91" t="s">
        <v>46</v>
      </c>
      <c r="H11" s="92" t="s">
        <v>46</v>
      </c>
      <c r="I11" s="91"/>
      <c r="J11" s="91"/>
      <c r="K11" s="91"/>
      <c r="L11" s="91"/>
      <c r="M11" s="91"/>
      <c r="N11" s="91"/>
      <c r="O11" s="91"/>
      <c r="P11" s="91"/>
      <c r="Q11" s="91"/>
      <c r="R11" s="197" t="s">
        <v>47</v>
      </c>
    </row>
  </sheetData>
  <mergeCells count="12">
    <mergeCell ref="B11:E11"/>
    <mergeCell ref="B8:E8"/>
    <mergeCell ref="C1:R1"/>
    <mergeCell ref="A1:B1"/>
    <mergeCell ref="A2:R2"/>
    <mergeCell ref="B4:R4"/>
    <mergeCell ref="A3:R3"/>
    <mergeCell ref="B5:R5"/>
    <mergeCell ref="A7:G7"/>
    <mergeCell ref="B6:R6"/>
    <mergeCell ref="B9:E9"/>
    <mergeCell ref="B10:E10"/>
  </mergeCells>
  <printOptions horizontalCentered="1"/>
  <pageMargins left="0.70866141732283472" right="0.70866141732283472" top="0.74803149606299213" bottom="0.74803149606299213" header="0.31496062992125984" footer="0.31496062992125984"/>
  <pageSetup scale="34"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51"/>
  <sheetViews>
    <sheetView topLeftCell="F46" zoomScale="70" zoomScaleNormal="70" zoomScaleSheetLayoutView="55" workbookViewId="0">
      <selection activeCell="R56" sqref="R56"/>
    </sheetView>
  </sheetViews>
  <sheetFormatPr defaultColWidth="11.5703125" defaultRowHeight="15"/>
  <cols>
    <col min="1" max="1" width="20.42578125" style="1" customWidth="1"/>
    <col min="2" max="2" width="29.42578125" style="1" customWidth="1"/>
    <col min="3" max="3" width="27.85546875" style="1" customWidth="1"/>
    <col min="4" max="4" width="23.42578125" style="1" customWidth="1"/>
    <col min="5" max="5" width="21.42578125" style="1" customWidth="1"/>
    <col min="6" max="6" width="44.5703125" style="32" customWidth="1"/>
    <col min="7" max="7" width="22.7109375" style="1" customWidth="1"/>
    <col min="8" max="8" width="23" style="1" customWidth="1"/>
    <col min="9" max="9" width="27.5703125" style="1" bestFit="1" customWidth="1"/>
    <col min="10" max="10" width="17.42578125" style="1" customWidth="1"/>
    <col min="11" max="11" width="13" style="1" customWidth="1"/>
    <col min="12" max="12" width="16.140625" style="1" customWidth="1"/>
    <col min="13" max="13" width="21.140625" style="1" bestFit="1" customWidth="1"/>
    <col min="14" max="14" width="22.42578125" style="1" customWidth="1"/>
    <col min="15" max="15" width="12.5703125" style="1" bestFit="1" customWidth="1"/>
    <col min="16" max="16" width="73.7109375" style="1" customWidth="1"/>
    <col min="17" max="16384" width="11.5703125" style="1"/>
  </cols>
  <sheetData>
    <row r="1" spans="1:16" ht="139.15" customHeight="1">
      <c r="A1" s="123"/>
      <c r="B1" s="105"/>
      <c r="C1" s="151" t="s">
        <v>48</v>
      </c>
      <c r="D1" s="152"/>
      <c r="E1" s="152"/>
      <c r="F1" s="152"/>
      <c r="G1" s="152"/>
      <c r="H1" s="152"/>
      <c r="I1" s="152"/>
      <c r="J1" s="152"/>
      <c r="K1" s="152"/>
      <c r="L1" s="152"/>
      <c r="M1" s="152"/>
      <c r="N1" s="152"/>
      <c r="O1" s="152"/>
      <c r="P1" s="152"/>
    </row>
    <row r="2" spans="1:16" ht="4.1500000000000004" customHeight="1">
      <c r="A2" s="128"/>
      <c r="B2" s="128"/>
      <c r="C2" s="128"/>
      <c r="D2" s="128"/>
      <c r="E2" s="128"/>
      <c r="F2" s="128"/>
      <c r="G2" s="128"/>
      <c r="H2" s="128"/>
      <c r="I2" s="128"/>
      <c r="J2" s="128"/>
      <c r="K2" s="128"/>
      <c r="L2" s="128"/>
      <c r="M2" s="128"/>
      <c r="N2" s="128"/>
      <c r="O2" s="128"/>
      <c r="P2" s="128"/>
    </row>
    <row r="3" spans="1:16">
      <c r="A3" s="127" t="s">
        <v>49</v>
      </c>
      <c r="B3" s="127"/>
      <c r="C3" s="127"/>
      <c r="D3" s="127"/>
      <c r="E3" s="127"/>
      <c r="F3" s="127"/>
      <c r="G3" s="127"/>
      <c r="H3" s="127"/>
      <c r="I3" s="127"/>
      <c r="J3" s="127"/>
      <c r="K3" s="127"/>
      <c r="L3" s="127"/>
      <c r="M3" s="127"/>
      <c r="N3" s="127"/>
      <c r="O3" s="127"/>
      <c r="P3" s="127"/>
    </row>
    <row r="4" spans="1:16">
      <c r="A4" s="12" t="s">
        <v>5</v>
      </c>
      <c r="B4" s="153" t="s">
        <v>6</v>
      </c>
      <c r="C4" s="154"/>
      <c r="D4" s="154"/>
      <c r="E4" s="154"/>
      <c r="F4" s="154"/>
      <c r="G4" s="154"/>
      <c r="H4" s="154"/>
      <c r="I4" s="154"/>
      <c r="J4" s="154"/>
      <c r="K4" s="154"/>
      <c r="L4" s="154"/>
      <c r="M4" s="154"/>
      <c r="N4" s="154"/>
      <c r="O4" s="154"/>
      <c r="P4" s="154"/>
    </row>
    <row r="5" spans="1:16" ht="14.45" customHeight="1">
      <c r="A5" s="11" t="s">
        <v>7</v>
      </c>
      <c r="B5" s="153" t="s">
        <v>8</v>
      </c>
      <c r="C5" s="154"/>
      <c r="D5" s="154"/>
      <c r="E5" s="154"/>
      <c r="F5" s="154"/>
      <c r="G5" s="154"/>
      <c r="H5" s="154"/>
      <c r="I5" s="154"/>
      <c r="J5" s="154"/>
      <c r="K5" s="154"/>
      <c r="L5" s="154"/>
      <c r="M5" s="154"/>
      <c r="N5" s="154"/>
      <c r="O5" s="154"/>
      <c r="P5" s="154"/>
    </row>
    <row r="6" spans="1:16">
      <c r="A6" s="10" t="s">
        <v>9</v>
      </c>
      <c r="B6" s="155" t="s">
        <v>10</v>
      </c>
      <c r="C6" s="156"/>
      <c r="D6" s="156"/>
      <c r="E6" s="156"/>
      <c r="F6" s="156"/>
      <c r="G6" s="156"/>
      <c r="H6" s="156"/>
      <c r="I6" s="156"/>
      <c r="J6" s="156"/>
      <c r="K6" s="156"/>
      <c r="L6" s="156"/>
      <c r="M6" s="156"/>
      <c r="N6" s="156"/>
      <c r="O6" s="156"/>
      <c r="P6" s="156"/>
    </row>
    <row r="7" spans="1:16" s="14" customFormat="1" ht="6.6" customHeight="1">
      <c r="A7" s="157"/>
      <c r="B7" s="157"/>
      <c r="C7" s="157"/>
      <c r="D7" s="157"/>
      <c r="E7" s="157"/>
      <c r="F7" s="157"/>
      <c r="G7" s="157"/>
      <c r="H7" s="157"/>
      <c r="I7" s="157"/>
    </row>
    <row r="8" spans="1:16">
      <c r="A8" s="127" t="s">
        <v>50</v>
      </c>
      <c r="B8" s="127"/>
      <c r="C8" s="127"/>
      <c r="D8" s="127"/>
      <c r="E8" s="127"/>
      <c r="F8" s="127"/>
      <c r="G8" s="127"/>
      <c r="H8" s="127"/>
      <c r="I8" s="127"/>
      <c r="J8" s="127"/>
      <c r="K8" s="127"/>
      <c r="L8" s="127"/>
      <c r="M8" s="127"/>
      <c r="N8" s="127"/>
      <c r="O8" s="127"/>
      <c r="P8" s="127"/>
    </row>
    <row r="9" spans="1:16" s="14" customFormat="1" ht="6.75" customHeight="1">
      <c r="A9" s="157"/>
      <c r="B9" s="157"/>
      <c r="C9" s="157"/>
      <c r="D9" s="157"/>
      <c r="E9" s="157"/>
      <c r="F9" s="157"/>
      <c r="G9" s="157"/>
      <c r="H9" s="157"/>
      <c r="I9" s="157"/>
    </row>
    <row r="10" spans="1:16" s="14" customFormat="1" ht="15.75" customHeight="1">
      <c r="A10" s="144" t="s">
        <v>51</v>
      </c>
      <c r="B10" s="144"/>
      <c r="C10" s="144"/>
      <c r="D10" s="144"/>
      <c r="E10" s="144"/>
      <c r="F10" s="144"/>
      <c r="G10" s="144"/>
      <c r="H10" s="144"/>
      <c r="I10" s="144"/>
      <c r="J10" s="144"/>
      <c r="K10" s="144"/>
      <c r="L10" s="144"/>
      <c r="M10" s="158">
        <v>1488032705</v>
      </c>
      <c r="N10" s="158"/>
      <c r="O10" s="15">
        <f>+M10/1300000</f>
        <v>1144.6405423076924</v>
      </c>
      <c r="P10" s="16" t="s">
        <v>52</v>
      </c>
    </row>
    <row r="11" spans="1:16" s="14" customFormat="1" ht="15.75" customHeight="1">
      <c r="A11" s="144" t="s">
        <v>53</v>
      </c>
      <c r="B11" s="144"/>
      <c r="C11" s="144"/>
      <c r="D11" s="144"/>
      <c r="E11" s="144"/>
      <c r="F11" s="144"/>
      <c r="G11" s="144"/>
      <c r="H11" s="144"/>
      <c r="I11" s="144"/>
      <c r="J11" s="144"/>
      <c r="K11" s="144"/>
      <c r="L11" s="144"/>
      <c r="M11" s="161">
        <f>+O10*0.75</f>
        <v>858.48040673076935</v>
      </c>
      <c r="N11" s="162"/>
      <c r="O11" s="163"/>
      <c r="P11" s="16" t="s">
        <v>52</v>
      </c>
    </row>
    <row r="12" spans="1:16" s="14" customFormat="1" ht="15.75" customHeight="1">
      <c r="A12" s="144" t="s">
        <v>54</v>
      </c>
      <c r="B12" s="144"/>
      <c r="C12" s="144"/>
      <c r="D12" s="144"/>
      <c r="E12" s="144"/>
      <c r="F12" s="144"/>
      <c r="G12" s="144"/>
      <c r="H12" s="144"/>
      <c r="I12" s="144"/>
      <c r="J12" s="144"/>
      <c r="K12" s="144"/>
      <c r="L12" s="144"/>
      <c r="M12" s="161">
        <f>+O10*1.2</f>
        <v>1373.5686507692308</v>
      </c>
      <c r="N12" s="162"/>
      <c r="O12" s="163"/>
      <c r="P12" s="16" t="s">
        <v>52</v>
      </c>
    </row>
    <row r="13" spans="1:16" s="14" customFormat="1" ht="15.75" customHeight="1">
      <c r="A13" s="144" t="s">
        <v>55</v>
      </c>
      <c r="B13" s="144"/>
      <c r="C13" s="144"/>
      <c r="D13" s="144"/>
      <c r="E13" s="144"/>
      <c r="F13" s="144"/>
      <c r="G13" s="144"/>
      <c r="H13" s="144"/>
      <c r="I13" s="144"/>
      <c r="J13" s="144"/>
      <c r="K13" s="144"/>
      <c r="L13" s="144"/>
      <c r="M13" s="161">
        <f>+O10*1.5</f>
        <v>1716.9608134615387</v>
      </c>
      <c r="N13" s="162"/>
      <c r="O13" s="163"/>
      <c r="P13" s="16" t="s">
        <v>52</v>
      </c>
    </row>
    <row r="14" spans="1:16" s="14" customFormat="1" ht="6" customHeight="1">
      <c r="A14" s="13"/>
      <c r="B14" s="13"/>
      <c r="C14" s="13"/>
      <c r="D14" s="13"/>
      <c r="E14" s="13"/>
      <c r="F14" s="17"/>
      <c r="G14" s="13"/>
      <c r="H14" s="13"/>
      <c r="I14" s="13"/>
    </row>
    <row r="15" spans="1:16" s="14" customFormat="1" ht="187.9" customHeight="1">
      <c r="A15" s="172"/>
      <c r="B15" s="173"/>
      <c r="C15" s="173"/>
      <c r="D15" s="173"/>
      <c r="E15" s="173"/>
      <c r="F15" s="173"/>
      <c r="G15" s="173"/>
      <c r="H15" s="173"/>
      <c r="I15" s="173"/>
      <c r="J15" s="173"/>
      <c r="K15" s="173"/>
      <c r="L15" s="173"/>
      <c r="M15" s="173"/>
      <c r="N15" s="173"/>
      <c r="O15" s="173"/>
      <c r="P15" s="174"/>
    </row>
    <row r="16" spans="1:16" s="14" customFormat="1" ht="8.25" customHeight="1">
      <c r="A16" s="18"/>
      <c r="B16" s="18"/>
      <c r="C16" s="18"/>
      <c r="D16" s="18"/>
      <c r="E16" s="18"/>
      <c r="F16" s="19"/>
      <c r="G16" s="18"/>
      <c r="H16" s="18"/>
      <c r="I16" s="20"/>
    </row>
    <row r="17" spans="1:17" s="22" customFormat="1" ht="33.75" customHeight="1">
      <c r="A17" s="21">
        <v>1</v>
      </c>
      <c r="B17" s="142" t="s">
        <v>56</v>
      </c>
      <c r="C17" s="142"/>
      <c r="D17" s="142"/>
      <c r="E17" s="142"/>
      <c r="F17" s="142"/>
      <c r="G17" s="142"/>
      <c r="H17" s="142"/>
      <c r="I17" s="142"/>
      <c r="J17" s="142"/>
      <c r="K17" s="142"/>
      <c r="L17" s="142"/>
      <c r="M17" s="142"/>
      <c r="N17" s="142"/>
      <c r="O17" s="142"/>
      <c r="P17" s="143"/>
    </row>
    <row r="18" spans="1:17" s="14" customFormat="1" ht="15.75" customHeight="1">
      <c r="A18" s="144" t="s">
        <v>57</v>
      </c>
      <c r="B18" s="144"/>
      <c r="C18" s="144"/>
      <c r="D18" s="144"/>
      <c r="E18" s="144"/>
      <c r="F18" s="144"/>
      <c r="G18" s="144"/>
      <c r="H18" s="144"/>
      <c r="I18" s="144"/>
      <c r="J18" s="144"/>
      <c r="K18" s="144"/>
      <c r="L18" s="144"/>
      <c r="M18" s="164">
        <v>514.04614326923081</v>
      </c>
      <c r="N18" s="165"/>
      <c r="O18" s="166"/>
      <c r="P18" s="16" t="s">
        <v>52</v>
      </c>
    </row>
    <row r="19" spans="1:17" s="24" customFormat="1" ht="23.25" customHeight="1">
      <c r="A19" s="148" t="s">
        <v>58</v>
      </c>
      <c r="B19" s="150" t="s">
        <v>59</v>
      </c>
      <c r="C19" s="150" t="s">
        <v>60</v>
      </c>
      <c r="D19" s="150" t="s">
        <v>61</v>
      </c>
      <c r="E19" s="150" t="s">
        <v>62</v>
      </c>
      <c r="F19" s="150"/>
      <c r="G19" s="150" t="s">
        <v>63</v>
      </c>
      <c r="H19" s="150" t="s">
        <v>64</v>
      </c>
      <c r="I19" s="150" t="s">
        <v>65</v>
      </c>
      <c r="J19" s="150" t="s">
        <v>66</v>
      </c>
      <c r="K19" s="150"/>
      <c r="L19" s="150"/>
      <c r="M19" s="150"/>
      <c r="N19" s="150"/>
      <c r="O19" s="150"/>
      <c r="P19" s="175"/>
    </row>
    <row r="20" spans="1:17" s="24" customFormat="1" ht="66" customHeight="1">
      <c r="A20" s="149"/>
      <c r="B20" s="140"/>
      <c r="C20" s="140"/>
      <c r="D20" s="140"/>
      <c r="E20" s="140"/>
      <c r="F20" s="140"/>
      <c r="G20" s="140"/>
      <c r="H20" s="140"/>
      <c r="I20" s="140"/>
      <c r="J20" s="140" t="s">
        <v>67</v>
      </c>
      <c r="K20" s="140" t="s">
        <v>68</v>
      </c>
      <c r="L20" s="140"/>
      <c r="M20" s="140"/>
      <c r="N20" s="37" t="s">
        <v>69</v>
      </c>
      <c r="O20" s="140" t="s">
        <v>70</v>
      </c>
      <c r="P20" s="176"/>
    </row>
    <row r="21" spans="1:17" s="24" customFormat="1" ht="31.5" customHeight="1">
      <c r="A21" s="149"/>
      <c r="B21" s="140"/>
      <c r="C21" s="140"/>
      <c r="D21" s="140"/>
      <c r="E21" s="140" t="s">
        <v>71</v>
      </c>
      <c r="F21" s="140" t="s">
        <v>72</v>
      </c>
      <c r="G21" s="140"/>
      <c r="H21" s="140"/>
      <c r="I21" s="140" t="s">
        <v>73</v>
      </c>
      <c r="J21" s="140"/>
      <c r="K21" s="140" t="s">
        <v>74</v>
      </c>
      <c r="L21" s="140" t="s">
        <v>75</v>
      </c>
      <c r="M21" s="140" t="s">
        <v>76</v>
      </c>
      <c r="N21" s="37" t="s">
        <v>77</v>
      </c>
      <c r="O21" s="140"/>
      <c r="P21" s="176"/>
    </row>
    <row r="22" spans="1:17" s="24" customFormat="1" ht="141.75" customHeight="1">
      <c r="A22" s="149"/>
      <c r="B22" s="140"/>
      <c r="C22" s="140"/>
      <c r="D22" s="140"/>
      <c r="E22" s="140"/>
      <c r="F22" s="140"/>
      <c r="G22" s="140"/>
      <c r="H22" s="140"/>
      <c r="I22" s="140"/>
      <c r="J22" s="140"/>
      <c r="K22" s="140"/>
      <c r="L22" s="140"/>
      <c r="M22" s="140"/>
      <c r="N22" s="37" t="s">
        <v>46</v>
      </c>
      <c r="O22" s="141"/>
      <c r="P22" s="177"/>
    </row>
    <row r="23" spans="1:17" s="90" customFormat="1" ht="138.75" customHeight="1">
      <c r="A23" s="80">
        <v>1</v>
      </c>
      <c r="B23" s="81" t="s">
        <v>78</v>
      </c>
      <c r="C23" s="82" t="s">
        <v>79</v>
      </c>
      <c r="D23" s="83">
        <v>54</v>
      </c>
      <c r="E23" s="84" t="s">
        <v>80</v>
      </c>
      <c r="F23" s="84" t="s">
        <v>81</v>
      </c>
      <c r="G23" s="84" t="s">
        <v>82</v>
      </c>
      <c r="H23" s="84" t="s">
        <v>83</v>
      </c>
      <c r="I23" s="85">
        <v>5130.3999999999996</v>
      </c>
      <c r="J23" s="86" t="s">
        <v>84</v>
      </c>
      <c r="K23" s="87" t="s">
        <v>85</v>
      </c>
      <c r="L23" s="82">
        <v>154</v>
      </c>
      <c r="M23" s="88" t="s">
        <v>86</v>
      </c>
      <c r="N23" s="89" t="s">
        <v>42</v>
      </c>
      <c r="O23" s="136"/>
      <c r="P23" s="136"/>
    </row>
    <row r="24" spans="1:17" s="61" customFormat="1" ht="138.75" customHeight="1">
      <c r="A24" s="80">
        <v>2</v>
      </c>
      <c r="B24" s="81" t="s">
        <v>78</v>
      </c>
      <c r="C24" s="82" t="s">
        <v>79</v>
      </c>
      <c r="D24" s="83">
        <v>62</v>
      </c>
      <c r="E24" s="84" t="s">
        <v>87</v>
      </c>
      <c r="F24" s="84" t="s">
        <v>88</v>
      </c>
      <c r="G24" s="84" t="s">
        <v>89</v>
      </c>
      <c r="H24" s="84" t="s">
        <v>83</v>
      </c>
      <c r="I24" s="85">
        <v>3199.99</v>
      </c>
      <c r="J24" s="86" t="s">
        <v>84</v>
      </c>
      <c r="K24" s="87" t="s">
        <v>90</v>
      </c>
      <c r="L24" s="82" t="s">
        <v>91</v>
      </c>
      <c r="M24" s="88" t="s">
        <v>86</v>
      </c>
      <c r="N24" s="89" t="s">
        <v>42</v>
      </c>
      <c r="O24" s="136"/>
      <c r="P24" s="136"/>
      <c r="Q24" s="90"/>
    </row>
    <row r="25" spans="1:17" s="23" customFormat="1" ht="25.15" customHeight="1">
      <c r="A25" s="138" t="s">
        <v>92</v>
      </c>
      <c r="B25" s="138"/>
      <c r="C25" s="138"/>
      <c r="D25" s="25">
        <v>2</v>
      </c>
      <c r="E25" s="35"/>
      <c r="G25" s="28"/>
      <c r="H25" s="28"/>
      <c r="I25" s="59">
        <f>SUM(I23:I24)</f>
        <v>8330.39</v>
      </c>
      <c r="J25" s="28"/>
      <c r="K25" s="28"/>
      <c r="L25" s="28"/>
      <c r="M25" s="30"/>
      <c r="N25" s="30"/>
      <c r="O25" s="139"/>
      <c r="P25" s="139"/>
    </row>
    <row r="26" spans="1:17" s="23" customFormat="1" ht="21.95" customHeight="1">
      <c r="A26" s="26"/>
      <c r="B26" s="27"/>
      <c r="C26" s="27"/>
      <c r="D26" s="27"/>
      <c r="E26" s="28"/>
      <c r="F26" s="29"/>
      <c r="G26" s="28"/>
      <c r="H26" s="28"/>
      <c r="I26" s="31"/>
      <c r="J26" s="28"/>
      <c r="K26" s="28"/>
      <c r="L26" s="28"/>
      <c r="M26" s="27"/>
      <c r="N26" s="30"/>
      <c r="O26" s="30"/>
      <c r="P26" s="30"/>
    </row>
    <row r="27" spans="1:17" s="22" customFormat="1" ht="33.75" customHeight="1">
      <c r="A27" s="21">
        <v>2</v>
      </c>
      <c r="B27" s="142" t="s">
        <v>93</v>
      </c>
      <c r="C27" s="142"/>
      <c r="D27" s="142"/>
      <c r="E27" s="142"/>
      <c r="F27" s="142"/>
      <c r="G27" s="142"/>
      <c r="H27" s="142"/>
      <c r="I27" s="142"/>
      <c r="J27" s="142"/>
      <c r="K27" s="142"/>
      <c r="L27" s="142"/>
      <c r="M27" s="142"/>
      <c r="N27" s="142"/>
      <c r="O27" s="142"/>
      <c r="P27" s="143"/>
    </row>
    <row r="28" spans="1:17" s="14" customFormat="1" ht="15.75" customHeight="1">
      <c r="A28" s="144" t="s">
        <v>57</v>
      </c>
      <c r="B28" s="144"/>
      <c r="C28" s="144"/>
      <c r="D28" s="144"/>
      <c r="E28" s="144"/>
      <c r="F28" s="144"/>
      <c r="G28" s="144"/>
      <c r="H28" s="167"/>
      <c r="I28" s="144"/>
      <c r="J28" s="144"/>
      <c r="K28" s="144"/>
      <c r="L28" s="144"/>
      <c r="M28" s="168">
        <f>M12</f>
        <v>1373.5686507692308</v>
      </c>
      <c r="N28" s="169"/>
      <c r="O28" s="170"/>
      <c r="P28" s="16" t="s">
        <v>52</v>
      </c>
    </row>
    <row r="29" spans="1:17" s="24" customFormat="1" ht="23.25" customHeight="1">
      <c r="A29" s="148" t="s">
        <v>58</v>
      </c>
      <c r="B29" s="150" t="s">
        <v>59</v>
      </c>
      <c r="C29" s="150" t="s">
        <v>60</v>
      </c>
      <c r="D29" s="150" t="s">
        <v>61</v>
      </c>
      <c r="E29" s="150" t="s">
        <v>62</v>
      </c>
      <c r="F29" s="150"/>
      <c r="G29" s="182" t="s">
        <v>63</v>
      </c>
      <c r="H29" s="159" t="s">
        <v>64</v>
      </c>
      <c r="I29" s="180" t="s">
        <v>65</v>
      </c>
      <c r="J29" s="150" t="s">
        <v>66</v>
      </c>
      <c r="K29" s="150"/>
      <c r="L29" s="150"/>
      <c r="M29" s="150"/>
      <c r="N29" s="150"/>
      <c r="O29" s="150"/>
      <c r="P29" s="175"/>
    </row>
    <row r="30" spans="1:17" s="24" customFormat="1" ht="66" customHeight="1">
      <c r="A30" s="149"/>
      <c r="B30" s="140"/>
      <c r="C30" s="140"/>
      <c r="D30" s="140"/>
      <c r="E30" s="140"/>
      <c r="F30" s="140"/>
      <c r="G30" s="183"/>
      <c r="H30" s="159"/>
      <c r="I30" s="181"/>
      <c r="J30" s="140" t="s">
        <v>67</v>
      </c>
      <c r="K30" s="140" t="s">
        <v>68</v>
      </c>
      <c r="L30" s="140"/>
      <c r="M30" s="140"/>
      <c r="N30" s="37" t="s">
        <v>69</v>
      </c>
      <c r="O30" s="140" t="s">
        <v>70</v>
      </c>
      <c r="P30" s="176"/>
    </row>
    <row r="31" spans="1:17" s="24" customFormat="1" ht="31.5" customHeight="1">
      <c r="A31" s="149"/>
      <c r="B31" s="140"/>
      <c r="C31" s="140"/>
      <c r="D31" s="140"/>
      <c r="E31" s="140" t="s">
        <v>71</v>
      </c>
      <c r="F31" s="140" t="s">
        <v>72</v>
      </c>
      <c r="G31" s="183"/>
      <c r="H31" s="159"/>
      <c r="I31" s="181" t="s">
        <v>73</v>
      </c>
      <c r="J31" s="140"/>
      <c r="K31" s="140" t="s">
        <v>74</v>
      </c>
      <c r="L31" s="140" t="s">
        <v>75</v>
      </c>
      <c r="M31" s="140" t="s">
        <v>76</v>
      </c>
      <c r="N31" s="37" t="s">
        <v>77</v>
      </c>
      <c r="O31" s="140"/>
      <c r="P31" s="176"/>
    </row>
    <row r="32" spans="1:17" s="24" customFormat="1" ht="141" customHeight="1">
      <c r="A32" s="179"/>
      <c r="B32" s="141"/>
      <c r="C32" s="141"/>
      <c r="D32" s="141"/>
      <c r="E32" s="141"/>
      <c r="F32" s="141"/>
      <c r="G32" s="184"/>
      <c r="H32" s="160"/>
      <c r="I32" s="181"/>
      <c r="J32" s="140"/>
      <c r="K32" s="140"/>
      <c r="L32" s="141"/>
      <c r="M32" s="141"/>
      <c r="N32" s="79" t="s">
        <v>46</v>
      </c>
      <c r="O32" s="141"/>
      <c r="P32" s="177"/>
    </row>
    <row r="33" spans="1:16" s="61" customFormat="1" ht="139.5" customHeight="1">
      <c r="A33" s="67">
        <v>1</v>
      </c>
      <c r="B33" s="84" t="s">
        <v>94</v>
      </c>
      <c r="C33" s="84" t="s">
        <v>95</v>
      </c>
      <c r="D33" s="70">
        <v>57</v>
      </c>
      <c r="E33" s="69" t="s">
        <v>96</v>
      </c>
      <c r="F33" s="69" t="s">
        <v>97</v>
      </c>
      <c r="G33" s="69" t="s">
        <v>98</v>
      </c>
      <c r="H33" s="69" t="s">
        <v>99</v>
      </c>
      <c r="I33" s="62">
        <v>536.23800000000006</v>
      </c>
      <c r="J33" s="63" t="s">
        <v>100</v>
      </c>
      <c r="K33" s="77" t="s">
        <v>101</v>
      </c>
      <c r="L33" s="64">
        <v>176</v>
      </c>
      <c r="M33" s="71" t="s">
        <v>86</v>
      </c>
      <c r="N33" s="72" t="s">
        <v>42</v>
      </c>
      <c r="O33" s="171"/>
      <c r="P33" s="171"/>
    </row>
    <row r="34" spans="1:16" s="61" customFormat="1" ht="139.5" customHeight="1">
      <c r="A34" s="67">
        <v>2</v>
      </c>
      <c r="B34" s="68" t="s">
        <v>102</v>
      </c>
      <c r="C34" s="64" t="s">
        <v>95</v>
      </c>
      <c r="D34" s="70">
        <v>44</v>
      </c>
      <c r="E34" s="69" t="s">
        <v>103</v>
      </c>
      <c r="F34" s="69" t="s">
        <v>104</v>
      </c>
      <c r="G34" s="69" t="s">
        <v>105</v>
      </c>
      <c r="H34" s="69" t="s">
        <v>106</v>
      </c>
      <c r="I34" s="73">
        <v>1549.54</v>
      </c>
      <c r="J34" s="65" t="s">
        <v>100</v>
      </c>
      <c r="K34" s="65" t="s">
        <v>107</v>
      </c>
      <c r="L34" s="64">
        <v>109</v>
      </c>
      <c r="M34" s="71" t="s">
        <v>86</v>
      </c>
      <c r="N34" s="72" t="s">
        <v>42</v>
      </c>
      <c r="O34" s="185"/>
      <c r="P34" s="186"/>
    </row>
    <row r="35" spans="1:16" s="61" customFormat="1" ht="139.5" customHeight="1">
      <c r="A35" s="67">
        <v>3</v>
      </c>
      <c r="B35" s="68" t="s">
        <v>108</v>
      </c>
      <c r="C35" s="64" t="s">
        <v>109</v>
      </c>
      <c r="D35" s="70">
        <v>47</v>
      </c>
      <c r="E35" s="69" t="s">
        <v>110</v>
      </c>
      <c r="F35" s="69" t="s">
        <v>111</v>
      </c>
      <c r="G35" s="69" t="s">
        <v>112</v>
      </c>
      <c r="H35" s="69" t="s">
        <v>83</v>
      </c>
      <c r="I35" s="76">
        <v>688.94</v>
      </c>
      <c r="J35" s="64" t="s">
        <v>113</v>
      </c>
      <c r="K35" s="78" t="s">
        <v>114</v>
      </c>
      <c r="L35" s="64">
        <v>51</v>
      </c>
      <c r="M35" s="71" t="s">
        <v>86</v>
      </c>
      <c r="N35" s="72" t="s">
        <v>77</v>
      </c>
      <c r="O35" s="185"/>
      <c r="P35" s="186"/>
    </row>
    <row r="36" spans="1:16" s="23" customFormat="1" ht="25.15" customHeight="1">
      <c r="A36" s="178" t="s">
        <v>92</v>
      </c>
      <c r="B36" s="178"/>
      <c r="C36" s="178"/>
      <c r="D36" s="66">
        <f>A35</f>
        <v>3</v>
      </c>
      <c r="E36" s="74"/>
      <c r="G36" s="28"/>
      <c r="H36" s="28"/>
      <c r="I36" s="75">
        <f>SUM(I33:I35)</f>
        <v>2774.7180000000003</v>
      </c>
      <c r="J36" s="28"/>
      <c r="K36" s="28"/>
      <c r="L36" s="28"/>
      <c r="M36" s="30"/>
      <c r="N36" s="30"/>
      <c r="O36" s="139"/>
      <c r="P36" s="139"/>
    </row>
    <row r="38" spans="1:16" s="22" customFormat="1" ht="33.75" customHeight="1">
      <c r="A38" s="21">
        <v>3</v>
      </c>
      <c r="B38" s="142" t="s">
        <v>115</v>
      </c>
      <c r="C38" s="142"/>
      <c r="D38" s="142"/>
      <c r="E38" s="142"/>
      <c r="F38" s="142"/>
      <c r="G38" s="142"/>
      <c r="H38" s="142"/>
      <c r="I38" s="142"/>
      <c r="J38" s="142"/>
      <c r="K38" s="142"/>
      <c r="L38" s="142"/>
      <c r="M38" s="142"/>
      <c r="N38" s="142"/>
      <c r="O38" s="142"/>
      <c r="P38" s="143"/>
    </row>
    <row r="39" spans="1:16" s="14" customFormat="1" ht="15.75" customHeight="1" thickBot="1">
      <c r="A39" s="144" t="s">
        <v>57</v>
      </c>
      <c r="B39" s="144"/>
      <c r="C39" s="144"/>
      <c r="D39" s="144"/>
      <c r="E39" s="144"/>
      <c r="F39" s="144"/>
      <c r="G39" s="144"/>
      <c r="H39" s="144"/>
      <c r="I39" s="144"/>
      <c r="J39" s="144"/>
      <c r="K39" s="144"/>
      <c r="L39" s="144"/>
      <c r="M39" s="145">
        <v>514</v>
      </c>
      <c r="N39" s="146"/>
      <c r="O39" s="147"/>
      <c r="P39" s="16" t="s">
        <v>52</v>
      </c>
    </row>
    <row r="40" spans="1:16" s="24" customFormat="1" ht="23.25" customHeight="1">
      <c r="A40" s="148" t="s">
        <v>58</v>
      </c>
      <c r="B40" s="150" t="s">
        <v>59</v>
      </c>
      <c r="C40" s="150" t="s">
        <v>60</v>
      </c>
      <c r="D40" s="150" t="s">
        <v>61</v>
      </c>
      <c r="E40" s="150" t="s">
        <v>62</v>
      </c>
      <c r="F40" s="150"/>
      <c r="G40" s="150" t="s">
        <v>63</v>
      </c>
      <c r="H40" s="150" t="s">
        <v>64</v>
      </c>
      <c r="I40" s="150" t="s">
        <v>65</v>
      </c>
      <c r="J40" s="150" t="s">
        <v>66</v>
      </c>
      <c r="K40" s="150"/>
      <c r="L40" s="150"/>
      <c r="M40" s="150"/>
      <c r="N40" s="150"/>
      <c r="O40" s="150"/>
      <c r="P40" s="175"/>
    </row>
    <row r="41" spans="1:16" s="24" customFormat="1" ht="66" customHeight="1">
      <c r="A41" s="149"/>
      <c r="B41" s="140"/>
      <c r="C41" s="140"/>
      <c r="D41" s="140"/>
      <c r="E41" s="140"/>
      <c r="F41" s="140"/>
      <c r="G41" s="140"/>
      <c r="H41" s="140"/>
      <c r="I41" s="140"/>
      <c r="J41" s="140" t="s">
        <v>67</v>
      </c>
      <c r="K41" s="140" t="s">
        <v>68</v>
      </c>
      <c r="L41" s="140"/>
      <c r="M41" s="140"/>
      <c r="N41" s="37" t="s">
        <v>69</v>
      </c>
      <c r="O41" s="140" t="s">
        <v>70</v>
      </c>
      <c r="P41" s="176"/>
    </row>
    <row r="42" spans="1:16" s="24" customFormat="1" ht="31.5" customHeight="1">
      <c r="A42" s="149"/>
      <c r="B42" s="140"/>
      <c r="C42" s="140"/>
      <c r="D42" s="140"/>
      <c r="E42" s="140" t="s">
        <v>71</v>
      </c>
      <c r="F42" s="140" t="s">
        <v>72</v>
      </c>
      <c r="G42" s="140"/>
      <c r="H42" s="140"/>
      <c r="I42" s="140" t="s">
        <v>73</v>
      </c>
      <c r="J42" s="140"/>
      <c r="K42" s="140" t="s">
        <v>74</v>
      </c>
      <c r="L42" s="140" t="s">
        <v>75</v>
      </c>
      <c r="M42" s="140" t="s">
        <v>76</v>
      </c>
      <c r="N42" s="37" t="s">
        <v>77</v>
      </c>
      <c r="O42" s="140"/>
      <c r="P42" s="176"/>
    </row>
    <row r="43" spans="1:16" s="24" customFormat="1" ht="150.75" customHeight="1">
      <c r="A43" s="149"/>
      <c r="B43" s="140"/>
      <c r="C43" s="140"/>
      <c r="D43" s="140"/>
      <c r="E43" s="140"/>
      <c r="F43" s="140"/>
      <c r="G43" s="140"/>
      <c r="H43" s="140"/>
      <c r="I43" s="140"/>
      <c r="J43" s="140"/>
      <c r="K43" s="140"/>
      <c r="L43" s="140"/>
      <c r="M43" s="140"/>
      <c r="N43" s="37" t="s">
        <v>46</v>
      </c>
      <c r="O43" s="141"/>
      <c r="P43" s="177"/>
    </row>
    <row r="44" spans="1:16" s="58" customFormat="1" ht="140.25" customHeight="1">
      <c r="A44" s="60">
        <v>1</v>
      </c>
      <c r="B44" s="81" t="s">
        <v>116</v>
      </c>
      <c r="C44" s="95" t="s">
        <v>79</v>
      </c>
      <c r="D44" s="81">
        <v>109</v>
      </c>
      <c r="E44" s="95">
        <v>959</v>
      </c>
      <c r="F44" s="81" t="s">
        <v>117</v>
      </c>
      <c r="G44" s="95" t="s">
        <v>118</v>
      </c>
      <c r="H44" s="95" t="s">
        <v>83</v>
      </c>
      <c r="I44" s="81">
        <v>14298.48</v>
      </c>
      <c r="J44" s="81" t="s">
        <v>119</v>
      </c>
      <c r="K44" s="81">
        <v>721525</v>
      </c>
      <c r="L44" s="81">
        <v>38</v>
      </c>
      <c r="M44" s="81" t="s">
        <v>86</v>
      </c>
      <c r="N44" s="81" t="s">
        <v>46</v>
      </c>
      <c r="O44" s="137" t="s">
        <v>120</v>
      </c>
      <c r="P44" s="137"/>
    </row>
    <row r="45" spans="1:16" s="58" customFormat="1" ht="140.25" customHeight="1">
      <c r="A45" s="60">
        <v>2</v>
      </c>
      <c r="B45" s="81" t="s">
        <v>116</v>
      </c>
      <c r="C45" s="196" t="s">
        <v>79</v>
      </c>
      <c r="D45" s="81">
        <v>40</v>
      </c>
      <c r="E45" s="96">
        <v>2646</v>
      </c>
      <c r="F45" s="81" t="s">
        <v>121</v>
      </c>
      <c r="G45" s="96" t="s">
        <v>118</v>
      </c>
      <c r="H45" s="96" t="s">
        <v>83</v>
      </c>
      <c r="I45" s="81">
        <v>7935.76</v>
      </c>
      <c r="J45" s="81" t="s">
        <v>119</v>
      </c>
      <c r="K45" s="81" t="s">
        <v>122</v>
      </c>
      <c r="L45" s="81">
        <v>16</v>
      </c>
      <c r="M45" s="81" t="s">
        <v>86</v>
      </c>
      <c r="N45" s="81" t="s">
        <v>46</v>
      </c>
      <c r="O45" s="137" t="s">
        <v>120</v>
      </c>
      <c r="P45" s="137"/>
    </row>
    <row r="46" spans="1:16" s="58" customFormat="1" ht="140.25" customHeight="1">
      <c r="A46" s="60">
        <v>3</v>
      </c>
      <c r="B46" s="58" t="s">
        <v>123</v>
      </c>
      <c r="C46" s="81" t="s">
        <v>116</v>
      </c>
      <c r="D46" s="81">
        <v>6</v>
      </c>
      <c r="E46" s="96">
        <v>513</v>
      </c>
      <c r="F46" s="81" t="s">
        <v>124</v>
      </c>
      <c r="G46" s="96" t="s">
        <v>118</v>
      </c>
      <c r="H46" s="96" t="s">
        <v>125</v>
      </c>
      <c r="I46" s="81">
        <f>28450.69*0.15</f>
        <v>4267.6034999999993</v>
      </c>
      <c r="J46" s="81" t="s">
        <v>119</v>
      </c>
      <c r="K46" s="81">
        <v>721525</v>
      </c>
      <c r="L46" s="81">
        <v>7</v>
      </c>
      <c r="M46" s="81" t="s">
        <v>86</v>
      </c>
      <c r="N46" s="81" t="s">
        <v>46</v>
      </c>
      <c r="O46" s="137" t="s">
        <v>120</v>
      </c>
      <c r="P46" s="137"/>
    </row>
    <row r="47" spans="1:16" s="58" customFormat="1" ht="140.25" customHeight="1">
      <c r="A47" s="60">
        <v>4</v>
      </c>
      <c r="B47" s="81" t="s">
        <v>116</v>
      </c>
      <c r="C47" s="196" t="s">
        <v>79</v>
      </c>
      <c r="D47" s="81">
        <v>57</v>
      </c>
      <c r="E47" s="96">
        <v>1899</v>
      </c>
      <c r="F47" s="81" t="s">
        <v>126</v>
      </c>
      <c r="G47" s="96" t="s">
        <v>118</v>
      </c>
      <c r="H47" s="96" t="s">
        <v>83</v>
      </c>
      <c r="I47" s="81">
        <v>3137.66</v>
      </c>
      <c r="J47" s="81" t="s">
        <v>119</v>
      </c>
      <c r="K47" s="81">
        <v>721525</v>
      </c>
      <c r="L47" s="81">
        <v>22</v>
      </c>
      <c r="M47" s="81" t="s">
        <v>86</v>
      </c>
      <c r="N47" s="81" t="s">
        <v>46</v>
      </c>
      <c r="O47" s="137" t="s">
        <v>120</v>
      </c>
      <c r="P47" s="137"/>
    </row>
    <row r="48" spans="1:16" s="58" customFormat="1" ht="140.25" customHeight="1">
      <c r="A48" s="60">
        <v>5</v>
      </c>
      <c r="B48" s="81" t="s">
        <v>127</v>
      </c>
      <c r="C48" s="96" t="s">
        <v>128</v>
      </c>
      <c r="D48" s="81">
        <v>79</v>
      </c>
      <c r="E48" s="96" t="s">
        <v>129</v>
      </c>
      <c r="F48" s="81" t="s">
        <v>130</v>
      </c>
      <c r="G48" s="96" t="s">
        <v>131</v>
      </c>
      <c r="H48" s="96" t="s">
        <v>99</v>
      </c>
      <c r="I48" s="81">
        <v>662.51</v>
      </c>
      <c r="J48" s="81" t="s">
        <v>119</v>
      </c>
      <c r="K48" s="81" t="s">
        <v>132</v>
      </c>
      <c r="L48" s="81">
        <v>162</v>
      </c>
      <c r="M48" s="81" t="s">
        <v>86</v>
      </c>
      <c r="N48" s="81" t="s">
        <v>42</v>
      </c>
      <c r="O48" s="198"/>
      <c r="P48" s="199"/>
    </row>
    <row r="49" spans="1:16" s="58" customFormat="1" ht="140.25" customHeight="1">
      <c r="A49" s="60">
        <v>6</v>
      </c>
      <c r="B49" s="81" t="s">
        <v>133</v>
      </c>
      <c r="C49" s="96" t="s">
        <v>128</v>
      </c>
      <c r="D49" s="81">
        <v>5</v>
      </c>
      <c r="E49" s="96" t="s">
        <v>134</v>
      </c>
      <c r="F49" s="81" t="s">
        <v>135</v>
      </c>
      <c r="G49" s="96" t="s">
        <v>136</v>
      </c>
      <c r="H49" s="96" t="s">
        <v>83</v>
      </c>
      <c r="I49" s="81">
        <v>1120.51</v>
      </c>
      <c r="J49" s="81" t="s">
        <v>119</v>
      </c>
      <c r="K49" s="81" t="s">
        <v>137</v>
      </c>
      <c r="L49" s="81">
        <v>78</v>
      </c>
      <c r="M49" s="81" t="s">
        <v>86</v>
      </c>
      <c r="N49" s="81" t="s">
        <v>46</v>
      </c>
      <c r="O49" s="198" t="s">
        <v>120</v>
      </c>
      <c r="P49" s="199"/>
    </row>
    <row r="50" spans="1:16" s="58" customFormat="1" ht="140.25" customHeight="1">
      <c r="A50" s="60">
        <v>7</v>
      </c>
      <c r="B50" s="81" t="s">
        <v>138</v>
      </c>
      <c r="C50" s="196" t="s">
        <v>139</v>
      </c>
      <c r="D50" s="81">
        <v>48</v>
      </c>
      <c r="E50" s="196" t="s">
        <v>79</v>
      </c>
      <c r="F50" s="196" t="s">
        <v>140</v>
      </c>
      <c r="G50" s="196" t="s">
        <v>141</v>
      </c>
      <c r="H50" s="195" t="s">
        <v>83</v>
      </c>
      <c r="I50" s="81">
        <v>39.72</v>
      </c>
      <c r="J50" s="81" t="s">
        <v>119</v>
      </c>
      <c r="K50" s="81" t="s">
        <v>137</v>
      </c>
      <c r="L50" s="81">
        <v>235</v>
      </c>
      <c r="M50" s="81" t="s">
        <v>86</v>
      </c>
      <c r="N50" s="81" t="s">
        <v>46</v>
      </c>
      <c r="O50" s="198" t="s">
        <v>142</v>
      </c>
      <c r="P50" s="199"/>
    </row>
    <row r="51" spans="1:16" s="23" customFormat="1" ht="25.15" customHeight="1">
      <c r="A51" s="138" t="s">
        <v>92</v>
      </c>
      <c r="B51" s="138"/>
      <c r="C51" s="138"/>
      <c r="D51" s="25">
        <v>6</v>
      </c>
      <c r="E51" s="35"/>
      <c r="G51" s="28"/>
      <c r="H51" s="28"/>
      <c r="I51" s="36">
        <f>SUM(I44:I49)</f>
        <v>31422.523499999992</v>
      </c>
      <c r="J51" s="28"/>
      <c r="K51" s="28"/>
      <c r="L51" s="28"/>
      <c r="M51" s="30"/>
      <c r="N51" s="30"/>
      <c r="O51" s="139"/>
      <c r="P51" s="139"/>
    </row>
  </sheetData>
  <mergeCells count="100">
    <mergeCell ref="O25:P25"/>
    <mergeCell ref="B27:P27"/>
    <mergeCell ref="O45:P45"/>
    <mergeCell ref="O46:P46"/>
    <mergeCell ref="O50:P50"/>
    <mergeCell ref="O49:P49"/>
    <mergeCell ref="O48:P48"/>
    <mergeCell ref="O47:P47"/>
    <mergeCell ref="O35:P35"/>
    <mergeCell ref="F42:F43"/>
    <mergeCell ref="I42:I43"/>
    <mergeCell ref="K42:K43"/>
    <mergeCell ref="L42:L43"/>
    <mergeCell ref="M42:M43"/>
    <mergeCell ref="H40:H43"/>
    <mergeCell ref="I40:I41"/>
    <mergeCell ref="J40:P40"/>
    <mergeCell ref="J41:J43"/>
    <mergeCell ref="K41:M41"/>
    <mergeCell ref="O41:P43"/>
    <mergeCell ref="A36:C36"/>
    <mergeCell ref="O36:P36"/>
    <mergeCell ref="A29:A32"/>
    <mergeCell ref="B29:B32"/>
    <mergeCell ref="I29:I30"/>
    <mergeCell ref="J29:P29"/>
    <mergeCell ref="J30:J32"/>
    <mergeCell ref="K30:M30"/>
    <mergeCell ref="O30:P32"/>
    <mergeCell ref="I31:I32"/>
    <mergeCell ref="K31:K32"/>
    <mergeCell ref="C29:C32"/>
    <mergeCell ref="D29:D32"/>
    <mergeCell ref="E29:F30"/>
    <mergeCell ref="G29:G32"/>
    <mergeCell ref="O34:P34"/>
    <mergeCell ref="M28:O28"/>
    <mergeCell ref="O33:P33"/>
    <mergeCell ref="A11:L11"/>
    <mergeCell ref="M11:O11"/>
    <mergeCell ref="A12:L12"/>
    <mergeCell ref="M12:O12"/>
    <mergeCell ref="A15:P15"/>
    <mergeCell ref="B17:P17"/>
    <mergeCell ref="M21:M22"/>
    <mergeCell ref="H19:H22"/>
    <mergeCell ref="I19:I20"/>
    <mergeCell ref="J19:P19"/>
    <mergeCell ref="J20:J22"/>
    <mergeCell ref="K20:M20"/>
    <mergeCell ref="O20:P22"/>
    <mergeCell ref="O24:P24"/>
    <mergeCell ref="H29:H32"/>
    <mergeCell ref="E31:E32"/>
    <mergeCell ref="F31:F32"/>
    <mergeCell ref="E21:E22"/>
    <mergeCell ref="A13:L13"/>
    <mergeCell ref="F21:F22"/>
    <mergeCell ref="I21:I22"/>
    <mergeCell ref="K21:K22"/>
    <mergeCell ref="L21:L22"/>
    <mergeCell ref="A25:C25"/>
    <mergeCell ref="A18:L18"/>
    <mergeCell ref="A28:L28"/>
    <mergeCell ref="B6:P6"/>
    <mergeCell ref="A1:B1"/>
    <mergeCell ref="A7:I7"/>
    <mergeCell ref="A8:P8"/>
    <mergeCell ref="A19:A22"/>
    <mergeCell ref="B19:B22"/>
    <mergeCell ref="C19:C22"/>
    <mergeCell ref="D19:D22"/>
    <mergeCell ref="E19:F20"/>
    <mergeCell ref="G19:G22"/>
    <mergeCell ref="A9:I9"/>
    <mergeCell ref="A10:L10"/>
    <mergeCell ref="M10:N10"/>
    <mergeCell ref="M13:O13"/>
    <mergeCell ref="M18:O18"/>
    <mergeCell ref="C1:P1"/>
    <mergeCell ref="A2:P2"/>
    <mergeCell ref="A3:P3"/>
    <mergeCell ref="B4:P4"/>
    <mergeCell ref="B5:P5"/>
    <mergeCell ref="O23:P23"/>
    <mergeCell ref="O44:P44"/>
    <mergeCell ref="A51:C51"/>
    <mergeCell ref="O51:P51"/>
    <mergeCell ref="L31:L32"/>
    <mergeCell ref="M31:M32"/>
    <mergeCell ref="B38:P38"/>
    <mergeCell ref="A39:L39"/>
    <mergeCell ref="M39:O39"/>
    <mergeCell ref="A40:A43"/>
    <mergeCell ref="B40:B43"/>
    <mergeCell ref="C40:C43"/>
    <mergeCell ref="D40:D43"/>
    <mergeCell ref="E40:F41"/>
    <mergeCell ref="G40:G43"/>
    <mergeCell ref="E42:E43"/>
  </mergeCells>
  <phoneticPr fontId="3" type="noConversion"/>
  <printOptions horizontalCentered="1"/>
  <pageMargins left="0.70866141732283472" right="0.70866141732283472" top="0.74803149606299213" bottom="0.74803149606299213" header="0.31496062992125984" footer="0.31496062992125984"/>
  <pageSetup scale="37"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4"/>
  <sheetViews>
    <sheetView view="pageBreakPreview" topLeftCell="D13" zoomScale="115" zoomScaleNormal="115" zoomScaleSheetLayoutView="115" workbookViewId="0">
      <selection activeCell="E15" sqref="E15"/>
    </sheetView>
  </sheetViews>
  <sheetFormatPr defaultColWidth="11.5703125" defaultRowHeight="15"/>
  <cols>
    <col min="1" max="1" width="24.7109375" style="1" customWidth="1"/>
    <col min="2" max="2" width="34.7109375" style="1" customWidth="1"/>
    <col min="3" max="4" width="11.5703125" style="1"/>
    <col min="5" max="5" width="85.28515625" style="1" customWidth="1"/>
    <col min="6" max="6" width="22" style="1" bestFit="1" customWidth="1"/>
    <col min="7" max="16384" width="11.5703125" style="1"/>
  </cols>
  <sheetData>
    <row r="1" spans="1:6" ht="124.9" customHeight="1">
      <c r="A1" s="104"/>
      <c r="B1" s="101" t="s">
        <v>143</v>
      </c>
      <c r="C1" s="101"/>
      <c r="D1" s="101"/>
      <c r="E1" s="101"/>
      <c r="F1" s="101"/>
    </row>
    <row r="2" spans="1:6" ht="16.899999999999999" customHeight="1">
      <c r="A2" s="105"/>
      <c r="B2" s="101"/>
      <c r="C2" s="101"/>
      <c r="D2" s="101"/>
      <c r="E2" s="101"/>
      <c r="F2" s="101"/>
    </row>
    <row r="3" spans="1:6">
      <c r="A3" s="187" t="s">
        <v>1</v>
      </c>
      <c r="B3" s="187"/>
      <c r="C3" s="188" t="s">
        <v>2</v>
      </c>
      <c r="D3" s="188"/>
      <c r="E3" s="34"/>
      <c r="F3" s="34" t="s">
        <v>3</v>
      </c>
    </row>
    <row r="4" spans="1:6">
      <c r="A4" s="111" t="s">
        <v>4</v>
      </c>
      <c r="B4" s="111"/>
      <c r="C4" s="111"/>
      <c r="D4" s="111"/>
      <c r="E4" s="111"/>
      <c r="F4" s="111"/>
    </row>
    <row r="5" spans="1:6" ht="2.4500000000000002" customHeight="1">
      <c r="A5" s="97"/>
      <c r="B5" s="98"/>
      <c r="C5" s="98"/>
      <c r="D5" s="98"/>
      <c r="E5" s="98"/>
      <c r="F5" s="99"/>
    </row>
    <row r="6" spans="1:6">
      <c r="A6" s="4" t="s">
        <v>5</v>
      </c>
      <c r="B6" s="108" t="s">
        <v>6</v>
      </c>
      <c r="C6" s="109"/>
      <c r="D6" s="109"/>
      <c r="E6" s="109"/>
      <c r="F6" s="110"/>
    </row>
    <row r="7" spans="1:6">
      <c r="A7" s="4" t="s">
        <v>7</v>
      </c>
      <c r="B7" s="112" t="s">
        <v>8</v>
      </c>
      <c r="C7" s="112"/>
      <c r="D7" s="112"/>
      <c r="E7" s="112"/>
      <c r="F7" s="112"/>
    </row>
    <row r="8" spans="1:6">
      <c r="A8" s="4" t="s">
        <v>9</v>
      </c>
      <c r="B8" s="113" t="s">
        <v>10</v>
      </c>
      <c r="C8" s="113"/>
      <c r="D8" s="113"/>
      <c r="E8" s="113"/>
      <c r="F8" s="113"/>
    </row>
    <row r="9" spans="1:6" ht="2.4500000000000002" customHeight="1">
      <c r="A9" s="97"/>
      <c r="B9" s="98"/>
      <c r="C9" s="98"/>
      <c r="D9" s="98"/>
      <c r="E9" s="98"/>
      <c r="F9" s="99"/>
    </row>
    <row r="10" spans="1:6">
      <c r="A10" s="111" t="s">
        <v>144</v>
      </c>
      <c r="B10" s="111"/>
      <c r="C10" s="111"/>
      <c r="D10" s="111"/>
      <c r="E10" s="111"/>
      <c r="F10" s="111"/>
    </row>
    <row r="11" spans="1:6">
      <c r="A11" s="5" t="s">
        <v>11</v>
      </c>
      <c r="B11" s="97" t="s">
        <v>145</v>
      </c>
      <c r="C11" s="98"/>
      <c r="D11" s="99"/>
      <c r="E11" s="3" t="s">
        <v>146</v>
      </c>
      <c r="F11" s="5" t="s">
        <v>147</v>
      </c>
    </row>
    <row r="12" spans="1:6" s="48" customFormat="1" ht="265.5" customHeight="1">
      <c r="A12" s="33">
        <v>1</v>
      </c>
      <c r="B12" s="189" t="s">
        <v>41</v>
      </c>
      <c r="C12" s="190"/>
      <c r="D12" s="191"/>
      <c r="E12" s="44" t="e" vm="1">
        <v>#VALUE!</v>
      </c>
      <c r="F12" s="42" t="s">
        <v>148</v>
      </c>
    </row>
    <row r="13" spans="1:6" s="9" customFormat="1" ht="249" customHeight="1">
      <c r="A13" s="46">
        <v>2</v>
      </c>
      <c r="B13" s="192" t="s">
        <v>44</v>
      </c>
      <c r="C13" s="193"/>
      <c r="D13" s="194"/>
      <c r="E13" s="46"/>
      <c r="F13" s="47" t="s">
        <v>42</v>
      </c>
    </row>
    <row r="14" spans="1:6" s="9" customFormat="1" ht="268.5" customHeight="1">
      <c r="A14" s="33">
        <v>3</v>
      </c>
      <c r="B14" s="189" t="s">
        <v>17</v>
      </c>
      <c r="C14" s="190"/>
      <c r="D14" s="191"/>
      <c r="E14" s="44" t="s">
        <v>149</v>
      </c>
      <c r="F14" s="45" t="s">
        <v>46</v>
      </c>
    </row>
  </sheetData>
  <mergeCells count="15">
    <mergeCell ref="A10:F10"/>
    <mergeCell ref="B11:D11"/>
    <mergeCell ref="B12:D12"/>
    <mergeCell ref="B13:D13"/>
    <mergeCell ref="B14:D14"/>
    <mergeCell ref="A1:A2"/>
    <mergeCell ref="B1:F2"/>
    <mergeCell ref="A3:B3"/>
    <mergeCell ref="C3:D3"/>
    <mergeCell ref="A4:F4"/>
    <mergeCell ref="B6:F6"/>
    <mergeCell ref="B7:F7"/>
    <mergeCell ref="B8:F8"/>
    <mergeCell ref="A9:F9"/>
    <mergeCell ref="A5:F5"/>
  </mergeCells>
  <printOptions horizontalCentered="1"/>
  <pageMargins left="0.70866141732283472" right="0.70866141732283472" top="0.74803149606299213" bottom="0.74803149606299213" header="0.31496062992125984" footer="0.31496062992125984"/>
  <pageSetup scale="3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Draco</dc:creator>
  <cp:keywords/>
  <dc:description/>
  <cp:lastModifiedBy>Jonathan Steven Munoz Gutierrez</cp:lastModifiedBy>
  <cp:revision/>
  <dcterms:created xsi:type="dcterms:W3CDTF">2021-12-08T22:24:14Z</dcterms:created>
  <dcterms:modified xsi:type="dcterms:W3CDTF">2024-12-17T04:56:56Z</dcterms:modified>
  <cp:category/>
  <cp:contentStatus/>
</cp:coreProperties>
</file>