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Linda Urbina\OneDrive\Desktop\GOBERNACION 2024\PROCESOS PUBLICOS\ok CMA-198 - INTER ROVIRA\1. APERTURA\"/>
    </mc:Choice>
  </mc:AlternateContent>
  <xr:revisionPtr revIDLastSave="0" documentId="13_ncr:1_{7E3782C6-313F-4034-AEA4-13C5A2380C29}" xr6:coauthVersionLast="47" xr6:coauthVersionMax="47" xr10:uidLastSave="{00000000-0000-0000-0000-000000000000}"/>
  <bookViews>
    <workbookView xWindow="-108" yWindow="-108" windowWidth="23256" windowHeight="12456" firstSheet="2" activeTab="2" xr2:uid="{10F87BE7-FB9B-4FF9-88A9-A125C7322041}"/>
  </bookViews>
  <sheets>
    <sheet name="PRIORIZADA" sheetId="211" state="hidden" r:id="rId1"/>
    <sheet name="Eliminar" sheetId="214" state="hidden" r:id="rId2"/>
    <sheet name="FM" sheetId="23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</externalReferences>
  <definedNames>
    <definedName name="\0">#REF!</definedName>
    <definedName name="\b">[15]INSUMOS!#REF!</definedName>
    <definedName name="\d">#REF!</definedName>
    <definedName name="\g">#REF!</definedName>
    <definedName name="\i">[15]INSUMOS!#REF!</definedName>
    <definedName name="\m">#REF!</definedName>
    <definedName name="\n">#REF!</definedName>
    <definedName name="\PX" localSheetId="1">[4]!ERR</definedName>
    <definedName name="\PX">[4]!ERR</definedName>
    <definedName name="\r">[15]INSUMOS!#REF!</definedName>
    <definedName name="\t">[15]INSUMOS!#REF!</definedName>
    <definedName name="\X">#N/A</definedName>
    <definedName name="\Z">#N/A</definedName>
    <definedName name="____________________________________APU221">#REF!</definedName>
    <definedName name="____________________________________APU465" localSheetId="1">[1]!absc</definedName>
    <definedName name="____________________________________APU465">[1]!absc</definedName>
    <definedName name="____________________________________PJ50">#REF!</definedName>
    <definedName name="____________________________________pj51">#REF!</definedName>
    <definedName name="__________________________________APU221">#REF!</definedName>
    <definedName name="__________________________________APU465" localSheetId="1">[1]!absc</definedName>
    <definedName name="__________________________________APU465">[1]!absc</definedName>
    <definedName name="__________________________________PJ50">#REF!</definedName>
    <definedName name="__________________________________pj51">#REF!</definedName>
    <definedName name="_________________________________APU221">#REF!</definedName>
    <definedName name="_________________________________APU465" localSheetId="1">[1]!absc</definedName>
    <definedName name="_________________________________APU465">[1]!absc</definedName>
    <definedName name="_________________________________PJ50">#REF!</definedName>
    <definedName name="_________________________________pj51">#REF!</definedName>
    <definedName name="________________________________APU221">#REF!</definedName>
    <definedName name="________________________________APU465" localSheetId="1">[1]!absc</definedName>
    <definedName name="________________________________APU465">[1]!absc</definedName>
    <definedName name="________________________________PJ50">#REF!</definedName>
    <definedName name="________________________________pj51">#REF!</definedName>
    <definedName name="_______________________________APU221">#REF!</definedName>
    <definedName name="_______________________________APU465" localSheetId="1">[1]!absc</definedName>
    <definedName name="_______________________________APU465">[1]!absc</definedName>
    <definedName name="_______________________________PJ50">#REF!</definedName>
    <definedName name="_______________________________pj51">#REF!</definedName>
    <definedName name="_____________________________APU221">#REF!</definedName>
    <definedName name="_____________________________APU465" localSheetId="1">[1]!absc</definedName>
    <definedName name="_____________________________APU465">[1]!absc</definedName>
    <definedName name="_____________________________PJ50">#REF!</definedName>
    <definedName name="_____________________________pj51">#REF!</definedName>
    <definedName name="____________________________APU221">#REF!</definedName>
    <definedName name="____________________________APU465" localSheetId="1">[1]!absc</definedName>
    <definedName name="____________________________APU465">[1]!absc</definedName>
    <definedName name="____________________________PJ50">#REF!</definedName>
    <definedName name="____________________________pj51">#REF!</definedName>
    <definedName name="___________________________APU221">#REF!</definedName>
    <definedName name="___________________________APU465" localSheetId="1">[1]!absc</definedName>
    <definedName name="___________________________APU465">[1]!absc</definedName>
    <definedName name="___________________________PJ50">#REF!</definedName>
    <definedName name="___________________________pj51">#REF!</definedName>
    <definedName name="_________________________APU221">#REF!</definedName>
    <definedName name="_________________________APU465" localSheetId="1">[1]!absc</definedName>
    <definedName name="_________________________APU465">[1]!absc</definedName>
    <definedName name="_________________________PJ50">#REF!</definedName>
    <definedName name="_________________________pj51">#REF!</definedName>
    <definedName name="________________________APU221">#REF!</definedName>
    <definedName name="________________________APU465" localSheetId="1">[1]!absc</definedName>
    <definedName name="________________________APU465">[1]!absc</definedName>
    <definedName name="________________________PJ50">#REF!</definedName>
    <definedName name="________________________pj51">#REF!</definedName>
    <definedName name="_______________________APU221">#REF!</definedName>
    <definedName name="_______________________APU465" localSheetId="1">[1]!absc</definedName>
    <definedName name="_______________________APU465">[1]!absc</definedName>
    <definedName name="_______________________PJ50">#REF!</definedName>
    <definedName name="_______________________pj51">#REF!</definedName>
    <definedName name="______________________FS01" localSheetId="1">[2]!ERR</definedName>
    <definedName name="______________________FS01">[2]!ERR</definedName>
    <definedName name="_____________________FS01" localSheetId="1">[3]!ERR</definedName>
    <definedName name="_____________________FS01">[3]!ERR</definedName>
    <definedName name="____________________APU221">#REF!</definedName>
    <definedName name="____________________APU465" localSheetId="1">[1]!absc</definedName>
    <definedName name="____________________APU465">[1]!absc</definedName>
    <definedName name="____________________FS01" localSheetId="1">[2]!ERR</definedName>
    <definedName name="____________________FS01">[2]!ERR</definedName>
    <definedName name="____________________PJ50">#REF!</definedName>
    <definedName name="____________________pj51">#REF!</definedName>
    <definedName name="___________________FS01">#N/A</definedName>
    <definedName name="__________________FS01">#N/A</definedName>
    <definedName name="_________________FS01" localSheetId="1">[2]!ERR</definedName>
    <definedName name="_________________FS01">[2]!ERR</definedName>
    <definedName name="________________FS01">#N/A</definedName>
    <definedName name="_______________F">#N/A</definedName>
    <definedName name="_______________F_1">#NAME?</definedName>
    <definedName name="_______________F_2">#NAME?</definedName>
    <definedName name="_______________F_4">#NAME?</definedName>
    <definedName name="_______________F_6">#NAME?</definedName>
    <definedName name="_______________F_7">#NAME?</definedName>
    <definedName name="_______________F_8">#NAME?</definedName>
    <definedName name="_______________FS01">#N/A</definedName>
    <definedName name="_______________FS01_1">#NAME?</definedName>
    <definedName name="_______________FS01_2">#NAME?</definedName>
    <definedName name="_______________FS01_4">#NAME?</definedName>
    <definedName name="_______________FS01_6">#NAME?</definedName>
    <definedName name="_______________FS01_7">#NAME?</definedName>
    <definedName name="_______________FS01_8">#NAME?</definedName>
    <definedName name="______________F">#N/A</definedName>
    <definedName name="______________F_1">#NAME?</definedName>
    <definedName name="______________F_2">#NAME?</definedName>
    <definedName name="______________F_4">#NAME?</definedName>
    <definedName name="______________F_6">#NAME?</definedName>
    <definedName name="______________F_7">#NAME?</definedName>
    <definedName name="______________F_8">#NAME?</definedName>
    <definedName name="______________FS01">#N/A</definedName>
    <definedName name="______________FS01_1">#NAME?</definedName>
    <definedName name="______________FS01_2">#NAME?</definedName>
    <definedName name="______________FS01_4">#NAME?</definedName>
    <definedName name="______________FS01_6">#NAME?</definedName>
    <definedName name="______________FS01_7">#NAME?</definedName>
    <definedName name="______________FS01_8">#NAME?</definedName>
    <definedName name="_____________FS01" localSheetId="1">[4]!ERR</definedName>
    <definedName name="_____________FS01">[4]!ERR</definedName>
    <definedName name="____________F">#N/A</definedName>
    <definedName name="____________F_1">#NAME?</definedName>
    <definedName name="____________F_2">#NAME?</definedName>
    <definedName name="____________F_4">#NAME?</definedName>
    <definedName name="____________F_6">#NAME?</definedName>
    <definedName name="____________F_7">#NAME?</definedName>
    <definedName name="____________F_8">#NAME?</definedName>
    <definedName name="____________FS01">#N/A</definedName>
    <definedName name="____________FS01_1">#NAME?</definedName>
    <definedName name="____________FS01_2">#NAME?</definedName>
    <definedName name="____________FS01_4">#NAME?</definedName>
    <definedName name="____________FS01_6">#NAME?</definedName>
    <definedName name="____________FS01_7">#NAME?</definedName>
    <definedName name="____________FS01_8">#NAME?</definedName>
    <definedName name="___________F">#N/A</definedName>
    <definedName name="___________F_1">#NAME?</definedName>
    <definedName name="___________F_2">#NAME?</definedName>
    <definedName name="___________F_4">#NAME?</definedName>
    <definedName name="___________F_6">#NAME?</definedName>
    <definedName name="___________F_7">#NAME?</definedName>
    <definedName name="___________F_8">#NAME?</definedName>
    <definedName name="___________FS01">#N/A</definedName>
    <definedName name="___________FS01_1">#NAME?</definedName>
    <definedName name="___________FS01_2">#NAME?</definedName>
    <definedName name="___________FS01_4">#NAME?</definedName>
    <definedName name="___________FS01_6">#NAME?</definedName>
    <definedName name="___________FS01_7">#NAME?</definedName>
    <definedName name="___________FS01_8">#NAME?</definedName>
    <definedName name="__________APU221">#REF!</definedName>
    <definedName name="__________APU465" localSheetId="1">[1]!absc</definedName>
    <definedName name="__________APU465">[1]!absc</definedName>
    <definedName name="__________ff2005">#N/A</definedName>
    <definedName name="__________ff2005_1">#NAME?</definedName>
    <definedName name="__________ff2005_2">#NAME?</definedName>
    <definedName name="__________ff2005_4">#NAME?</definedName>
    <definedName name="__________ff2005_6">#NAME?</definedName>
    <definedName name="__________ff2005_7">#NAME?</definedName>
    <definedName name="__________ff2005_8">#NAME?</definedName>
    <definedName name="__________FS01" localSheetId="1">[5]!ERR</definedName>
    <definedName name="__________FS01">[5]!ERR</definedName>
    <definedName name="__________PJ50">#REF!</definedName>
    <definedName name="__________pj51">#REF!</definedName>
    <definedName name="_________APU221">#REF!</definedName>
    <definedName name="_________APU465" localSheetId="1">[1]!absc</definedName>
    <definedName name="_________APU465">[1]!absc</definedName>
    <definedName name="_________F">#N/A</definedName>
    <definedName name="_________F_1">#NAME?</definedName>
    <definedName name="_________F_2">#NAME?</definedName>
    <definedName name="_________F_4">#NAME?</definedName>
    <definedName name="_________F_6">#NAME?</definedName>
    <definedName name="_________F_7">#NAME?</definedName>
    <definedName name="_________F_8">#NAME?</definedName>
    <definedName name="_________ff2005">#N/A</definedName>
    <definedName name="_________ff2005_1">#NAME?</definedName>
    <definedName name="_________ff2005_2">#NAME?</definedName>
    <definedName name="_________ff2005_4">#NAME?</definedName>
    <definedName name="_________ff2005_6">#NAME?</definedName>
    <definedName name="_________ff2005_7">#NAME?</definedName>
    <definedName name="_________ff2005_8">#NAME?</definedName>
    <definedName name="_________FS01">#N/A</definedName>
    <definedName name="_________FS01_1">#NAME?</definedName>
    <definedName name="_________FS01_2">#NAME?</definedName>
    <definedName name="_________FS01_4">#NAME?</definedName>
    <definedName name="_________FS01_6">#NAME?</definedName>
    <definedName name="_________FS01_7">#NAME?</definedName>
    <definedName name="_________FS01_8">#NAME?</definedName>
    <definedName name="_________PJ50">#REF!</definedName>
    <definedName name="_________pj51">#REF!</definedName>
    <definedName name="________APU221">#REF!</definedName>
    <definedName name="________APU465" localSheetId="1">[1]!absc</definedName>
    <definedName name="________APU465">[1]!absc</definedName>
    <definedName name="________F">#N/A</definedName>
    <definedName name="________F_1">#NAME?</definedName>
    <definedName name="________F_2">#NAME?</definedName>
    <definedName name="________F_4">#NAME?</definedName>
    <definedName name="________F_6">#NAME?</definedName>
    <definedName name="________F_7">#NAME?</definedName>
    <definedName name="________F_8">#NAME?</definedName>
    <definedName name="________FS01">#N/A</definedName>
    <definedName name="________FS01_1">#NAME?</definedName>
    <definedName name="________FS01_2">#NAME?</definedName>
    <definedName name="________FS01_4">#NAME?</definedName>
    <definedName name="________FS01_6">#NAME?</definedName>
    <definedName name="________FS01_7">#NAME?</definedName>
    <definedName name="________FS01_8">#NAME?</definedName>
    <definedName name="________PJ50">#REF!</definedName>
    <definedName name="________pj51">#REF!</definedName>
    <definedName name="_______APU221">#REF!</definedName>
    <definedName name="_______APU465" localSheetId="1">[1]!absc</definedName>
    <definedName name="_______APU465">[1]!absc</definedName>
    <definedName name="_______F">#N/A</definedName>
    <definedName name="_______F_1">#NAME?</definedName>
    <definedName name="_______F_2">#NAME?</definedName>
    <definedName name="_______F_4">#NAME?</definedName>
    <definedName name="_______F_6">#NAME?</definedName>
    <definedName name="_______F_7">#NAME?</definedName>
    <definedName name="_______F_8">#NAME?</definedName>
    <definedName name="_______ff2005">#N/A</definedName>
    <definedName name="_______ff2005_1">#NAME?</definedName>
    <definedName name="_______ff2005_2">#NAME?</definedName>
    <definedName name="_______ff2005_4">#NAME?</definedName>
    <definedName name="_______ff2005_6">#NAME?</definedName>
    <definedName name="_______ff2005_7">#NAME?</definedName>
    <definedName name="_______ff2005_8">#NAME?</definedName>
    <definedName name="_______FS01">#N/A</definedName>
    <definedName name="_______FS01_1">#NAME?</definedName>
    <definedName name="_______FS01_2">#NAME?</definedName>
    <definedName name="_______FS01_4">#NAME?</definedName>
    <definedName name="_______FS01_6">#NAME?</definedName>
    <definedName name="_______FS01_7">#NAME?</definedName>
    <definedName name="_______FS01_8">#NAME?</definedName>
    <definedName name="_______PJ50">#REF!</definedName>
    <definedName name="_______pj51">#REF!</definedName>
    <definedName name="_______TD02">#N/A</definedName>
    <definedName name="_______TD02_1">#NAME?</definedName>
    <definedName name="_______TD02_2">#NAME?</definedName>
    <definedName name="_______TD02_4">#NAME?</definedName>
    <definedName name="_______TD02_6">#NAME?</definedName>
    <definedName name="_______TD02_7">#NAME?</definedName>
    <definedName name="_______TD02_8">#NAME?</definedName>
    <definedName name="______A251140">#REF!</definedName>
    <definedName name="______A251150">#REF!</definedName>
    <definedName name="______APU221">#REF!</definedName>
    <definedName name="______APU465" localSheetId="1">[1]!absc</definedName>
    <definedName name="______APU465">[1]!absc</definedName>
    <definedName name="______F">#N/A</definedName>
    <definedName name="______F_1">#NAME?</definedName>
    <definedName name="______F_2">#NAME?</definedName>
    <definedName name="______F_4">#NAME?</definedName>
    <definedName name="______F_6">#NAME?</definedName>
    <definedName name="______F_7">#NAME?</definedName>
    <definedName name="______F_8">#NAME?</definedName>
    <definedName name="______FS01">#N/A</definedName>
    <definedName name="______FS01_1">#NAME?</definedName>
    <definedName name="______FS01_2">#NAME?</definedName>
    <definedName name="______FS01_4">#NAME?</definedName>
    <definedName name="______FS01_6">#NAME?</definedName>
    <definedName name="______FS01_7">#NAME?</definedName>
    <definedName name="______FS01_8">#NAME?</definedName>
    <definedName name="______PJ50">#REF!</definedName>
    <definedName name="______pj51">#REF!</definedName>
    <definedName name="______TD02">#N/A</definedName>
    <definedName name="______TD02_1">#NAME?</definedName>
    <definedName name="______TD02_2">#NAME?</definedName>
    <definedName name="______TD02_4">#NAME?</definedName>
    <definedName name="______TD02_6">#NAME?</definedName>
    <definedName name="______TD02_7">#NAME?</definedName>
    <definedName name="______TD02_8">#NAME?</definedName>
    <definedName name="_____APU221">#REF!</definedName>
    <definedName name="_____APU465" localSheetId="1">[1]!absc</definedName>
    <definedName name="_____APU465">[1]!absc</definedName>
    <definedName name="_____F">#N/A</definedName>
    <definedName name="_____F_1">#NAME?</definedName>
    <definedName name="_____F_2">#NAME?</definedName>
    <definedName name="_____F_4">#NAME?</definedName>
    <definedName name="_____F_6">#NAME?</definedName>
    <definedName name="_____F_7">#NAME?</definedName>
    <definedName name="_____F_8">#NAME?</definedName>
    <definedName name="_____ff2005">#N/A</definedName>
    <definedName name="_____ff2005_1">#NAME?</definedName>
    <definedName name="_____ff2005_2">#NAME?</definedName>
    <definedName name="_____ff2005_4">#NAME?</definedName>
    <definedName name="_____ff2005_6">#NAME?</definedName>
    <definedName name="_____ff2005_7">#NAME?</definedName>
    <definedName name="_____ff2005_8">#NAME?</definedName>
    <definedName name="_____FS01">#N/A</definedName>
    <definedName name="_____FS01_1">#NAME?</definedName>
    <definedName name="_____FS01_2">#NAME?</definedName>
    <definedName name="_____FS01_4">#NAME?</definedName>
    <definedName name="_____FS01_6">#NAME?</definedName>
    <definedName name="_____FS01_7">#NAME?</definedName>
    <definedName name="_____FS01_8">#NAME?</definedName>
    <definedName name="_____NG1">[6]CONCRETO!$AG$5:$AG$105</definedName>
    <definedName name="_____NG2">[6]CONCRETO!$AL$5:$AL$80</definedName>
    <definedName name="_____NG3">[6]CONCRETO!$AQ$5:$AQ$80</definedName>
    <definedName name="_____NG4">[6]CONCRETO!$AU$5:$AU$80</definedName>
    <definedName name="_____PJ50">#REF!</definedName>
    <definedName name="_____pj51">#REF!</definedName>
    <definedName name="_____Ret13">[6]CONCRETO!$O$5:$O$71</definedName>
    <definedName name="_____Ret19">[6]CONCRETO!$N$5:$N$71</definedName>
    <definedName name="_____Ret25">[6]CONCRETO!$M$5:$M$71</definedName>
    <definedName name="_____Ret50">[6]CONCRETO!$K$5:$K$70</definedName>
    <definedName name="_____Ret63">[6]CONCRETO!$J$5:$J$70</definedName>
    <definedName name="____A251140">#REF!</definedName>
    <definedName name="____A251150">#REF!</definedName>
    <definedName name="____APU221">#REF!</definedName>
    <definedName name="____APU465" localSheetId="1">[1]!absc</definedName>
    <definedName name="____APU465">[1]!absc</definedName>
    <definedName name="____F">#N/A</definedName>
    <definedName name="____F_1">#NAME?</definedName>
    <definedName name="____F_2">#NAME?</definedName>
    <definedName name="____F_4">#NAME?</definedName>
    <definedName name="____F_6">#NAME?</definedName>
    <definedName name="____F_7">#NAME?</definedName>
    <definedName name="____F_8">#NAME?</definedName>
    <definedName name="____ff2005">#N/A</definedName>
    <definedName name="____ff2005_1">#NAME?</definedName>
    <definedName name="____ff2005_2">#NAME?</definedName>
    <definedName name="____ff2005_4">#NAME?</definedName>
    <definedName name="____ff2005_6">#NAME?</definedName>
    <definedName name="____ff2005_7">#NAME?</definedName>
    <definedName name="____ff2005_8">#NAME?</definedName>
    <definedName name="____FS01">#N/A</definedName>
    <definedName name="____FS01_1">#NAME?</definedName>
    <definedName name="____FS01_2">#NAME?</definedName>
    <definedName name="____FS01_4">#NAME?</definedName>
    <definedName name="____FS01_6">#NAME?</definedName>
    <definedName name="____FS01_7">#NAME?</definedName>
    <definedName name="____FS01_8">#NAME?</definedName>
    <definedName name="____NG1">[6]CONCRETO!$AG$5:$AG$105</definedName>
    <definedName name="____NG2">[6]CONCRETO!$AL$5:$AL$80</definedName>
    <definedName name="____NG3">[6]CONCRETO!$AQ$5:$AQ$80</definedName>
    <definedName name="____NG4">[6]CONCRETO!$AU$5:$AU$80</definedName>
    <definedName name="____PJ50">#REF!</definedName>
    <definedName name="____pj51">#REF!</definedName>
    <definedName name="____Ret13">[6]CONCRETO!$O$5:$O$71</definedName>
    <definedName name="____Ret19">[6]CONCRETO!$N$5:$N$71</definedName>
    <definedName name="____Ret25">[6]CONCRETO!$M$5:$M$71</definedName>
    <definedName name="____Ret50">[6]CONCRETO!$K$5:$K$70</definedName>
    <definedName name="____Ret63">[6]CONCRETO!$J$5:$J$70</definedName>
    <definedName name="____TD02">#N/A</definedName>
    <definedName name="____TD02_1">#NAME?</definedName>
    <definedName name="____TD02_2">#NAME?</definedName>
    <definedName name="____TD02_4">#NAME?</definedName>
    <definedName name="____TD02_6">#NAME?</definedName>
    <definedName name="____TD02_7">#NAME?</definedName>
    <definedName name="____TD02_8">#NAME?</definedName>
    <definedName name="___A251140">#REF!</definedName>
    <definedName name="___A251150">#REF!</definedName>
    <definedName name="___APU221">#REF!</definedName>
    <definedName name="___APU465" localSheetId="1">[1]!absc</definedName>
    <definedName name="___APU465">[1]!absc</definedName>
    <definedName name="___EST12">#REF!</definedName>
    <definedName name="___F">#N/A</definedName>
    <definedName name="___ff2005">#N/A</definedName>
    <definedName name="___FS01">#N/A</definedName>
    <definedName name="___FS01_6">#NAME?</definedName>
    <definedName name="___FS01_7">#NAME?</definedName>
    <definedName name="___FS01_8">#NAME?</definedName>
    <definedName name="___mun2">#REF!</definedName>
    <definedName name="___NG1">[6]CONCRETO!$AG$5:$AG$105</definedName>
    <definedName name="___NG2">[6]CONCRETO!$AL$5:$AL$80</definedName>
    <definedName name="___NG3">[6]CONCRETO!$AQ$5:$AQ$80</definedName>
    <definedName name="___NG4">[6]CONCRETO!$AU$5:$AU$80</definedName>
    <definedName name="___PJ50">#REF!</definedName>
    <definedName name="___pj51">#REF!</definedName>
    <definedName name="___Ret13">[6]CONCRETO!$O$5:$O$71</definedName>
    <definedName name="___Ret19">[6]CONCRETO!$N$5:$N$71</definedName>
    <definedName name="___Ret25">[6]CONCRETO!$M$5:$M$71</definedName>
    <definedName name="___Ret50">[6]CONCRETO!$K$5:$K$70</definedName>
    <definedName name="___Ret63">[6]CONCRETO!$J$5:$J$70</definedName>
    <definedName name="___TD02">#N/A</definedName>
    <definedName name="__123Graph_A" hidden="1">[7]AIU!$D$338:$D$357</definedName>
    <definedName name="__123Graph_Acaja" hidden="1">[7]EVA!$D$39:$AD$39</definedName>
    <definedName name="__123Graph_ACart_AnticAdic" hidden="1">[7]EVA!$F$95:$I$95</definedName>
    <definedName name="__123Graph_AFACTURAC" hidden="1">[7]Program!$B$120:$Y$120</definedName>
    <definedName name="__123Graph_AGraph2" hidden="1">[7]AIU!$D$338:$D$357</definedName>
    <definedName name="__123Graph_Bcaja" hidden="1">[7]EVA!$D$56:$AD$56</definedName>
    <definedName name="__123Graph_BCart_AnticAdic" hidden="1">[7]EVA!$F$96:$I$96</definedName>
    <definedName name="__123Graph_Ccaja" hidden="1">[7]EVA!$D$58:$AD$58</definedName>
    <definedName name="__123Graph_CCart_AnticAdic" hidden="1">[7]EVA!$F$97:$I$97</definedName>
    <definedName name="__123Graph_Dcaja" hidden="1">[7]EVA!$D$61:$AD$61</definedName>
    <definedName name="__123Graph_DCart_AnticAdic" hidden="1">[7]EVA!$F$99:$I$99</definedName>
    <definedName name="__123Graph_ECart_AnticAdic" hidden="1">[7]EVA!$F$99:$I$99</definedName>
    <definedName name="__123Graph_LBL_ACart_AnticAdic" hidden="1">[7]EVA!$J$95:$K$95</definedName>
    <definedName name="__123Graph_LBL_Ccaja" hidden="1">[7]EVA!$D$58:$AD$58</definedName>
    <definedName name="__123Graph_LBL_DCart_AnticAdic" hidden="1">[7]EVA!$F$98:$I$98</definedName>
    <definedName name="__123Graph_X" hidden="1">[7]AIU!$C$338:$C$357</definedName>
    <definedName name="__123Graph_Xcaja" hidden="1">[7]EVA!$D$6:$AD$6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251140">#REF!</definedName>
    <definedName name="__A25115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[8]INV!$A$25:$D$28</definedName>
    <definedName name="__AFC3">[8]INV!$F$25:$I$28</definedName>
    <definedName name="__AFC5">[8]INV!$K$25:$N$28</definedName>
    <definedName name="__aiu2">[9]AIU!$J$105</definedName>
    <definedName name="__APU221">#REF!</definedName>
    <definedName name="__APU465" localSheetId="1">[1]!absc</definedName>
    <definedName name="__APU465">[1]!absc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[8]INV!$A$5:$D$8</definedName>
    <definedName name="__BGC3">[8]INV!$F$5:$I$8</definedName>
    <definedName name="__BGC5">[8]INV!$K$5:$N$8</definedName>
    <definedName name="__CAC1">[8]INV!$A$19:$D$22</definedName>
    <definedName name="__CAC3">[8]INV!$F$19:$I$22</definedName>
    <definedName name="__CAC5">[8]INV!$K$19:$N$22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#N/A</definedName>
    <definedName name="__F_1">#NAME?</definedName>
    <definedName name="__F_2">#NAME?</definedName>
    <definedName name="__F_4">#NAME?</definedName>
    <definedName name="__F_6">#NAME?</definedName>
    <definedName name="__F_7">#NAME?</definedName>
    <definedName name="__F_8">#NAME?</definedName>
    <definedName name="__ff2005">#N/A</definedName>
    <definedName name="__ff2005_1">#NAME?</definedName>
    <definedName name="__ff2005_2">#NAME?</definedName>
    <definedName name="__ff2005_4">#NAME?</definedName>
    <definedName name="__ff2005_6">#NAME?</definedName>
    <definedName name="__ff2005_7">#NAME?</definedName>
    <definedName name="__ff2005_8">#NAME?</definedName>
    <definedName name="__FS01">#N/A</definedName>
    <definedName name="__FS01_1">#NAME?</definedName>
    <definedName name="__FS01_2">#NAME?</definedName>
    <definedName name="__FS01_4">#NAME?</definedName>
    <definedName name="__FS01_6">#NAME?</definedName>
    <definedName name="__FS01_7">#NAME?</definedName>
    <definedName name="__FS01_8">#NAME?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un2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G1">[6]CONCRETO!$AG$5:$AG$105</definedName>
    <definedName name="__NG2">[6]CONCRETO!$AL$5:$AL$80</definedName>
    <definedName name="__NG3">[6]CONCRETO!$AQ$5:$AQ$80</definedName>
    <definedName name="__NG4">[6]CONCRETO!$AU$5:$AU$80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ef4">#REF!</definedName>
    <definedName name="__Ret13">[6]CONCRETO!$O$5:$O$71</definedName>
    <definedName name="__Ret19">[6]CONCRETO!$N$5:$N$71</definedName>
    <definedName name="__Ret25">[6]CONCRETO!$M$5:$M$71</definedName>
    <definedName name="__Ret50">[6]CONCRETO!$K$5:$K$70</definedName>
    <definedName name="__Ret63">[6]CONCRETO!$J$5:$J$70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[8]INV!$A$12:$D$15</definedName>
    <definedName name="__SBC3">[8]INV!$F$12:$I$15</definedName>
    <definedName name="__SBC5">[8]INV!$K$12:$N$15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D02">#N/A</definedName>
    <definedName name="__TD02_1">#NAME?</definedName>
    <definedName name="__TD02_2">#NAME?</definedName>
    <definedName name="__TD02_4">#NAME?</definedName>
    <definedName name="__TD02_6">#NAME?</definedName>
    <definedName name="__TD02_7">#NAME?</definedName>
    <definedName name="__TD02_8">#NAME?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02A028">[10]materiales!#REF!</definedName>
    <definedName name="_02B029">[10]materiales!#REF!</definedName>
    <definedName name="_02B030">[10]materiales!#REF!</definedName>
    <definedName name="_04A05">[10]materiales!#REF!</definedName>
    <definedName name="_06H0054">[10]materiales!#REF!</definedName>
    <definedName name="_07C001">[10]materiales!#REF!</definedName>
    <definedName name="_08A089">[10]materiales!#REF!</definedName>
    <definedName name="_1__123Graph_ACart_Utilidad" hidden="1">[7]EVA!$F$104:$I$104</definedName>
    <definedName name="_10C023">[10]materiales!#REF!</definedName>
    <definedName name="_10C045">[10]materiales!#REF!</definedName>
    <definedName name="_10D010">[10]materiales!#REF!</definedName>
    <definedName name="_10M001">[10]materiales!#REF!</definedName>
    <definedName name="_11B032">[10]materiales!#REF!</definedName>
    <definedName name="_11B033">[10]materiales!#REF!</definedName>
    <definedName name="_11B034">[10]materiales!#REF!</definedName>
    <definedName name="_11Z100">[10]materiales!#REF!</definedName>
    <definedName name="_12B006">[10]materiales!#REF!</definedName>
    <definedName name="_13B085">[10]materiales!#REF!</definedName>
    <definedName name="_13B151">[10]materiales!#REF!</definedName>
    <definedName name="_13B200">[10]materiales!#REF!</definedName>
    <definedName name="_13H099">[10]materiales!#REF!</definedName>
    <definedName name="_19F002">[10]materiales!#REF!</definedName>
    <definedName name="_19F003">[10]materiales!#REF!</definedName>
    <definedName name="_19F004">[10]materiales!#REF!</definedName>
    <definedName name="_2__123Graph_BCart_Utilidad" hidden="1">[7]EVA!$F$105:$I$105</definedName>
    <definedName name="_22A018">[10]materiales!#REF!</definedName>
    <definedName name="_22A047">[10]materiales!#REF!</definedName>
    <definedName name="_22A061">[10]materiales!#REF!</definedName>
    <definedName name="_22A062">[10]materiales!#REF!</definedName>
    <definedName name="_22B013">[10]materiales!#REF!</definedName>
    <definedName name="_22B016">[10]materiales!#REF!</definedName>
    <definedName name="_22B057">[10]materiales!#REF!</definedName>
    <definedName name="_22C001">[10]materiales!#REF!</definedName>
    <definedName name="_24A005">[10]materiales!#REF!</definedName>
    <definedName name="_27A006">[10]materiales!#REF!</definedName>
    <definedName name="_27A010">[10]materiales!#REF!</definedName>
    <definedName name="_27A013">[10]materiales!#REF!</definedName>
    <definedName name="_27A017">[10]materiales!#REF!</definedName>
    <definedName name="_27A022">[10]materiales!#REF!</definedName>
    <definedName name="_27A053">[10]materiales!#REF!</definedName>
    <definedName name="_27A068">[10]materiales!#REF!</definedName>
    <definedName name="_27A136">[10]materiales!#REF!</definedName>
    <definedName name="_27A140">[10]materiales!#REF!</definedName>
    <definedName name="_27A154">[10]materiales!#REF!</definedName>
    <definedName name="_27A189">[10]materiales!#REF!</definedName>
    <definedName name="_27A223">[10]materiales!#REF!</definedName>
    <definedName name="_27A224">[10]materiales!#REF!</definedName>
    <definedName name="_27A225">[10]materiales!#REF!</definedName>
    <definedName name="_27A227">[10]materiales!#REF!</definedName>
    <definedName name="_27A229">[10]materiales!#REF!</definedName>
    <definedName name="_27A236">[10]materiales!#REF!</definedName>
    <definedName name="_27A237">[10]materiales!#REF!</definedName>
    <definedName name="_27A238">[10]materiales!#REF!</definedName>
    <definedName name="_27A239">[10]materiales!#REF!</definedName>
    <definedName name="_27A240">[10]materiales!#REF!</definedName>
    <definedName name="_27A241">[10]materiales!#REF!</definedName>
    <definedName name="_27A242">[10]materiales!#REF!</definedName>
    <definedName name="_27A243">[10]materiales!#REF!</definedName>
    <definedName name="_27A244">[10]materiales!#REF!</definedName>
    <definedName name="_27A247">[10]materiales!#REF!</definedName>
    <definedName name="_27A252">[10]materiales!#REF!</definedName>
    <definedName name="_27A256">[10]materiales!#REF!</definedName>
    <definedName name="_27A257">[10]materiales!#REF!</definedName>
    <definedName name="_27A258">[10]materiales!#REF!</definedName>
    <definedName name="_27A259">[10]materiales!#REF!</definedName>
    <definedName name="_27A260">[10]materiales!#REF!</definedName>
    <definedName name="_27A268">[10]materiales!#REF!</definedName>
    <definedName name="_27A269">[10]materiales!#REF!</definedName>
    <definedName name="_27A274">[10]materiales!#REF!</definedName>
    <definedName name="_27A276">[10]materiales!#REF!</definedName>
    <definedName name="_27A282">[10]materiales!#REF!</definedName>
    <definedName name="_27A287">[10]materiales!#REF!</definedName>
    <definedName name="_27A288">[10]materiales!#REF!</definedName>
    <definedName name="_27A289">[10]materiales!#REF!</definedName>
    <definedName name="_27A293">[10]materiales!#REF!</definedName>
    <definedName name="_27A294">[10]materiales!#REF!</definedName>
    <definedName name="_27A299">[10]materiales!#REF!</definedName>
    <definedName name="_27A308">[10]materiales!#REF!</definedName>
    <definedName name="_27A311">[10]materiales!#REF!</definedName>
    <definedName name="_27A341">[10]materiales!#REF!</definedName>
    <definedName name="_27A344">[10]materiales!#REF!</definedName>
    <definedName name="_27A350">[10]materiales!#REF!</definedName>
    <definedName name="_27A357">[10]materiales!#REF!</definedName>
    <definedName name="_27A372">[10]materiales!#REF!</definedName>
    <definedName name="_27A373">[10]materiales!#REF!</definedName>
    <definedName name="_27A397">[10]materiales!#REF!</definedName>
    <definedName name="_27A399">[10]materiales!#REF!</definedName>
    <definedName name="_27A404">[10]materiales!#REF!</definedName>
    <definedName name="_27A469">[10]materiales!#REF!</definedName>
    <definedName name="_27A472">[10]materiales!#REF!</definedName>
    <definedName name="_27A584">[10]materiales!#REF!</definedName>
    <definedName name="_27A585">[10]materiales!#REF!</definedName>
    <definedName name="_27A586">[10]materiales!#REF!</definedName>
    <definedName name="_27A595">[10]materiales!#REF!</definedName>
    <definedName name="_3__123Graph_CCart_Utilidad" hidden="1">[7]EVA!$F$106:$I$106</definedName>
    <definedName name="_4__123Graph_LBL_ACart_Utilidad" hidden="1">[7]EVA!$F$109:$I$109</definedName>
    <definedName name="_5__123Graph_LBL_BCart_Utilidad" hidden="1">[7]EVA!$F$110:$I$110</definedName>
    <definedName name="_6__123Graph_LBL_CCart_Utilidad" hidden="1">[7]EVA!$F$111:$I$111</definedName>
    <definedName name="_7__123Graph_XCart_Utilidad" hidden="1">[7]EVA!$F$103:$I$103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251140">#REF!</definedName>
    <definedName name="_A25115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FC1">[8]INV!$A$25:$D$28</definedName>
    <definedName name="_AFC3">[8]INV!$F$25:$I$28</definedName>
    <definedName name="_AFC5">[8]INV!$K$25:$N$28</definedName>
    <definedName name="_aiu2">[9]AIU!$J$105</definedName>
    <definedName name="_APU221">#REF!</definedName>
    <definedName name="_APU465" localSheetId="1">[1]!absc</definedName>
    <definedName name="_APU465">[1]!absc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[8]INV!$A$5:$D$8</definedName>
    <definedName name="_BGC3">[8]INV!$F$5:$I$8</definedName>
    <definedName name="_BGC5">[8]INV!$K$5:$N$8</definedName>
    <definedName name="_CAC1">[8]INV!$A$19:$D$22</definedName>
    <definedName name="_CAC3">[8]INV!$F$19:$I$22</definedName>
    <definedName name="_CAC5">[8]INV!$K$19:$N$22</definedName>
    <definedName name="_e">#NAME?</definedName>
    <definedName name="_e_6">#NAME?</definedName>
    <definedName name="_e_7">#NAME?</definedName>
    <definedName name="_e_8">#NAME?</definedName>
    <definedName name="_ENE16" hidden="1">{#N/A,#N/A,FALSE,"Hoja1";#N/A,#N/A,FALSE,"Hoja2"}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#N/A</definedName>
    <definedName name="_F_1">#NAME?</definedName>
    <definedName name="_F_2">#NAME?</definedName>
    <definedName name="_F_4">#NAME?</definedName>
    <definedName name="_F_6">#NAME?</definedName>
    <definedName name="_F_7">#NAME?</definedName>
    <definedName name="_F_8">#NAME?</definedName>
    <definedName name="_ff2005">#N/A</definedName>
    <definedName name="_ff2005_1">#NAME?</definedName>
    <definedName name="_ff2005_2">#NAME?</definedName>
    <definedName name="_ff2005_4">#NAME?</definedName>
    <definedName name="_ff2005_6">#NAME?</definedName>
    <definedName name="_ff2005_7">#NAME?</definedName>
    <definedName name="_ff2005_8">#NAME?</definedName>
    <definedName name="_Fill" hidden="1">#REF!</definedName>
    <definedName name="_FS01">#N/A</definedName>
    <definedName name="_FS01_1">#NAME?</definedName>
    <definedName name="_FS01_2">#NAME?</definedName>
    <definedName name="_FS01_4">#NAME?</definedName>
    <definedName name="_FS01_6">#NAME?</definedName>
    <definedName name="_FS01_7">#NAME?</definedName>
    <definedName name="_FS01_8">#NAME?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[11]OCTUBRE!#REF!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E247">[12]CLAVES!#REF!</definedName>
    <definedName name="_ME26">[12]CLAVES!#REF!</definedName>
    <definedName name="_ME35">[12]CLAVES!#REF!</definedName>
    <definedName name="_mov1" hidden="1">{#N/A,#N/A,FALSE,"Hoja1";#N/A,#N/A,FALSE,"Hoja2"}</definedName>
    <definedName name="_mun2">[13]PESOS!#REF!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G1">[6]CONCRETO!$AG$5:$AG$105</definedName>
    <definedName name="_NG2">[6]CONCRETO!$AL$5:$AL$80</definedName>
    <definedName name="_NG3">[6]CONCRETO!$AQ$5:$AQ$80</definedName>
    <definedName name="_NG4">[6]CONCRETO!$AU$5:$AU$80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J50">#REF!</definedName>
    <definedName name="_pj51">#REF!</definedName>
    <definedName name="_r" localSheetId="1">[14]!ERR</definedName>
    <definedName name="_r">[14]!ERR</definedName>
    <definedName name="_r4r" hidden="1">{"via1",#N/A,TRUE,"general";"via2",#N/A,TRUE,"general";"via3",#N/A,TRUE,"general"}</definedName>
    <definedName name="_rc">#REF!</definedName>
    <definedName name="_ref4">#REF!</definedName>
    <definedName name="_Ret13">[6]CONCRETO!$O$5:$O$71</definedName>
    <definedName name="_Ret19">[6]CONCRETO!$N$5:$N$71</definedName>
    <definedName name="_Ret25">[6]CONCRETO!$M$5:$M$71</definedName>
    <definedName name="_Ret50">[6]CONCRETO!$K$5:$K$70</definedName>
    <definedName name="_Ret63">[6]CONCRETO!$J$5:$J$70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[8]INV!$A$12:$D$15</definedName>
    <definedName name="_SBC3">[8]INV!$F$12:$I$15</definedName>
    <definedName name="_SBC5">[8]INV!$K$12:$N$15</definedName>
    <definedName name="_SE212">[12]CLAVES!#REF!</definedName>
    <definedName name="_SE216">[12]CLAVES!#REF!</definedName>
    <definedName name="_SE217">[12]CLAVES!#REF!</definedName>
    <definedName name="_SE218">[12]CLAVES!#REF!</definedName>
    <definedName name="_SE220">[12]CLAVES!#REF!</definedName>
    <definedName name="_SE221">[12]CLAVES!#REF!</definedName>
    <definedName name="_SE225">[12]CLAVES!#REF!</definedName>
    <definedName name="_SE227">[12]CLAVES!#REF!</definedName>
    <definedName name="_SE25">[12]CLAVES!#REF!</definedName>
    <definedName name="_SE27">[12]CLAVES!#REF!</definedName>
    <definedName name="_SE28">[12]CLAVES!#REF!</definedName>
    <definedName name="_Sort" hidden="1">[11]OCTUBRE!#REF!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D02">#N/A</definedName>
    <definedName name="_TD02_1">#NAME?</definedName>
    <definedName name="_TD02_2">#NAME?</definedName>
    <definedName name="_TD02_4">#NAME?</definedName>
    <definedName name="_TD02_6">#NAME?</definedName>
    <definedName name="_TD02_7">#NAME?</definedName>
    <definedName name="_TD02_8">#NAME?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">#NAME?</definedName>
    <definedName name="_X_1">#NAME?</definedName>
    <definedName name="_X_10">#N/A</definedName>
    <definedName name="_X_2">#NAME?</definedName>
    <definedName name="_X_3">#N/A</definedName>
    <definedName name="_X_4">#NAME?</definedName>
    <definedName name="_X_5">#NAME?</definedName>
    <definedName name="_X_6">#NAME?</definedName>
    <definedName name="_X_7">#NAME?</definedName>
    <definedName name="_X_8">#NAME?</definedName>
    <definedName name="_X_9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">#NAME?</definedName>
    <definedName name="_Z_1">#NAME?</definedName>
    <definedName name="_Z_10">#N/A</definedName>
    <definedName name="_Z_2">#NAME?</definedName>
    <definedName name="_Z_3">#N/A</definedName>
    <definedName name="_Z_4">#NAME?</definedName>
    <definedName name="_Z_5">#NAME?</definedName>
    <definedName name="_Z_6">#NAME?</definedName>
    <definedName name="_Z_7">#NAME?</definedName>
    <definedName name="_Z_8">#NAME?</definedName>
    <definedName name="_Z_9">#N/A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_6">#NAME?</definedName>
    <definedName name="a_7">#NAME?</definedName>
    <definedName name="a_8">#NAME?</definedName>
    <definedName name="A_impresión_IM">#REF!</definedName>
    <definedName name="A18A200">#REF!</definedName>
    <definedName name="a2a" hidden="1">{"TAB1",#N/A,TRUE,"GENERAL";"TAB2",#N/A,TRUE,"GENERAL";"TAB3",#N/A,TRUE,"GENERAL";"TAB4",#N/A,TRUE,"GENERAL";"TAB5",#N/A,TRUE,"GENERAL"}</definedName>
    <definedName name="aa" hidden="1">{#N/A,#N/A,TRUE,"Unifilar"}</definedName>
    <definedName name="AAA">#N/A</definedName>
    <definedName name="AAA_1">#NAME?</definedName>
    <definedName name="AAA_10">#N/A</definedName>
    <definedName name="AAA_2">#NAME?</definedName>
    <definedName name="AAA_3">#N/A</definedName>
    <definedName name="AAA_4">#NAME?</definedName>
    <definedName name="AAA_5">#NAME?</definedName>
    <definedName name="AAA_6">#NAME?</definedName>
    <definedName name="AAA_7">#NAME?</definedName>
    <definedName name="AAA_8">#NAME?</definedName>
    <definedName name="AAA_9">#N/A</definedName>
    <definedName name="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[8]AASHTO!$A$14:$F$17</definedName>
    <definedName name="AALI">[16]CLAVES!$E$46</definedName>
    <definedName name="AALIS">[16]CLAVES!$G$46</definedName>
    <definedName name="AARR">[16]CLAVES!$E$52</definedName>
    <definedName name="AARRS">[16]CLAVES!$G$52</definedName>
    <definedName name="aas" hidden="1">{"TAB1",#N/A,TRUE,"GENERAL";"TAB2",#N/A,TRUE,"GENERAL";"TAB3",#N/A,TRUE,"GENERAL";"TAB4",#N/A,TRUE,"GENERAL";"TAB5",#N/A,TRUE,"GENERAL"}</definedName>
    <definedName name="AAWG12">[12]CLAVES!#REF!</definedName>
    <definedName name="AAWG12S">[12]CLAVES!#REF!</definedName>
    <definedName name="ab">#REF!</definedName>
    <definedName name="ABC">#REF!</definedName>
    <definedName name="ABG">[8]AASHTO!$A$2:$F$5</definedName>
    <definedName name="absc" localSheetId="1">[17]!absc</definedName>
    <definedName name="absc">[17]!absc</definedName>
    <definedName name="ABSC1" localSheetId="1">[19]!absc</definedName>
    <definedName name="ABSC1">[19]!absc</definedName>
    <definedName name="AccessDatabase" hidden="1">"C:\C-314\VOLUMENES\volfin4.mdb"</definedName>
    <definedName name="ACEC">[16]CLAVES!$E$47</definedName>
    <definedName name="ACECS">[16]CLAVES!$G$47</definedName>
    <definedName name="Acefy4200">'[20]APUS BASIC'!$G$340</definedName>
    <definedName name="Acero_corrugado">'[20]LISTADO DE MATERIALES Y EQUIPOS'!$B$14</definedName>
    <definedName name="ACIP">[16]CLAVES!$E$53</definedName>
    <definedName name="ACIPS">[16]CLAVES!$G$53</definedName>
    <definedName name="Acopla_sanitario_grival">'[20]LISTADO DE MATERIALES Y EQUIPOS'!$B$70</definedName>
    <definedName name="ACSA">[16]CLAVES!$E$40</definedName>
    <definedName name="ACSAS">[16]CLAVES!$G$40</definedName>
    <definedName name="ACTA">#REF!</definedName>
    <definedName name="acta_parcial_1">[21]PRE1!#REF!</definedName>
    <definedName name="ACTA1">#REF!</definedName>
    <definedName name="ACTA2">#REF!</definedName>
    <definedName name="actamodifacion" hidden="1">{#N/A,#N/A,TRUE,"Unifilar"}</definedName>
    <definedName name="ad">#REF!</definedName>
    <definedName name="ADAD">#REF!</definedName>
    <definedName name="Adaptador_pvc">'[20]LISTADO DE MATERIALES Y EQUIPOS'!$B$125</definedName>
    <definedName name="ADFE">#N/A</definedName>
    <definedName name="ADFGSDB" hidden="1">{"via1",#N/A,TRUE,"general";"via2",#N/A,TRUE,"general";"via3",#N/A,TRUE,"general"}</definedName>
    <definedName name="ADMON">[12]CLAVES!$E$387</definedName>
    <definedName name="ADMONS">[12]CLAVES!$G$387</definedName>
    <definedName name="adoq" localSheetId="1">[22]!absc</definedName>
    <definedName name="adoq">[22]!absc</definedName>
    <definedName name="ADSAD" hidden="1">{"TAB1",#N/A,TRUE,"GENERAL";"TAB2",#N/A,TRUE,"GENERAL";"TAB3",#N/A,TRUE,"GENERAL";"TAB4",#N/A,TRUE,"GENERAL";"TAB5",#N/A,TRUE,"GENERAL"}</definedName>
    <definedName name="AE">#REF!</definedName>
    <definedName name="aefa" hidden="1">{"via1",#N/A,TRUE,"general";"via2",#N/A,TRUE,"general";"via3",#N/A,TRUE,"general"}</definedName>
    <definedName name="AER">#N/A</definedName>
    <definedName name="AEUPO">[16]CLAVES!$E$50</definedName>
    <definedName name="AEUPOS">[16]CLAVES!$G$50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gregado_Grueso">'[20]LISTADO DE MATERIALES Y EQUIPOS'!$B$10</definedName>
    <definedName name="AGUA">[12]CLAVES!$E$38</definedName>
    <definedName name="AGUAS">[12]CLAVES!$G$38</definedName>
    <definedName name="AGUY">[16]CLAVES!$E$42</definedName>
    <definedName name="AGUYS">[16]CLAVES!$G$42</definedName>
    <definedName name="ah">#REF!</definedName>
    <definedName name="ahe">#REF!</definedName>
    <definedName name="AIPE">#REF!</definedName>
    <definedName name="Aire_Acondicionado_Inverter_12000_btu">'[20]LISTADO DE MATERIALES Y EQUIPOS'!$B$118</definedName>
    <definedName name="Aire_Acondicionado_Inverter_9000_btu">'[20]LISTADO DE MATERIALES Y EQUIPOS'!$B$117</definedName>
    <definedName name="aj">#REF!</definedName>
    <definedName name="ALAM">[12]CLAVES!$E$39</definedName>
    <definedName name="Alambre_de_pua_calibre_14">'[20]LISTADO DE MATERIALES Y EQUIPOS'!$B$16</definedName>
    <definedName name="Alambre_negro">'[20]LISTADO DE MATERIALES Y EQUIPOS'!$B$15</definedName>
    <definedName name="AMBI">[12]CLAVES!$E$388</definedName>
    <definedName name="AMBIS">[12]CLAVES!$G$388</definedName>
    <definedName name="Andamios">'[20]LISTADO DE MATERIALES Y EQUIPOS'!$B$44</definedName>
    <definedName name="angie">#REF!</definedName>
    <definedName name="angulo_6_metros_3__16_x_2_pulgadas_g___50">'[20]LISTADO DE MATERIALES Y EQUIPOS'!$B$53</definedName>
    <definedName name="anscount" hidden="1">1</definedName>
    <definedName name="ANTICIPO">#N/A</definedName>
    <definedName name="Anticorrosivo">'[20]LISTADO DE MATERIALES Y EQUIPOS'!$B$60</definedName>
    <definedName name="ao">#REF!</definedName>
    <definedName name="ap">[23]Planilla!$D$58</definedName>
    <definedName name="APAKE">[16]CLAVES!$E$43</definedName>
    <definedName name="APAKES">[16]CLAVES!$G$43</definedName>
    <definedName name="APE">[12]CLAVES!$E$43</definedName>
    <definedName name="APES">[12]CLAVES!$G$43</definedName>
    <definedName name="APU" localSheetId="1">[24]!absc</definedName>
    <definedName name="APU">[24]!absc</definedName>
    <definedName name="APU221.1">#REF!</definedName>
    <definedName name="APU221.2">#REF!</definedName>
    <definedName name="APUO" hidden="1">#REF!</definedName>
    <definedName name="aq">#N/A</definedName>
    <definedName name="aqaq" hidden="1">{"TAB1",#N/A,TRUE,"GENERAL";"TAB2",#N/A,TRUE,"GENERAL";"TAB3",#N/A,TRUE,"GENERAL";"TAB4",#N/A,TRUE,"GENERAL";"TAB5",#N/A,TRUE,"GENERAL"}</definedName>
    <definedName name="ARA">[16]CLAVES!$E$51</definedName>
    <definedName name="ARAS">[16]CLAVES!$G$51</definedName>
    <definedName name="ARE">[12]CLAVES!$E$33</definedName>
    <definedName name="_xlnm.Extract">#REF!</definedName>
    <definedName name="_xlnm.Print_Area">#REF!</definedName>
    <definedName name="Area_Impresión">#REF!</definedName>
    <definedName name="Arena">'[20]LISTADO DE MATERIALES Y EQUIPOS'!$B$9</definedName>
    <definedName name="ARFA">[16]CLAVES!$E$41</definedName>
    <definedName name="ARFAS">[16]CLAVES!$G$41</definedName>
    <definedName name="armuve">#N/A</definedName>
    <definedName name="as">#REF!</definedName>
    <definedName name="AS_1">#NAME?</definedName>
    <definedName name="AS_2">#NAME?</definedName>
    <definedName name="AS_4">#NAME?</definedName>
    <definedName name="AS_6">#NAME?</definedName>
    <definedName name="AS_7">#NAME?</definedName>
    <definedName name="AS_8">#NAME?</definedName>
    <definedName name="ASANS">[16]CLAVES!$G$48</definedName>
    <definedName name="ASAU">[16]CLAVES!$E$49</definedName>
    <definedName name="ASAUS">[16]CLAVES!$G$49</definedName>
    <definedName name="ASB">[8]AASHTO!$A$8:$F$11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>#REF!</definedName>
    <definedName name="asdfa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D">#REF!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IE">[16]CLAVES!$E$45</definedName>
    <definedName name="ASIES">[16]CLAVES!$G$45</definedName>
    <definedName name="asojkdr" hidden="1">{"TAB1",#N/A,TRUE,"GENERAL";"TAB2",#N/A,TRUE,"GENERAL";"TAB3",#N/A,TRUE,"GENERAL";"TAB4",#N/A,TRUE,"GENERAL";"TAB5",#N/A,TRUE,"GENERAL"}</definedName>
    <definedName name="ASSHO">[6]CONCRETO!$AC$5:$AC$70</definedName>
    <definedName name="au">#REF!</definedName>
    <definedName name="aur">#REF!</definedName>
    <definedName name="av">#REF!</definedName>
    <definedName name="ax">#REF!</definedName>
    <definedName name="Ayudante">'[20]LISTADO DE MATERIALES Y EQUIPOS'!$B$6</definedName>
    <definedName name="azaz" hidden="1">{"TAB1",#N/A,TRUE,"GENERAL";"TAB2",#N/A,TRUE,"GENERAL";"TAB3",#N/A,TRUE,"GENERAL";"TAB4",#N/A,TRUE,"GENERAL";"TAB5",#N/A,TRUE,"GENERAL"}</definedName>
    <definedName name="b">#REF!</definedName>
    <definedName name="baber">#REF!</definedName>
    <definedName name="BALANCE2">#REF!</definedName>
    <definedName name="BARZALOZA" hidden="1">{#N/A,#N/A,TRUE,"Unifilar"}</definedName>
    <definedName name="bas">#REF!</definedName>
    <definedName name="Base_datos_DU">#REF!</definedName>
    <definedName name="Base_datos_IM">#REF!</definedName>
    <definedName name="_xlnm.Database">#REF!</definedName>
    <definedName name="bb">#REF!</definedName>
    <definedName name="BB_1">#NAME?</definedName>
    <definedName name="BB_2">#NAME?</definedName>
    <definedName name="BB_4">#NAME?</definedName>
    <definedName name="BB_6">#NAME?</definedName>
    <definedName name="BB_7">#NAME?</definedName>
    <definedName name="BB_8">#NAME?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'[25]ESTADO RED'!$E$8</definedName>
    <definedName name="bl">#REF!</definedName>
    <definedName name="Bloque">'[20]LISTADO DE MATERIALES Y EQUIPOS'!$B$19</definedName>
    <definedName name="bnm">#REF!</definedName>
    <definedName name="BORDE1">#N/A</definedName>
    <definedName name="BOX">#N/A</definedName>
    <definedName name="br" hidden="1">{"TAB1",#N/A,TRUE,"GENERAL";"TAB2",#N/A,TRUE,"GENERAL";"TAB3",#N/A,TRUE,"GENERAL";"TAB4",#N/A,TRUE,"GENERAL";"TAB5",#N/A,TRUE,"GENERAL"}</definedName>
    <definedName name="Breaker_15_amp">'[20]LISTADO DE MATERIALES Y EQUIPOS'!$B$96</definedName>
    <definedName name="breaker_20_amp">'[20]LISTADO DE MATERIALES Y EQUIPOS'!$B$97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M80aS">[12]CLAVES!$G$66</definedName>
    <definedName name="BTYJHTR" hidden="1">{"TAB1",#N/A,TRUE,"GENERAL";"TAB2",#N/A,TRUE,"GENERAL";"TAB3",#N/A,TRUE,"GENERAL";"TAB4",#N/A,TRUE,"GENERAL";"TAB5",#N/A,TRUE,"GENERAL"}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Area___0___0___0___0">#REF!</definedName>
    <definedName name="BuiltIn_Print_Area___0___0___0___0___0">#REF!</definedName>
    <definedName name="BuiltIn_Print_Titles">#REF!</definedName>
    <definedName name="Buscar">#REF!</definedName>
    <definedName name="Buscar___0">#REF!</definedName>
    <definedName name="Buscar___1">#REF!</definedName>
    <definedName name="Buscar___2">#REF!</definedName>
    <definedName name="Buscar___25">#REF!</definedName>
    <definedName name="Buscar___26">#REF!</definedName>
    <definedName name="Buscar___3">#REF!</definedName>
    <definedName name="Buscar___37">#REF!</definedName>
    <definedName name="Buscar___38">#REF!</definedName>
    <definedName name="Buscar___39">#REF!</definedName>
    <definedName name="Buscar___40">#REF!</definedName>
    <definedName name="Buscar___41">#REF!</definedName>
    <definedName name="Buscar___42">#REF!</definedName>
    <definedName name="Buscar___43">#REF!</definedName>
    <definedName name="Buscar___44">#REF!</definedName>
    <definedName name="Buscar___90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.1">[4]!ERR</definedName>
    <definedName name="C_">#REF!</definedName>
    <definedName name="ca">#REF!</definedName>
    <definedName name="Cable__10">'[20]LISTADO DE MATERIALES Y EQUIPOS'!$B$93</definedName>
    <definedName name="Cable__12">'[20]LISTADO DE MATERIALES Y EQUIPOS'!$B$94</definedName>
    <definedName name="Cable__14">'[20]LISTADO DE MATERIALES Y EQUIPOS'!$B$95</definedName>
    <definedName name="Caja_hexagonal_pvc">'[20]LISTADO DE MATERIALES Y EQUIPOS'!$B$124</definedName>
    <definedName name="cancha">#REF!</definedName>
    <definedName name="CANT">#REF!</definedName>
    <definedName name="casanare">[2]Listado!$F$1038:$F$1056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'[26]A. P. U.'!#REF!</definedName>
    <definedName name="ccto210">#REF!</definedName>
    <definedName name="cd">#REF!</definedName>
    <definedName name="cdcdc" hidden="1">{"via1",#N/A,TRUE,"general";"via2",#N/A,TRUE,"general";"via3",#N/A,TRUE,"general"}</definedName>
    <definedName name="CDRAIZ">[12]CLAVES!#REF!</definedName>
    <definedName name="CDRAIZS">[12]CLAVES!#REF!</definedName>
    <definedName name="ceerf" hidden="1">{"TAB1",#N/A,TRUE,"GENERAL";"TAB2",#N/A,TRUE,"GENERAL";"TAB3",#N/A,TRUE,"GENERAL";"TAB4",#N/A,TRUE,"GENERAL";"TAB5",#N/A,TRUE,"GENERAL"}</definedName>
    <definedName name="Cemento">'[20]LISTADO DE MATERIALES Y EQUIPOS'!$B$12</definedName>
    <definedName name="Cemento_Blanco">'[20]LISTADO DE MATERIALES Y EQUIPOS'!$B$11</definedName>
    <definedName name="CEMENTO1a">[12]CLAVES!$E$87</definedName>
    <definedName name="ceroletra">#REF!</definedName>
    <definedName name="cerounid">#REF!</definedName>
    <definedName name="cerovr">#REF!</definedName>
    <definedName name="CERT">#N/A</definedName>
    <definedName name="CERT_1">#NAME?</definedName>
    <definedName name="CERT_2">#NAME?</definedName>
    <definedName name="CERT_4">#NAME?</definedName>
    <definedName name="CERT_6">#NAME?</definedName>
    <definedName name="CERT_7">#NAME?</definedName>
    <definedName name="CERT_8">#NAME?</definedName>
    <definedName name="cesse">#N/A</definedName>
    <definedName name="cesse_1">#NAME?</definedName>
    <definedName name="cesse_2">#NAME?</definedName>
    <definedName name="cesse_4">#NAME?</definedName>
    <definedName name="cesse_6">#NAME?</definedName>
    <definedName name="cesse_7">#NAME?</definedName>
    <definedName name="cesse_8">#NAME?</definedName>
    <definedName name="CHAZO_PUNTILLA_ANCLAJES">'[20]LISTADO DE MATERIALES Y EQUIPOS'!$B$105</definedName>
    <definedName name="Cierrapuerta_hidraulico_ajustable_hasta_80_kilos">'[20]LISTADO DE MATERIALES Y EQUIPOS'!$B$90</definedName>
    <definedName name="CINTA_MALLA_ADHESIVA_X_90M">'[20]LISTADO DE MATERIALES Y EQUIPOS'!$B$107</definedName>
    <definedName name="clase">#REF!</definedName>
    <definedName name="co">#REF!</definedName>
    <definedName name="co20n">[12]CLAVES!$E$97</definedName>
    <definedName name="Co40n">[12]CLAVES!$E$95</definedName>
    <definedName name="Combo_Sanitario_manantial_corona">'[20]LISTADO DE MATERIALES Y EQUIPOS'!$B$69</definedName>
    <definedName name="componentes">#N/A</definedName>
    <definedName name="Conc.2000">'[20]APUS BASIC'!$G$165</definedName>
    <definedName name="Conc.2500">'[20]APUS BASIC'!$G$122</definedName>
    <definedName name="Conc.3000">'[20]APUS BASIC'!$G$80</definedName>
    <definedName name="concretoact2">#REF!</definedName>
    <definedName name="consolidadototal">#REF!</definedName>
    <definedName name="CONT">'[28]Itemes Renovación'!#REF!</definedName>
    <definedName name="COP">#REF!</definedName>
    <definedName name="COPIA" hidden="1">{#N/A,#N/A,TRUE,"Unifilar"}</definedName>
    <definedName name="COPIA_1">#NAME?</definedName>
    <definedName name="COPIA_2">#NAME?</definedName>
    <definedName name="COPIA_4">#NAME?</definedName>
    <definedName name="COPIA_6">#NAME?</definedName>
    <definedName name="COPIA_7">#NAME?</definedName>
    <definedName name="COPIA_8">#NAME?</definedName>
    <definedName name="copiao4">#N/A</definedName>
    <definedName name="corri">#N/A</definedName>
    <definedName name="COSTODIRECTO">#REF!</definedName>
    <definedName name="COSTOS">[29]TARIFAS!$A$1:$F$52</definedName>
    <definedName name="cp">#REF!</definedName>
    <definedName name="CPARQS">[12]CLAVES!$G$92</definedName>
    <definedName name="critério">#REF!</definedName>
    <definedName name="critério1">#REF!</definedName>
    <definedName name="_xlnm.Criteria">[15]INSUMOS!#REF!</definedName>
    <definedName name="Criterios_IM">[15]INSUMOS!#REF!</definedName>
    <definedName name="Criticos">#REF!</definedName>
    <definedName name="CRONOGRAMA">'[28]Itemes Renovación'!#REF!</definedName>
    <definedName name="CUAL">#N/A</definedName>
    <definedName name="CUAL_1">#NAME?</definedName>
    <definedName name="CUAL_10">#N/A</definedName>
    <definedName name="CUAL_2">#NAME?</definedName>
    <definedName name="CUAL_3">#N/A</definedName>
    <definedName name="CUAL_4">#NAME?</definedName>
    <definedName name="CUAL_5">#NAME?</definedName>
    <definedName name="CUAL_6">#NAME?</definedName>
    <definedName name="CUAL_7">#NAME?</definedName>
    <definedName name="CUAL_8">#NAME?</definedName>
    <definedName name="CUAL_9">#N/A</definedName>
    <definedName name="CUNET" hidden="1">{"via1",#N/A,TRUE,"general";"via2",#N/A,TRUE,"general";"via3",#N/A,TRUE,"general"}</definedName>
    <definedName name="Curva_conduit_pvc_1_2">'[20]LISTADO DE MATERIALES Y EQUIPOS'!$B$123</definedName>
    <definedName name="cv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>[12]CLAVES!$C$103</definedName>
    <definedName name="dasa">'[26]A. P. U.'!#REF!</definedName>
    <definedName name="DASD" hidden="1">{"TAB1",#N/A,TRUE,"GENERAL";"TAB2",#N/A,TRUE,"GENERAL";"TAB3",#N/A,TRUE,"GENERAL";"TAB4",#N/A,TRUE,"GENERAL";"TAB5",#N/A,TRUE,"GENERAL"}</definedName>
    <definedName name="Datos">'[30]datos NO IMPRIMIR'!$A$3:$E$77</definedName>
    <definedName name="dbfdfbi" hidden="1">{"TAB1",#N/A,TRUE,"GENERAL";"TAB2",#N/A,TRUE,"GENERAL";"TAB3",#N/A,TRUE,"GENERAL";"TAB4",#N/A,TRUE,"GENERAL";"TAB5",#N/A,TRUE,"GENERAL"}</definedName>
    <definedName name="dc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_1">#NAME?</definedName>
    <definedName name="dd_10">#N/A</definedName>
    <definedName name="dd_2">#NAME?</definedName>
    <definedName name="dd_3">#N/A</definedName>
    <definedName name="dd_4">#NAME?</definedName>
    <definedName name="dd_5">#NAME?</definedName>
    <definedName name="dd_6">#NAME?</definedName>
    <definedName name="dd_7">#NAME?</definedName>
    <definedName name="dd_8">#NAME?</definedName>
    <definedName name="dd_9">#N/A</definedName>
    <definedName name="ddd" localSheetId="1">[1]!absc</definedName>
    <definedName name="ddd">[1]!absc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scripcion">[6]CONCRETO!$C$5:$C$93</definedName>
    <definedName name="DESPER">[12]CLAVES!$E$103</definedName>
    <definedName name="DESPERS">[12]CLAVES!$G$103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SDFSDSF" localSheetId="1">[4]!ERR</definedName>
    <definedName name="DFSDFSDSF">[4]!ERR</definedName>
    <definedName name="DFSF">#REF!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MANTE" hidden="1">{#N/A,#N/A,TRUE,"Unifilar"}</definedName>
    <definedName name="DIVERSOS">#REF!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OS">#N/A</definedName>
    <definedName name="DOS_1">#NAME?</definedName>
    <definedName name="DOS_2">#NAME?</definedName>
    <definedName name="DOS_4">#NAME?</definedName>
    <definedName name="DOS_6">#NAME?</definedName>
    <definedName name="DOS_7">#NAME?</definedName>
    <definedName name="DOS_8">#NAME?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DSD">#N/A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uver" localSheetId="1">[18]!absc</definedName>
    <definedName name="duver">[18]!absc</definedName>
    <definedName name="dwd" localSheetId="1">[22]!absc</definedName>
    <definedName name="dwd">[22]!absc</definedName>
    <definedName name="dxfgg" hidden="1">{"via1",#N/A,TRUE,"general";"via2",#N/A,TRUE,"general";"via3",#N/A,TRUE,"general"}</definedName>
    <definedName name="e">#REF!</definedName>
    <definedName name="e11e1111">'[28]Itemes Renovación'!#REF!</definedName>
    <definedName name="e3e33" hidden="1">{"via1",#N/A,TRUE,"general";"via2",#N/A,TRUE,"general";"via3",#N/A,TRUE,"general"}</definedName>
    <definedName name="ed">#N/A</definedName>
    <definedName name="EDEDWSWQA" hidden="1">{"TAB1",#N/A,TRUE,"GENERAL";"TAB2",#N/A,TRUE,"GENERAL";"TAB3",#N/A,TRUE,"GENERAL";"TAB4",#N/A,TRUE,"GENERAL";"TAB5",#N/A,TRUE,"GENERAL"}</definedName>
    <definedName name="edfew" localSheetId="1">[5]!ERR</definedName>
    <definedName name="edfew">[5]!ERR</definedName>
    <definedName name="edgfhmn" hidden="1">{"via1",#N/A,TRUE,"general";"via2",#N/A,TRUE,"general";"via3",#N/A,TRUE,"general"}</definedName>
    <definedName name="ee">#REF!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ES">[12]CLAVES!$G$27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fwef">#REF!</definedName>
    <definedName name="egeg" hidden="1">{"TAB1",#N/A,TRUE,"GENERAL";"TAB2",#N/A,TRUE,"GENERAL";"TAB3",#N/A,TRUE,"GENERAL";"TAB4",#N/A,TRUE,"GENERAL";"TAB5",#N/A,TRUE,"GENERAL"}</definedName>
    <definedName name="EGRESOS">#REF!</definedName>
    <definedName name="egtrgthrt" hidden="1">{"TAB1",#N/A,TRUE,"GENERAL";"TAB2",#N/A,TRUE,"GENERAL";"TAB3",#N/A,TRUE,"GENERAL";"TAB4",#N/A,TRUE,"GENERAL";"TAB5",#N/A,TRUE,"GENERAL"}</definedName>
    <definedName name="EH">[12]CLAVES!$E$20</definedName>
    <definedName name="EHS">[12]CLAVES!$G$20</definedName>
    <definedName name="el">#REF!</definedName>
    <definedName name="EM">[12]CLAVES!$E$13</definedName>
    <definedName name="eme">#N/A</definedName>
    <definedName name="Enchape_euro_o_corona">'[20]LISTADO DE MATERIALES Y EQUIPOS'!$B$65</definedName>
    <definedName name="EP">[12]CLAVES!$E$12</definedName>
    <definedName name="EPS">[12]CLAVES!$G$12</definedName>
    <definedName name="EQUI">[31]EQUIPO!$B$2:$B$36</definedName>
    <definedName name="EQUIPO">#REF!</definedName>
    <definedName name="EQUIPO_1">[31]EQUIPO!$B$2:$D$36</definedName>
    <definedName name="Equipo_de_soldadura">'[20]LISTADO DE MATERIALES Y EQUIPOS'!$B$31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ERGERGERG">#REF!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_10">ERR</definedName>
    <definedName name="ES_3">ERR</definedName>
    <definedName name="ES_4">ERR</definedName>
    <definedName name="ES_5">ERR</definedName>
    <definedName name="ES_6">ERR</definedName>
    <definedName name="ES_7">ERR</definedName>
    <definedName name="ES_8">ERR</definedName>
    <definedName name="ES_9">#NAME?</definedName>
    <definedName name="ESCUELABARZALOZA" hidden="1">{#N/A,#N/A,TRUE,"Unifilar"}</definedName>
    <definedName name="Estuco_gl">'[20]LISTADO DE MATERIALES Y EQUIPOS'!$B$64</definedName>
    <definedName name="Eternit__8">'[20]LISTADO DE MATERIALES Y EQUIPOS'!$B$56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avaciones" hidden="1">{#N/A,#N/A,FALSE,"Hoja1";#N/A,#N/A,FALSE,"Hoja2"}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7">#REF!</definedName>
    <definedName name="Excel_BuiltIn_Print_Area_8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3">'[32]COSTOS OFICINA'!#REF!</definedName>
    <definedName name="Excel_BuiltIn_Print_Titles_4">'[32]COSTOS CAMPAMENTO'!#REF!</definedName>
    <definedName name="Excel_BuiltIn_Print_Titles_8">#REF!</definedName>
    <definedName name="Extracción_IM">#REF!</definedName>
    <definedName name="fa">#REF!</definedName>
    <definedName name="FACTORDIEGO">[0]!ERR</definedName>
    <definedName name="fb">#REF!</definedName>
    <definedName name="fcc">#REF!</definedName>
    <definedName name="fd">'[26]A. P. U.'!#REF!</definedName>
    <definedName name="fda">#REF!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cha">[6]CONCRETO!$B$5:$B$93</definedName>
    <definedName name="ferfer" hidden="1">{"via1",#N/A,TRUE,"general";"via2",#N/A,TRUE,"general";"via3",#N/A,TRUE,"general"}</definedName>
    <definedName name="Festivos">'[33]días habiles 2015'!$D$2:$D$21</definedName>
    <definedName name="ff">#REF!</definedName>
    <definedName name="ff_10">ERR</definedName>
    <definedName name="ff_3">ERR</definedName>
    <definedName name="ff_4">ERR</definedName>
    <definedName name="ff_5">ERR</definedName>
    <definedName name="ff_6">ERR</definedName>
    <definedName name="ff_7">ERR</definedName>
    <definedName name="ff_8">ERR</definedName>
    <definedName name="ff_9">ERR</definedName>
    <definedName name="FFEECFFDAFF">#REF!</definedName>
    <definedName name="fff" hidden="1">{"via1",#N/A,TRUE,"general";"via2",#N/A,TRUE,"general";"via3",#N/A,TRUE,"general"}</definedName>
    <definedName name="FFFF" hidden="1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SDFSDFSDFSADFSDFS">#REF!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GGAGA">#REF!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_de_semana">'[33]días habiles 2015'!$M$1:$M$2</definedName>
    <definedName name="FINANCIACION">[0]!ERR</definedName>
    <definedName name="FINANCIACION_10">ERR</definedName>
    <definedName name="FINANCIACION_3">ERR</definedName>
    <definedName name="FINANCIACION_4">ERR</definedName>
    <definedName name="FINANCIACION_5">ERR</definedName>
    <definedName name="FINANCIACION_6">ERR</definedName>
    <definedName name="FINANCIACION_7">ERR</definedName>
    <definedName name="FINANCIACION_8">ERR</definedName>
    <definedName name="FINANCIACION_9">ERR</definedName>
    <definedName name="fk">#REF!</definedName>
    <definedName name="flq">#REF!</definedName>
    <definedName name="Fondo">[6]CONCRETO!$Z$5:$Z$71</definedName>
    <definedName name="Formaleta">'[20]LISTADO DE MATERIALES Y EQUIPOS'!$B$45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01_10">ERR</definedName>
    <definedName name="FS01_3">ERR</definedName>
    <definedName name="FS01_4">ERR</definedName>
    <definedName name="FS01_5">ERR</definedName>
    <definedName name="FS01_6">ERR</definedName>
    <definedName name="FS01_7">ERR</definedName>
    <definedName name="FS01_8">ERR</definedName>
    <definedName name="FS01_9">ERR</definedName>
    <definedName name="fu">#REF!</definedName>
    <definedName name="Fuente">[6]CONCRETO!$D$5:$D$71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fyy">#REF!</definedName>
    <definedName name="G" hidden="1">#REF!</definedName>
    <definedName name="ga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">[12]CLAVES!$C$116</definedName>
    <definedName name="geg" hidden="1">{"via1",#N/A,TRUE,"general";"via2",#N/A,TRUE,"general";"via3",#N/A,TRUE,"general"}</definedName>
    <definedName name="GEO">[12]CLAVES!$E$116</definedName>
    <definedName name="GEOS">[12]CLAVES!$G$116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stion">'[34]Indicadores Gestión'!$B$2:$B$403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>#REF!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_10">ERR</definedName>
    <definedName name="GGG_3">ERR</definedName>
    <definedName name="GGG_4">ERR</definedName>
    <definedName name="GGG_5">ERR</definedName>
    <definedName name="GGG_6">ERR</definedName>
    <definedName name="GGG_7">ERR</definedName>
    <definedName name="GGG_8">ERR</definedName>
    <definedName name="GGG_9">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l">#REF!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ma_verde">'[20]LISTADO DE MATERIALES Y EQUIPOS'!$B$128</definedName>
    <definedName name="GRAN_TOTAL">#REF!</definedName>
    <definedName name="gregds" hidden="1">{"TAB1",#N/A,TRUE,"GENERAL";"TAB2",#N/A,TRUE,"GENERAL";"TAB3",#N/A,TRUE,"GENERAL";"TAB4",#N/A,TRUE,"GENERAL";"TAB5",#N/A,TRUE,"GENERAL"}</definedName>
    <definedName name="GREGEGEG">#REF!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uaimar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CER">[16]CLAVES!$E$44</definedName>
    <definedName name="HACERS">[16]CLAVES!$G$44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l">#REF!</definedName>
    <definedName name="HM">[12]CLAVES!$C$20</definedName>
    <definedName name="hn" hidden="1">{"TAB1",#N/A,TRUE,"GENERAL";"TAB2",#N/A,TRUE,"GENERAL";"TAB3",#N/A,TRUE,"GENERAL";"TAB4",#N/A,TRUE,"GENERAL";"TAB5",#N/A,TRUE,"GENERAL"}</definedName>
    <definedName name="HN_P1">[6]CONCRETO!$BI$5:$BI$71</definedName>
    <definedName name="HN_P2">[6]CONCRETO!$BJ$5:$BJ$71</definedName>
    <definedName name="HN_P3">[6]CONCRETO!$BK$5:$BK$71</definedName>
    <definedName name="HN_REC">[6]CONCRETO!$BH$5:$BH$71</definedName>
    <definedName name="hnt">#REF!</definedName>
    <definedName name="Hoja__1__de__3">#REF!</definedName>
    <definedName name="HOJA1">#REF!</definedName>
    <definedName name="horat">'[28]Itemes Renovación'!#REF!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>#REF!</definedName>
    <definedName name="hytirs" hidden="1">{"via1",#N/A,TRUE,"general";"via2",#N/A,TRUE,"general";"via3",#N/A,TRUE,"general"}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>'[26]A. P. U.'!#REF!</definedName>
    <definedName name="ig">#REF!</definedName>
    <definedName name="ii">#REF!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acto">'[34]Indicadores de Impacto'!$B$2:$B$1479</definedName>
    <definedName name="IMPREV">[12]CLAVES!$E$389</definedName>
    <definedName name="IMPREVS">[12]CLAVES!$G$389</definedName>
    <definedName name="Imprima">#REF!</definedName>
    <definedName name="inf">#REF!</definedName>
    <definedName name="ingresos">#REF!</definedName>
    <definedName name="inn">#REF!</definedName>
    <definedName name="INSUMOS">#N/A</definedName>
    <definedName name="Interruptor_Doble">'[20]LISTADO DE MATERIALES Y EQUIPOS'!$B$116</definedName>
    <definedName name="Interruptor_sencillo">'[20]LISTADO DE MATERIALES Y EQUIPOS'!$B$115</definedName>
    <definedName name="INV_11">'[35]PR 1'!$A$2:$N$655</definedName>
    <definedName name="io">#REF!</definedName>
    <definedName name="IOUHH">[0]!ERR</definedName>
    <definedName name="ir">#REF!</definedName>
    <definedName name="IT">#REF!</definedName>
    <definedName name="it.">#REF!</definedName>
    <definedName name="ITEM">#REF!</definedName>
    <definedName name="ITEM1">#REF!</definedName>
    <definedName name="ITEM15">#REF!</definedName>
    <definedName name="ITEM2">#REF!</definedName>
    <definedName name="ITEM3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avier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#REF!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OHNNY_10">ERR</definedName>
    <definedName name="JOHNNY_3">ERR</definedName>
    <definedName name="JOHNNY_4">ERR</definedName>
    <definedName name="JOHNNY_5">ERR</definedName>
    <definedName name="JOHNNY_6">ERR</definedName>
    <definedName name="JOHNNY_7">ERR</definedName>
    <definedName name="JOHNNY_8">ERR</definedName>
    <definedName name="JOHNNY_9">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[10]materiales!#REF!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ñy">#REF!</definedName>
    <definedName name="ko">[36]items!$C$4:$J$247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AD">[12]CLAVES!$E$121</definedName>
    <definedName name="Lamina_superboard">'[20]LISTADO DE MATERIALES Y EQUIPOS'!$B$99</definedName>
    <definedName name="largovr">#REF!</definedName>
    <definedName name="Lechada_juntas">'[20]LISTADO DE MATERIALES Y EQUIPOS'!$B$67</definedName>
    <definedName name="letra">#REF!</definedName>
    <definedName name="LICITACION">#REF!</definedName>
    <definedName name="LIJA">'[20]LISTADO DE MATERIALES Y EQUIPOS'!$B$108</definedName>
    <definedName name="LINDA">#REF!</definedName>
    <definedName name="Liston_2x2">'[20]LISTADO DE MATERIALES Y EQUIPOS'!$B$25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_1P1">[6]CONCRETO!$AH$5:$AH$71</definedName>
    <definedName name="LL_1P2">[6]CONCRETO!$AI$5:$AI$71</definedName>
    <definedName name="LL_1P3">[6]CONCRETO!$AJ$5:$AJ$71</definedName>
    <definedName name="LL_2P1">[6]CONCRETO!$AM$5:$AM$71</definedName>
    <definedName name="LL_2P2">[6]CONCRETO!$AN$5:$AN$71</definedName>
    <definedName name="LL_2P3">[6]CONCRETO!$AO$5:$AO$71</definedName>
    <definedName name="LL_3P1">[6]CONCRETO!$AR$5:$AR$71</definedName>
    <definedName name="LL_3P2">[6]CONCRETO!$AS$5:$AS$71</definedName>
    <definedName name="LL_3P3">[6]CONCRETO!$AT$5:$AT$71</definedName>
    <definedName name="LL_4P1">[6]CONCRETO!$AW$5:$AW$71</definedName>
    <definedName name="LL_4P2">[6]CONCRETO!$AX$5:$AX$71</definedName>
    <definedName name="LL_4P3">[6]CONCRETO!$AY$5:$AY$71</definedName>
    <definedName name="llll" hidden="1">{#N/A,#N/A,TRUE,"Unifilar"}</definedName>
    <definedName name="lllllh" hidden="1">{"via1",#N/A,TRUE,"general";"via2",#N/A,TRUE,"general";"via3",#N/A,TRUE,"general"}</definedName>
    <definedName name="LLLLLLLLLLLLLLLLLLLLLLLLLLLLLLLL">[10]materiales!#REF!</definedName>
    <definedName name="lllllllo" hidden="1">{"via1",#N/A,TRUE,"general";"via2",#N/A,TRUE,"general";"via3",#N/A,TRUE,"general"}</definedName>
    <definedName name="LNA">[12]CLAVES!#REF!</definedName>
    <definedName name="LNAS">[12]CLAVES!#REF!</definedName>
    <definedName name="LÑP">#REF!</definedName>
    <definedName name="LOCA" localSheetId="1">[24]!absc</definedName>
    <definedName name="LOCA">[24]!absc</definedName>
    <definedName name="LOCA1" localSheetId="1">[24]!absc</definedName>
    <definedName name="LOCA1">[24]!absc</definedName>
    <definedName name="Localizacion">[6]CONCRETO!$E$5:$E$93</definedName>
    <definedName name="LOGO">[0]!ERR</definedName>
    <definedName name="LOGO_10">ERR</definedName>
    <definedName name="LOGO_3">ERR</definedName>
    <definedName name="LOGO_4">ERR</definedName>
    <definedName name="LOGO_5">ERR</definedName>
    <definedName name="LOGO_6">ERR</definedName>
    <definedName name="LOGO_7">ERR</definedName>
    <definedName name="LOGO_8">ERR</definedName>
    <definedName name="LOGO_9">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P_1P1">[6]CONCRETO!$BA$5:$BA$71</definedName>
    <definedName name="LP_1P2">[6]CONCRETO!$BB$5:$BB$71</definedName>
    <definedName name="LP_1P3">[6]CONCRETO!$BC$5:$BC$71</definedName>
    <definedName name="LP_2P1">[6]CONCRETO!$BE$5:$BE$71</definedName>
    <definedName name="LP_2P2">[6]CONCRETO!$BF$5:$BF$71</definedName>
    <definedName name="LP_2P3">[6]CONCRETO!$BG$5:$BG$71</definedName>
    <definedName name="lplpl" hidden="1">{"via1",#N/A,TRUE,"general";"via2",#N/A,TRUE,"general";"via3",#N/A,TRUE,"general"}</definedName>
    <definedName name="MAA">[0]!ERR</definedName>
    <definedName name="mac">#REF!</definedName>
    <definedName name="Maestro">'[20]LISTADO DE MATERIALES Y EQUIPOS'!$B$8</definedName>
    <definedName name="mafdsf" hidden="1">{"via1",#N/A,TRUE,"general";"via2",#N/A,TRUE,"general";"via3",#N/A,TRUE,"general"}</definedName>
    <definedName name="Malla_4x4">'[20]LISTADO DE MATERIALES Y EQUIPOS'!$B$30</definedName>
    <definedName name="Malla_Electrosoldada">'[20]LISTADO DE MATERIALES Y EQUIPOS'!$B$29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SILLA">'[20]LISTADO DE MATERIALES Y EQUIPOS'!$B$106</definedName>
    <definedName name="masor" hidden="1">{"via1",#N/A,TRUE,"general";"via2",#N/A,TRUE,"general";"via3",#N/A,TRUE,"general"}</definedName>
    <definedName name="MAT">#REF!</definedName>
    <definedName name="MATER">[31]MATERIAL!$B$3:$B$580</definedName>
    <definedName name="Material_seleccionado">'[20]LISTADO DE MATERIALES Y EQUIPOS'!$B$22</definedName>
    <definedName name="MATERIALES">[31]MATERIAL!$B$2:$D$580</definedName>
    <definedName name="MATOS">[12]CLAVES!$G$385</definedName>
    <definedName name="mdd" hidden="1">{"via1",#N/A,TRUE,"general";"via2",#N/A,TRUE,"general";"via3",#N/A,TRUE,"general"}</definedName>
    <definedName name="ME_22">[12]CLAVES!#REF!</definedName>
    <definedName name="ME_22S">[12]CLAVES!#REF!</definedName>
    <definedName name="ME247S">[12]CLAVES!#REF!</definedName>
    <definedName name="ME26S">[12]CLAVES!#REF!</definedName>
    <definedName name="ME35S">[12]CLAVES!#REF!</definedName>
    <definedName name="MEDIO">#REF!</definedName>
    <definedName name="meg" hidden="1">{"TAB1",#N/A,TRUE,"GENERAL";"TAB2",#N/A,TRUE,"GENERAL";"TAB3",#N/A,TRUE,"GENERAL";"TAB4",#N/A,TRUE,"GENERAL";"TAB5",#N/A,TRUE,"GENERAL"}</definedName>
    <definedName name="mejora">#REF!</definedName>
    <definedName name="MEMOFRI" hidden="1">{#N/A,#N/A,TRUE,"Unifilar"}</definedName>
    <definedName name="Mezcladora">'[20]LISTADO DE MATERIALES Y EQUIPOS'!$B$32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>#REF!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YU">[12]CLAVES!$E$237</definedName>
    <definedName name="MOCAMP">[12]CLAVES!#REF!</definedName>
    <definedName name="MOCAMPS">[12]CLAVES!#REF!</definedName>
    <definedName name="MOCBM80aS">[12]CLAVES!$G$242</definedName>
    <definedName name="MOCCO">[12]CLAVES!$E$266</definedName>
    <definedName name="MOCCPM101aS">[12]CLAVES!$G$247</definedName>
    <definedName name="MOCDR">[12]CLAVES!#REF!</definedName>
    <definedName name="MOCDRS">[12]CLAVES!#REF!</definedName>
    <definedName name="MOCG">[12]CLAVES!$E$248</definedName>
    <definedName name="MOCGS">[12]CLAVES!$G$248</definedName>
    <definedName name="MODE">[12]CLAVES!$E$272</definedName>
    <definedName name="MODES">[12]CLAVES!$G$272</definedName>
    <definedName name="modif1">#REF!</definedName>
    <definedName name="MODIFICACION1">[10]materiales!#REF!</definedName>
    <definedName name="MOEX">[12]CLAVES!$E$278</definedName>
    <definedName name="MOEXS">[12]CLAVES!$G$278</definedName>
    <definedName name="MORET2a">[12]CLAVES!$E$287</definedName>
    <definedName name="MORET2aS">[12]CLAVES!$G$287</definedName>
    <definedName name="MORET4a">[12]CLAVES!$E$289</definedName>
    <definedName name="MORET4aS">[12]CLAVES!$G$289</definedName>
    <definedName name="MORET6a">[12]CLAVES!$E$291</definedName>
    <definedName name="MORET6aS">[12]CLAVES!$G$291</definedName>
    <definedName name="MORET7a">[12]CLAVES!$E$292</definedName>
    <definedName name="MORET7aS">[12]CLAVES!$G$292</definedName>
    <definedName name="MORP">[12]CLAVES!$C$291</definedName>
    <definedName name="MORS">[12]CLAVES!$C$292</definedName>
    <definedName name="mortero" localSheetId="1">[14]!ERR</definedName>
    <definedName name="mortero">[14]!ERR</definedName>
    <definedName name="Mortero_1_10">'[20]APUS BASIC'!$G$296</definedName>
    <definedName name="Mortero_1_5">'[20]APUS BASIC'!$G$208</definedName>
    <definedName name="Mortero_1_6">'[20]APUS BASIC'!$G$252</definedName>
    <definedName name="MOSA">[16]CLAVES!$E$253</definedName>
    <definedName name="MOSAS">[16]CLAVES!$G$253</definedName>
    <definedName name="MOSUB">[12]CLAVES!#REF!</definedName>
    <definedName name="MOV" hidden="1">{#N/A,#N/A,FALSE,"Hoja1";#N/A,#N/A,FALSE,"Hoja2"}</definedName>
    <definedName name="mr">#REF!</definedName>
    <definedName name="Muestra">[6]CONCRETO!$A$5:$A$71</definedName>
    <definedName name="MuestraN">[6]lim!$AR$6</definedName>
    <definedName name="MuestraNo">'[6]GRAF_G¾"'!$AG$6</definedName>
    <definedName name="MY">#REF!</definedName>
    <definedName name="n">#REF!</definedName>
    <definedName name="NARIÑO">#REF!</definedName>
    <definedName name="NARIÑO2">#REF!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" localSheetId="1">[5]!ERR</definedName>
    <definedName name="NE">[5]!ERR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_1">[6]CONCRETO!#REF!</definedName>
    <definedName name="NG_2">[6]CONCRETO!#REF!</definedName>
    <definedName name="NG_3">[6]CONCRETO!#REF!</definedName>
    <definedName name="NG_4">[6]CONCRETO!#REF!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>[1]!absc</definedName>
    <definedName name="NNN">[1]!absc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'[37]Magdalena PIR 2008'!#REF!</definedName>
    <definedName name="NO_10">ERR</definedName>
    <definedName name="NO_3">ERR</definedName>
    <definedName name="NO_4">ERR</definedName>
    <definedName name="NO_5">ERR</definedName>
    <definedName name="NO_6">ERR</definedName>
    <definedName name="NO_7">ERR</definedName>
    <definedName name="NO_8">ERR</definedName>
    <definedName name="NO_9">ERR</definedName>
    <definedName name="NOMBRE">#REF!</definedName>
    <definedName name="nr">#REF!</definedName>
    <definedName name="nt">#REF!</definedName>
    <definedName name="NUEVO">#REF!</definedName>
    <definedName name="Numero">#REF!</definedName>
    <definedName name="nxn" hidden="1">{"via1",#N/A,TRUE,"general";"via2",#N/A,TRUE,"general";"via3",#N/A,TRUE,"general"}</definedName>
    <definedName name="ñl">#REF!</definedName>
    <definedName name="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[23]Planilla!$C$60</definedName>
    <definedName name="o9o9" hidden="1">{"via1",#N/A,TRUE,"general";"via2",#N/A,TRUE,"general";"via3",#N/A,TRUE,"general"}</definedName>
    <definedName name="observaciones">[6]CONCRETO!$AB$5:$AB$100</definedName>
    <definedName name="Oficial">'[20]LISTADO DE MATERIALES Y EQUIPOS'!$B$7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LE_LINK1">#REF!</definedName>
    <definedName name="oo">#REF!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">[23]Planilla!$D$60</definedName>
    <definedName name="ORTROPA">#REF!</definedName>
    <definedName name="os">#REF!</definedName>
    <definedName name="OSCAR">#REF!</definedName>
    <definedName name="p0p0" hidden="1">{"via1",#N/A,TRUE,"general";"via2",#N/A,TRUE,"general";"via3",#N/A,TRUE,"general"}</definedName>
    <definedName name="Panel_Led_Plano_de_18w">'[20]LISTADO DE MATERIALES Y EQUIPOS'!$B$113</definedName>
    <definedName name="PAROUE_CENTENARIO_MUNICIPIO_DE_TAURAMENA">#REF!</definedName>
    <definedName name="PAZ">[38]INDICE!#REF!</definedName>
    <definedName name="PEDRAPLEN">#REF!</definedName>
    <definedName name="Pegante_pvc">'[20]LISTADO DE MATERIALES Y EQUIPOS'!$B$119</definedName>
    <definedName name="PEPE">[0]!ERR</definedName>
    <definedName name="PERFIL_ANGULO_2.5_X_2.5_X_2.44__Cund">'[20]LISTADO DE MATERIALES Y EQUIPOS'!$B$100</definedName>
    <definedName name="Perfil_c_120x50mm">'[20]LISTADO DE MATERIALES Y EQUIPOS'!$B$109</definedName>
    <definedName name="PERFIL_OMEGA_X_2.44_C_26">'[20]LISTADO DE MATERIALES Y EQUIPOS'!$B$101</definedName>
    <definedName name="PERFIL_VIGUETA_PRINCIPAL_X_2.44_Cund">'[20]LISTADO DE MATERIALES Y EQUIPOS'!$B$102</definedName>
    <definedName name="PFS">[12]CLAVES!#REF!</definedName>
    <definedName name="PFSS">[12]CLAVES!#REF!</definedName>
    <definedName name="PI2X2X">[12]CLAVES!$E$177</definedName>
    <definedName name="PI2X2XS">[12]CLAVES!$G$177</definedName>
    <definedName name="Pintura_esmalte">'[20]LISTADO DE MATERIALES Y EQUIPOS'!$B$61</definedName>
    <definedName name="Pintura_Exterior">'[20]LISTADO DE MATERIALES Y EQUIPOS'!$B$59</definedName>
    <definedName name="Pintura_Interior_Gl">'[20]LISTADO DE MATERIALES Y EQUIPOS'!$B$58</definedName>
    <definedName name="PIR">'[39]Sucre PIR 2008'!#REF!</definedName>
    <definedName name="Piso">'[20]LISTADO DE MATERIALES Y EQUIPOS'!$B$66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">[12]CLAVES!$C$191</definedName>
    <definedName name="PMA">[12]CLAVES!$E$191</definedName>
    <definedName name="PMAS">[12]CLAVES!$G$191</definedName>
    <definedName name="pñ">#REF!</definedName>
    <definedName name="po">#REF!</definedName>
    <definedName name="poi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uig" hidden="1">{"via1",#N/A,TRUE,"general";"via2",#N/A,TRUE,"general";"via3",#N/A,TRUE,"general"}</definedName>
    <definedName name="pp">#REF!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>#REF!</definedName>
    <definedName name="PRECIO">#REF!</definedName>
    <definedName name="precios">#REF!</definedName>
    <definedName name="pres">#REF!</definedName>
    <definedName name="presu">#REF!</definedName>
    <definedName name="presupuesto">#N/A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int_Area_MI">#REF!</definedName>
    <definedName name="Print_Area1">#N/A</definedName>
    <definedName name="PRINT_TITLES_MI">#N/A</definedName>
    <definedName name="producto">'[34]Indicadores de Producto'!$B$2:$B$745</definedName>
    <definedName name="Prof">[6]CONCRETO!$F$5:$F$71</definedName>
    <definedName name="programainv">[0]!ERR</definedName>
    <definedName name="programainv_10">ERR</definedName>
    <definedName name="programainv_3">ERR</definedName>
    <definedName name="programainv_4">ERR</definedName>
    <definedName name="programainv_5">ERR</definedName>
    <definedName name="programainv_6">ERR</definedName>
    <definedName name="programainv_7">ERR</definedName>
    <definedName name="programainv_8">ERR</definedName>
    <definedName name="programainv_9">ERR</definedName>
    <definedName name="PROY">'[40]PE-02'!#REF!</definedName>
    <definedName name="PROYECTO___LICITACION_PUBLICA_SAT___02___97__LP">#REF!</definedName>
    <definedName name="PROYECTO___UNIDAD_BASICA_CIUDAD_BOLIVAR">#REF!</definedName>
    <definedName name="PRUE" hidden="1">{#N/A,#N/A,FALSE,"Hoja1";#N/A,#N/A,FALSE,"Hoja2"}</definedName>
    <definedName name="prueba">#REF!</definedName>
    <definedName name="PRUEBA2">#REF!</definedName>
    <definedName name="PSAL">[6]CONCRETO!$G$5:$G$93</definedName>
    <definedName name="PSC">[12]CLAVES!#REF!</definedName>
    <definedName name="PSCS">[12]CLAVES!#REF!</definedName>
    <definedName name="PSDL">[6]CONCRETO!$H$5:$H$93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erta_Ventana">'[20]LISTADO DE MATERIALES Y EQUIPOS'!$B$88</definedName>
    <definedName name="Puntilla_x_500gr">'[20]LISTADO DE MATERIALES Y EQUIPOS'!$B$24</definedName>
    <definedName name="PUTUMAYO">[41]NARIÑO!$A$11:$X$72</definedName>
    <definedName name="q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">#REF!</definedName>
    <definedName name="qqqqqw" hidden="1">{"via1",#N/A,TRUE,"general";"via2",#N/A,TRUE,"general";"via3",#N/A,TRUE,"general"}</definedName>
    <definedName name="qw">#REF!</definedName>
    <definedName name="qwd">#REF!</definedName>
    <definedName name="qwdas2" hidden="1">{"via1",#N/A,TRUE,"general";"via2",#N/A,TRUE,"general";"via3",#N/A,TRUE,"general"}</definedName>
    <definedName name="QWEE">#REF!</definedName>
    <definedName name="qweqe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_1">[6]CONCRETO!$AF$5:$AF$71</definedName>
    <definedName name="R_2">[6]CONCRETO!$AK$5:$AK$71</definedName>
    <definedName name="R_3">[6]CONCRETO!$AP$5:$AP$71</definedName>
    <definedName name="R_4">[6]CONCRETO!$AU$5:$AU$71</definedName>
    <definedName name="R_5">[6]CONCRETO!$AZ$5:$AZ$71</definedName>
    <definedName name="R_6">[6]CONCRETO!$BD$5:$BD$71</definedName>
    <definedName name="R_7">[6]CONCRETO!$BH$5:$BH$71</definedName>
    <definedName name="RA">[12]CLAVES!$C$24</definedName>
    <definedName name="RAN">[12]CLAVES!$E$24</definedName>
    <definedName name="Rana_o_canguro">'[20]LISTADO DE MATERIALES Y EQUIPOS'!$B$33</definedName>
    <definedName name="RANS">[12]CLAVES!$G$24</definedName>
    <definedName name="rds">#REF!</definedName>
    <definedName name="RECB200a">[12]CLAVES!$E$192</definedName>
    <definedName name="RECB200aS">[12]CLAVES!$G$192</definedName>
    <definedName name="RECB400a">[12]CLAVES!$E$193</definedName>
    <definedName name="RECB400aS">[12]CLAVES!$G$193</definedName>
    <definedName name="rege" hidden="1">{"TAB1",#N/A,TRUE,"GENERAL";"TAB2",#N/A,TRUE,"GENERAL";"TAB3",#N/A,TRUE,"GENERAL";"TAB4",#N/A,TRUE,"GENERAL";"TAB5",#N/A,TRUE,"GENERAL"}</definedName>
    <definedName name="regional">[25]CARRETERAS!$A$2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CIO_10">ERR</definedName>
    <definedName name="REICIO_3">ERR</definedName>
    <definedName name="REICIO_4">ERR</definedName>
    <definedName name="REICIO_5">ERR</definedName>
    <definedName name="REICIO_6">ERR</definedName>
    <definedName name="REICIO_7">ERR</definedName>
    <definedName name="REICIO_8">ERR</definedName>
    <definedName name="REICIO_9">ERR</definedName>
    <definedName name="reinicio">[0]!ERR</definedName>
    <definedName name="reinicio_10">ERR</definedName>
    <definedName name="reinicio_3">ERR</definedName>
    <definedName name="reinicio_4">ERR</definedName>
    <definedName name="reinicio_5">ERR</definedName>
    <definedName name="reinicio_6">ERR</definedName>
    <definedName name="reinicio_7">ERR</definedName>
    <definedName name="reinicio_8">ERR</definedName>
    <definedName name="reinicio_9">ERR</definedName>
    <definedName name="REJHE" hidden="1">{"via1",#N/A,TRUE,"general";"via2",#N/A,TRUE,"general";"via3",#N/A,TRUE,"general"}</definedName>
    <definedName name="rell">#REF!</definedName>
    <definedName name="rell_matbanco">#REF!</definedName>
    <definedName name="RELLENO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'[25]GENERALIDADES '!$E$9</definedName>
    <definedName name="Ret0.075">[6]CONCRETO!$Y$5:$Y$80</definedName>
    <definedName name="Ret0.15">[6]CONCRETO!$X$5:$X$70</definedName>
    <definedName name="Ret0.3">[6]CONCRETO!$W$5:$W$70</definedName>
    <definedName name="ret0.425">[6]CONCRETO!$V$5:$V$53</definedName>
    <definedName name="Ret0.6">[6]CONCRETO!$U$5:$U$70</definedName>
    <definedName name="Ret1.18">[6]CONCRETO!$T$5:$T$70</definedName>
    <definedName name="Ret2.00">[6]CONCRETO!$S$5:$S$48</definedName>
    <definedName name="Ret2.36">[6]CONCRETO!$R$5:$R$70</definedName>
    <definedName name="Ret37.5">[6]CONCRETO!$L$5:$L$93</definedName>
    <definedName name="Ret4.75">[6]CONCRETO!$Q$5:$Q$71</definedName>
    <definedName name="Ret9.5">[6]CONCRETO!$P$5:$P$71</definedName>
    <definedName name="Rete_63">[6]CONCRETO!$J$5:$J$70</definedName>
    <definedName name="reten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vipre">#REF!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GERTRETERTGERGTERG">'[28]Itemes Renovación'!#REF!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#REF!,#REF!,#REF!,#REF!,#REF!,#REF!,#REF!,#REF!,#REF!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r" localSheetId="1">[1]!absc</definedName>
    <definedName name="rr">[1]!absc</definedName>
    <definedName name="rr_10">ERR</definedName>
    <definedName name="rr_3">ERR</definedName>
    <definedName name="rr_4">ERR</definedName>
    <definedName name="rr_5">ERR</definedName>
    <definedName name="rr_6">ERR</definedName>
    <definedName name="rr_7">ERR</definedName>
    <definedName name="rr_8">ERR</definedName>
    <definedName name="rr_9">ERR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>#REF!</definedName>
    <definedName name="rte">#REF!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TTERTERTT">#REF!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[42]items!$C$4:$J$248</definedName>
    <definedName name="rwt" hidden="1">{"via1",#N/A,TRUE,"general";"via2",#N/A,TRUE,"general";"via3",#N/A,TRUE,"general"}</definedName>
    <definedName name="ry">#REF!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be">#REF!</definedName>
    <definedName name="sbgfbgdr" hidden="1">{"via1",#N/A,TRUE,"general";"via2",#N/A,TRUE,"general";"via3",#N/A,TRUE,"general"}</definedName>
    <definedName name="sc">#REF!</definedName>
    <definedName name="sd">#REF!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lalternativas">[34]Listado!$S$2:$S$3</definedName>
    <definedName name="SEMANAS">#REF!</definedName>
    <definedName name="SERO">[0]!ERR</definedName>
    <definedName name="SERO_10">ERR</definedName>
    <definedName name="SERO_3">ERR</definedName>
    <definedName name="SERO_4">ERR</definedName>
    <definedName name="SERO_5">ERR</definedName>
    <definedName name="SERO_6">ERR</definedName>
    <definedName name="SERO_7">ERR</definedName>
    <definedName name="SERO_8">ERR</definedName>
    <definedName name="SERO_9">ERR</definedName>
    <definedName name="sesa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 localSheetId="1">[5]!ERR</definedName>
    <definedName name="sf">[5]!ERR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s">#REF!</definedName>
    <definedName name="si">#REF!</definedName>
    <definedName name="SI_10">ERR</definedName>
    <definedName name="SI_3">ERR</definedName>
    <definedName name="SI_4">ERR</definedName>
    <definedName name="SI_5">ERR</definedName>
    <definedName name="SI_6">ERR</definedName>
    <definedName name="SI_7">ERR</definedName>
    <definedName name="SI_8">ERR</definedName>
    <definedName name="SI_9">ERR</definedName>
    <definedName name="SILLA10X6">[0]!ERR</definedName>
    <definedName name="SILLAS">[0]!ERR</definedName>
    <definedName name="SISISIS">[0]!ERR</definedName>
    <definedName name="SISISIS_10">ERR</definedName>
    <definedName name="SISISIS_3">ERR</definedName>
    <definedName name="SISISIS_4">ERR</definedName>
    <definedName name="SISISIS_5">ERR</definedName>
    <definedName name="SISISIS_6">ERR</definedName>
    <definedName name="SISISIS_7">ERR</definedName>
    <definedName name="SISISIS_8">ERR</definedName>
    <definedName name="SISISIS_9">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ldadura">'[20]LISTADO DE MATERIALES Y EQUIPOS'!$B$110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S">[0]!ERR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A">'[43]SUB APU'!$A:$D</definedName>
    <definedName name="suma">[27]Hoja1!$F$60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[1]!absc</definedName>
    <definedName name="t">[1]!absc</definedName>
    <definedName name="t5t5" hidden="1">{"TAB1",#N/A,TRUE,"GENERAL";"TAB2",#N/A,TRUE,"GENERAL";"TAB3",#N/A,TRUE,"GENERAL";"TAB4",#N/A,TRUE,"GENERAL";"TAB5",#N/A,TRUE,"GENERAL"}</definedName>
    <definedName name="tabela">#REF!</definedName>
    <definedName name="tabela1">#REF!</definedName>
    <definedName name="TABLA">#REF!</definedName>
    <definedName name="tabla1">#REF!</definedName>
    <definedName name="Tablero_de_24_circutos_trsifasico">'[20]LISTADO DE MATERIALES Y EQUIPOS'!$B$98</definedName>
    <definedName name="TANQUE">[0]!ERR</definedName>
    <definedName name="Tarifa_km3">'[20]LISTADO DE MATERIALES Y EQUIPOS'!$B$47</definedName>
    <definedName name="TARIFAS">[44]TARIFAS!$A$1:$F$52</definedName>
    <definedName name="TARIFAS_4">[45]TARIFAS!$A$1:$F$52</definedName>
    <definedName name="TARIFAS_7">[46]TARIFAS!$A$1:$F$52</definedName>
    <definedName name="TARIFAS1">[47]TARIFAS!$A$1:$F$119</definedName>
    <definedName name="tb">#REF!</definedName>
    <definedName name="TBO">[12]CLAVES!$E$228</definedName>
    <definedName name="TBOS">[12]CLAVES!$G$228</definedName>
    <definedName name="tdy" hidden="1">{"TAB1",#N/A,TRUE,"GENERAL";"TAB2",#N/A,TRUE,"GENERAL";"TAB3",#N/A,TRUE,"GENERAL";"TAB4",#N/A,TRUE,"GENERAL";"TAB5",#N/A,TRUE,"GENERAL"}</definedName>
    <definedName name="Teen">#REF!</definedName>
    <definedName name="Teja_metalica_arquitectonica_trapez__0_73_3_66">'[20]LISTADO DE MATERIALES Y EQUIPOS'!$B$57</definedName>
    <definedName name="TER">[0]!ERR</definedName>
    <definedName name="TERM">[0]!ERR</definedName>
    <definedName name="TÉRMINOS">[0]!ERR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inner">'[20]LISTADO DE MATERIALES Y EQUIPOS'!$B$62</definedName>
    <definedName name="thtj" hidden="1">{"via1",#N/A,TRUE,"general";"via2",#N/A,TRUE,"general";"via3",#N/A,TRUE,"general"}</definedName>
    <definedName name="tipov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M">[6]CONCRETO!$I$5:$I$70</definedName>
    <definedName name="tn">#REF!</definedName>
    <definedName name="Tomacorriente_Doble">'[20]LISTADO DE MATERIALES Y EQUIPOS'!$B$114</definedName>
    <definedName name="TORNILLO_PARA_ESTRUCTURAS_7_X_7_16">'[20]LISTADO DE MATERIALES Y EQUIPOS'!$B$104</definedName>
    <definedName name="TORNILLO_PARA_LAMINAS_6_X_1">'[20]LISTADO DE MATERIALES Y EQUIPOS'!$B$103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AL">#REF!</definedName>
    <definedName name="total_acumulado">[21]PRE1!#REF!</definedName>
    <definedName name="TOTALES_OBRA">#REF!</definedName>
    <definedName name="TOTALINDIS">[12]CLAVES!$G$391</definedName>
    <definedName name="totalmodif2">#REF!</definedName>
    <definedName name="TOTMATS">[12]CLAVES!$G$226</definedName>
    <definedName name="TOTTRANS">[12]CLAVES!$G$234</definedName>
    <definedName name="tr" hidden="1">{"TAB1",#N/A,TRUE,"GENERAL";"TAB2",#N/A,TRUE,"GENERAL";"TAB3",#N/A,TRUE,"GENERAL";"TAB4",#N/A,TRUE,"GENERAL";"TAB5",#N/A,TRUE,"GENERAL"}</definedName>
    <definedName name="TRAT">[48]desmonte!$E$48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RETER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">'[43]SUB APU'!$A:$D</definedName>
    <definedName name="Tuberia_Conduit_1_2">'[20]LISTADO DE MATERIALES Y EQUIPOS'!$B$72</definedName>
    <definedName name="Tuberia_Conduit_1_EMT">'[20]LISTADO DE MATERIALES Y EQUIPOS'!$B$79</definedName>
    <definedName name="Tubo_conduit_pvc_1">'[20]LISTADO DE MATERIALES Y EQUIPOS'!$B$121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>#REF!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id">#REF!</definedName>
    <definedName name="Unidades">[49]Presup_Cancha!$J$14:$J$18</definedName>
    <definedName name="U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C">[6]CONCRETO!$AD$5:$AD$70</definedName>
    <definedName name="ut">#REF!</definedName>
    <definedName name="UTILI">[12]CLAVES!$E$390</definedName>
    <definedName name="UTILIS">[12]CLAVES!$G$390</definedName>
    <definedName name="uu">#REF!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>#REF!</definedName>
    <definedName name="VA">'[50]VIGAS AEREAS'!$B$27:$G$33</definedName>
    <definedName name="VACON">'[50]VIGAS AEREAS'!$H$37:$H$60</definedName>
    <definedName name="VALLE">#REF!</definedName>
    <definedName name="VALNG">'[50]VIGAS AEREAS'!$K$37:$K$60</definedName>
    <definedName name="valor1">#REF!</definedName>
    <definedName name="valor2">#REF!</definedName>
    <definedName name="VALOR3">#REF!</definedName>
    <definedName name="valor4">#REF!</definedName>
    <definedName name="VALORES">[47]TARIFAS!$A$1:$F$52</definedName>
    <definedName name="VAML">'[50]VIGAS AEREAS'!$L$37:$L$60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na_de_aluminio">'[20]LISTADO DE MATERIALES Y EQUIPOS'!$B$87</definedName>
    <definedName name="VENTANAS">#REF!</definedName>
    <definedName name="Version4OK" hidden="1">{"Datos de las Curvas",#N/A,TRUE,"TABLA-CALCULOS"}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">[12]CLAVES!#REF!</definedName>
    <definedName name="VIAS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co">'[20]LISTADO DE MATERIALES Y EQUIPOS'!$B$42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hidden="1">{"via1",#N/A,TRUE,"general";"via2",#N/A,TRUE,"general";"via3",#N/A,TRUE,"general"}</definedName>
    <definedName name="WA">[0]!ERR</definedName>
    <definedName name="wdw" localSheetId="1">[24]!absc</definedName>
    <definedName name="wdw">[24]!absc</definedName>
    <definedName name="wdwd" localSheetId="1">[17]!absc</definedName>
    <definedName name="wdwd">[17]!absc</definedName>
    <definedName name="we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j">#REF!</definedName>
    <definedName name="wl">#REF!</definedName>
    <definedName name="wqd">#REF!</definedName>
    <definedName name="WQEEWQ" hidden="1">{"TAB1",#N/A,TRUE,"GENERAL";"TAB2",#N/A,TRUE,"GENERAL";"TAB3",#N/A,TRUE,"GENERAL";"TAB4",#N/A,TRUE,"GENERAL";"TAB5",#N/A,TRUE,"GENERAL"}</definedName>
    <definedName name="wqwd">#REF!</definedName>
    <definedName name="wrn.GENERAL." hidden="1">{"TAB1",#N/A,TRUE,"GENERAL";"TAB2",#N/A,TRUE,"GENERAL";"TAB3",#N/A,TRUE,"GENERAL";"TAB4",#N/A,TRUE,"GENERAL";"TAB5",#N/A,TRUE,"GENERAL"}</definedName>
    <definedName name="wrn.Impresion._.Datos._.de._.las._.Curvas." hidden="1">{"Datos de las Curvas",#N/A,TRUE,"TABLA-CALCULOS"}</definedName>
    <definedName name="wrn.Presupuesto." hidden="1">{#N/A,#N/A,TRUE,"Unifilar"}</definedName>
    <definedName name="wrn.res7" hidden="1">{#N/A,#N/A,FALSE,"Hoja1";#N/A,#N/A,FALSE,"Hoja2"}</definedName>
    <definedName name="wrn.Resumen." hidden="1">{#N/A,#N/A,FALSE,"Hoja1";#N/A,#N/A,FALSE,"Hoja2"}</definedName>
    <definedName name="wrn.via." hidden="1">{"via1",#N/A,TRUE,"general";"via2",#N/A,TRUE,"general";"via3",#N/A,TRUE,"general"}</definedName>
    <definedName name="WRNRES8" hidden="1">{#N/A,#N/A,FALSE,"Hoja1";#N/A,#N/A,FALSE,"Hoja2"}</definedName>
    <definedName name="ws">#REF!</definedName>
    <definedName name="WSERWEER">'[32]COSTOS OFICINA'!#REF!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[41]NARIÑO!#REF!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" hidden="1">{"via1",#N/A,TRUE,"general";"via2",#N/A,TRUE,"general";"via3",#N/A,TRUE,"general"}</definedName>
    <definedName name="xxxxxds" hidden="1">{"via1",#N/A,TRUE,"general";"via2",#N/A,TRUE,"general";"via3",#N/A,TRUE,"general"}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XZV" hidden="1">{"via1",#N/A,TRUE,"general";"via2",#N/A,TRUE,"general";"via3",#N/A,TRUE,"general"}</definedName>
    <definedName name="y" localSheetId="1">[14]!ERR</definedName>
    <definedName name="y">[14]!ERR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es">#REF!</definedName>
    <definedName name="YESDI">#REF!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>#REF!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>#REF!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'[26]A.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39" i="236" l="1"/>
  <c r="D140" i="236" s="1"/>
  <c r="C129" i="236"/>
  <c r="D123" i="236"/>
  <c r="C122" i="236"/>
  <c r="C91" i="236"/>
  <c r="D92" i="236" s="1"/>
  <c r="C84" i="236"/>
  <c r="D85" i="236" s="1"/>
  <c r="C77" i="236"/>
  <c r="D78" i="236" s="1"/>
  <c r="C50" i="236"/>
  <c r="D51" i="236" s="1"/>
  <c r="C41" i="236"/>
  <c r="D42" i="236" s="1"/>
  <c r="C24" i="236"/>
  <c r="C94" i="236" l="1"/>
  <c r="C95" i="236" s="1"/>
  <c r="D95" i="236" s="1"/>
  <c r="D96" i="236" s="1"/>
  <c r="D25" i="236"/>
  <c r="D130" i="236"/>
  <c r="D144" i="236" l="1"/>
  <c r="C142" i="236"/>
  <c r="C143" i="236" s="1"/>
  <c r="D143" i="236" s="1"/>
  <c r="C53" i="236"/>
  <c r="C54" i="236" s="1"/>
  <c r="C96" i="236"/>
  <c r="C144" i="236"/>
  <c r="D54" i="236" l="1"/>
  <c r="D55" i="236" s="1"/>
  <c r="C55" i="236"/>
  <c r="AJ103" i="214" l="1"/>
  <c r="D101" i="214"/>
  <c r="C101" i="214"/>
  <c r="B101" i="214"/>
  <c r="D100" i="214"/>
  <c r="C100" i="214"/>
  <c r="B100" i="214"/>
  <c r="D98" i="214"/>
  <c r="C98" i="214"/>
  <c r="B98" i="214"/>
  <c r="D97" i="214"/>
  <c r="C97" i="214"/>
  <c r="B97" i="214"/>
  <c r="D96" i="214"/>
  <c r="C96" i="214"/>
  <c r="B96" i="214"/>
  <c r="D95" i="214"/>
  <c r="C95" i="214"/>
  <c r="B95" i="214"/>
  <c r="D94" i="214"/>
  <c r="C94" i="214"/>
  <c r="B94" i="214"/>
  <c r="D93" i="214"/>
  <c r="C93" i="214"/>
  <c r="B93" i="214"/>
  <c r="D92" i="214"/>
  <c r="C92" i="214"/>
  <c r="B92" i="214"/>
  <c r="D91" i="214"/>
  <c r="D90" i="214"/>
  <c r="D89" i="214"/>
  <c r="C89" i="214"/>
  <c r="B89" i="214"/>
  <c r="D88" i="214"/>
  <c r="C88" i="214"/>
  <c r="B88" i="214"/>
  <c r="D87" i="214"/>
  <c r="C87" i="214"/>
  <c r="B87" i="214"/>
  <c r="D86" i="214"/>
  <c r="C86" i="214"/>
  <c r="B86" i="214"/>
  <c r="D85" i="214"/>
  <c r="C85" i="214"/>
  <c r="B85" i="214"/>
  <c r="D84" i="214"/>
  <c r="C84" i="214"/>
  <c r="B84" i="214"/>
  <c r="D83" i="214"/>
  <c r="C83" i="214"/>
  <c r="B83" i="214"/>
  <c r="D82" i="214"/>
  <c r="C82" i="214"/>
  <c r="B82" i="214"/>
  <c r="D81" i="214"/>
  <c r="D80" i="214"/>
  <c r="D79" i="214"/>
  <c r="D78" i="214"/>
  <c r="C78" i="214"/>
  <c r="B78" i="214"/>
  <c r="D77" i="214"/>
  <c r="C77" i="214"/>
  <c r="B77" i="214"/>
  <c r="D76" i="214"/>
  <c r="C76" i="214"/>
  <c r="B76" i="214"/>
  <c r="D75" i="214"/>
  <c r="C75" i="214"/>
  <c r="B75" i="214"/>
  <c r="D74" i="214"/>
  <c r="C74" i="214"/>
  <c r="B74" i="214"/>
  <c r="D73" i="214"/>
  <c r="C73" i="214"/>
  <c r="B73" i="214"/>
  <c r="D72" i="214"/>
  <c r="C72" i="214"/>
  <c r="B72" i="214"/>
  <c r="D71" i="214"/>
  <c r="D70" i="214"/>
  <c r="D69" i="214"/>
  <c r="C69" i="214"/>
  <c r="B69" i="214"/>
  <c r="D68" i="214"/>
  <c r="C68" i="214"/>
  <c r="B68" i="214"/>
  <c r="D67" i="214"/>
  <c r="C67" i="214"/>
  <c r="B67" i="214"/>
  <c r="D66" i="214"/>
  <c r="C66" i="214"/>
  <c r="B66" i="214"/>
  <c r="D65" i="214"/>
  <c r="C65" i="214"/>
  <c r="B65" i="214"/>
  <c r="D64" i="214"/>
  <c r="C64" i="214"/>
  <c r="B64" i="214"/>
  <c r="D63" i="214"/>
  <c r="C63" i="214"/>
  <c r="B63" i="214"/>
  <c r="D62" i="214"/>
  <c r="C62" i="214"/>
  <c r="B62" i="214"/>
  <c r="D61" i="214"/>
  <c r="C61" i="214"/>
  <c r="B61" i="214"/>
  <c r="D60" i="214"/>
  <c r="C60" i="214"/>
  <c r="B60" i="214"/>
  <c r="D59" i="214"/>
  <c r="C59" i="214"/>
  <c r="B59" i="214"/>
  <c r="D58" i="214"/>
  <c r="C58" i="214"/>
  <c r="B58" i="214"/>
  <c r="D57" i="214"/>
  <c r="C57" i="214"/>
  <c r="B57" i="214"/>
  <c r="D56" i="214"/>
  <c r="C56" i="214"/>
  <c r="B56" i="214"/>
  <c r="D55" i="214"/>
  <c r="C55" i="214"/>
  <c r="B55" i="214"/>
  <c r="D54" i="214"/>
  <c r="C54" i="214"/>
  <c r="B54" i="214"/>
  <c r="D53" i="214"/>
  <c r="C53" i="214"/>
  <c r="B53" i="214"/>
  <c r="D52" i="214"/>
  <c r="C52" i="214"/>
  <c r="B52" i="214"/>
  <c r="D51" i="214"/>
  <c r="C51" i="214"/>
  <c r="B51" i="214"/>
  <c r="D50" i="214"/>
  <c r="D49" i="214"/>
  <c r="D48" i="214"/>
  <c r="C48" i="214"/>
  <c r="B48" i="214"/>
  <c r="D47" i="214"/>
  <c r="C47" i="214"/>
  <c r="B47" i="214"/>
  <c r="D46" i="214"/>
  <c r="C46" i="214"/>
  <c r="B46" i="214"/>
  <c r="D45" i="214"/>
  <c r="D44" i="214"/>
  <c r="D43" i="214"/>
  <c r="C43" i="214"/>
  <c r="B43" i="214"/>
  <c r="D42" i="214"/>
  <c r="D41" i="214"/>
  <c r="D40" i="214"/>
  <c r="C40" i="214"/>
  <c r="B40" i="214"/>
  <c r="D39" i="214"/>
  <c r="D38" i="214"/>
  <c r="D37" i="214"/>
  <c r="C37" i="214"/>
  <c r="B37" i="214"/>
  <c r="D36" i="214"/>
  <c r="C36" i="214"/>
  <c r="B36" i="214"/>
  <c r="D35" i="214"/>
  <c r="C35" i="214"/>
  <c r="B35" i="214"/>
  <c r="D34" i="214"/>
  <c r="D33" i="214"/>
  <c r="D32" i="214"/>
  <c r="C32" i="214"/>
  <c r="B32" i="214"/>
  <c r="D31" i="214"/>
  <c r="C31" i="214"/>
  <c r="B31" i="214"/>
  <c r="D30" i="214"/>
  <c r="C30" i="214"/>
  <c r="B30" i="214"/>
  <c r="D29" i="214"/>
  <c r="C29" i="214"/>
  <c r="B29" i="214"/>
  <c r="D28" i="214"/>
  <c r="D27" i="214"/>
  <c r="D26" i="214"/>
  <c r="C26" i="214"/>
  <c r="B26" i="214"/>
  <c r="D25" i="214"/>
  <c r="C25" i="214"/>
  <c r="B25" i="214"/>
  <c r="D24" i="214"/>
  <c r="C24" i="214"/>
  <c r="B24" i="214"/>
  <c r="D23" i="214"/>
  <c r="C23" i="214"/>
  <c r="B23" i="214"/>
  <c r="D22" i="214"/>
  <c r="C22" i="214"/>
  <c r="D21" i="214"/>
  <c r="D20" i="214"/>
  <c r="C20" i="214"/>
  <c r="B20" i="214"/>
  <c r="D19" i="214"/>
  <c r="C19" i="214"/>
  <c r="B19" i="214"/>
  <c r="D18" i="214"/>
  <c r="C18" i="214"/>
  <c r="B18" i="214"/>
  <c r="D17" i="214"/>
  <c r="C17" i="214"/>
  <c r="B17" i="214"/>
  <c r="D16" i="214"/>
  <c r="D15" i="214"/>
  <c r="D14" i="214"/>
  <c r="C14" i="214"/>
  <c r="B14" i="214"/>
  <c r="D13" i="214"/>
  <c r="C13" i="214"/>
  <c r="B13" i="214"/>
  <c r="D12" i="214"/>
  <c r="C12" i="214"/>
  <c r="B12" i="214"/>
  <c r="D11" i="214"/>
  <c r="C11" i="214"/>
  <c r="B11" i="214"/>
  <c r="D10" i="214"/>
  <c r="C10" i="214"/>
  <c r="B10" i="214"/>
  <c r="D9" i="214"/>
  <c r="C9" i="214"/>
  <c r="B9" i="214"/>
  <c r="D8" i="214"/>
  <c r="C8" i="214"/>
  <c r="B8" i="214"/>
  <c r="D7" i="214"/>
  <c r="C7" i="214"/>
  <c r="B7" i="214"/>
  <c r="D101" i="211" l="1"/>
  <c r="C101" i="211"/>
  <c r="B101" i="211"/>
  <c r="D100" i="211"/>
  <c r="C100" i="211"/>
  <c r="B100" i="211"/>
  <c r="D98" i="211"/>
  <c r="C98" i="211"/>
  <c r="B98" i="211"/>
  <c r="D97" i="211"/>
  <c r="C97" i="211"/>
  <c r="B97" i="211"/>
  <c r="D96" i="211"/>
  <c r="C96" i="211"/>
  <c r="B96" i="211"/>
  <c r="D95" i="211"/>
  <c r="C95" i="211"/>
  <c r="B95" i="211"/>
  <c r="D94" i="211"/>
  <c r="C94" i="211"/>
  <c r="B94" i="211"/>
  <c r="D93" i="211"/>
  <c r="C93" i="211"/>
  <c r="B93" i="211"/>
  <c r="D92" i="211"/>
  <c r="C92" i="211"/>
  <c r="B92" i="211"/>
  <c r="D91" i="211"/>
  <c r="B91" i="211"/>
  <c r="D90" i="211"/>
  <c r="B90" i="211"/>
  <c r="D89" i="211"/>
  <c r="C89" i="211"/>
  <c r="B89" i="211"/>
  <c r="D88" i="211"/>
  <c r="C88" i="211"/>
  <c r="B88" i="211"/>
  <c r="D87" i="211"/>
  <c r="C87" i="211"/>
  <c r="B87" i="211"/>
  <c r="D86" i="211"/>
  <c r="C86" i="211"/>
  <c r="B86" i="211"/>
  <c r="D85" i="211"/>
  <c r="C85" i="211"/>
  <c r="B85" i="211"/>
  <c r="D84" i="211"/>
  <c r="C84" i="211"/>
  <c r="B84" i="211"/>
  <c r="D83" i="211"/>
  <c r="C83" i="211"/>
  <c r="B83" i="211"/>
  <c r="D82" i="211"/>
  <c r="C82" i="211"/>
  <c r="B82" i="211"/>
  <c r="D81" i="211"/>
  <c r="B81" i="211"/>
  <c r="D80" i="211"/>
  <c r="B80" i="211"/>
  <c r="D79" i="211"/>
  <c r="B79" i="211"/>
  <c r="D78" i="211"/>
  <c r="C78" i="211"/>
  <c r="B78" i="211"/>
  <c r="D77" i="211"/>
  <c r="C77" i="211"/>
  <c r="B77" i="211"/>
  <c r="D76" i="211"/>
  <c r="C76" i="211"/>
  <c r="B76" i="211"/>
  <c r="D75" i="211"/>
  <c r="C75" i="211"/>
  <c r="B75" i="211"/>
  <c r="D74" i="211"/>
  <c r="C74" i="211"/>
  <c r="B74" i="211"/>
  <c r="D73" i="211"/>
  <c r="C73" i="211"/>
  <c r="B73" i="211"/>
  <c r="D72" i="211"/>
  <c r="C72" i="211"/>
  <c r="B72" i="211"/>
  <c r="D71" i="211"/>
  <c r="B71" i="211"/>
  <c r="D70" i="211"/>
  <c r="B70" i="211"/>
  <c r="D69" i="211"/>
  <c r="C69" i="211"/>
  <c r="B69" i="211"/>
  <c r="D68" i="211"/>
  <c r="C68" i="211"/>
  <c r="B68" i="211"/>
  <c r="D67" i="211"/>
  <c r="C67" i="211"/>
  <c r="B67" i="211"/>
  <c r="D66" i="211"/>
  <c r="C66" i="211"/>
  <c r="B66" i="211"/>
  <c r="D65" i="211"/>
  <c r="C65" i="211"/>
  <c r="B65" i="211"/>
  <c r="D64" i="211"/>
  <c r="C64" i="211"/>
  <c r="B64" i="211"/>
  <c r="D63" i="211"/>
  <c r="C63" i="211"/>
  <c r="B63" i="211"/>
  <c r="D62" i="211"/>
  <c r="C62" i="211"/>
  <c r="B62" i="211"/>
  <c r="D61" i="211"/>
  <c r="C61" i="211"/>
  <c r="B61" i="211"/>
  <c r="D60" i="211"/>
  <c r="C60" i="211"/>
  <c r="B60" i="211"/>
  <c r="D59" i="211"/>
  <c r="C59" i="211"/>
  <c r="B59" i="211"/>
  <c r="D58" i="211"/>
  <c r="C58" i="211"/>
  <c r="B58" i="211"/>
  <c r="D57" i="211"/>
  <c r="C57" i="211"/>
  <c r="B57" i="211"/>
  <c r="D56" i="211"/>
  <c r="C56" i="211"/>
  <c r="B56" i="211"/>
  <c r="D55" i="211"/>
  <c r="C55" i="211"/>
  <c r="B55" i="211"/>
  <c r="D54" i="211"/>
  <c r="C54" i="211"/>
  <c r="B54" i="211"/>
  <c r="D53" i="211"/>
  <c r="C53" i="211"/>
  <c r="B53" i="211"/>
  <c r="D52" i="211"/>
  <c r="C52" i="211"/>
  <c r="B52" i="211"/>
  <c r="D51" i="211"/>
  <c r="C51" i="211"/>
  <c r="B51" i="211"/>
  <c r="D50" i="211"/>
  <c r="B50" i="211"/>
  <c r="D49" i="211"/>
  <c r="B49" i="211"/>
  <c r="D48" i="211"/>
  <c r="C48" i="211"/>
  <c r="B48" i="211"/>
  <c r="D47" i="211"/>
  <c r="C47" i="211"/>
  <c r="B47" i="211"/>
  <c r="D46" i="211"/>
  <c r="C46" i="211"/>
  <c r="B46" i="211"/>
  <c r="D45" i="211"/>
  <c r="B45" i="211"/>
  <c r="D44" i="211"/>
  <c r="B44" i="211"/>
  <c r="D43" i="211"/>
  <c r="C43" i="211"/>
  <c r="B43" i="211"/>
  <c r="D42" i="211"/>
  <c r="B42" i="211"/>
  <c r="D41" i="211"/>
  <c r="B41" i="211"/>
  <c r="D40" i="211"/>
  <c r="C40" i="211"/>
  <c r="B40" i="211"/>
  <c r="D39" i="211"/>
  <c r="B39" i="211"/>
  <c r="D38" i="211"/>
  <c r="B38" i="211"/>
  <c r="D37" i="211"/>
  <c r="C37" i="211"/>
  <c r="B37" i="211"/>
  <c r="D36" i="211"/>
  <c r="C36" i="211"/>
  <c r="B36" i="211"/>
  <c r="D35" i="211"/>
  <c r="C35" i="211"/>
  <c r="B35" i="211"/>
  <c r="D34" i="211"/>
  <c r="B34" i="211"/>
  <c r="D33" i="211"/>
  <c r="B33" i="211"/>
  <c r="D32" i="211"/>
  <c r="C32" i="211"/>
  <c r="B32" i="211"/>
  <c r="D31" i="211"/>
  <c r="C31" i="211"/>
  <c r="B31" i="211"/>
  <c r="D30" i="211"/>
  <c r="C30" i="211"/>
  <c r="B30" i="211"/>
  <c r="D29" i="211"/>
  <c r="C29" i="211"/>
  <c r="B29" i="211"/>
  <c r="D28" i="211"/>
  <c r="B28" i="211"/>
  <c r="D27" i="211"/>
  <c r="B27" i="211"/>
  <c r="D26" i="211"/>
  <c r="C26" i="211"/>
  <c r="B26" i="211"/>
  <c r="D25" i="211"/>
  <c r="C25" i="211"/>
  <c r="B25" i="211"/>
  <c r="D24" i="211"/>
  <c r="C24" i="211"/>
  <c r="B24" i="211"/>
  <c r="D23" i="211"/>
  <c r="C23" i="211"/>
  <c r="B23" i="211"/>
  <c r="D22" i="211"/>
  <c r="B22" i="211"/>
  <c r="D21" i="211"/>
  <c r="C21" i="211"/>
  <c r="B21" i="211"/>
  <c r="D20" i="211"/>
  <c r="C20" i="211"/>
  <c r="B20" i="211"/>
  <c r="D19" i="211"/>
  <c r="C19" i="211"/>
  <c r="B19" i="211"/>
  <c r="D18" i="211"/>
  <c r="C18" i="211"/>
  <c r="B18" i="211"/>
  <c r="D17" i="211"/>
  <c r="C17" i="211"/>
  <c r="B17" i="211"/>
  <c r="D16" i="211"/>
  <c r="B16" i="211"/>
  <c r="D15" i="211"/>
  <c r="B15" i="211"/>
  <c r="D14" i="211"/>
  <c r="C14" i="211"/>
  <c r="B14" i="211"/>
  <c r="D13" i="211"/>
  <c r="C13" i="211"/>
  <c r="B13" i="211"/>
  <c r="D12" i="211"/>
  <c r="C12" i="211"/>
  <c r="B12" i="211"/>
  <c r="D11" i="211"/>
  <c r="C11" i="211"/>
  <c r="B11" i="211"/>
  <c r="D10" i="211"/>
  <c r="C10" i="211"/>
  <c r="B10" i="211"/>
  <c r="D9" i="211"/>
  <c r="C9" i="211"/>
  <c r="B9" i="211"/>
  <c r="D8" i="211"/>
  <c r="C8" i="211"/>
  <c r="B8" i="211"/>
  <c r="D7" i="211"/>
  <c r="C7" i="211"/>
  <c r="B7" i="211"/>
  <c r="F20" i="211" l="1"/>
  <c r="F20" i="214"/>
  <c r="AH20" i="214" l="1"/>
  <c r="AH40" i="214"/>
  <c r="AH78" i="214"/>
  <c r="AH21" i="214"/>
  <c r="AH41" i="214"/>
  <c r="AH79" i="214"/>
  <c r="AH32" i="214"/>
  <c r="AH69" i="214"/>
  <c r="AH33" i="214"/>
  <c r="AH70" i="214"/>
  <c r="AH37" i="214"/>
  <c r="AH80" i="214"/>
  <c r="AH48" i="214"/>
  <c r="AH14" i="214"/>
  <c r="AH49" i="214"/>
  <c r="AH26" i="214"/>
  <c r="AH90" i="214"/>
  <c r="AH98" i="214"/>
  <c r="AH15" i="214"/>
  <c r="AH89" i="214"/>
  <c r="AH27" i="214"/>
  <c r="AH43" i="214"/>
  <c r="AH44" i="214"/>
  <c r="AH38" i="214"/>
  <c r="AH100" i="214"/>
  <c r="AH17" i="214"/>
  <c r="AH93" i="214"/>
  <c r="AH19" i="214"/>
  <c r="AH31" i="214"/>
  <c r="AH55" i="214"/>
  <c r="AH58" i="214"/>
  <c r="AH59" i="214"/>
  <c r="AH61" i="214"/>
  <c r="AH53" i="214"/>
  <c r="AH66" i="214"/>
  <c r="AH67" i="214"/>
  <c r="AH68" i="214"/>
  <c r="AH45" i="214"/>
  <c r="AH11" i="214"/>
  <c r="AH54" i="214"/>
  <c r="AH56" i="214"/>
  <c r="AH57" i="214"/>
  <c r="AH97" i="214"/>
  <c r="AH60" i="214"/>
  <c r="AH63" i="214"/>
  <c r="AH28" i="214"/>
  <c r="AH23" i="214"/>
  <c r="AH47" i="214"/>
  <c r="AH96" i="214"/>
  <c r="AH64" i="214"/>
  <c r="AH65" i="214"/>
  <c r="X20" i="214"/>
  <c r="X40" i="214"/>
  <c r="X78" i="214"/>
  <c r="X21" i="214"/>
  <c r="X41" i="214"/>
  <c r="X79" i="214"/>
  <c r="X14" i="214"/>
  <c r="X43" i="214"/>
  <c r="X90" i="214"/>
  <c r="X15" i="214"/>
  <c r="X44" i="214"/>
  <c r="X98" i="214"/>
  <c r="X26" i="214"/>
  <c r="X48" i="214"/>
  <c r="X49" i="214"/>
  <c r="X32" i="214"/>
  <c r="X69" i="214"/>
  <c r="X27" i="214"/>
  <c r="X89" i="214"/>
  <c r="X70" i="214"/>
  <c r="X80" i="214"/>
  <c r="X38" i="214"/>
  <c r="X37" i="214"/>
  <c r="X33" i="214"/>
  <c r="X45" i="214"/>
  <c r="X56" i="214"/>
  <c r="X68" i="214"/>
  <c r="X29" i="214"/>
  <c r="X23" i="214"/>
  <c r="X47" i="214"/>
  <c r="X96" i="214"/>
  <c r="X31" i="214"/>
  <c r="X100" i="214"/>
  <c r="X57" i="214"/>
  <c r="X63" i="214"/>
  <c r="X12" i="214"/>
  <c r="X59" i="214"/>
  <c r="X58" i="214"/>
  <c r="X65" i="214"/>
  <c r="X64" i="214"/>
  <c r="X67" i="214"/>
  <c r="X19" i="214"/>
  <c r="X66" i="214"/>
  <c r="X60" i="214"/>
  <c r="X97" i="214"/>
  <c r="AG20" i="214"/>
  <c r="AG40" i="214"/>
  <c r="AG78" i="214"/>
  <c r="AG21" i="214"/>
  <c r="AG41" i="214"/>
  <c r="AG79" i="214"/>
  <c r="AG26" i="214"/>
  <c r="AG48" i="214"/>
  <c r="AG27" i="214"/>
  <c r="AG49" i="214"/>
  <c r="AG32" i="214"/>
  <c r="AG69" i="214"/>
  <c r="AG37" i="214"/>
  <c r="AG98" i="214"/>
  <c r="AG38" i="214"/>
  <c r="AG43" i="214"/>
  <c r="AG44" i="214"/>
  <c r="AG70" i="214"/>
  <c r="AG15" i="214"/>
  <c r="AG33" i="214"/>
  <c r="AG90" i="214"/>
  <c r="AG80" i="214"/>
  <c r="AG89" i="214"/>
  <c r="AG14" i="214"/>
  <c r="AG12" i="214"/>
  <c r="AG28" i="214"/>
  <c r="AG19" i="214"/>
  <c r="AG31" i="214"/>
  <c r="AG97" i="214"/>
  <c r="AG59" i="214"/>
  <c r="AG64" i="214"/>
  <c r="AG100" i="214"/>
  <c r="AG46" i="214"/>
  <c r="AG25" i="214"/>
  <c r="AG56" i="214"/>
  <c r="AG62" i="214"/>
  <c r="AG96" i="214"/>
  <c r="AG67" i="214"/>
  <c r="AG68" i="214"/>
  <c r="AG17" i="214"/>
  <c r="AG55" i="214"/>
  <c r="AG23" i="214"/>
  <c r="AG66" i="214"/>
  <c r="AG60" i="214"/>
  <c r="AG54" i="214"/>
  <c r="AG58" i="214"/>
  <c r="AG63" i="214"/>
  <c r="AI20" i="214"/>
  <c r="AI40" i="214"/>
  <c r="AI78" i="214"/>
  <c r="AI21" i="214"/>
  <c r="AI41" i="214"/>
  <c r="AI79" i="214"/>
  <c r="AI37" i="214"/>
  <c r="AI80" i="214"/>
  <c r="AI38" i="214"/>
  <c r="AI89" i="214"/>
  <c r="AI14" i="214"/>
  <c r="AI43" i="214"/>
  <c r="AI90" i="214"/>
  <c r="AI27" i="214"/>
  <c r="AI98" i="214"/>
  <c r="AI32" i="214"/>
  <c r="AI48" i="214"/>
  <c r="AI33" i="214"/>
  <c r="AI44" i="214"/>
  <c r="AI26" i="214"/>
  <c r="AI49" i="214"/>
  <c r="AI69" i="214"/>
  <c r="AI70" i="214"/>
  <c r="AI15" i="214"/>
  <c r="AI18" i="214"/>
  <c r="AI19" i="214"/>
  <c r="AI88" i="214"/>
  <c r="AI100" i="214"/>
  <c r="AI94" i="214"/>
  <c r="AI29" i="214"/>
  <c r="AI95" i="214"/>
  <c r="AI54" i="214"/>
  <c r="AI61" i="214"/>
  <c r="AI96" i="214"/>
  <c r="AI59" i="214"/>
  <c r="AI65" i="214"/>
  <c r="AI11" i="214"/>
  <c r="AI67" i="214"/>
  <c r="AI53" i="214"/>
  <c r="AI56" i="214"/>
  <c r="AI46" i="214"/>
  <c r="AI62" i="214"/>
  <c r="AI64" i="214"/>
  <c r="AI23" i="214"/>
  <c r="AI25" i="214"/>
  <c r="AI57" i="214"/>
  <c r="Z20" i="214"/>
  <c r="Z40" i="214"/>
  <c r="Z78" i="214"/>
  <c r="Z21" i="214"/>
  <c r="Z41" i="214"/>
  <c r="Z79" i="214"/>
  <c r="Z32" i="214"/>
  <c r="Z69" i="214"/>
  <c r="Z33" i="214"/>
  <c r="Z70" i="214"/>
  <c r="Z37" i="214"/>
  <c r="Z80" i="214"/>
  <c r="Z43" i="214"/>
  <c r="Z14" i="214"/>
  <c r="Z44" i="214"/>
  <c r="Z49" i="214"/>
  <c r="Z89" i="214"/>
  <c r="Z48" i="214"/>
  <c r="Z15" i="214"/>
  <c r="Z90" i="214"/>
  <c r="Z98" i="214"/>
  <c r="Z26" i="214"/>
  <c r="Z27" i="214"/>
  <c r="Z38" i="214"/>
  <c r="Z45" i="214"/>
  <c r="Z31" i="214"/>
  <c r="Z88" i="214"/>
  <c r="Z55" i="214"/>
  <c r="Z59" i="214"/>
  <c r="Z61" i="214"/>
  <c r="Z100" i="214"/>
  <c r="Z56" i="214"/>
  <c r="Z65" i="214"/>
  <c r="Z67" i="214"/>
  <c r="Z23" i="214"/>
  <c r="Z97" i="214"/>
  <c r="Z19" i="214"/>
  <c r="Z53" i="214"/>
  <c r="Z93" i="214"/>
  <c r="Z28" i="214"/>
  <c r="Z60" i="214"/>
  <c r="Z12" i="214"/>
  <c r="Z62" i="214"/>
  <c r="Z63" i="214"/>
  <c r="Z57" i="214"/>
  <c r="Z54" i="214"/>
  <c r="Z64" i="214"/>
  <c r="Z68" i="214"/>
  <c r="Z95" i="214"/>
  <c r="Z11" i="214"/>
  <c r="AA20" i="214"/>
  <c r="AA40" i="214"/>
  <c r="AA78" i="214"/>
  <c r="AA21" i="214"/>
  <c r="AA41" i="214"/>
  <c r="AA79" i="214"/>
  <c r="AA37" i="214"/>
  <c r="AA80" i="214"/>
  <c r="AA38" i="214"/>
  <c r="AA89" i="214"/>
  <c r="AA14" i="214"/>
  <c r="AA43" i="214"/>
  <c r="AA90" i="214"/>
  <c r="AA15" i="214"/>
  <c r="AA69" i="214"/>
  <c r="AA33" i="214"/>
  <c r="AA26" i="214"/>
  <c r="AA70" i="214"/>
  <c r="AA27" i="214"/>
  <c r="AA98" i="214"/>
  <c r="AA32" i="214"/>
  <c r="AA49" i="214"/>
  <c r="AA44" i="214"/>
  <c r="AA48" i="214"/>
  <c r="AA46" i="214"/>
  <c r="AA12" i="214"/>
  <c r="AA23" i="214"/>
  <c r="AA53" i="214"/>
  <c r="AA19" i="214"/>
  <c r="AA11" i="214"/>
  <c r="AA56" i="214"/>
  <c r="AA28" i="214"/>
  <c r="AA58" i="214"/>
  <c r="AA67" i="214"/>
  <c r="AA13" i="214"/>
  <c r="AA66" i="214"/>
  <c r="AA64" i="214"/>
  <c r="AA61" i="214"/>
  <c r="AA59" i="214"/>
  <c r="AA97" i="214"/>
  <c r="AA94" i="214"/>
  <c r="AA60" i="214"/>
  <c r="AA17" i="214"/>
  <c r="AA55" i="214"/>
  <c r="AA100" i="214"/>
  <c r="AA25" i="214"/>
  <c r="AA63" i="214"/>
  <c r="AA31" i="214"/>
  <c r="AA68" i="214"/>
  <c r="AA95" i="214"/>
  <c r="AB20" i="214"/>
  <c r="AB40" i="214"/>
  <c r="AB78" i="214"/>
  <c r="AB21" i="214"/>
  <c r="AB41" i="214"/>
  <c r="AB79" i="214"/>
  <c r="AB14" i="214"/>
  <c r="AB43" i="214"/>
  <c r="AB90" i="214"/>
  <c r="AB15" i="214"/>
  <c r="AB44" i="214"/>
  <c r="AB98" i="214"/>
  <c r="AB26" i="214"/>
  <c r="AB48" i="214"/>
  <c r="AB33" i="214"/>
  <c r="AB37" i="214"/>
  <c r="AB49" i="214"/>
  <c r="AB69" i="214"/>
  <c r="AB38" i="214"/>
  <c r="AB80" i="214"/>
  <c r="AB89" i="214"/>
  <c r="AB70" i="214"/>
  <c r="AB27" i="214"/>
  <c r="AB32" i="214"/>
  <c r="AB17" i="214"/>
  <c r="AB28" i="214"/>
  <c r="AB54" i="214"/>
  <c r="AB65" i="214"/>
  <c r="AB45" i="214"/>
  <c r="AB19" i="214"/>
  <c r="AB31" i="214"/>
  <c r="AB62" i="214"/>
  <c r="AB94" i="214"/>
  <c r="AB60" i="214"/>
  <c r="AB12" i="214"/>
  <c r="AB63" i="214"/>
  <c r="AB66" i="214"/>
  <c r="AB88" i="214"/>
  <c r="AB47" i="214"/>
  <c r="AB64" i="214"/>
  <c r="AB68" i="214"/>
  <c r="AB56" i="214"/>
  <c r="AB57" i="214"/>
  <c r="AB58" i="214"/>
  <c r="AB100" i="214"/>
  <c r="AB67" i="214"/>
  <c r="AB55" i="214"/>
  <c r="AB59" i="214"/>
  <c r="AB97" i="214"/>
  <c r="AB23" i="214"/>
  <c r="AB96" i="214"/>
  <c r="Y20" i="214"/>
  <c r="Y40" i="214"/>
  <c r="Y78" i="214"/>
  <c r="Y21" i="214"/>
  <c r="Y41" i="214"/>
  <c r="Y79" i="214"/>
  <c r="Y26" i="214"/>
  <c r="Y48" i="214"/>
  <c r="Y27" i="214"/>
  <c r="Y49" i="214"/>
  <c r="Y32" i="214"/>
  <c r="Y69" i="214"/>
  <c r="Y15" i="214"/>
  <c r="Y89" i="214"/>
  <c r="Y33" i="214"/>
  <c r="Y90" i="214"/>
  <c r="Y37" i="214"/>
  <c r="Y98" i="214"/>
  <c r="Y38" i="214"/>
  <c r="Y43" i="214"/>
  <c r="Y44" i="214"/>
  <c r="Y14" i="214"/>
  <c r="Y70" i="214"/>
  <c r="Y80" i="214"/>
  <c r="Y64" i="214"/>
  <c r="Y100" i="214"/>
  <c r="Y12" i="214"/>
  <c r="Y23" i="214"/>
  <c r="Y95" i="214"/>
  <c r="Y96" i="214"/>
  <c r="Y19" i="214"/>
  <c r="Y68" i="214"/>
  <c r="Y31" i="214"/>
  <c r="Y46" i="214"/>
  <c r="Y67" i="214"/>
  <c r="Y56" i="214"/>
  <c r="Y60" i="214"/>
  <c r="Y25" i="214"/>
  <c r="Y88" i="214"/>
  <c r="Y29" i="214"/>
  <c r="AC20" i="214"/>
  <c r="AC40" i="214"/>
  <c r="AC78" i="214"/>
  <c r="AC21" i="214"/>
  <c r="AC41" i="214"/>
  <c r="AC79" i="214"/>
  <c r="AC26" i="214"/>
  <c r="AC48" i="214"/>
  <c r="AC27" i="214"/>
  <c r="AC49" i="214"/>
  <c r="AC32" i="214"/>
  <c r="AC69" i="214"/>
  <c r="AC44" i="214"/>
  <c r="AC33" i="214"/>
  <c r="AC70" i="214"/>
  <c r="AC15" i="214"/>
  <c r="AC14" i="214"/>
  <c r="AC80" i="214"/>
  <c r="AC89" i="214"/>
  <c r="AC90" i="214"/>
  <c r="AC43" i="214"/>
  <c r="AC37" i="214"/>
  <c r="AC38" i="214"/>
  <c r="AC98" i="214"/>
  <c r="AC96" i="214"/>
  <c r="AC17" i="214"/>
  <c r="AC28" i="214"/>
  <c r="AC25" i="214"/>
  <c r="AC60" i="214"/>
  <c r="AC67" i="214"/>
  <c r="AC97" i="214"/>
  <c r="AC18" i="214"/>
  <c r="AC13" i="214"/>
  <c r="AC47" i="214"/>
  <c r="AC63" i="214"/>
  <c r="AC45" i="214"/>
  <c r="AC55" i="214"/>
  <c r="AC23" i="214"/>
  <c r="AC64" i="214"/>
  <c r="AC100" i="214"/>
  <c r="AC12" i="214"/>
  <c r="AC58" i="214"/>
  <c r="AC57" i="214"/>
  <c r="AC19" i="214"/>
  <c r="AC46" i="214"/>
  <c r="AC59" i="214"/>
  <c r="AC31" i="214"/>
  <c r="AC56" i="214"/>
  <c r="AC65" i="214"/>
  <c r="AC66" i="214"/>
  <c r="AC68" i="214"/>
  <c r="AD20" i="214"/>
  <c r="AD40" i="214"/>
  <c r="AD78" i="214"/>
  <c r="AD21" i="214"/>
  <c r="AD41" i="214"/>
  <c r="AD79" i="214"/>
  <c r="AD32" i="214"/>
  <c r="AD69" i="214"/>
  <c r="AD33" i="214"/>
  <c r="AD70" i="214"/>
  <c r="AD37" i="214"/>
  <c r="AD80" i="214"/>
  <c r="AD26" i="214"/>
  <c r="AD90" i="214"/>
  <c r="AD27" i="214"/>
  <c r="AD98" i="214"/>
  <c r="AD44" i="214"/>
  <c r="AD38" i="214"/>
  <c r="AD43" i="214"/>
  <c r="AD89" i="214"/>
  <c r="AD15" i="214"/>
  <c r="AD48" i="214"/>
  <c r="AD14" i="214"/>
  <c r="AD49" i="214"/>
  <c r="AD67" i="214"/>
  <c r="AD97" i="214"/>
  <c r="AD96" i="214"/>
  <c r="AD57" i="214"/>
  <c r="AD60" i="214"/>
  <c r="AD56" i="214"/>
  <c r="AD31" i="214"/>
  <c r="AD46" i="214"/>
  <c r="AD47" i="214"/>
  <c r="AD58" i="214"/>
  <c r="AD68" i="214"/>
  <c r="AD17" i="214"/>
  <c r="AD100" i="214"/>
  <c r="AD23" i="214"/>
  <c r="AD12" i="214"/>
  <c r="AD64" i="214"/>
  <c r="AD88" i="214"/>
  <c r="AD65" i="214"/>
  <c r="AD19" i="214"/>
  <c r="AD28" i="214"/>
  <c r="AD54" i="214"/>
  <c r="AD59" i="214"/>
  <c r="AD66" i="214"/>
  <c r="AE20" i="214"/>
  <c r="AE40" i="214"/>
  <c r="AE78" i="214"/>
  <c r="AE21" i="214"/>
  <c r="AE41" i="214"/>
  <c r="AE79" i="214"/>
  <c r="AE37" i="214"/>
  <c r="AE80" i="214"/>
  <c r="AE38" i="214"/>
  <c r="AE89" i="214"/>
  <c r="AE14" i="214"/>
  <c r="AE43" i="214"/>
  <c r="AE90" i="214"/>
  <c r="AE44" i="214"/>
  <c r="AE48" i="214"/>
  <c r="AE69" i="214"/>
  <c r="AE26" i="214"/>
  <c r="AE49" i="214"/>
  <c r="AE15" i="214"/>
  <c r="AE70" i="214"/>
  <c r="AE27" i="214"/>
  <c r="AE32" i="214"/>
  <c r="AE98" i="214"/>
  <c r="AE33" i="214"/>
  <c r="AE18" i="214"/>
  <c r="AE11" i="214"/>
  <c r="AE81" i="214"/>
  <c r="AE54" i="214"/>
  <c r="AE19" i="214"/>
  <c r="AE82" i="214"/>
  <c r="AE23" i="214"/>
  <c r="AE46" i="214"/>
  <c r="AE94" i="214"/>
  <c r="AE84" i="214"/>
  <c r="AE52" i="214"/>
  <c r="AE63" i="214"/>
  <c r="AE96" i="214"/>
  <c r="AE97" i="214"/>
  <c r="AE51" i="214"/>
  <c r="AE64" i="214"/>
  <c r="AE66" i="214"/>
  <c r="AE59" i="214"/>
  <c r="AE53" i="214"/>
  <c r="AE60" i="214"/>
  <c r="AE100" i="214"/>
  <c r="AE62" i="214"/>
  <c r="AE55" i="214"/>
  <c r="AE61" i="214"/>
  <c r="AE83" i="214"/>
  <c r="AE65" i="214"/>
  <c r="AE28" i="214"/>
  <c r="AE50" i="214"/>
  <c r="AE86" i="214"/>
  <c r="AE56" i="214"/>
  <c r="AE57" i="214"/>
  <c r="AE58" i="214"/>
  <c r="AE85" i="214"/>
  <c r="AE67" i="214"/>
  <c r="AE68" i="214"/>
  <c r="AE87" i="214"/>
  <c r="AE17" i="214"/>
  <c r="W20" i="214"/>
  <c r="W40" i="214"/>
  <c r="W78" i="214"/>
  <c r="W21" i="214"/>
  <c r="W41" i="214"/>
  <c r="W79" i="214"/>
  <c r="W37" i="214"/>
  <c r="W80" i="214"/>
  <c r="W38" i="214"/>
  <c r="W89" i="214"/>
  <c r="W14" i="214"/>
  <c r="W43" i="214"/>
  <c r="W90" i="214"/>
  <c r="W32" i="214"/>
  <c r="W48" i="214"/>
  <c r="W33" i="214"/>
  <c r="W44" i="214"/>
  <c r="W49" i="214"/>
  <c r="W15" i="214"/>
  <c r="W69" i="214"/>
  <c r="W70" i="214"/>
  <c r="W98" i="214"/>
  <c r="W26" i="214"/>
  <c r="W27" i="214"/>
  <c r="W65" i="214"/>
  <c r="W94" i="214"/>
  <c r="W31" i="214"/>
  <c r="W46" i="214"/>
  <c r="W88" i="214"/>
  <c r="W58" i="214"/>
  <c r="W19" i="214"/>
  <c r="W17" i="214"/>
  <c r="W54" i="214"/>
  <c r="W59" i="214"/>
  <c r="W60" i="214"/>
  <c r="W66" i="214"/>
  <c r="W97" i="214"/>
  <c r="W29" i="214"/>
  <c r="W96" i="214"/>
  <c r="W55" i="214"/>
  <c r="W68" i="214"/>
  <c r="W100" i="214"/>
  <c r="W12" i="214"/>
  <c r="W64" i="214"/>
  <c r="W25" i="214"/>
  <c r="W67" i="214"/>
  <c r="W62" i="214"/>
  <c r="W63" i="214"/>
  <c r="W56" i="214"/>
  <c r="W57" i="214"/>
  <c r="W23" i="214"/>
  <c r="AF20" i="214"/>
  <c r="AF40" i="214"/>
  <c r="AF78" i="214"/>
  <c r="AF21" i="214"/>
  <c r="AF41" i="214"/>
  <c r="AF79" i="214"/>
  <c r="AF14" i="214"/>
  <c r="AF43" i="214"/>
  <c r="AF90" i="214"/>
  <c r="AF15" i="214"/>
  <c r="AF44" i="214"/>
  <c r="AF98" i="214"/>
  <c r="AF26" i="214"/>
  <c r="AF48" i="214"/>
  <c r="AF70" i="214"/>
  <c r="AF37" i="214"/>
  <c r="AF27" i="214"/>
  <c r="AF80" i="214"/>
  <c r="AF33" i="214"/>
  <c r="AF32" i="214"/>
  <c r="AF89" i="214"/>
  <c r="AF69" i="214"/>
  <c r="AF38" i="214"/>
  <c r="AF49" i="214"/>
  <c r="AF31" i="214"/>
  <c r="AF97" i="214"/>
  <c r="AF28" i="214"/>
  <c r="AF46" i="214"/>
  <c r="AF58" i="214"/>
  <c r="AF60" i="214"/>
  <c r="AF100" i="214"/>
  <c r="AF17" i="214"/>
  <c r="AF19" i="214"/>
  <c r="AF23" i="214"/>
  <c r="AF68" i="214"/>
  <c r="AF66" i="214"/>
  <c r="AF95" i="214"/>
  <c r="AF59" i="214"/>
  <c r="AF54" i="214"/>
  <c r="AF25" i="214"/>
  <c r="AF56" i="214"/>
  <c r="AF62" i="214"/>
  <c r="AF63" i="214"/>
  <c r="AF55" i="214"/>
  <c r="AF64" i="214"/>
  <c r="AF67" i="214"/>
  <c r="AF12" i="214"/>
  <c r="U20" i="214" l="1"/>
  <c r="U40" i="214"/>
  <c r="U78" i="214"/>
  <c r="U21" i="214"/>
  <c r="U41" i="214"/>
  <c r="U79" i="214"/>
  <c r="U26" i="214"/>
  <c r="U48" i="214"/>
  <c r="U27" i="214"/>
  <c r="U49" i="214"/>
  <c r="U32" i="214"/>
  <c r="U69" i="214"/>
  <c r="U38" i="214"/>
  <c r="U43" i="214"/>
  <c r="U70" i="214"/>
  <c r="U14" i="214"/>
  <c r="U44" i="214"/>
  <c r="U80" i="214"/>
  <c r="U33" i="214"/>
  <c r="U89" i="214"/>
  <c r="U98" i="214"/>
  <c r="U15" i="214"/>
  <c r="U37" i="214"/>
  <c r="U90" i="214"/>
  <c r="U100" i="214"/>
  <c r="U47" i="214"/>
  <c r="U96" i="214"/>
  <c r="U97" i="214"/>
  <c r="U67" i="214"/>
  <c r="U23" i="214"/>
  <c r="U19" i="214"/>
  <c r="U57" i="214"/>
  <c r="U64" i="214"/>
  <c r="U66" i="214"/>
  <c r="U17" i="214"/>
  <c r="U28" i="214"/>
  <c r="U68" i="214"/>
  <c r="U12" i="214"/>
  <c r="U56" i="214"/>
  <c r="U62" i="214"/>
  <c r="U46" i="214"/>
  <c r="U65" i="214"/>
  <c r="U59" i="214"/>
  <c r="U94" i="214"/>
  <c r="U88" i="214"/>
  <c r="U53" i="214"/>
  <c r="U58" i="214"/>
  <c r="U60" i="214"/>
  <c r="U31" i="214"/>
  <c r="U61" i="214"/>
  <c r="U54" i="214"/>
  <c r="T20" i="214"/>
  <c r="T40" i="214"/>
  <c r="T78" i="214"/>
  <c r="T21" i="214"/>
  <c r="T41" i="214"/>
  <c r="T79" i="214"/>
  <c r="T14" i="214"/>
  <c r="T43" i="214"/>
  <c r="T90" i="214"/>
  <c r="T15" i="214"/>
  <c r="T44" i="214"/>
  <c r="T98" i="214"/>
  <c r="T26" i="214"/>
  <c r="T27" i="214"/>
  <c r="T70" i="214"/>
  <c r="T38" i="214"/>
  <c r="T32" i="214"/>
  <c r="T80" i="214"/>
  <c r="T33" i="214"/>
  <c r="T89" i="214"/>
  <c r="T37" i="214"/>
  <c r="T48" i="214"/>
  <c r="T49" i="214"/>
  <c r="T69" i="214"/>
  <c r="T64" i="214"/>
  <c r="T96" i="214"/>
  <c r="T97" i="214"/>
  <c r="T100" i="214"/>
  <c r="T23" i="214"/>
  <c r="T60" i="214"/>
  <c r="T11" i="214"/>
  <c r="T46" i="214"/>
  <c r="T47" i="214"/>
  <c r="T68" i="214"/>
  <c r="T57" i="214"/>
  <c r="T58" i="214"/>
  <c r="T56" i="214"/>
  <c r="T25" i="214"/>
  <c r="T61" i="214"/>
  <c r="T17" i="214"/>
  <c r="T65" i="214"/>
  <c r="T28" i="214"/>
  <c r="T19" i="214"/>
  <c r="T66" i="214"/>
  <c r="T67" i="214"/>
  <c r="T31" i="214"/>
  <c r="T53" i="214"/>
  <c r="T59" i="214"/>
  <c r="O15" i="214"/>
  <c r="O38" i="214"/>
  <c r="O70" i="214"/>
  <c r="O20" i="214"/>
  <c r="O40" i="214"/>
  <c r="O78" i="214"/>
  <c r="O33" i="214"/>
  <c r="O79" i="214"/>
  <c r="O37" i="214"/>
  <c r="O80" i="214"/>
  <c r="O43" i="214"/>
  <c r="O44" i="214"/>
  <c r="O49" i="214"/>
  <c r="O14" i="214"/>
  <c r="O48" i="214"/>
  <c r="O21" i="214"/>
  <c r="O26" i="214"/>
  <c r="O41" i="214"/>
  <c r="O27" i="214"/>
  <c r="O89" i="214"/>
  <c r="O98" i="214"/>
  <c r="O32" i="214"/>
  <c r="O69" i="214"/>
  <c r="O90" i="214"/>
  <c r="O55" i="214"/>
  <c r="O100" i="214"/>
  <c r="O66" i="214"/>
  <c r="O85" i="214"/>
  <c r="O47" i="214"/>
  <c r="O95" i="214"/>
  <c r="O19" i="214"/>
  <c r="O62" i="214"/>
  <c r="O97" i="214"/>
  <c r="O84" i="214"/>
  <c r="O28" i="214"/>
  <c r="O45" i="214"/>
  <c r="O35" i="214"/>
  <c r="O53" i="214"/>
  <c r="O67" i="214"/>
  <c r="O73" i="214"/>
  <c r="O61" i="214"/>
  <c r="O64" i="214"/>
  <c r="O56" i="214"/>
  <c r="O52" i="214"/>
  <c r="O51" i="214"/>
  <c r="O60" i="214"/>
  <c r="O71" i="214"/>
  <c r="O63" i="214"/>
  <c r="O74" i="214"/>
  <c r="O39" i="214"/>
  <c r="O58" i="214"/>
  <c r="O10" i="214"/>
  <c r="O65" i="214"/>
  <c r="O68" i="214"/>
  <c r="O18" i="214"/>
  <c r="O72" i="214"/>
  <c r="O57" i="214"/>
  <c r="O23" i="214"/>
  <c r="O54" i="214"/>
  <c r="O75" i="214"/>
  <c r="O46" i="214"/>
  <c r="O12" i="214"/>
  <c r="O82" i="214"/>
  <c r="O92" i="214"/>
  <c r="O93" i="214"/>
  <c r="O59" i="214"/>
  <c r="O77" i="214"/>
  <c r="L15" i="214"/>
  <c r="L38" i="214"/>
  <c r="L70" i="214"/>
  <c r="L20" i="214"/>
  <c r="L40" i="214"/>
  <c r="L78" i="214"/>
  <c r="L41" i="214"/>
  <c r="L89" i="214"/>
  <c r="L14" i="214"/>
  <c r="L43" i="214"/>
  <c r="L90" i="214"/>
  <c r="L37" i="214"/>
  <c r="L21" i="214"/>
  <c r="L44" i="214"/>
  <c r="L49" i="214"/>
  <c r="L48" i="214"/>
  <c r="L69" i="214"/>
  <c r="L79" i="214"/>
  <c r="L33" i="214"/>
  <c r="L80" i="214"/>
  <c r="L98" i="214"/>
  <c r="L26" i="214"/>
  <c r="L27" i="214"/>
  <c r="L32" i="214"/>
  <c r="L46" i="214"/>
  <c r="L53" i="214"/>
  <c r="L66" i="214"/>
  <c r="L19" i="214"/>
  <c r="L65" i="214"/>
  <c r="L96" i="214"/>
  <c r="L61" i="214"/>
  <c r="L100" i="214"/>
  <c r="L67" i="214"/>
  <c r="L58" i="214"/>
  <c r="L28" i="214"/>
  <c r="L57" i="214"/>
  <c r="L23" i="214"/>
  <c r="L54" i="214"/>
  <c r="L31" i="214"/>
  <c r="L12" i="214"/>
  <c r="L95" i="214"/>
  <c r="L59" i="214"/>
  <c r="L25" i="214"/>
  <c r="L63" i="214"/>
  <c r="L62" i="214"/>
  <c r="L55" i="214"/>
  <c r="Q20" i="214"/>
  <c r="Q40" i="214"/>
  <c r="Q78" i="214"/>
  <c r="Q21" i="214"/>
  <c r="Q41" i="214"/>
  <c r="Q79" i="214"/>
  <c r="Q26" i="214"/>
  <c r="Q48" i="214"/>
  <c r="Q27" i="214"/>
  <c r="Q49" i="214"/>
  <c r="Q15" i="214"/>
  <c r="Q70" i="214"/>
  <c r="Q98" i="214"/>
  <c r="Q32" i="214"/>
  <c r="Q80" i="214"/>
  <c r="Q90" i="214"/>
  <c r="Q38" i="214"/>
  <c r="Q33" i="214"/>
  <c r="Q89" i="214"/>
  <c r="Q37" i="214"/>
  <c r="Q44" i="214"/>
  <c r="Q69" i="214"/>
  <c r="Q43" i="214"/>
  <c r="Q14" i="214"/>
  <c r="Q17" i="214"/>
  <c r="Q23" i="214"/>
  <c r="Q31" i="214"/>
  <c r="Q100" i="214"/>
  <c r="Q67" i="214"/>
  <c r="Q61" i="214"/>
  <c r="Q64" i="214"/>
  <c r="Q57" i="214"/>
  <c r="Q59" i="214"/>
  <c r="Q28" i="214"/>
  <c r="Q56" i="214"/>
  <c r="Q97" i="214"/>
  <c r="Q96" i="214"/>
  <c r="Q62" i="214"/>
  <c r="Q88" i="214"/>
  <c r="Q46" i="214"/>
  <c r="Q65" i="214"/>
  <c r="Q68" i="214"/>
  <c r="Q94" i="214"/>
  <c r="Q58" i="214"/>
  <c r="Q12" i="214"/>
  <c r="Q19" i="214"/>
  <c r="Q66" i="214"/>
  <c r="Q54" i="214"/>
  <c r="Q60" i="214"/>
  <c r="Q53" i="214"/>
  <c r="S20" i="214"/>
  <c r="S40" i="214"/>
  <c r="S78" i="214"/>
  <c r="S21" i="214"/>
  <c r="S41" i="214"/>
  <c r="S79" i="214"/>
  <c r="S37" i="214"/>
  <c r="S80" i="214"/>
  <c r="S38" i="214"/>
  <c r="S89" i="214"/>
  <c r="S33" i="214"/>
  <c r="S98" i="214"/>
  <c r="S14" i="214"/>
  <c r="S43" i="214"/>
  <c r="S48" i="214"/>
  <c r="S15" i="214"/>
  <c r="S49" i="214"/>
  <c r="S44" i="214"/>
  <c r="S90" i="214"/>
  <c r="S27" i="214"/>
  <c r="S69" i="214"/>
  <c r="S26" i="214"/>
  <c r="S32" i="214"/>
  <c r="S70" i="214"/>
  <c r="S12" i="214"/>
  <c r="S96" i="214"/>
  <c r="S97" i="214"/>
  <c r="S46" i="214"/>
  <c r="S56" i="214"/>
  <c r="S67" i="214"/>
  <c r="S53" i="214"/>
  <c r="S65" i="214"/>
  <c r="S57" i="214"/>
  <c r="S19" i="214"/>
  <c r="S31" i="214"/>
  <c r="S100" i="214"/>
  <c r="S63" i="214"/>
  <c r="S64" i="214"/>
  <c r="S93" i="214"/>
  <c r="S58" i="214"/>
  <c r="S59" i="214"/>
  <c r="S60" i="214"/>
  <c r="S55" i="214"/>
  <c r="S23" i="214"/>
  <c r="S61" i="214"/>
  <c r="S66" i="214"/>
  <c r="S68" i="214"/>
  <c r="S28" i="214"/>
  <c r="V20" i="214"/>
  <c r="V40" i="214"/>
  <c r="V78" i="214"/>
  <c r="V21" i="214"/>
  <c r="V41" i="214"/>
  <c r="V79" i="214"/>
  <c r="V32" i="214"/>
  <c r="V69" i="214"/>
  <c r="V33" i="214"/>
  <c r="V70" i="214"/>
  <c r="V37" i="214"/>
  <c r="V80" i="214"/>
  <c r="V14" i="214"/>
  <c r="V49" i="214"/>
  <c r="V38" i="214"/>
  <c r="V15" i="214"/>
  <c r="V89" i="214"/>
  <c r="V27" i="214"/>
  <c r="V26" i="214"/>
  <c r="V90" i="214"/>
  <c r="V98" i="214"/>
  <c r="V44" i="214"/>
  <c r="V48" i="214"/>
  <c r="V43" i="214"/>
  <c r="V58" i="214"/>
  <c r="V19" i="214"/>
  <c r="V29" i="214"/>
  <c r="V66" i="214"/>
  <c r="V17" i="214"/>
  <c r="V23" i="214"/>
  <c r="V47" i="214"/>
  <c r="V100" i="214"/>
  <c r="V97" i="214"/>
  <c r="V12" i="214"/>
  <c r="V61" i="214"/>
  <c r="V31" i="214"/>
  <c r="V53" i="214"/>
  <c r="V62" i="214"/>
  <c r="V67" i="214"/>
  <c r="V68" i="214"/>
  <c r="V56" i="214"/>
  <c r="V18" i="214"/>
  <c r="V46" i="214"/>
  <c r="V51" i="214"/>
  <c r="V59" i="214"/>
  <c r="V94" i="214"/>
  <c r="V88" i="214"/>
  <c r="V54" i="214"/>
  <c r="V64" i="214"/>
  <c r="V60" i="214"/>
  <c r="V65" i="214"/>
  <c r="V57" i="214"/>
  <c r="V96" i="214"/>
  <c r="M15" i="214"/>
  <c r="M38" i="214"/>
  <c r="M70" i="214"/>
  <c r="M20" i="214"/>
  <c r="M40" i="214"/>
  <c r="M78" i="214"/>
  <c r="M21" i="214"/>
  <c r="M44" i="214"/>
  <c r="M98" i="214"/>
  <c r="M26" i="214"/>
  <c r="M48" i="214"/>
  <c r="M32" i="214"/>
  <c r="M80" i="214"/>
  <c r="M33" i="214"/>
  <c r="M89" i="214"/>
  <c r="M41" i="214"/>
  <c r="M37" i="214"/>
  <c r="M90" i="214"/>
  <c r="M43" i="214"/>
  <c r="M49" i="214"/>
  <c r="M14" i="214"/>
  <c r="M69" i="214"/>
  <c r="M79" i="214"/>
  <c r="M27" i="214"/>
  <c r="M55" i="214"/>
  <c r="M84" i="214"/>
  <c r="M75" i="214"/>
  <c r="M10" i="214"/>
  <c r="M60" i="214"/>
  <c r="M31" i="214"/>
  <c r="M97" i="214"/>
  <c r="M18" i="214"/>
  <c r="M56" i="214"/>
  <c r="M71" i="214"/>
  <c r="M23" i="214"/>
  <c r="M45" i="214"/>
  <c r="M68" i="214"/>
  <c r="M67" i="214"/>
  <c r="M66" i="214"/>
  <c r="M47" i="214"/>
  <c r="M64" i="214"/>
  <c r="M100" i="214"/>
  <c r="M52" i="214"/>
  <c r="M57" i="214"/>
  <c r="M19" i="214"/>
  <c r="M59" i="214"/>
  <c r="M74" i="214"/>
  <c r="M85" i="214"/>
  <c r="M12" i="214"/>
  <c r="M35" i="214"/>
  <c r="M73" i="214"/>
  <c r="M65" i="214"/>
  <c r="M77" i="214"/>
  <c r="M51" i="214"/>
  <c r="M62" i="214"/>
  <c r="M58" i="214"/>
  <c r="M92" i="214"/>
  <c r="M61" i="214"/>
  <c r="M54" i="214"/>
  <c r="M93" i="214"/>
  <c r="M96" i="214"/>
  <c r="M63" i="214"/>
  <c r="M29" i="214"/>
  <c r="M94" i="214"/>
  <c r="M53" i="214"/>
  <c r="M72" i="214"/>
  <c r="M82" i="214"/>
  <c r="M46" i="214"/>
  <c r="M17" i="214"/>
  <c r="P20" i="214"/>
  <c r="P40" i="214"/>
  <c r="P70" i="214"/>
  <c r="P21" i="214"/>
  <c r="P41" i="214"/>
  <c r="P78" i="214"/>
  <c r="P14" i="214"/>
  <c r="P89" i="214"/>
  <c r="P15" i="214"/>
  <c r="P43" i="214"/>
  <c r="P90" i="214"/>
  <c r="P33" i="214"/>
  <c r="P80" i="214"/>
  <c r="P44" i="214"/>
  <c r="P37" i="214"/>
  <c r="P98" i="214"/>
  <c r="P38" i="214"/>
  <c r="P48" i="214"/>
  <c r="P32" i="214"/>
  <c r="P69" i="214"/>
  <c r="P26" i="214"/>
  <c r="P27" i="214"/>
  <c r="P49" i="214"/>
  <c r="P79" i="214"/>
  <c r="P66" i="214"/>
  <c r="P94" i="214"/>
  <c r="P19" i="214"/>
  <c r="P61" i="214"/>
  <c r="P82" i="214"/>
  <c r="P96" i="214"/>
  <c r="P57" i="214"/>
  <c r="P84" i="214"/>
  <c r="P53" i="214"/>
  <c r="P72" i="214"/>
  <c r="P71" i="214"/>
  <c r="P35" i="214"/>
  <c r="P58" i="214"/>
  <c r="P18" i="214"/>
  <c r="P29" i="214"/>
  <c r="P45" i="214"/>
  <c r="P10" i="214"/>
  <c r="P97" i="214"/>
  <c r="P54" i="214"/>
  <c r="P85" i="214"/>
  <c r="P51" i="214"/>
  <c r="P60" i="214"/>
  <c r="P12" i="214"/>
  <c r="P46" i="214"/>
  <c r="P73" i="214"/>
  <c r="P17" i="214"/>
  <c r="P47" i="214"/>
  <c r="P65" i="214"/>
  <c r="P31" i="214"/>
  <c r="P100" i="214"/>
  <c r="P77" i="214"/>
  <c r="P92" i="214"/>
  <c r="P75" i="214"/>
  <c r="P55" i="214"/>
  <c r="P64" i="214"/>
  <c r="P93" i="214"/>
  <c r="P63" i="214"/>
  <c r="P68" i="214"/>
  <c r="P23" i="214"/>
  <c r="P74" i="214"/>
  <c r="P62" i="214"/>
  <c r="P56" i="214"/>
  <c r="P52" i="214"/>
  <c r="P67" i="214"/>
  <c r="P59" i="214"/>
  <c r="N15" i="214"/>
  <c r="N38" i="214"/>
  <c r="N70" i="214"/>
  <c r="N20" i="214"/>
  <c r="N40" i="214"/>
  <c r="N78" i="214"/>
  <c r="N27" i="214"/>
  <c r="N49" i="214"/>
  <c r="N32" i="214"/>
  <c r="N69" i="214"/>
  <c r="N14" i="214"/>
  <c r="N48" i="214"/>
  <c r="N33" i="214"/>
  <c r="N21" i="214"/>
  <c r="N79" i="214"/>
  <c r="N26" i="214"/>
  <c r="N80" i="214"/>
  <c r="N89" i="214"/>
  <c r="N37" i="214"/>
  <c r="N41" i="214"/>
  <c r="N44" i="214"/>
  <c r="N90" i="214"/>
  <c r="N43" i="214"/>
  <c r="N98" i="214"/>
  <c r="N12" i="214"/>
  <c r="N55" i="214"/>
  <c r="N54" i="214"/>
  <c r="N92" i="214"/>
  <c r="N73" i="214"/>
  <c r="N45" i="214"/>
  <c r="N51" i="214"/>
  <c r="N52" i="214"/>
  <c r="N60" i="214"/>
  <c r="N84" i="214"/>
  <c r="N35" i="214"/>
  <c r="N61" i="214"/>
  <c r="N96" i="214"/>
  <c r="N62" i="214"/>
  <c r="N72" i="214"/>
  <c r="N19" i="214"/>
  <c r="N75" i="214"/>
  <c r="N31" i="214"/>
  <c r="N64" i="214"/>
  <c r="N71" i="214"/>
  <c r="N23" i="214"/>
  <c r="N47" i="214"/>
  <c r="N66" i="214"/>
  <c r="N53" i="214"/>
  <c r="N85" i="214"/>
  <c r="N100" i="214"/>
  <c r="N46" i="214"/>
  <c r="N97" i="214"/>
  <c r="N29" i="214"/>
  <c r="N93" i="214"/>
  <c r="N88" i="214"/>
  <c r="N59" i="214"/>
  <c r="N58" i="214"/>
  <c r="N18" i="214"/>
  <c r="N10" i="214"/>
  <c r="N63" i="214"/>
  <c r="N68" i="214"/>
  <c r="N94" i="214"/>
  <c r="N77" i="214"/>
  <c r="N82" i="214"/>
  <c r="N65" i="214"/>
  <c r="N56" i="214"/>
  <c r="N74" i="214"/>
  <c r="N57" i="214"/>
  <c r="N67" i="214"/>
  <c r="R20" i="214"/>
  <c r="R40" i="214"/>
  <c r="R78" i="214"/>
  <c r="R21" i="214"/>
  <c r="R41" i="214"/>
  <c r="R79" i="214"/>
  <c r="R32" i="214"/>
  <c r="R69" i="214"/>
  <c r="R33" i="214"/>
  <c r="R70" i="214"/>
  <c r="R44" i="214"/>
  <c r="R80" i="214"/>
  <c r="R27" i="214"/>
  <c r="R14" i="214"/>
  <c r="R48" i="214"/>
  <c r="R15" i="214"/>
  <c r="R49" i="214"/>
  <c r="R26" i="214"/>
  <c r="R89" i="214"/>
  <c r="R37" i="214"/>
  <c r="R43" i="214"/>
  <c r="R98" i="214"/>
  <c r="R38" i="214"/>
  <c r="R90" i="214"/>
  <c r="R88" i="214"/>
  <c r="R39" i="214"/>
  <c r="R53" i="214"/>
  <c r="R19" i="214"/>
  <c r="R81" i="214"/>
  <c r="R83" i="214"/>
  <c r="R68" i="214"/>
  <c r="R82" i="214"/>
  <c r="R100" i="214"/>
  <c r="R97" i="214"/>
  <c r="R62" i="214"/>
  <c r="R17" i="214"/>
  <c r="R96" i="214"/>
  <c r="R58" i="214"/>
  <c r="R84" i="214"/>
  <c r="R59" i="214"/>
  <c r="R60" i="214"/>
  <c r="R65" i="214"/>
  <c r="R54" i="214"/>
  <c r="R66" i="214"/>
  <c r="R94" i="214"/>
  <c r="R87" i="214"/>
  <c r="R55" i="214"/>
  <c r="R93" i="214"/>
  <c r="R28" i="214"/>
  <c r="R56" i="214"/>
  <c r="R16" i="214"/>
  <c r="R52" i="214"/>
  <c r="R61" i="214"/>
  <c r="R67" i="214"/>
  <c r="R86" i="214"/>
  <c r="R11" i="214"/>
  <c r="R63" i="214"/>
  <c r="R46" i="214"/>
  <c r="R47" i="214"/>
  <c r="R50" i="214"/>
  <c r="R57" i="214"/>
  <c r="R85" i="214"/>
  <c r="R64" i="214"/>
  <c r="R51" i="214"/>
  <c r="R95" i="214"/>
  <c r="R23" i="214"/>
  <c r="K37" i="214" l="1"/>
  <c r="I37" i="214" s="1"/>
  <c r="K33" i="214"/>
  <c r="I33" i="214" s="1"/>
  <c r="J33" i="214" s="1"/>
  <c r="K70" i="214"/>
  <c r="I70" i="214" s="1"/>
  <c r="J70" i="214" s="1"/>
  <c r="K41" i="214"/>
  <c r="I41" i="214" s="1"/>
  <c r="J41" i="214" s="1"/>
  <c r="K32" i="214"/>
  <c r="I32" i="214" s="1"/>
  <c r="K78" i="214"/>
  <c r="I78" i="214" s="1"/>
  <c r="K40" i="214"/>
  <c r="I40" i="214" s="1"/>
  <c r="K15" i="214"/>
  <c r="I15" i="214" s="1"/>
  <c r="J15" i="214" s="1"/>
  <c r="E98" i="214"/>
  <c r="K14" i="214"/>
  <c r="I14" i="214" s="1"/>
  <c r="K48" i="214"/>
  <c r="I48" i="214" s="1"/>
  <c r="K38" i="214"/>
  <c r="I38" i="214" s="1"/>
  <c r="J38" i="214" s="1"/>
  <c r="K26" i="214"/>
  <c r="I26" i="214" s="1"/>
  <c r="K69" i="214"/>
  <c r="I69" i="214" s="1"/>
  <c r="K49" i="214"/>
  <c r="I49" i="214" s="1"/>
  <c r="J49" i="214" s="1"/>
  <c r="K79" i="214"/>
  <c r="I79" i="214" s="1"/>
  <c r="J79" i="214" s="1"/>
  <c r="K43" i="214"/>
  <c r="I43" i="214" s="1"/>
  <c r="K21" i="214"/>
  <c r="I21" i="214" s="1"/>
  <c r="J21" i="214" s="1"/>
  <c r="K44" i="214"/>
  <c r="I44" i="214" s="1"/>
  <c r="J44" i="214" s="1"/>
  <c r="K80" i="214"/>
  <c r="I80" i="214" s="1"/>
  <c r="J80" i="214" s="1"/>
  <c r="E72" i="214"/>
  <c r="K89" i="214"/>
  <c r="I89" i="214" s="1"/>
  <c r="K98" i="214"/>
  <c r="I98" i="214" s="1"/>
  <c r="K90" i="214"/>
  <c r="I90" i="214" s="1"/>
  <c r="J90" i="214" s="1"/>
  <c r="K27" i="214"/>
  <c r="I27" i="214" s="1"/>
  <c r="J27" i="214" s="1"/>
  <c r="K20" i="214"/>
  <c r="I20" i="214" s="1"/>
  <c r="E77" i="214"/>
  <c r="E36" i="214"/>
  <c r="E13" i="214"/>
  <c r="E76" i="214"/>
  <c r="E88" i="214"/>
  <c r="E100" i="214"/>
  <c r="K63" i="214"/>
  <c r="K23" i="214"/>
  <c r="I23" i="214" s="1"/>
  <c r="K47" i="214"/>
  <c r="E51" i="214"/>
  <c r="K53" i="214"/>
  <c r="E47" i="214"/>
  <c r="K65" i="214"/>
  <c r="E30" i="214"/>
  <c r="E101" i="214"/>
  <c r="E11" i="214"/>
  <c r="K11" i="214"/>
  <c r="E82" i="214"/>
  <c r="E94" i="214"/>
  <c r="E23" i="214"/>
  <c r="E55" i="214"/>
  <c r="E12" i="214"/>
  <c r="E31" i="214"/>
  <c r="E18" i="214"/>
  <c r="E46" i="214"/>
  <c r="E40" i="214"/>
  <c r="E89" i="214"/>
  <c r="E54" i="214"/>
  <c r="E57" i="214"/>
  <c r="E67" i="214"/>
  <c r="E29" i="214"/>
  <c r="E97" i="214"/>
  <c r="K17" i="214"/>
  <c r="E37" i="214"/>
  <c r="E92" i="214"/>
  <c r="E14" i="214"/>
  <c r="E7" i="214"/>
  <c r="K46" i="214"/>
  <c r="E83" i="214"/>
  <c r="E73" i="214"/>
  <c r="K64" i="214"/>
  <c r="E85" i="214"/>
  <c r="E68" i="214"/>
  <c r="K100" i="214"/>
  <c r="I100" i="214" s="1"/>
  <c r="J100" i="214" s="1"/>
  <c r="E9" i="214"/>
  <c r="E63" i="214"/>
  <c r="E65" i="214"/>
  <c r="E75" i="214"/>
  <c r="E96" i="214"/>
  <c r="E93" i="214"/>
  <c r="E17" i="214"/>
  <c r="K29" i="214"/>
  <c r="E25" i="214"/>
  <c r="K54" i="214"/>
  <c r="K55" i="214"/>
  <c r="K56" i="214"/>
  <c r="E66" i="214"/>
  <c r="K94" i="214"/>
  <c r="E64" i="214"/>
  <c r="E32" i="214"/>
  <c r="E10" i="214"/>
  <c r="E19" i="214"/>
  <c r="K19" i="214"/>
  <c r="I19" i="214" s="1"/>
  <c r="E43" i="214"/>
  <c r="E86" i="214"/>
  <c r="E53" i="214"/>
  <c r="E62" i="214"/>
  <c r="K68" i="214"/>
  <c r="E8" i="214"/>
  <c r="E87" i="214"/>
  <c r="K95" i="214"/>
  <c r="K57" i="214"/>
  <c r="K58" i="214"/>
  <c r="E60" i="214"/>
  <c r="E74" i="214"/>
  <c r="E69" i="214"/>
  <c r="K61" i="214"/>
  <c r="E35" i="214"/>
  <c r="E78" i="214"/>
  <c r="E56" i="214"/>
  <c r="K96" i="214"/>
  <c r="E24" i="214"/>
  <c r="K66" i="214"/>
  <c r="K42" i="214"/>
  <c r="E48" i="214"/>
  <c r="K62" i="214"/>
  <c r="E95" i="214"/>
  <c r="E84" i="214"/>
  <c r="E26" i="214"/>
  <c r="E52" i="214"/>
  <c r="E58" i="214"/>
  <c r="E61" i="214"/>
  <c r="E20" i="214"/>
  <c r="G20" i="214" s="1"/>
  <c r="E59" i="214"/>
  <c r="E98" i="211"/>
  <c r="E84" i="211"/>
  <c r="E77" i="211"/>
  <c r="E67" i="211"/>
  <c r="E31" i="211"/>
  <c r="E20" i="211"/>
  <c r="G20" i="211" s="1"/>
  <c r="E89" i="211"/>
  <c r="E63" i="211"/>
  <c r="E37" i="211"/>
  <c r="E26" i="211"/>
  <c r="E73" i="211"/>
  <c r="E59" i="211"/>
  <c r="E49" i="211"/>
  <c r="E99" i="211"/>
  <c r="E94" i="211"/>
  <c r="E100" i="211"/>
  <c r="E14" i="211"/>
  <c r="E85" i="211"/>
  <c r="E51" i="211"/>
  <c r="E88" i="211"/>
  <c r="E33" i="211"/>
  <c r="E60" i="211"/>
  <c r="E64" i="211"/>
  <c r="E78" i="211"/>
  <c r="E95" i="211"/>
  <c r="E18" i="211"/>
  <c r="E21" i="211"/>
  <c r="E17" i="211"/>
  <c r="E55" i="211"/>
  <c r="E101" i="211"/>
  <c r="E50" i="211"/>
  <c r="E62" i="211"/>
  <c r="E66" i="211"/>
  <c r="E93" i="211"/>
  <c r="E29" i="211"/>
  <c r="E91" i="211"/>
  <c r="E44" i="211"/>
  <c r="E72" i="211"/>
  <c r="E97" i="211"/>
  <c r="E56" i="211"/>
  <c r="E74" i="211"/>
  <c r="E83" i="211"/>
  <c r="E13" i="211"/>
  <c r="E24" i="211"/>
  <c r="E40" i="211"/>
  <c r="E8" i="211"/>
  <c r="E22" i="211"/>
  <c r="E76" i="211"/>
  <c r="E52" i="211"/>
  <c r="E58" i="211"/>
  <c r="E19" i="211"/>
  <c r="E90" i="211"/>
  <c r="E28" i="211"/>
  <c r="E35" i="211"/>
  <c r="E45" i="211"/>
  <c r="E10" i="211"/>
  <c r="E15" i="211"/>
  <c r="E11" i="211"/>
  <c r="E54" i="211"/>
  <c r="E86" i="211"/>
  <c r="E27" i="211"/>
  <c r="E9" i="211"/>
  <c r="E39" i="211"/>
  <c r="E47" i="211"/>
  <c r="E65" i="211"/>
  <c r="E34" i="211"/>
  <c r="E32" i="211"/>
  <c r="E23" i="211"/>
  <c r="E69" i="211"/>
  <c r="E25" i="211"/>
  <c r="E30" i="211"/>
  <c r="E53" i="211"/>
  <c r="E57" i="211"/>
  <c r="E61" i="211"/>
  <c r="E82" i="211"/>
  <c r="E42" i="211"/>
  <c r="E43" i="211"/>
  <c r="E7" i="211"/>
  <c r="E79" i="211"/>
  <c r="E36" i="211"/>
  <c r="E38" i="211"/>
  <c r="E68" i="211"/>
  <c r="E81" i="211"/>
  <c r="E71" i="211"/>
  <c r="E92" i="211"/>
  <c r="E80" i="211"/>
  <c r="E46" i="211"/>
  <c r="E16" i="211"/>
  <c r="E12" i="211"/>
  <c r="E48" i="211"/>
  <c r="E41" i="211"/>
  <c r="E70" i="211"/>
  <c r="E87" i="211"/>
  <c r="E75" i="211"/>
  <c r="E96" i="211"/>
  <c r="J19" i="214" l="1"/>
  <c r="F100" i="214" l="1"/>
  <c r="G100" i="214" s="1"/>
  <c r="F100" i="211"/>
  <c r="G100" i="211" s="1"/>
  <c r="F101" i="214"/>
  <c r="F101" i="211"/>
  <c r="AI99" i="214"/>
  <c r="AC99" i="214"/>
  <c r="AA99" i="214"/>
  <c r="W99" i="214"/>
  <c r="S99" i="214"/>
  <c r="P99" i="214"/>
  <c r="K99" i="214"/>
  <c r="AD99" i="214"/>
  <c r="U99" i="214"/>
  <c r="R99" i="214"/>
  <c r="AE99" i="214"/>
  <c r="AB99" i="214"/>
  <c r="AH99" i="214"/>
  <c r="V99" i="214"/>
  <c r="O99" i="214"/>
  <c r="L99" i="214"/>
  <c r="AF99" i="214"/>
  <c r="X99" i="214"/>
  <c r="Q99" i="214"/>
  <c r="Y99" i="214"/>
  <c r="AG99" i="214"/>
  <c r="Z99" i="214"/>
  <c r="M99" i="214"/>
  <c r="N99" i="214"/>
  <c r="T99" i="214"/>
  <c r="I99" i="214" l="1"/>
  <c r="J99" i="214" s="1"/>
  <c r="F40" i="214" l="1"/>
  <c r="G40" i="214" s="1"/>
  <c r="G41" i="214" s="1"/>
  <c r="J40" i="214" s="1"/>
  <c r="F40" i="211"/>
  <c r="G40" i="211" s="1"/>
  <c r="G41" i="211" s="1"/>
  <c r="K97" i="214" l="1"/>
  <c r="L97" i="214"/>
  <c r="AI97" i="214"/>
  <c r="M39" i="214"/>
  <c r="P39" i="214"/>
  <c r="N39" i="214"/>
  <c r="W39" i="214"/>
  <c r="AI39" i="214"/>
  <c r="S39" i="214"/>
  <c r="Z39" i="214"/>
  <c r="AE39" i="214"/>
  <c r="T39" i="214"/>
  <c r="AA39" i="214"/>
  <c r="AF39" i="214"/>
  <c r="U39" i="214"/>
  <c r="AB39" i="214"/>
  <c r="AG39" i="214"/>
  <c r="Y39" i="214"/>
  <c r="L39" i="214"/>
  <c r="X39" i="214"/>
  <c r="K39" i="214"/>
  <c r="Q39" i="214"/>
  <c r="AC39" i="214"/>
  <c r="AH39" i="214"/>
  <c r="V39" i="214"/>
  <c r="AD39" i="214"/>
  <c r="Z96" i="214"/>
  <c r="AA96" i="214"/>
  <c r="AF96" i="214"/>
  <c r="O96" i="214"/>
  <c r="I97" i="214" l="1"/>
  <c r="I39" i="214"/>
  <c r="J39" i="214" s="1"/>
  <c r="I96" i="214"/>
  <c r="F97" i="214" l="1"/>
  <c r="G97" i="214" s="1"/>
  <c r="J96" i="214" s="1"/>
  <c r="F97" i="211"/>
  <c r="G97" i="211" s="1"/>
  <c r="Y97" i="214"/>
  <c r="F98" i="211"/>
  <c r="G98" i="211" s="1"/>
  <c r="F98" i="214"/>
  <c r="G98" i="214" s="1"/>
  <c r="J97" i="214" s="1"/>
  <c r="F83" i="214" l="1"/>
  <c r="G83" i="214" s="1"/>
  <c r="F52" i="211"/>
  <c r="G52" i="211" s="1"/>
  <c r="F52" i="214"/>
  <c r="G52" i="214" s="1"/>
  <c r="F95" i="211"/>
  <c r="G95" i="211" s="1"/>
  <c r="F95" i="214"/>
  <c r="G95" i="214" s="1"/>
  <c r="F96" i="211"/>
  <c r="G96" i="211" s="1"/>
  <c r="F96" i="214"/>
  <c r="G96" i="214" s="1"/>
  <c r="V82" i="214"/>
  <c r="F83" i="211"/>
  <c r="G83" i="211" s="1"/>
  <c r="AD94" i="214"/>
  <c r="Y94" i="214"/>
  <c r="X94" i="214"/>
  <c r="AC94" i="214"/>
  <c r="AE95" i="214"/>
  <c r="V95" i="214"/>
  <c r="AF94" i="214"/>
  <c r="AG94" i="214"/>
  <c r="T94" i="214"/>
  <c r="S94" i="214"/>
  <c r="Y82" i="214"/>
  <c r="X82" i="214"/>
  <c r="W82" i="214"/>
  <c r="Z82" i="214"/>
  <c r="AB82" i="214"/>
  <c r="AI82" i="214"/>
  <c r="AH82" i="214"/>
  <c r="AG82" i="214"/>
  <c r="AF82" i="214"/>
  <c r="AD82" i="214"/>
  <c r="AC82" i="214"/>
  <c r="AA82" i="214"/>
  <c r="L82" i="214"/>
  <c r="U82" i="214"/>
  <c r="T82" i="214"/>
  <c r="S82" i="214"/>
  <c r="Q82" i="214"/>
  <c r="K82" i="214"/>
  <c r="AI51" i="214"/>
  <c r="AH51" i="214"/>
  <c r="AG51" i="214"/>
  <c r="AF51" i="214"/>
  <c r="AD51" i="214"/>
  <c r="AC51" i="214"/>
  <c r="Y51" i="214"/>
  <c r="X51" i="214"/>
  <c r="W51" i="214"/>
  <c r="Z51" i="214"/>
  <c r="AB51" i="214"/>
  <c r="AA51" i="214"/>
  <c r="L51" i="214"/>
  <c r="Q51" i="214"/>
  <c r="U51" i="214"/>
  <c r="T51" i="214"/>
  <c r="S51" i="214"/>
  <c r="K51" i="214"/>
  <c r="AD95" i="214"/>
  <c r="AC95" i="214"/>
  <c r="X95" i="214"/>
  <c r="W95" i="214"/>
  <c r="AB95" i="214"/>
  <c r="AH95" i="214"/>
  <c r="AG95" i="214"/>
  <c r="U95" i="214"/>
  <c r="T95" i="214"/>
  <c r="S95" i="214"/>
  <c r="Q95" i="214"/>
  <c r="P95" i="214"/>
  <c r="F82" i="214" l="1"/>
  <c r="G82" i="214" s="1"/>
  <c r="F88" i="214"/>
  <c r="G88" i="214" s="1"/>
  <c r="F87" i="214"/>
  <c r="G87" i="214" s="1"/>
  <c r="F85" i="214"/>
  <c r="G85" i="214" s="1"/>
  <c r="F86" i="214"/>
  <c r="G86" i="214" s="1"/>
  <c r="F94" i="211"/>
  <c r="G94" i="211" s="1"/>
  <c r="F94" i="214"/>
  <c r="G94" i="214" s="1"/>
  <c r="I82" i="214"/>
  <c r="J82" i="214" s="1"/>
  <c r="I51" i="214"/>
  <c r="J51" i="214" s="1"/>
  <c r="M95" i="214"/>
  <c r="N95" i="214"/>
  <c r="V86" i="214"/>
  <c r="F87" i="211"/>
  <c r="G87" i="211" s="1"/>
  <c r="V85" i="214"/>
  <c r="F86" i="211"/>
  <c r="G86" i="211" s="1"/>
  <c r="V81" i="214"/>
  <c r="F82" i="211"/>
  <c r="G82" i="211" s="1"/>
  <c r="V87" i="214"/>
  <c r="F88" i="211"/>
  <c r="G88" i="211" s="1"/>
  <c r="V84" i="214"/>
  <c r="F85" i="211"/>
  <c r="G85" i="211" s="1"/>
  <c r="AE93" i="214"/>
  <c r="V93" i="214"/>
  <c r="AG88" i="214"/>
  <c r="AC87" i="214"/>
  <c r="Y87" i="214"/>
  <c r="X87" i="214"/>
  <c r="W87" i="214"/>
  <c r="Z87" i="214"/>
  <c r="AA87" i="214"/>
  <c r="AI87" i="214"/>
  <c r="AH87" i="214"/>
  <c r="AG87" i="214"/>
  <c r="AF87" i="214"/>
  <c r="AD87" i="214"/>
  <c r="AB87" i="214"/>
  <c r="L87" i="214"/>
  <c r="U87" i="214"/>
  <c r="T87" i="214"/>
  <c r="S87" i="214"/>
  <c r="Q87" i="214"/>
  <c r="N87" i="214"/>
  <c r="O87" i="214"/>
  <c r="M87" i="214"/>
  <c r="P87" i="214"/>
  <c r="K87" i="214"/>
  <c r="X88" i="214"/>
  <c r="AH88" i="214"/>
  <c r="AF88" i="214"/>
  <c r="AC88" i="214"/>
  <c r="AA88" i="214"/>
  <c r="L88" i="214"/>
  <c r="T88" i="214"/>
  <c r="S88" i="214"/>
  <c r="O88" i="214"/>
  <c r="M88" i="214"/>
  <c r="P88" i="214"/>
  <c r="K88" i="214"/>
  <c r="Y85" i="214"/>
  <c r="X85" i="214"/>
  <c r="W85" i="214"/>
  <c r="Z85" i="214"/>
  <c r="AD85" i="214"/>
  <c r="AI85" i="214"/>
  <c r="AH85" i="214"/>
  <c r="AG85" i="214"/>
  <c r="AF85" i="214"/>
  <c r="AC85" i="214"/>
  <c r="AB85" i="214"/>
  <c r="AA85" i="214"/>
  <c r="L85" i="214"/>
  <c r="U85" i="214"/>
  <c r="T85" i="214"/>
  <c r="S85" i="214"/>
  <c r="Q85" i="214"/>
  <c r="K85" i="214"/>
  <c r="Y93" i="214"/>
  <c r="X93" i="214"/>
  <c r="W93" i="214"/>
  <c r="Z94" i="214"/>
  <c r="AI93" i="214"/>
  <c r="AH94" i="214"/>
  <c r="AG93" i="214"/>
  <c r="AF93" i="214"/>
  <c r="AD93" i="214"/>
  <c r="AC93" i="214"/>
  <c r="AB93" i="214"/>
  <c r="AA93" i="214"/>
  <c r="L93" i="214"/>
  <c r="U93" i="214"/>
  <c r="T93" i="214"/>
  <c r="Q93" i="214"/>
  <c r="K93" i="214"/>
  <c r="Y81" i="214"/>
  <c r="X81" i="214"/>
  <c r="W81" i="214"/>
  <c r="Z81" i="214"/>
  <c r="AD81" i="214"/>
  <c r="AC81" i="214"/>
  <c r="AA81" i="214"/>
  <c r="AI81" i="214"/>
  <c r="AH81" i="214"/>
  <c r="AG81" i="214"/>
  <c r="AF81" i="214"/>
  <c r="AB81" i="214"/>
  <c r="L81" i="214"/>
  <c r="U81" i="214"/>
  <c r="T81" i="214"/>
  <c r="S81" i="214"/>
  <c r="Q81" i="214"/>
  <c r="M81" i="214"/>
  <c r="O81" i="214"/>
  <c r="P81" i="214"/>
  <c r="K81" i="214"/>
  <c r="Y84" i="214"/>
  <c r="X84" i="214"/>
  <c r="W84" i="214"/>
  <c r="Z84" i="214"/>
  <c r="AC84" i="214"/>
  <c r="AB84" i="214"/>
  <c r="AA84" i="214"/>
  <c r="AI84" i="214"/>
  <c r="AH84" i="214"/>
  <c r="AG84" i="214"/>
  <c r="AF84" i="214"/>
  <c r="AD84" i="214"/>
  <c r="L84" i="214"/>
  <c r="U84" i="214"/>
  <c r="T84" i="214"/>
  <c r="S84" i="214"/>
  <c r="Q84" i="214"/>
  <c r="K84" i="214"/>
  <c r="AD86" i="214"/>
  <c r="AC86" i="214"/>
  <c r="Y86" i="214"/>
  <c r="W86" i="214"/>
  <c r="AA86" i="214"/>
  <c r="Z86" i="214"/>
  <c r="X86" i="214"/>
  <c r="AB86" i="214"/>
  <c r="AI86" i="214"/>
  <c r="AH86" i="214"/>
  <c r="AG86" i="214"/>
  <c r="AF86" i="214"/>
  <c r="L86" i="214"/>
  <c r="U86" i="214"/>
  <c r="T86" i="214"/>
  <c r="S86" i="214"/>
  <c r="Q86" i="214"/>
  <c r="N86" i="214"/>
  <c r="O86" i="214"/>
  <c r="M86" i="214"/>
  <c r="P86" i="214"/>
  <c r="K86" i="214"/>
  <c r="O94" i="214"/>
  <c r="L94" i="214"/>
  <c r="F89" i="211" l="1"/>
  <c r="G89" i="211" s="1"/>
  <c r="F89" i="214"/>
  <c r="G89" i="214" s="1"/>
  <c r="F84" i="214"/>
  <c r="G84" i="214" s="1"/>
  <c r="G90" i="214" s="1"/>
  <c r="J89" i="214" s="1"/>
  <c r="N81" i="214"/>
  <c r="I81" i="214" s="1"/>
  <c r="J81" i="214" s="1"/>
  <c r="I93" i="214"/>
  <c r="J93" i="214" s="1"/>
  <c r="I85" i="214"/>
  <c r="J85" i="214" s="1"/>
  <c r="I84" i="214"/>
  <c r="J84" i="214" s="1"/>
  <c r="AE88" i="214"/>
  <c r="I88" i="214" s="1"/>
  <c r="I87" i="214"/>
  <c r="J87" i="214" s="1"/>
  <c r="I86" i="214"/>
  <c r="J86" i="214" s="1"/>
  <c r="I95" i="214"/>
  <c r="J95" i="214" s="1"/>
  <c r="I94" i="214"/>
  <c r="J94" i="214" s="1"/>
  <c r="F84" i="211"/>
  <c r="T83" i="214"/>
  <c r="N83" i="214"/>
  <c r="J88" i="214" l="1"/>
  <c r="O83" i="214"/>
  <c r="P83" i="214"/>
  <c r="M83" i="214"/>
  <c r="AF83" i="214"/>
  <c r="AI83" i="214"/>
  <c r="Z83" i="214"/>
  <c r="X83" i="214"/>
  <c r="L83" i="214"/>
  <c r="AB83" i="214"/>
  <c r="S83" i="214"/>
  <c r="AA83" i="214"/>
  <c r="AD83" i="214"/>
  <c r="AG83" i="214"/>
  <c r="Y83" i="214"/>
  <c r="AH83" i="214"/>
  <c r="K83" i="214"/>
  <c r="Q83" i="214"/>
  <c r="AC83" i="214"/>
  <c r="V83" i="214"/>
  <c r="W83" i="214"/>
  <c r="U83" i="214"/>
  <c r="G84" i="211"/>
  <c r="G90" i="211" s="1"/>
  <c r="I83" i="214" l="1"/>
  <c r="J83" i="214" s="1"/>
  <c r="AH77" i="214" l="1"/>
  <c r="AG77" i="214"/>
  <c r="AF77" i="214"/>
  <c r="AE77" i="214"/>
  <c r="AD77" i="214"/>
  <c r="AC77" i="214"/>
  <c r="W77" i="214"/>
  <c r="AB77" i="214"/>
  <c r="AA77" i="214"/>
  <c r="Z77" i="214"/>
  <c r="Q77" i="214"/>
  <c r="U77" i="214"/>
  <c r="T77" i="214"/>
  <c r="S77" i="214"/>
  <c r="F78" i="214" l="1"/>
  <c r="G78" i="214" s="1"/>
  <c r="F78" i="211"/>
  <c r="G78" i="211" s="1"/>
  <c r="K77" i="214"/>
  <c r="R77" i="214"/>
  <c r="X77" i="214"/>
  <c r="AI77" i="214"/>
  <c r="V77" i="214"/>
  <c r="L77" i="214"/>
  <c r="Y77" i="214"/>
  <c r="F56" i="214" l="1"/>
  <c r="G56" i="214" s="1"/>
  <c r="F57" i="214"/>
  <c r="G57" i="214" s="1"/>
  <c r="F55" i="214"/>
  <c r="G55" i="214" s="1"/>
  <c r="F54" i="214"/>
  <c r="G54" i="214" s="1"/>
  <c r="F59" i="211"/>
  <c r="G59" i="211" s="1"/>
  <c r="F59" i="214"/>
  <c r="G59" i="214" s="1"/>
  <c r="F72" i="211"/>
  <c r="G72" i="211" s="1"/>
  <c r="F72" i="214"/>
  <c r="G72" i="214" s="1"/>
  <c r="F76" i="211"/>
  <c r="G76" i="211" s="1"/>
  <c r="F75" i="211"/>
  <c r="G75" i="211" s="1"/>
  <c r="F75" i="214"/>
  <c r="G75" i="214" s="1"/>
  <c r="F58" i="211"/>
  <c r="G58" i="211" s="1"/>
  <c r="F58" i="214"/>
  <c r="G58" i="214" s="1"/>
  <c r="I77" i="214"/>
  <c r="J77" i="214" s="1"/>
  <c r="F61" i="214"/>
  <c r="G61" i="214" s="1"/>
  <c r="F60" i="211"/>
  <c r="G60" i="211" s="1"/>
  <c r="F60" i="214"/>
  <c r="G60" i="214" s="1"/>
  <c r="F61" i="211"/>
  <c r="G61" i="211" s="1"/>
  <c r="F57" i="211"/>
  <c r="G57" i="211" s="1"/>
  <c r="V55" i="214"/>
  <c r="F56" i="211"/>
  <c r="G56" i="211" s="1"/>
  <c r="AA54" i="214"/>
  <c r="F55" i="211"/>
  <c r="G55" i="211" s="1"/>
  <c r="F54" i="211"/>
  <c r="G54" i="211" s="1"/>
  <c r="AG57" i="214"/>
  <c r="AI71" i="214"/>
  <c r="AH71" i="214"/>
  <c r="AG71" i="214"/>
  <c r="AF71" i="214"/>
  <c r="AE71" i="214"/>
  <c r="AD71" i="214"/>
  <c r="AC71" i="214"/>
  <c r="Y71" i="214"/>
  <c r="X71" i="214"/>
  <c r="W71" i="214"/>
  <c r="AB71" i="214"/>
  <c r="AA71" i="214"/>
  <c r="Z71" i="214"/>
  <c r="R71" i="214"/>
  <c r="Q71" i="214"/>
  <c r="L71" i="214"/>
  <c r="U71" i="214"/>
  <c r="T71" i="214"/>
  <c r="S71" i="214"/>
  <c r="V71" i="214"/>
  <c r="K71" i="214"/>
  <c r="AI75" i="214"/>
  <c r="AH75" i="214"/>
  <c r="AG75" i="214"/>
  <c r="AF75" i="214"/>
  <c r="AE75" i="214"/>
  <c r="AD75" i="214"/>
  <c r="AC75" i="214"/>
  <c r="Y75" i="214"/>
  <c r="X75" i="214"/>
  <c r="W75" i="214"/>
  <c r="Z75" i="214"/>
  <c r="AB75" i="214"/>
  <c r="AA75" i="214"/>
  <c r="L75" i="214"/>
  <c r="R75" i="214"/>
  <c r="Q75" i="214"/>
  <c r="U75" i="214"/>
  <c r="T75" i="214"/>
  <c r="S75" i="214"/>
  <c r="V75" i="214"/>
  <c r="K75" i="214"/>
  <c r="AI55" i="214"/>
  <c r="AD55" i="214"/>
  <c r="Y55" i="214"/>
  <c r="X55" i="214"/>
  <c r="Q55" i="214"/>
  <c r="U55" i="214"/>
  <c r="T55" i="214"/>
  <c r="AI58" i="214"/>
  <c r="Y58" i="214"/>
  <c r="Z58" i="214"/>
  <c r="AF57" i="214"/>
  <c r="Y57" i="214"/>
  <c r="AA57" i="214"/>
  <c r="AG53" i="214"/>
  <c r="AF53" i="214"/>
  <c r="AD53" i="214"/>
  <c r="AC53" i="214"/>
  <c r="Y53" i="214"/>
  <c r="X53" i="214"/>
  <c r="W53" i="214"/>
  <c r="AB53" i="214"/>
  <c r="AF73" i="214"/>
  <c r="AE73" i="214"/>
  <c r="AD73" i="214"/>
  <c r="AC73" i="214"/>
  <c r="AA73" i="214"/>
  <c r="Z73" i="214"/>
  <c r="U73" i="214"/>
  <c r="T73" i="214"/>
  <c r="S73" i="214"/>
  <c r="AI74" i="214"/>
  <c r="AH74" i="214"/>
  <c r="AG74" i="214"/>
  <c r="AF74" i="214"/>
  <c r="AE74" i="214"/>
  <c r="AD74" i="214"/>
  <c r="AC74" i="214"/>
  <c r="Y74" i="214"/>
  <c r="X74" i="214"/>
  <c r="W74" i="214"/>
  <c r="AB74" i="214"/>
  <c r="AA74" i="214"/>
  <c r="Z74" i="214"/>
  <c r="R74" i="214"/>
  <c r="Q74" i="214"/>
  <c r="L74" i="214"/>
  <c r="U74" i="214"/>
  <c r="T74" i="214"/>
  <c r="S74" i="214"/>
  <c r="V74" i="214"/>
  <c r="K74" i="214"/>
  <c r="K59" i="214"/>
  <c r="AC54" i="214"/>
  <c r="Y54" i="214"/>
  <c r="X54" i="214"/>
  <c r="T54" i="214"/>
  <c r="S54" i="214"/>
  <c r="AI60" i="214"/>
  <c r="K60" i="214"/>
  <c r="F69" i="214"/>
  <c r="G69" i="214" s="1"/>
  <c r="F65" i="214"/>
  <c r="G65" i="214" s="1"/>
  <c r="F66" i="214" l="1"/>
  <c r="G66" i="214" s="1"/>
  <c r="F64" i="214"/>
  <c r="G64" i="214" s="1"/>
  <c r="F76" i="214"/>
  <c r="G76" i="214" s="1"/>
  <c r="F63" i="211"/>
  <c r="G63" i="211" s="1"/>
  <c r="F63" i="214"/>
  <c r="G63" i="214" s="1"/>
  <c r="AD61" i="214"/>
  <c r="F62" i="214"/>
  <c r="G62" i="214" s="1"/>
  <c r="F73" i="211"/>
  <c r="G73" i="211" s="1"/>
  <c r="F73" i="214"/>
  <c r="G73" i="214" s="1"/>
  <c r="F74" i="211"/>
  <c r="G74" i="211" s="1"/>
  <c r="F74" i="214"/>
  <c r="G74" i="214" s="1"/>
  <c r="L56" i="214"/>
  <c r="I56" i="214" s="1"/>
  <c r="J56" i="214" s="1"/>
  <c r="F67" i="211"/>
  <c r="G67" i="211" s="1"/>
  <c r="F67" i="214"/>
  <c r="G67" i="214" s="1"/>
  <c r="F68" i="211"/>
  <c r="G68" i="211" s="1"/>
  <c r="F68" i="214"/>
  <c r="G68" i="214" s="1"/>
  <c r="F77" i="211"/>
  <c r="G77" i="211" s="1"/>
  <c r="F77" i="214"/>
  <c r="G77" i="214" s="1"/>
  <c r="G79" i="214" s="1"/>
  <c r="J78" i="214" s="1"/>
  <c r="I74" i="214"/>
  <c r="J74" i="214" s="1"/>
  <c r="I53" i="214"/>
  <c r="J53" i="214" s="1"/>
  <c r="I58" i="214"/>
  <c r="J58" i="214" s="1"/>
  <c r="I71" i="214"/>
  <c r="J71" i="214" s="1"/>
  <c r="I55" i="214"/>
  <c r="J55" i="214" s="1"/>
  <c r="I57" i="214"/>
  <c r="J57" i="214" s="1"/>
  <c r="I54" i="214"/>
  <c r="J54" i="214" s="1"/>
  <c r="I75" i="214"/>
  <c r="L60" i="214"/>
  <c r="I60" i="214" s="1"/>
  <c r="J60" i="214" s="1"/>
  <c r="Y59" i="214"/>
  <c r="I59" i="214" s="1"/>
  <c r="J59" i="214" s="1"/>
  <c r="G79" i="211"/>
  <c r="Q73" i="214"/>
  <c r="AB73" i="214"/>
  <c r="AG73" i="214"/>
  <c r="R73" i="214"/>
  <c r="W73" i="214"/>
  <c r="AH73" i="214"/>
  <c r="K73" i="214"/>
  <c r="L73" i="214"/>
  <c r="X73" i="214"/>
  <c r="AI73" i="214"/>
  <c r="V73" i="214"/>
  <c r="Y73" i="214"/>
  <c r="Y61" i="214"/>
  <c r="F69" i="211"/>
  <c r="G69" i="211" s="1"/>
  <c r="AG65" i="214"/>
  <c r="F66" i="211"/>
  <c r="G66" i="211" s="1"/>
  <c r="F65" i="211"/>
  <c r="G65" i="211" s="1"/>
  <c r="V63" i="214"/>
  <c r="F64" i="211"/>
  <c r="G64" i="211" s="1"/>
  <c r="X61" i="214"/>
  <c r="AC61" i="214"/>
  <c r="F62" i="211"/>
  <c r="G62" i="211" s="1"/>
  <c r="AG61" i="214"/>
  <c r="AB61" i="214"/>
  <c r="AF61" i="214"/>
  <c r="W61" i="214"/>
  <c r="AI72" i="214"/>
  <c r="AH72" i="214"/>
  <c r="AG72" i="214"/>
  <c r="AF72" i="214"/>
  <c r="AE72" i="214"/>
  <c r="AD72" i="214"/>
  <c r="AC72" i="214"/>
  <c r="Y72" i="214"/>
  <c r="X72" i="214"/>
  <c r="W72" i="214"/>
  <c r="Z72" i="214"/>
  <c r="AB72" i="214"/>
  <c r="AA72" i="214"/>
  <c r="L72" i="214"/>
  <c r="R72" i="214"/>
  <c r="Q72" i="214"/>
  <c r="U72" i="214"/>
  <c r="T72" i="214"/>
  <c r="S72" i="214"/>
  <c r="V72" i="214"/>
  <c r="K72" i="214"/>
  <c r="AH76" i="214"/>
  <c r="AG76" i="214"/>
  <c r="AF76" i="214"/>
  <c r="AE76" i="214"/>
  <c r="AD76" i="214"/>
  <c r="AC76" i="214"/>
  <c r="Y76" i="214"/>
  <c r="W76" i="214"/>
  <c r="AB76" i="214"/>
  <c r="AA76" i="214"/>
  <c r="Z76" i="214"/>
  <c r="O76" i="214"/>
  <c r="R76" i="214"/>
  <c r="P76" i="214"/>
  <c r="M76" i="214"/>
  <c r="L76" i="214"/>
  <c r="U76" i="214"/>
  <c r="T76" i="214"/>
  <c r="S76" i="214"/>
  <c r="V76" i="214"/>
  <c r="K67" i="214"/>
  <c r="I67" i="214" s="1"/>
  <c r="AH62" i="214"/>
  <c r="AD62" i="214"/>
  <c r="AC62" i="214"/>
  <c r="Y62" i="214"/>
  <c r="X62" i="214"/>
  <c r="AA62" i="214"/>
  <c r="T62" i="214"/>
  <c r="S62" i="214"/>
  <c r="AI66" i="214"/>
  <c r="Y66" i="214"/>
  <c r="Z66" i="214"/>
  <c r="AF65" i="214"/>
  <c r="Y65" i="214"/>
  <c r="AA65" i="214"/>
  <c r="AI63" i="214"/>
  <c r="AD63" i="214"/>
  <c r="Y63" i="214"/>
  <c r="Q63" i="214"/>
  <c r="U63" i="214"/>
  <c r="T63" i="214"/>
  <c r="AI68" i="214"/>
  <c r="J75" i="214" l="1"/>
  <c r="J67" i="214"/>
  <c r="L68" i="214"/>
  <c r="I68" i="214"/>
  <c r="J68" i="214" s="1"/>
  <c r="N76" i="214"/>
  <c r="I72" i="214"/>
  <c r="J72" i="214" s="1"/>
  <c r="I65" i="214"/>
  <c r="J65" i="214" s="1"/>
  <c r="I73" i="214"/>
  <c r="J73" i="214" s="1"/>
  <c r="Q76" i="214"/>
  <c r="I66" i="214"/>
  <c r="J66" i="214" s="1"/>
  <c r="I62" i="214"/>
  <c r="J62" i="214" s="1"/>
  <c r="I61" i="214"/>
  <c r="J61" i="214" s="1"/>
  <c r="I63" i="214"/>
  <c r="J63" i="214" s="1"/>
  <c r="K76" i="214"/>
  <c r="X76" i="214"/>
  <c r="AI76" i="214"/>
  <c r="L64" i="214"/>
  <c r="I64" i="214" s="1"/>
  <c r="J64" i="214" s="1"/>
  <c r="I76" i="214" l="1"/>
  <c r="J76" i="214" s="1"/>
  <c r="F51" i="214" l="1"/>
  <c r="G51" i="214" s="1"/>
  <c r="G70" i="214" s="1"/>
  <c r="J69" i="214" s="1"/>
  <c r="V50" i="214"/>
  <c r="F51" i="211"/>
  <c r="G51" i="211" s="1"/>
  <c r="AI50" i="214"/>
  <c r="AG50" i="214"/>
  <c r="AF50" i="214"/>
  <c r="W50" i="214"/>
  <c r="AB50" i="214"/>
  <c r="AA50" i="214"/>
  <c r="Z50" i="214"/>
  <c r="Q50" i="214"/>
  <c r="P50" i="214"/>
  <c r="L50" i="214"/>
  <c r="U50" i="214"/>
  <c r="K50" i="214"/>
  <c r="F53" i="211" l="1"/>
  <c r="G53" i="211" s="1"/>
  <c r="F53" i="214"/>
  <c r="G53" i="214" s="1"/>
  <c r="O50" i="214"/>
  <c r="M50" i="214"/>
  <c r="N50" i="214"/>
  <c r="AC50" i="214"/>
  <c r="S50" i="214"/>
  <c r="AD50" i="214"/>
  <c r="AH50" i="214"/>
  <c r="T50" i="214"/>
  <c r="X50" i="214"/>
  <c r="Y50" i="214"/>
  <c r="G70" i="211"/>
  <c r="AH52" i="214"/>
  <c r="AD52" i="214"/>
  <c r="AC52" i="214"/>
  <c r="Y52" i="214"/>
  <c r="X52" i="214"/>
  <c r="T52" i="214"/>
  <c r="S52" i="214"/>
  <c r="I50" i="214" l="1"/>
  <c r="J50" i="214" s="1"/>
  <c r="V52" i="214"/>
  <c r="K52" i="214"/>
  <c r="AF52" i="214"/>
  <c r="Q52" i="214"/>
  <c r="AG52" i="214"/>
  <c r="Z52" i="214"/>
  <c r="AB52" i="214"/>
  <c r="U52" i="214"/>
  <c r="W52" i="214"/>
  <c r="AI52" i="214"/>
  <c r="L52" i="214"/>
  <c r="AA52" i="214"/>
  <c r="F48" i="214"/>
  <c r="G48" i="214" s="1"/>
  <c r="F47" i="211" l="1"/>
  <c r="G47" i="211" s="1"/>
  <c r="F47" i="214"/>
  <c r="G47" i="214" s="1"/>
  <c r="I52" i="214"/>
  <c r="J52" i="214" s="1"/>
  <c r="F48" i="211"/>
  <c r="G48" i="211" s="1"/>
  <c r="Z46" i="214"/>
  <c r="AI47" i="214"/>
  <c r="AG47" i="214"/>
  <c r="AF47" i="214"/>
  <c r="AE47" i="214"/>
  <c r="Y47" i="214"/>
  <c r="W47" i="214"/>
  <c r="Z47" i="214"/>
  <c r="AA47" i="214"/>
  <c r="Q47" i="214"/>
  <c r="S47" i="214"/>
  <c r="AB46" i="214" l="1"/>
  <c r="X46" i="214"/>
  <c r="AH46" i="214"/>
  <c r="L47" i="214"/>
  <c r="I47" i="214" s="1"/>
  <c r="J47" i="214" s="1"/>
  <c r="I46" i="214" l="1"/>
  <c r="J46" i="214" s="1"/>
  <c r="F32" i="214" l="1"/>
  <c r="G32" i="214" s="1"/>
  <c r="F32" i="211"/>
  <c r="G32" i="211" s="1"/>
  <c r="AI31" i="214"/>
  <c r="AE31" i="214"/>
  <c r="O31" i="214"/>
  <c r="R31" i="214"/>
  <c r="K31" i="214"/>
  <c r="F36" i="211" l="1"/>
  <c r="G36" i="211" s="1"/>
  <c r="F36" i="214"/>
  <c r="G36" i="214" s="1"/>
  <c r="F31" i="211"/>
  <c r="G31" i="211" s="1"/>
  <c r="F31" i="214"/>
  <c r="G31" i="214" s="1"/>
  <c r="F14" i="211"/>
  <c r="G14" i="211" s="1"/>
  <c r="F14" i="214"/>
  <c r="G14" i="214" s="1"/>
  <c r="F35" i="211"/>
  <c r="G35" i="211" s="1"/>
  <c r="F35" i="214"/>
  <c r="G35" i="214" s="1"/>
  <c r="F29" i="211"/>
  <c r="G29" i="211" s="1"/>
  <c r="F29" i="214"/>
  <c r="G29" i="214" s="1"/>
  <c r="F30" i="211"/>
  <c r="G30" i="211" s="1"/>
  <c r="F30" i="214"/>
  <c r="G30" i="214" s="1"/>
  <c r="F37" i="211"/>
  <c r="G37" i="211" s="1"/>
  <c r="F37" i="214"/>
  <c r="G37" i="214" s="1"/>
  <c r="F12" i="214"/>
  <c r="G12" i="214" s="1"/>
  <c r="I31" i="214"/>
  <c r="J31" i="214" s="1"/>
  <c r="F18" i="214"/>
  <c r="G18" i="214" s="1"/>
  <c r="F18" i="211"/>
  <c r="G18" i="211" s="1"/>
  <c r="AB11" i="214"/>
  <c r="AF11" i="214"/>
  <c r="AC11" i="214"/>
  <c r="F12" i="211"/>
  <c r="G12" i="211" s="1"/>
  <c r="O11" i="214"/>
  <c r="N11" i="214"/>
  <c r="Y11" i="214"/>
  <c r="P11" i="214"/>
  <c r="AG11" i="214"/>
  <c r="Q11" i="214"/>
  <c r="S11" i="214"/>
  <c r="M11" i="214"/>
  <c r="V11" i="214"/>
  <c r="AD11" i="214"/>
  <c r="X11" i="214"/>
  <c r="U11" i="214"/>
  <c r="W11" i="214"/>
  <c r="AI34" i="214"/>
  <c r="AH34" i="214"/>
  <c r="AG34" i="214"/>
  <c r="AF34" i="214"/>
  <c r="AE34" i="214"/>
  <c r="AD34" i="214"/>
  <c r="AC34" i="214"/>
  <c r="Y34" i="214"/>
  <c r="X34" i="214"/>
  <c r="W34" i="214"/>
  <c r="AB34" i="214"/>
  <c r="AA34" i="214"/>
  <c r="Z34" i="214"/>
  <c r="L34" i="214"/>
  <c r="R34" i="214"/>
  <c r="Q34" i="214"/>
  <c r="P34" i="214"/>
  <c r="O34" i="214"/>
  <c r="U34" i="214"/>
  <c r="T34" i="214"/>
  <c r="S34" i="214"/>
  <c r="V34" i="214"/>
  <c r="AI35" i="214"/>
  <c r="AH35" i="214"/>
  <c r="AG35" i="214"/>
  <c r="AF35" i="214"/>
  <c r="AE35" i="214"/>
  <c r="AD35" i="214"/>
  <c r="AC35" i="214"/>
  <c r="Y35" i="214"/>
  <c r="X35" i="214"/>
  <c r="W35" i="214"/>
  <c r="Z35" i="214"/>
  <c r="AB35" i="214"/>
  <c r="AA35" i="214"/>
  <c r="R35" i="214"/>
  <c r="Q35" i="214"/>
  <c r="L35" i="214"/>
  <c r="U35" i="214"/>
  <c r="T35" i="214"/>
  <c r="S35" i="214"/>
  <c r="V35" i="214"/>
  <c r="K35" i="214"/>
  <c r="AB29" i="214"/>
  <c r="AA29" i="214"/>
  <c r="Z29" i="214"/>
  <c r="AH29" i="214"/>
  <c r="AG29" i="214"/>
  <c r="AF29" i="214"/>
  <c r="AE29" i="214"/>
  <c r="AD29" i="214"/>
  <c r="AC29" i="214"/>
  <c r="R29" i="214"/>
  <c r="Q29" i="214"/>
  <c r="O29" i="214"/>
  <c r="T29" i="214"/>
  <c r="S29" i="214"/>
  <c r="U29" i="214"/>
  <c r="AI36" i="214"/>
  <c r="AH36" i="214"/>
  <c r="AG36" i="214"/>
  <c r="AF36" i="214"/>
  <c r="AE36" i="214"/>
  <c r="AD36" i="214"/>
  <c r="AC36" i="214"/>
  <c r="Y36" i="214"/>
  <c r="X36" i="214"/>
  <c r="W36" i="214"/>
  <c r="AB36" i="214"/>
  <c r="AA36" i="214"/>
  <c r="Z36" i="214"/>
  <c r="N36" i="214"/>
  <c r="R36" i="214"/>
  <c r="Q36" i="214"/>
  <c r="P36" i="214"/>
  <c r="O36" i="214"/>
  <c r="M36" i="214"/>
  <c r="L36" i="214"/>
  <c r="U36" i="214"/>
  <c r="T36" i="214"/>
  <c r="S36" i="214"/>
  <c r="V36" i="214"/>
  <c r="K36" i="214"/>
  <c r="AI17" i="214"/>
  <c r="Y17" i="214"/>
  <c r="X17" i="214"/>
  <c r="Z17" i="214"/>
  <c r="O17" i="214"/>
  <c r="N17" i="214"/>
  <c r="S17" i="214"/>
  <c r="L17" i="214"/>
  <c r="X28" i="214"/>
  <c r="W28" i="214"/>
  <c r="AI28" i="214"/>
  <c r="Y28" i="214"/>
  <c r="P28" i="214"/>
  <c r="V28" i="214"/>
  <c r="AI30" i="214"/>
  <c r="AC30" i="214"/>
  <c r="Y30" i="214"/>
  <c r="W30" i="214"/>
  <c r="AB30" i="214"/>
  <c r="AA30" i="214"/>
  <c r="AG30" i="214"/>
  <c r="AF30" i="214"/>
  <c r="X30" i="214"/>
  <c r="U30" i="214"/>
  <c r="T30" i="214"/>
  <c r="S30" i="214"/>
  <c r="M30" i="214"/>
  <c r="V30" i="214"/>
  <c r="L30" i="214"/>
  <c r="O30" i="214"/>
  <c r="R30" i="214"/>
  <c r="N30" i="214"/>
  <c r="P30" i="214"/>
  <c r="K30" i="214"/>
  <c r="AI13" i="214"/>
  <c r="AD13" i="214"/>
  <c r="AE13" i="214"/>
  <c r="AF13" i="214"/>
  <c r="AG13" i="214"/>
  <c r="Y13" i="214"/>
  <c r="AH13" i="214"/>
  <c r="AB13" i="214"/>
  <c r="W13" i="214"/>
  <c r="X13" i="214"/>
  <c r="Z13" i="214"/>
  <c r="R13" i="214"/>
  <c r="T13" i="214"/>
  <c r="P13" i="214"/>
  <c r="N13" i="214"/>
  <c r="M13" i="214"/>
  <c r="V13" i="214"/>
  <c r="U13" i="214"/>
  <c r="Q13" i="214"/>
  <c r="O13" i="214"/>
  <c r="S13" i="214"/>
  <c r="L13" i="214"/>
  <c r="K13" i="214"/>
  <c r="G33" i="211" l="1"/>
  <c r="G38" i="214"/>
  <c r="J37" i="214" s="1"/>
  <c r="G38" i="211"/>
  <c r="G33" i="214"/>
  <c r="J32" i="214" s="1"/>
  <c r="M28" i="214"/>
  <c r="N34" i="214"/>
  <c r="N28" i="214"/>
  <c r="M34" i="214"/>
  <c r="I36" i="214"/>
  <c r="J36" i="214" s="1"/>
  <c r="K28" i="214"/>
  <c r="AD30" i="214"/>
  <c r="L29" i="214"/>
  <c r="I29" i="214" s="1"/>
  <c r="J29" i="214" s="1"/>
  <c r="I13" i="214"/>
  <c r="J13" i="214" s="1"/>
  <c r="AE30" i="214"/>
  <c r="I35" i="214"/>
  <c r="J35" i="214" s="1"/>
  <c r="Q30" i="214"/>
  <c r="AH30" i="214"/>
  <c r="Z30" i="214"/>
  <c r="K34" i="214"/>
  <c r="I17" i="214"/>
  <c r="J17" i="214" s="1"/>
  <c r="L11" i="214"/>
  <c r="I11" i="214" s="1"/>
  <c r="J11" i="214" s="1"/>
  <c r="I34" i="214" l="1"/>
  <c r="J34" i="214" s="1"/>
  <c r="I28" i="214"/>
  <c r="J28" i="214" s="1"/>
  <c r="I30" i="214"/>
  <c r="J30" i="214" s="1"/>
  <c r="F11" i="214" l="1"/>
  <c r="G11" i="214" s="1"/>
  <c r="F11" i="211"/>
  <c r="G11" i="211" s="1"/>
  <c r="F9" i="211"/>
  <c r="G9" i="211" s="1"/>
  <c r="F9" i="214"/>
  <c r="G9" i="214" s="1"/>
  <c r="Z8" i="214"/>
  <c r="Y8" i="214"/>
  <c r="X8" i="214"/>
  <c r="AB8" i="214"/>
  <c r="AA8" i="214"/>
  <c r="AD8" i="214"/>
  <c r="W8" i="214"/>
  <c r="AC8" i="214"/>
  <c r="AI8" i="214"/>
  <c r="AH8" i="214"/>
  <c r="AG8" i="214"/>
  <c r="AF8" i="214"/>
  <c r="AE8" i="214"/>
  <c r="V8" i="214"/>
  <c r="U8" i="214"/>
  <c r="T8" i="214"/>
  <c r="S8" i="214"/>
  <c r="L8" i="214"/>
  <c r="R8" i="214"/>
  <c r="O8" i="214"/>
  <c r="M8" i="214"/>
  <c r="P8" i="214"/>
  <c r="N8" i="214"/>
  <c r="Q8" i="214"/>
  <c r="K8" i="214"/>
  <c r="AE10" i="214"/>
  <c r="Z10" i="214"/>
  <c r="Y10" i="214"/>
  <c r="X10" i="214"/>
  <c r="AC10" i="214"/>
  <c r="AB10" i="214"/>
  <c r="AA10" i="214"/>
  <c r="AG10" i="214"/>
  <c r="AF10" i="214"/>
  <c r="AD10" i="214"/>
  <c r="W10" i="214"/>
  <c r="AI10" i="214"/>
  <c r="AH10" i="214"/>
  <c r="V10" i="214"/>
  <c r="U10" i="214"/>
  <c r="T10" i="214"/>
  <c r="S10" i="214"/>
  <c r="L10" i="214"/>
  <c r="R10" i="214"/>
  <c r="Q10" i="214"/>
  <c r="K10" i="214"/>
  <c r="I10" i="214" l="1"/>
  <c r="J10" i="214" s="1"/>
  <c r="I8" i="214"/>
  <c r="J8" i="214" s="1"/>
  <c r="F8" i="211"/>
  <c r="G8" i="211" s="1"/>
  <c r="F8" i="214"/>
  <c r="G8" i="214" s="1"/>
  <c r="AE7" i="214"/>
  <c r="AD7" i="214"/>
  <c r="Y7" i="214"/>
  <c r="AC7" i="214"/>
  <c r="AA7" i="214"/>
  <c r="AF7" i="214"/>
  <c r="X7" i="214"/>
  <c r="W7" i="214"/>
  <c r="AB7" i="214"/>
  <c r="AI7" i="214"/>
  <c r="AH7" i="214"/>
  <c r="AG7" i="214"/>
  <c r="V7" i="214"/>
  <c r="U7" i="214"/>
  <c r="T7" i="214"/>
  <c r="S7" i="214"/>
  <c r="R7" i="214"/>
  <c r="O7" i="214"/>
  <c r="M7" i="214"/>
  <c r="P7" i="214"/>
  <c r="Q7" i="214"/>
  <c r="F10" i="214" l="1"/>
  <c r="G10" i="214" s="1"/>
  <c r="Z7" i="214"/>
  <c r="N7" i="214"/>
  <c r="L7" i="214"/>
  <c r="K7" i="214"/>
  <c r="F10" i="211"/>
  <c r="G10" i="211" s="1"/>
  <c r="AF9" i="214"/>
  <c r="AD9" i="214"/>
  <c r="Z9" i="214"/>
  <c r="Y9" i="214"/>
  <c r="AA9" i="214"/>
  <c r="AE9" i="214"/>
  <c r="X9" i="214"/>
  <c r="W9" i="214"/>
  <c r="AI9" i="214"/>
  <c r="AH9" i="214"/>
  <c r="AG9" i="214"/>
  <c r="AC9" i="214"/>
  <c r="AB9" i="214"/>
  <c r="L9" i="214"/>
  <c r="V9" i="214"/>
  <c r="U9" i="214"/>
  <c r="T9" i="214"/>
  <c r="S9" i="214"/>
  <c r="R9" i="214"/>
  <c r="O9" i="214"/>
  <c r="M9" i="214"/>
  <c r="P9" i="214"/>
  <c r="N9" i="214"/>
  <c r="Q9" i="214"/>
  <c r="K9" i="214"/>
  <c r="I9" i="214" l="1"/>
  <c r="J9" i="214" s="1"/>
  <c r="I7" i="214"/>
  <c r="J7" i="214" s="1"/>
  <c r="F13" i="211" l="1"/>
  <c r="G13" i="211" s="1"/>
  <c r="F13" i="214"/>
  <c r="G13" i="214" s="1"/>
  <c r="AI12" i="214"/>
  <c r="AE12" i="214"/>
  <c r="AH12" i="214"/>
  <c r="R12" i="214"/>
  <c r="T12" i="214"/>
  <c r="K12" i="214"/>
  <c r="I12" i="214" l="1"/>
  <c r="J12" i="214" s="1"/>
  <c r="G109" i="211" l="1"/>
  <c r="F93" i="211" l="1"/>
  <c r="G93" i="211" s="1"/>
  <c r="F93" i="214"/>
  <c r="G93" i="214" s="1"/>
  <c r="AE92" i="214"/>
  <c r="AD92" i="214"/>
  <c r="AC92" i="214"/>
  <c r="Y92" i="214"/>
  <c r="X92" i="214"/>
  <c r="W92" i="214"/>
  <c r="Z92" i="214"/>
  <c r="AB92" i="214"/>
  <c r="AA92" i="214"/>
  <c r="AI92" i="214"/>
  <c r="AH92" i="214"/>
  <c r="AG92" i="214"/>
  <c r="AF92" i="214"/>
  <c r="L92" i="214"/>
  <c r="U92" i="214"/>
  <c r="T92" i="214"/>
  <c r="S92" i="214"/>
  <c r="R92" i="214"/>
  <c r="Q92" i="214"/>
  <c r="V92" i="214"/>
  <c r="K92" i="214"/>
  <c r="F46" i="211" l="1"/>
  <c r="G46" i="211" s="1"/>
  <c r="G49" i="211" s="1"/>
  <c r="F46" i="214"/>
  <c r="G46" i="214" s="1"/>
  <c r="G49" i="214" s="1"/>
  <c r="J48" i="214" s="1"/>
  <c r="F24" i="211"/>
  <c r="G24" i="211" s="1"/>
  <c r="F23" i="214"/>
  <c r="G23" i="214" s="1"/>
  <c r="F43" i="211"/>
  <c r="G43" i="211" s="1"/>
  <c r="G44" i="211" s="1"/>
  <c r="F43" i="214"/>
  <c r="G43" i="214" s="1"/>
  <c r="G44" i="214" s="1"/>
  <c r="J43" i="214" s="1"/>
  <c r="F7" i="214"/>
  <c r="G7" i="214" s="1"/>
  <c r="G15" i="214" s="1"/>
  <c r="J14" i="214" s="1"/>
  <c r="V45" i="214"/>
  <c r="R45" i="214"/>
  <c r="AF45" i="214"/>
  <c r="S45" i="214"/>
  <c r="AG45" i="214"/>
  <c r="Q45" i="214"/>
  <c r="T45" i="214"/>
  <c r="U45" i="214"/>
  <c r="AA45" i="214"/>
  <c r="AD45" i="214"/>
  <c r="K45" i="214"/>
  <c r="AI45" i="214"/>
  <c r="L45" i="214"/>
  <c r="W45" i="214"/>
  <c r="AE45" i="214"/>
  <c r="I92" i="214"/>
  <c r="J92" i="214" s="1"/>
  <c r="Y45" i="214"/>
  <c r="F7" i="211"/>
  <c r="G7" i="211" s="1"/>
  <c r="G15" i="211" s="1"/>
  <c r="AB22" i="214"/>
  <c r="AA22" i="214"/>
  <c r="Z22" i="214"/>
  <c r="AI22" i="214"/>
  <c r="AG22" i="214"/>
  <c r="AE22" i="214"/>
  <c r="AD22" i="214"/>
  <c r="X22" i="214"/>
  <c r="W22" i="214"/>
  <c r="AH22" i="214"/>
  <c r="AC22" i="214"/>
  <c r="Y22" i="214"/>
  <c r="AF22" i="214"/>
  <c r="R22" i="214"/>
  <c r="Q22" i="214"/>
  <c r="P22" i="214"/>
  <c r="O22" i="214"/>
  <c r="V22" i="214"/>
  <c r="T22" i="214"/>
  <c r="S22" i="214"/>
  <c r="U22" i="214"/>
  <c r="F92" i="211" l="1"/>
  <c r="G92" i="211" s="1"/>
  <c r="G99" i="211" s="1"/>
  <c r="F92" i="214"/>
  <c r="G92" i="214" s="1"/>
  <c r="G99" i="214" s="1"/>
  <c r="J98" i="214" s="1"/>
  <c r="P42" i="214"/>
  <c r="P6" i="214"/>
  <c r="N6" i="214"/>
  <c r="F25" i="211"/>
  <c r="G25" i="211" s="1"/>
  <c r="F24" i="214"/>
  <c r="G24" i="214" s="1"/>
  <c r="J23" i="214" s="1"/>
  <c r="M6" i="214"/>
  <c r="M42" i="214"/>
  <c r="F26" i="211"/>
  <c r="G26" i="211" s="1"/>
  <c r="G27" i="211" s="1"/>
  <c r="F25" i="214"/>
  <c r="G25" i="214" s="1"/>
  <c r="N42" i="214"/>
  <c r="O6" i="214"/>
  <c r="N22" i="214"/>
  <c r="O42" i="214"/>
  <c r="M22" i="214"/>
  <c r="F21" i="211"/>
  <c r="G21" i="211" s="1"/>
  <c r="F26" i="214"/>
  <c r="G26" i="214" s="1"/>
  <c r="X42" i="214"/>
  <c r="AB6" i="214"/>
  <c r="R42" i="214"/>
  <c r="AC6" i="214"/>
  <c r="L6" i="214"/>
  <c r="Z6" i="214"/>
  <c r="I45" i="214"/>
  <c r="J45" i="214" s="1"/>
  <c r="V42" i="214"/>
  <c r="AC42" i="214"/>
  <c r="R6" i="214"/>
  <c r="K6" i="214"/>
  <c r="AF6" i="214"/>
  <c r="AI42" i="214"/>
  <c r="AA6" i="214"/>
  <c r="AE6" i="214"/>
  <c r="Y42" i="214"/>
  <c r="AI6" i="214"/>
  <c r="S42" i="214"/>
  <c r="AD42" i="214"/>
  <c r="U6" i="214"/>
  <c r="S6" i="214"/>
  <c r="AD6" i="214"/>
  <c r="L22" i="214"/>
  <c r="T42" i="214"/>
  <c r="Z42" i="214"/>
  <c r="AE42" i="214"/>
  <c r="X6" i="214"/>
  <c r="Q6" i="214"/>
  <c r="U42" i="214"/>
  <c r="AA42" i="214"/>
  <c r="AF42" i="214"/>
  <c r="AG6" i="214"/>
  <c r="V6" i="214"/>
  <c r="Q42" i="214"/>
  <c r="AB42" i="214"/>
  <c r="AG42" i="214"/>
  <c r="AH6" i="214"/>
  <c r="Y6" i="214"/>
  <c r="K22" i="214"/>
  <c r="W42" i="214"/>
  <c r="AH42" i="214"/>
  <c r="W6" i="214"/>
  <c r="T6" i="214"/>
  <c r="AE16" i="214"/>
  <c r="F17" i="214"/>
  <c r="G17" i="214" s="1"/>
  <c r="G21" i="214" s="1"/>
  <c r="F17" i="211"/>
  <c r="G17" i="211" s="1"/>
  <c r="G22" i="211" s="1"/>
  <c r="V25" i="214"/>
  <c r="AH16" i="214"/>
  <c r="AG16" i="214"/>
  <c r="AF16" i="214"/>
  <c r="Q16" i="214"/>
  <c r="T16" i="214"/>
  <c r="S16" i="214"/>
  <c r="AH25" i="214"/>
  <c r="AE25" i="214"/>
  <c r="AD25" i="214"/>
  <c r="X25" i="214"/>
  <c r="AB25" i="214"/>
  <c r="Z25" i="214"/>
  <c r="O25" i="214"/>
  <c r="R25" i="214"/>
  <c r="Q25" i="214"/>
  <c r="P25" i="214"/>
  <c r="N25" i="214"/>
  <c r="M25" i="214"/>
  <c r="U25" i="214"/>
  <c r="S25" i="214"/>
  <c r="K25" i="214"/>
  <c r="N24" i="214"/>
  <c r="M24" i="214"/>
  <c r="L24" i="214"/>
  <c r="K24" i="214"/>
  <c r="F19" i="214" l="1"/>
  <c r="G19" i="214" s="1"/>
  <c r="F19" i="211"/>
  <c r="G19" i="211" s="1"/>
  <c r="G27" i="214"/>
  <c r="J26" i="214" s="1"/>
  <c r="O24" i="214"/>
  <c r="P24" i="214"/>
  <c r="O91" i="214"/>
  <c r="P91" i="214"/>
  <c r="N91" i="214"/>
  <c r="M91" i="214"/>
  <c r="I22" i="214"/>
  <c r="J22" i="214" s="1"/>
  <c r="Y24" i="214"/>
  <c r="L91" i="214"/>
  <c r="Z24" i="214"/>
  <c r="AI91" i="214"/>
  <c r="V24" i="214"/>
  <c r="AD91" i="214"/>
  <c r="U24" i="214"/>
  <c r="X24" i="214"/>
  <c r="AI24" i="214"/>
  <c r="V91" i="214"/>
  <c r="U91" i="214"/>
  <c r="AG91" i="214"/>
  <c r="AH91" i="214"/>
  <c r="AC24" i="214"/>
  <c r="W24" i="214"/>
  <c r="AD24" i="214"/>
  <c r="AB24" i="214"/>
  <c r="Q91" i="214"/>
  <c r="AC91" i="214"/>
  <c r="W91" i="214"/>
  <c r="L42" i="214"/>
  <c r="I42" i="214" s="1"/>
  <c r="J42" i="214" s="1"/>
  <c r="I6" i="214"/>
  <c r="J6" i="214" s="1"/>
  <c r="AH24" i="214"/>
  <c r="AB91" i="214"/>
  <c r="AA91" i="214"/>
  <c r="AE24" i="214"/>
  <c r="R91" i="214"/>
  <c r="S24" i="214"/>
  <c r="Q24" i="214"/>
  <c r="AF24" i="214"/>
  <c r="K91" i="214"/>
  <c r="S91" i="214"/>
  <c r="AE91" i="214"/>
  <c r="Y91" i="214"/>
  <c r="AA24" i="214"/>
  <c r="Z91" i="214"/>
  <c r="X91" i="214"/>
  <c r="T24" i="214"/>
  <c r="R24" i="214"/>
  <c r="AG24" i="214"/>
  <c r="I25" i="214"/>
  <c r="J25" i="214" s="1"/>
  <c r="T91" i="214"/>
  <c r="AF91" i="214"/>
  <c r="G102" i="211"/>
  <c r="G105" i="211" s="1"/>
  <c r="AB16" i="214"/>
  <c r="Z16" i="214"/>
  <c r="N16" i="214"/>
  <c r="O16" i="214"/>
  <c r="K16" i="214"/>
  <c r="P16" i="214"/>
  <c r="Y16" i="214"/>
  <c r="J20" i="214"/>
  <c r="AA16" i="214"/>
  <c r="W16" i="214"/>
  <c r="AC16" i="214"/>
  <c r="U16" i="214"/>
  <c r="L16" i="214"/>
  <c r="V16" i="214"/>
  <c r="AI16" i="214"/>
  <c r="X16" i="214"/>
  <c r="M16" i="214"/>
  <c r="AD16" i="214"/>
  <c r="L18" i="214"/>
  <c r="AG18" i="214"/>
  <c r="AF18" i="214"/>
  <c r="AD18" i="214"/>
  <c r="Y18" i="214"/>
  <c r="X18" i="214"/>
  <c r="Z18" i="214"/>
  <c r="AB18" i="214"/>
  <c r="AA18" i="214"/>
  <c r="U18" i="214"/>
  <c r="T18" i="214"/>
  <c r="G102" i="214" l="1"/>
  <c r="G103" i="214" s="1"/>
  <c r="M101" i="214"/>
  <c r="M102" i="214" s="1"/>
  <c r="M104" i="214" s="1"/>
  <c r="P101" i="214"/>
  <c r="P102" i="214" s="1"/>
  <c r="P104" i="214" s="1"/>
  <c r="N101" i="214"/>
  <c r="N102" i="214" s="1"/>
  <c r="N104" i="214" s="1"/>
  <c r="O101" i="214"/>
  <c r="O102" i="214" s="1"/>
  <c r="O104" i="214" s="1"/>
  <c r="AE101" i="214"/>
  <c r="AE102" i="214" s="1"/>
  <c r="AE104" i="214" s="1"/>
  <c r="V101" i="214"/>
  <c r="V102" i="214" s="1"/>
  <c r="V104" i="214" s="1"/>
  <c r="I24" i="214"/>
  <c r="J24" i="214" s="1"/>
  <c r="AG101" i="214"/>
  <c r="AG102" i="214" s="1"/>
  <c r="AG104" i="214" s="1"/>
  <c r="T101" i="214"/>
  <c r="T102" i="214" s="1"/>
  <c r="T104" i="214" s="1"/>
  <c r="AF101" i="214"/>
  <c r="AF102" i="214" s="1"/>
  <c r="AF104" i="214" s="1"/>
  <c r="AC101" i="214"/>
  <c r="AC102" i="214" s="1"/>
  <c r="AC104" i="214" s="1"/>
  <c r="I91" i="214"/>
  <c r="J91" i="214" s="1"/>
  <c r="AH18" i="214"/>
  <c r="AH101" i="214" s="1"/>
  <c r="AH102" i="214" s="1"/>
  <c r="AH104" i="214" s="1"/>
  <c r="Y101" i="214"/>
  <c r="Y102" i="214" s="1"/>
  <c r="Y104" i="214" s="1"/>
  <c r="S18" i="214"/>
  <c r="S101" i="214" s="1"/>
  <c r="S102" i="214" s="1"/>
  <c r="S104" i="214" s="1"/>
  <c r="AI101" i="214"/>
  <c r="AI102" i="214" s="1"/>
  <c r="AI104" i="214" s="1"/>
  <c r="Z101" i="214"/>
  <c r="Z102" i="214" s="1"/>
  <c r="Z104" i="214" s="1"/>
  <c r="Q18" i="214"/>
  <c r="Q101" i="214" s="1"/>
  <c r="Q102" i="214" s="1"/>
  <c r="Q104" i="214" s="1"/>
  <c r="L101" i="214"/>
  <c r="L102" i="214" s="1"/>
  <c r="L104" i="214" s="1"/>
  <c r="AB101" i="214"/>
  <c r="AB102" i="214" s="1"/>
  <c r="AB104" i="214" s="1"/>
  <c r="AA101" i="214"/>
  <c r="AA102" i="214" s="1"/>
  <c r="AA104" i="214" s="1"/>
  <c r="X101" i="214"/>
  <c r="X102" i="214" s="1"/>
  <c r="X104" i="214" s="1"/>
  <c r="U101" i="214"/>
  <c r="U102" i="214" s="1"/>
  <c r="U104" i="214" s="1"/>
  <c r="G104" i="211"/>
  <c r="G103" i="211"/>
  <c r="I16" i="214"/>
  <c r="J16" i="214" s="1"/>
  <c r="AD101" i="214"/>
  <c r="G104" i="214" l="1"/>
  <c r="G105" i="214"/>
  <c r="G106" i="211"/>
  <c r="G110" i="211" s="1"/>
  <c r="K18" i="214"/>
  <c r="R18" i="214"/>
  <c r="R101" i="214" s="1"/>
  <c r="R102" i="214" s="1"/>
  <c r="R104" i="214" s="1"/>
  <c r="W18" i="214"/>
  <c r="W101" i="214" s="1"/>
  <c r="W102" i="214" s="1"/>
  <c r="W104" i="214" s="1"/>
  <c r="AD102" i="214"/>
  <c r="AD104" i="214" s="1"/>
  <c r="G106" i="214" l="1"/>
  <c r="G110" i="214" s="1"/>
  <c r="G113" i="214" s="1"/>
  <c r="I18" i="214"/>
  <c r="J18" i="214" s="1"/>
  <c r="K101" i="214"/>
  <c r="K102" i="214" l="1"/>
  <c r="K104" i="214" s="1"/>
  <c r="AJ101" i="214"/>
</calcChain>
</file>

<file path=xl/sharedStrings.xml><?xml version="1.0" encoding="utf-8"?>
<sst xmlns="http://schemas.openxmlformats.org/spreadsheetml/2006/main" count="319" uniqueCount="141">
  <si>
    <t>ITEM</t>
  </si>
  <si>
    <t>DESCRIPCION</t>
  </si>
  <si>
    <t>CANTIDAD</t>
  </si>
  <si>
    <t>VR UNITARIO</t>
  </si>
  <si>
    <t>VR.TOTAL</t>
  </si>
  <si>
    <t>PAVIMENTOS ASFALTICOS</t>
  </si>
  <si>
    <t>SUBTOTAL OBRAS</t>
  </si>
  <si>
    <t>ADMINISTRACION</t>
  </si>
  <si>
    <t xml:space="preserve">IMPREVISTOS </t>
  </si>
  <si>
    <t>UTILIDAD</t>
  </si>
  <si>
    <t>VALOR TOTAL OBRAS</t>
  </si>
  <si>
    <t>VALOR TOTAL INVERSIÓN VIA</t>
  </si>
  <si>
    <t>ITEM DE PAGO</t>
  </si>
  <si>
    <t>UN</t>
  </si>
  <si>
    <t>NO MODIFICAR</t>
  </si>
  <si>
    <t>GOBERNACION DEL TOLIMA
SECRETARIA DE INFRAESTRUCTURA Y HABITAT</t>
  </si>
  <si>
    <t>PROVISION PARA OBRAS COMPLEMENTARIAS Y/O ADICIONALES (INCLUYE PAGA)</t>
  </si>
  <si>
    <t>TOTAL</t>
  </si>
  <si>
    <t>Nº</t>
  </si>
  <si>
    <t>VALOR %</t>
  </si>
  <si>
    <t xml:space="preserve">VALOR TOTAL </t>
  </si>
  <si>
    <t>HONORARIOS MENSUAL  BASICO</t>
  </si>
  <si>
    <t xml:space="preserve">Total honorario mensual </t>
  </si>
  <si>
    <t>PRESTACIONES SOCIALES</t>
  </si>
  <si>
    <t>2.1</t>
  </si>
  <si>
    <t>Prima de servicio</t>
  </si>
  <si>
    <t>2.2</t>
  </si>
  <si>
    <t>Cesantías</t>
  </si>
  <si>
    <t>2.3</t>
  </si>
  <si>
    <t>Intereses de cesantías</t>
  </si>
  <si>
    <t>2.4</t>
  </si>
  <si>
    <t>Salud</t>
  </si>
  <si>
    <t>2.5</t>
  </si>
  <si>
    <t>Pensión</t>
  </si>
  <si>
    <t>2.6</t>
  </si>
  <si>
    <t>Subsidio Familiar</t>
  </si>
  <si>
    <t>2.7</t>
  </si>
  <si>
    <t>Vacaciones</t>
  </si>
  <si>
    <t>2.8</t>
  </si>
  <si>
    <t>Dotación</t>
  </si>
  <si>
    <t>2.9</t>
  </si>
  <si>
    <t>ARL</t>
  </si>
  <si>
    <t>2.10</t>
  </si>
  <si>
    <t>ICBF</t>
  </si>
  <si>
    <t>2.11</t>
  </si>
  <si>
    <t>SENA</t>
  </si>
  <si>
    <t>2.12</t>
  </si>
  <si>
    <t xml:space="preserve">Caja de compensacíon </t>
  </si>
  <si>
    <t xml:space="preserve">    SUBTOTAL  2  -  PRESTACIONES SOCIALES    </t>
  </si>
  <si>
    <t>PLAN DE MANEJO DE TRANSITO (PMT)</t>
  </si>
  <si>
    <t>INTERVENTORIA</t>
  </si>
  <si>
    <t>PAVIMENTOS HIDRAULICOS</t>
  </si>
  <si>
    <t>PRELIMINARES Y EXPLANACIONES</t>
  </si>
  <si>
    <t>EXCAVACIONES</t>
  </si>
  <si>
    <t>CONCRETOS</t>
  </si>
  <si>
    <t>ACERO</t>
  </si>
  <si>
    <t>FILTROS Y DRENAJES</t>
  </si>
  <si>
    <t>ALCANTARILLADO</t>
  </si>
  <si>
    <t>ACUEDUCTO</t>
  </si>
  <si>
    <t xml:space="preserve">CONSTRUCCION DE POZOS DE INSPECCION </t>
  </si>
  <si>
    <t>DE 1.2 M DE DIAMETRO</t>
  </si>
  <si>
    <t>OBRAS ADICIONALES A LA VIA</t>
  </si>
  <si>
    <t>SUBTOTAL OBRAS ADICIONALES A LA VIA</t>
  </si>
  <si>
    <t>SUBTOTAL CONSTRUCCION DE POZOS DE INSPECCION DE 1.2 M DE DIAMETRO</t>
  </si>
  <si>
    <t>SUBTOTAL ACUEDUCTO</t>
  </si>
  <si>
    <t>SUBTOTAL ALCANTARILLADO</t>
  </si>
  <si>
    <t>SUBTOTAL FILTROS Y DRENAJES</t>
  </si>
  <si>
    <t>SUBTOTAL ACERO</t>
  </si>
  <si>
    <t>SUBTOTAL PAVIMENTOS ASFALTICOS</t>
  </si>
  <si>
    <t>SUBTOTAL CONCRETOS</t>
  </si>
  <si>
    <t>SUBTOTAL PAVIMENTOS HIDRAULICOS</t>
  </si>
  <si>
    <t>SUBTOTAL BASES, SUBBASES Y AFIRMADOS</t>
  </si>
  <si>
    <t>SUBTOTAL EXCAVACIONES</t>
  </si>
  <si>
    <t>SUBTOTAL PRELIMINARES Y EXPLANACIONES</t>
  </si>
  <si>
    <t xml:space="preserve">"PAVIMENTACIÓN DE VÍAS URBANAS EN EL MUNICIPIO DE IBAGUE - DEPARTAMENTO DEL TOLIMA”  </t>
  </si>
  <si>
    <t>C.33</t>
  </si>
  <si>
    <t>C.34</t>
  </si>
  <si>
    <t>C.35</t>
  </si>
  <si>
    <t>C.36</t>
  </si>
  <si>
    <t>C.37</t>
  </si>
  <si>
    <t>C.38</t>
  </si>
  <si>
    <t>C.39</t>
  </si>
  <si>
    <t>C.40</t>
  </si>
  <si>
    <t>C.41</t>
  </si>
  <si>
    <t>C.42</t>
  </si>
  <si>
    <t>C.43</t>
  </si>
  <si>
    <t>C.44</t>
  </si>
  <si>
    <t>C.45</t>
  </si>
  <si>
    <t>C.46</t>
  </si>
  <si>
    <t>C.47</t>
  </si>
  <si>
    <t>C.48</t>
  </si>
  <si>
    <t>C.49</t>
  </si>
  <si>
    <t>C.50</t>
  </si>
  <si>
    <t>C.51</t>
  </si>
  <si>
    <t>C.52</t>
  </si>
  <si>
    <t>C.53</t>
  </si>
  <si>
    <t>C.54</t>
  </si>
  <si>
    <t>C.55</t>
  </si>
  <si>
    <t>C.56</t>
  </si>
  <si>
    <t>C.57</t>
  </si>
  <si>
    <t>A</t>
  </si>
  <si>
    <t>d</t>
  </si>
  <si>
    <t>Polizas</t>
  </si>
  <si>
    <t>Retefuente</t>
  </si>
  <si>
    <t xml:space="preserve">OBJETO: </t>
  </si>
  <si>
    <t>CALCULO DEL FACTOR MULTIPLICADOR - RIESGO V MAS DE 2 SMLV</t>
  </si>
  <si>
    <t>subsidio de transporte (permisos, bonificación, seguros, etc.)</t>
  </si>
  <si>
    <t>2.14</t>
  </si>
  <si>
    <t>Fondo de Solidaridad</t>
  </si>
  <si>
    <t>Otros ( AUXILIOS VARIOS, PRESTACIONES EXTRALEGALES, INCAPACIDADES NO CUBIERTAS POR EPS (CALAMIDADES Y ENFERMEDADES), SEGUROS DE LEY, INDEMNIZACIONES Y OTROS )</t>
  </si>
  <si>
    <t>GASTOS GENERALES Y DE ADMINISTRACIÓN (COSTOS INDIRECTOS NO REEMBOLSABLES)</t>
  </si>
  <si>
    <t>Costos y Preparaciòn de la propuesta</t>
  </si>
  <si>
    <t>Personal administrativo no facturado (sueldo + pretaciones)</t>
  </si>
  <si>
    <t>Sistematización y Administracion</t>
  </si>
  <si>
    <t>Personal profesional no facturado</t>
  </si>
  <si>
    <t xml:space="preserve">Personal tecnico no facturable, Sobresueldo de personal tecnico, </t>
  </si>
  <si>
    <t>Asesoria legal, tributaria y medica</t>
  </si>
  <si>
    <t>Gastos generales de operación, Seguros de oficina del consultor, correos, Vigilancia y aseo</t>
  </si>
  <si>
    <t>Gastos de representacion</t>
  </si>
  <si>
    <t>Gastos legales e intereses bancarios por financiacion</t>
  </si>
  <si>
    <t>Documentacion tecnica</t>
  </si>
  <si>
    <t>Aseguramiento de calidad</t>
  </si>
  <si>
    <t>Capacitacion del personal (cursos, congresos, seminarios)</t>
  </si>
  <si>
    <t>Actualizaciones tecnologicas ( software, hardware, perofericos, etc.)</t>
  </si>
  <si>
    <t xml:space="preserve">Afiliacion a asociaciones profesionales </t>
  </si>
  <si>
    <t>SUBTOTAL  3  -  GASTOS GENERALES Y DE ADMINISTRACIÓN (COSTOS INDIRECTOS NO REEMBOLSABLES)</t>
  </si>
  <si>
    <t>COSTOS DE PERFECCIONAMIENTO (IMPUESTOS Y POLIZAS Y Otros gastos no reembolsables)</t>
  </si>
  <si>
    <t>Estampilla U.T</t>
  </si>
  <si>
    <t>Estampilla pro hospitales</t>
  </si>
  <si>
    <t>Estampilla pro deporte</t>
  </si>
  <si>
    <t>ReteICA</t>
  </si>
  <si>
    <t>SUBTOTAL  4  -  COSTOS DE PERFECCIONAMIENTO (IMPUESTOS Y POLIZAS Y Otros gastos no reembolsables)</t>
  </si>
  <si>
    <t>CARGO POR HONORARIOS</t>
  </si>
  <si>
    <t xml:space="preserve">SUBTOTAL  4  -  HONORARIOS     </t>
  </si>
  <si>
    <r>
      <t>FACTOR MULTIPLICADOR</t>
    </r>
    <r>
      <rPr>
        <b/>
        <sz val="10"/>
        <color indexed="8"/>
        <rFont val="Courier New"/>
        <family val="3"/>
      </rPr>
      <t xml:space="preserve">   =   (  1 + 2 + 3 + 4 + 5 ) / 100</t>
    </r>
  </si>
  <si>
    <t>CALCULO DEL FACTOR MULTIPLICADOR - RIESGO V MENOS DE 2 SMLV</t>
  </si>
  <si>
    <t>4.2</t>
  </si>
  <si>
    <t>CALCULO DEL FACTOR MULTIPLICADOR - RIESGO I</t>
  </si>
  <si>
    <t>CREE</t>
  </si>
  <si>
    <t>Consultoria</t>
  </si>
  <si>
    <t>CONSORCIO CONSULTORIA MELGAR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</si>
</sst>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&quot;$&quot;\ #,##0.00"/>
    <numFmt numFmtId="169" formatCode="_(&quot;$&quot;\ * #,##0.00_);_(&quot;$&quot;\ * \(#,##0.00\);_(&quot;$&quot;\ * &quot;-&quot;??_);_(@_)"/>
    <numFmt numFmtId="170" formatCode="_(* #,##0.00_);_(* \(#,##0.00\);_(* &quot;-&quot;??_);_(@_)"/>
    <numFmt numFmtId="172" formatCode="_-* #,##0.00_-;\-* #,##0.00_-;_-* &quot;-&quot;_-;_-@_-"/>
    <numFmt numFmtId="173" formatCode="&quot;$&quot;#,##0.00"/>
    <numFmt numFmtId="175" formatCode="_ * #,##0.00_ ;_ * \-#,##0.00_ ;_ * &quot;-&quot;??_ ;_ @_ "/>
    <numFmt numFmtId="181" formatCode="_ * #,##0.00_ ;_ * \-#,##0.00_ ;_ * \-??_ ;_ @_ "/>
    <numFmt numFmtId="182" formatCode="_ &quot;$&quot;\ * #,##0_ ;_ &quot;$&quot;\ * \-#,##0_ ;_ &quot;$&quot;\ * &quot;-&quot;_ ;_ @_ "/>
    <numFmt numFmtId="184" formatCode="0.0"/>
  </numFmts>
  <fonts count="4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 Narrow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rgb="FF000000"/>
      <name val="Calibri"/>
      <family val="2"/>
    </font>
    <font>
      <sz val="12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0"/>
      <name val="Arial"/>
      <family val="2"/>
    </font>
    <font>
      <b/>
      <sz val="10"/>
      <name val="Arial Narrow"/>
      <family val="2"/>
    </font>
    <font>
      <sz val="8"/>
      <name val="Calibri"/>
      <family val="2"/>
      <scheme val="minor"/>
    </font>
    <font>
      <b/>
      <sz val="11"/>
      <name val="Arial Narrow"/>
      <family val="2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7.5"/>
      <color indexed="12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Courier New"/>
      <family val="3"/>
    </font>
    <font>
      <b/>
      <sz val="11"/>
      <color theme="1"/>
      <name val="Courier New"/>
      <family val="3"/>
    </font>
    <font>
      <sz val="10"/>
      <color theme="1"/>
      <name val="Courier New"/>
      <family val="3"/>
    </font>
    <font>
      <sz val="11"/>
      <color theme="1"/>
      <name val="Courier New"/>
      <family val="3"/>
    </font>
    <font>
      <b/>
      <sz val="14"/>
      <color theme="1"/>
      <name val="Courier New"/>
      <family val="3"/>
    </font>
    <font>
      <b/>
      <sz val="10"/>
      <color theme="1"/>
      <name val="Calibri"/>
      <family val="2"/>
      <scheme val="minor"/>
    </font>
    <font>
      <b/>
      <sz val="10"/>
      <color indexed="8"/>
      <name val="Courier New"/>
      <family val="3"/>
    </font>
    <font>
      <b/>
      <sz val="12"/>
      <color theme="1"/>
      <name val="Courier New"/>
      <family val="3"/>
    </font>
    <font>
      <sz val="11"/>
      <name val="Arial Narrow"/>
      <family val="2"/>
    </font>
    <font>
      <sz val="11"/>
      <color indexed="8"/>
      <name val="Calibri"/>
      <family val="2"/>
    </font>
    <font>
      <b/>
      <sz val="10"/>
      <color indexed="8"/>
      <name val="Arial"/>
      <family val="2"/>
    </font>
    <font>
      <sz val="11"/>
      <name val="Arial"/>
      <family val="2"/>
    </font>
    <font>
      <sz val="10"/>
      <name val="Courier New"/>
      <family val="3"/>
    </font>
    <font>
      <sz val="11"/>
      <name val="Courier New"/>
      <family val="3"/>
    </font>
    <font>
      <b/>
      <sz val="10"/>
      <name val="Courier New"/>
      <family val="3"/>
    </font>
    <font>
      <b/>
      <sz val="11"/>
      <name val="Courier New"/>
      <family val="3"/>
    </font>
    <font>
      <b/>
      <sz val="14"/>
      <name val="Courier New"/>
      <family val="3"/>
    </font>
    <font>
      <b/>
      <sz val="12"/>
      <color theme="1"/>
      <name val="Century Gothic"/>
      <family val="2"/>
    </font>
    <font>
      <sz val="10"/>
      <name val="Geneva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</borders>
  <cellStyleXfs count="8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2" fillId="0" borderId="0"/>
    <xf numFmtId="0" fontId="6" fillId="0" borderId="0" applyNumberFormat="0" applyBorder="0" applyAlignment="0"/>
    <xf numFmtId="0" fontId="6" fillId="2" borderId="2" applyNumberFormat="0" applyFont="0" applyAlignment="0" applyProtection="0"/>
    <xf numFmtId="44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41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17" fillId="0" borderId="0" applyNumberFormat="0" applyFill="0" applyBorder="0" applyAlignment="0" applyProtection="0">
      <alignment vertical="top"/>
      <protection locked="0"/>
    </xf>
    <xf numFmtId="0" fontId="2" fillId="0" borderId="0"/>
    <xf numFmtId="9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175" fontId="2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81" fontId="2" fillId="0" borderId="0"/>
    <xf numFmtId="182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30" fillId="0" borderId="0" applyFont="0" applyFill="0" applyBorder="0" applyAlignment="0" applyProtection="0"/>
    <xf numFmtId="165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7" fillId="0" borderId="0"/>
    <xf numFmtId="169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25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165" fontId="3" fillId="0" borderId="0" xfId="12" applyFont="1"/>
    <xf numFmtId="172" fontId="5" fillId="0" borderId="0" xfId="31" applyNumberFormat="1" applyFont="1" applyBorder="1" applyAlignment="1">
      <alignment horizontal="center" vertical="center"/>
    </xf>
    <xf numFmtId="172" fontId="3" fillId="0" borderId="0" xfId="31" applyNumberFormat="1" applyFont="1" applyBorder="1"/>
    <xf numFmtId="172" fontId="3" fillId="0" borderId="0" xfId="31" applyNumberFormat="1" applyFont="1"/>
    <xf numFmtId="165" fontId="3" fillId="0" borderId="0" xfId="12" applyFont="1" applyFill="1"/>
    <xf numFmtId="165" fontId="3" fillId="0" borderId="0" xfId="12" applyFont="1" applyFill="1" applyBorder="1"/>
    <xf numFmtId="172" fontId="3" fillId="0" borderId="0" xfId="31" applyNumberFormat="1" applyFont="1" applyFill="1" applyBorder="1"/>
    <xf numFmtId="173" fontId="3" fillId="0" borderId="0" xfId="0" applyNumberFormat="1" applyFont="1"/>
    <xf numFmtId="166" fontId="3" fillId="0" borderId="0" xfId="12" applyNumberFormat="1" applyFont="1" applyFill="1"/>
    <xf numFmtId="0" fontId="0" fillId="6" borderId="0" xfId="0" applyFill="1"/>
    <xf numFmtId="0" fontId="4" fillId="6" borderId="0" xfId="0" applyFont="1" applyFill="1"/>
    <xf numFmtId="0" fontId="14" fillId="6" borderId="0" xfId="0" applyFont="1" applyFill="1"/>
    <xf numFmtId="43" fontId="15" fillId="6" borderId="0" xfId="1" applyFont="1" applyFill="1" applyBorder="1" applyAlignment="1">
      <alignment horizontal="right" vertical="center"/>
    </xf>
    <xf numFmtId="0" fontId="21" fillId="0" borderId="35" xfId="38" applyFont="1" applyBorder="1" applyAlignment="1">
      <alignment horizontal="center" vertical="center"/>
    </xf>
    <xf numFmtId="0" fontId="1" fillId="0" borderId="1" xfId="42" applyBorder="1" applyAlignment="1">
      <alignment horizontal="left" vertical="center" wrapText="1"/>
    </xf>
    <xf numFmtId="10" fontId="22" fillId="0" borderId="1" xfId="38" applyNumberFormat="1" applyFont="1" applyBorder="1" applyAlignment="1">
      <alignment horizontal="center" vertical="center"/>
    </xf>
    <xf numFmtId="0" fontId="18" fillId="0" borderId="25" xfId="38" applyFont="1" applyBorder="1"/>
    <xf numFmtId="0" fontId="21" fillId="3" borderId="35" xfId="38" applyFont="1" applyFill="1" applyBorder="1" applyAlignment="1">
      <alignment horizontal="center" vertical="center"/>
    </xf>
    <xf numFmtId="10" fontId="18" fillId="3" borderId="25" xfId="38" applyNumberFormat="1" applyFont="1" applyFill="1" applyBorder="1"/>
    <xf numFmtId="0" fontId="23" fillId="0" borderId="35" xfId="38" applyFont="1" applyBorder="1" applyAlignment="1">
      <alignment horizontal="center" vertical="center"/>
    </xf>
    <xf numFmtId="10" fontId="24" fillId="0" borderId="1" xfId="38" applyNumberFormat="1" applyFont="1" applyBorder="1" applyAlignment="1">
      <alignment horizontal="center" vertical="center"/>
    </xf>
    <xf numFmtId="0" fontId="0" fillId="0" borderId="1" xfId="42" applyFont="1" applyBorder="1" applyAlignment="1">
      <alignment horizontal="left" vertical="center" wrapText="1"/>
    </xf>
    <xf numFmtId="165" fontId="3" fillId="0" borderId="0" xfId="12" applyFont="1" applyBorder="1"/>
    <xf numFmtId="172" fontId="13" fillId="0" borderId="0" xfId="31" applyNumberFormat="1" applyFont="1" applyFill="1" applyBorder="1" applyAlignment="1">
      <alignment horizontal="center" vertical="center"/>
    </xf>
    <xf numFmtId="0" fontId="13" fillId="0" borderId="37" xfId="2" applyFont="1" applyBorder="1" applyAlignment="1">
      <alignment horizontal="center" vertical="center" wrapText="1"/>
    </xf>
    <xf numFmtId="0" fontId="13" fillId="0" borderId="4" xfId="2" applyFont="1" applyBorder="1" applyAlignment="1">
      <alignment horizontal="center" vertical="center" wrapText="1"/>
    </xf>
    <xf numFmtId="0" fontId="13" fillId="0" borderId="4" xfId="2" applyFont="1" applyBorder="1" applyAlignment="1">
      <alignment horizontal="center" vertical="center"/>
    </xf>
    <xf numFmtId="0" fontId="13" fillId="0" borderId="21" xfId="2" applyFont="1" applyBorder="1" applyAlignment="1">
      <alignment horizontal="center" vertical="center"/>
    </xf>
    <xf numFmtId="172" fontId="3" fillId="0" borderId="0" xfId="31" applyNumberFormat="1" applyFont="1" applyBorder="1" applyAlignment="1">
      <alignment vertical="center"/>
    </xf>
    <xf numFmtId="0" fontId="29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left" vertical="center" wrapText="1"/>
    </xf>
    <xf numFmtId="166" fontId="3" fillId="0" borderId="25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29" fillId="0" borderId="1" xfId="0" applyFont="1" applyBorder="1" applyAlignment="1">
      <alignment horizontal="center" vertical="center" wrapText="1"/>
    </xf>
    <xf numFmtId="166" fontId="5" fillId="5" borderId="25" xfId="0" applyNumberFormat="1" applyFont="1" applyFill="1" applyBorder="1" applyAlignment="1">
      <alignment vertical="center"/>
    </xf>
    <xf numFmtId="166" fontId="5" fillId="0" borderId="25" xfId="0" applyNumberFormat="1" applyFont="1" applyBorder="1" applyAlignment="1">
      <alignment vertical="center"/>
    </xf>
    <xf numFmtId="166" fontId="5" fillId="0" borderId="34" xfId="0" applyNumberFormat="1" applyFont="1" applyBorder="1" applyAlignment="1">
      <alignment vertical="center"/>
    </xf>
    <xf numFmtId="172" fontId="5" fillId="0" borderId="0" xfId="31" applyNumberFormat="1" applyFont="1" applyBorder="1" applyAlignment="1">
      <alignment vertical="center"/>
    </xf>
    <xf numFmtId="0" fontId="13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43" fontId="3" fillId="0" borderId="0" xfId="1" applyFont="1" applyFill="1" applyBorder="1" applyAlignment="1">
      <alignment vertical="center"/>
    </xf>
    <xf numFmtId="166" fontId="5" fillId="0" borderId="0" xfId="0" applyNumberFormat="1" applyFont="1" applyAlignment="1">
      <alignment vertical="center"/>
    </xf>
    <xf numFmtId="172" fontId="5" fillId="0" borderId="0" xfId="31" applyNumberFormat="1" applyFont="1" applyFill="1" applyBorder="1" applyAlignment="1">
      <alignment vertical="center"/>
    </xf>
    <xf numFmtId="0" fontId="3" fillId="0" borderId="0" xfId="0" applyFont="1" applyAlignment="1">
      <alignment horizontal="center" vertical="center" wrapText="1"/>
    </xf>
    <xf numFmtId="165" fontId="13" fillId="0" borderId="4" xfId="12" applyFont="1" applyFill="1" applyBorder="1" applyAlignment="1">
      <alignment horizontal="center" vertical="center"/>
    </xf>
    <xf numFmtId="165" fontId="3" fillId="0" borderId="1" xfId="12" applyFont="1" applyFill="1" applyBorder="1"/>
    <xf numFmtId="165" fontId="3" fillId="0" borderId="1" xfId="12" applyFont="1" applyFill="1" applyBorder="1" applyAlignment="1">
      <alignment vertical="center"/>
    </xf>
    <xf numFmtId="165" fontId="29" fillId="0" borderId="1" xfId="12" applyFont="1" applyFill="1" applyBorder="1" applyAlignment="1">
      <alignment horizontal="center" vertical="center" wrapText="1"/>
    </xf>
    <xf numFmtId="0" fontId="29" fillId="8" borderId="35" xfId="0" applyFont="1" applyFill="1" applyBorder="1" applyAlignment="1">
      <alignment horizontal="center" vertical="center"/>
    </xf>
    <xf numFmtId="0" fontId="29" fillId="8" borderId="1" xfId="0" applyFont="1" applyFill="1" applyBorder="1" applyAlignment="1">
      <alignment horizontal="center" vertical="center"/>
    </xf>
    <xf numFmtId="0" fontId="1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/>
    <xf numFmtId="165" fontId="3" fillId="8" borderId="1" xfId="12" applyFont="1" applyFill="1" applyBorder="1"/>
    <xf numFmtId="0" fontId="3" fillId="8" borderId="25" xfId="0" applyFont="1" applyFill="1" applyBorder="1"/>
    <xf numFmtId="165" fontId="3" fillId="8" borderId="1" xfId="12" applyFont="1" applyFill="1" applyBorder="1" applyAlignment="1">
      <alignment vertical="center"/>
    </xf>
    <xf numFmtId="166" fontId="3" fillId="8" borderId="25" xfId="0" applyNumberFormat="1" applyFont="1" applyFill="1" applyBorder="1" applyAlignment="1">
      <alignment vertical="center"/>
    </xf>
    <xf numFmtId="165" fontId="29" fillId="8" borderId="1" xfId="12" applyFont="1" applyFill="1" applyBorder="1" applyAlignment="1">
      <alignment horizontal="center" vertical="center" wrapText="1"/>
    </xf>
    <xf numFmtId="0" fontId="13" fillId="8" borderId="1" xfId="33" applyFont="1" applyFill="1" applyBorder="1" applyAlignment="1">
      <alignment horizontal="left" vertical="center" wrapText="1"/>
    </xf>
    <xf numFmtId="0" fontId="11" fillId="8" borderId="1" xfId="33" applyFont="1" applyFill="1" applyBorder="1" applyAlignment="1">
      <alignment horizontal="left" vertical="center" wrapText="1"/>
    </xf>
    <xf numFmtId="0" fontId="13" fillId="0" borderId="35" xfId="0" applyFont="1" applyBorder="1" applyAlignment="1">
      <alignment horizontal="center" vertical="center"/>
    </xf>
    <xf numFmtId="0" fontId="13" fillId="8" borderId="35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65" fontId="3" fillId="0" borderId="3" xfId="12" applyFont="1" applyFill="1" applyBorder="1" applyAlignment="1">
      <alignment vertical="center"/>
    </xf>
    <xf numFmtId="0" fontId="13" fillId="8" borderId="4" xfId="0" applyFont="1" applyFill="1" applyBorder="1" applyAlignment="1">
      <alignment horizontal="left" vertical="center" wrapText="1"/>
    </xf>
    <xf numFmtId="165" fontId="3" fillId="8" borderId="4" xfId="12" applyFont="1" applyFill="1" applyBorder="1" applyAlignment="1">
      <alignment vertical="center"/>
    </xf>
    <xf numFmtId="0" fontId="13" fillId="0" borderId="39" xfId="0" applyFont="1" applyBorder="1" applyAlignment="1">
      <alignment horizontal="center" vertical="center"/>
    </xf>
    <xf numFmtId="0" fontId="13" fillId="8" borderId="37" xfId="0" applyFont="1" applyFill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3" fillId="0" borderId="23" xfId="0" applyFont="1" applyBorder="1" applyAlignment="1">
      <alignment horizontal="left" vertical="center" wrapText="1"/>
    </xf>
    <xf numFmtId="165" fontId="3" fillId="0" borderId="24" xfId="12" applyFont="1" applyFill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13" fillId="0" borderId="23" xfId="0" applyFont="1" applyBorder="1" applyAlignment="1">
      <alignment vertical="center" wrapText="1"/>
    </xf>
    <xf numFmtId="0" fontId="13" fillId="8" borderId="32" xfId="0" applyFont="1" applyFill="1" applyBorder="1" applyAlignment="1">
      <alignment horizontal="center" vertical="center"/>
    </xf>
    <xf numFmtId="0" fontId="13" fillId="8" borderId="23" xfId="0" applyFont="1" applyFill="1" applyBorder="1" applyAlignment="1">
      <alignment horizontal="left" vertical="center" wrapText="1"/>
    </xf>
    <xf numFmtId="165" fontId="3" fillId="8" borderId="24" xfId="12" applyFont="1" applyFill="1" applyBorder="1" applyAlignment="1">
      <alignment vertical="center"/>
    </xf>
    <xf numFmtId="166" fontId="5" fillId="0" borderId="31" xfId="0" applyNumberFormat="1" applyFont="1" applyBorder="1" applyAlignment="1">
      <alignment vertical="center"/>
    </xf>
    <xf numFmtId="166" fontId="5" fillId="8" borderId="25" xfId="0" applyNumberFormat="1" applyFont="1" applyFill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29" fillId="7" borderId="1" xfId="0" applyFont="1" applyFill="1" applyBorder="1" applyAlignment="1">
      <alignment vertical="center"/>
    </xf>
    <xf numFmtId="0" fontId="13" fillId="0" borderId="1" xfId="0" applyFont="1" applyBorder="1" applyAlignment="1">
      <alignment vertical="center" wrapText="1"/>
    </xf>
    <xf numFmtId="0" fontId="29" fillId="0" borderId="1" xfId="0" applyFont="1" applyBorder="1" applyAlignment="1">
      <alignment vertical="center"/>
    </xf>
    <xf numFmtId="166" fontId="5" fillId="0" borderId="1" xfId="0" applyNumberFormat="1" applyFont="1" applyBorder="1" applyAlignment="1">
      <alignment vertical="center"/>
    </xf>
    <xf numFmtId="0" fontId="13" fillId="8" borderId="1" xfId="0" applyFont="1" applyFill="1" applyBorder="1" applyAlignment="1">
      <alignment horizontal="center" vertical="center"/>
    </xf>
    <xf numFmtId="172" fontId="5" fillId="0" borderId="0" xfId="31" applyNumberFormat="1" applyFont="1" applyFill="1" applyBorder="1" applyAlignment="1">
      <alignment horizontal="center" vertical="center"/>
    </xf>
    <xf numFmtId="41" fontId="3" fillId="0" borderId="0" xfId="31" applyFont="1" applyFill="1" applyBorder="1" applyAlignment="1">
      <alignment vertical="center"/>
    </xf>
    <xf numFmtId="0" fontId="5" fillId="0" borderId="0" xfId="0" applyFont="1" applyAlignment="1">
      <alignment horizontal="center" wrapText="1"/>
    </xf>
    <xf numFmtId="9" fontId="3" fillId="0" borderId="1" xfId="3" applyFont="1" applyFill="1" applyBorder="1" applyAlignment="1">
      <alignment horizontal="center"/>
    </xf>
    <xf numFmtId="0" fontId="13" fillId="0" borderId="35" xfId="0" applyFont="1" applyBorder="1" applyAlignment="1">
      <alignment horizontal="center" vertical="center" wrapText="1"/>
    </xf>
    <xf numFmtId="165" fontId="3" fillId="0" borderId="1" xfId="12" applyFont="1" applyFill="1" applyBorder="1" applyAlignment="1">
      <alignment vertical="center" wrapText="1"/>
    </xf>
    <xf numFmtId="166" fontId="3" fillId="0" borderId="25" xfId="0" applyNumberFormat="1" applyFont="1" applyBorder="1" applyAlignment="1">
      <alignment vertical="center" wrapText="1"/>
    </xf>
    <xf numFmtId="172" fontId="3" fillId="0" borderId="0" xfId="31" applyNumberFormat="1" applyFont="1" applyBorder="1" applyAlignment="1">
      <alignment vertical="center" wrapText="1"/>
    </xf>
    <xf numFmtId="0" fontId="13" fillId="8" borderId="23" xfId="0" applyFont="1" applyFill="1" applyBorder="1" applyAlignment="1">
      <alignment horizontal="center" vertical="center"/>
    </xf>
    <xf numFmtId="0" fontId="13" fillId="8" borderId="1" xfId="0" applyFont="1" applyFill="1" applyBorder="1" applyAlignment="1">
      <alignment vertical="center"/>
    </xf>
    <xf numFmtId="0" fontId="29" fillId="8" borderId="1" xfId="0" applyFont="1" applyFill="1" applyBorder="1" applyAlignment="1">
      <alignment vertical="center" wrapText="1"/>
    </xf>
    <xf numFmtId="0" fontId="3" fillId="0" borderId="1" xfId="0" applyFont="1" applyBorder="1"/>
    <xf numFmtId="0" fontId="5" fillId="0" borderId="1" xfId="0" applyFont="1" applyBorder="1" applyAlignment="1">
      <alignment wrapText="1"/>
    </xf>
    <xf numFmtId="0" fontId="3" fillId="0" borderId="35" xfId="0" applyFont="1" applyBorder="1"/>
    <xf numFmtId="0" fontId="3" fillId="0" borderId="25" xfId="0" applyFont="1" applyBorder="1"/>
    <xf numFmtId="0" fontId="3" fillId="0" borderId="38" xfId="0" applyFont="1" applyBorder="1"/>
    <xf numFmtId="0" fontId="3" fillId="0" borderId="33" xfId="0" applyFont="1" applyBorder="1"/>
    <xf numFmtId="0" fontId="5" fillId="0" borderId="33" xfId="0" applyFont="1" applyBorder="1" applyAlignment="1">
      <alignment wrapText="1"/>
    </xf>
    <xf numFmtId="165" fontId="3" fillId="0" borderId="33" xfId="12" applyFont="1" applyFill="1" applyBorder="1"/>
    <xf numFmtId="0" fontId="3" fillId="0" borderId="34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165" fontId="0" fillId="0" borderId="0" xfId="12" applyFont="1"/>
    <xf numFmtId="2" fontId="29" fillId="0" borderId="1" xfId="48" applyNumberFormat="1" applyFont="1" applyFill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/>
    </xf>
    <xf numFmtId="41" fontId="3" fillId="7" borderId="0" xfId="31" applyFont="1" applyFill="1" applyBorder="1" applyAlignment="1">
      <alignment vertical="center"/>
    </xf>
    <xf numFmtId="0" fontId="3" fillId="4" borderId="0" xfId="0" applyFont="1" applyFill="1"/>
    <xf numFmtId="41" fontId="3" fillId="9" borderId="0" xfId="31" applyFont="1" applyFill="1" applyBorder="1" applyAlignment="1">
      <alignment vertical="center"/>
    </xf>
    <xf numFmtId="41" fontId="3" fillId="4" borderId="0" xfId="31" applyFont="1" applyFill="1" applyBorder="1" applyAlignment="1">
      <alignment vertical="center"/>
    </xf>
    <xf numFmtId="44" fontId="3" fillId="0" borderId="0" xfId="0" applyNumberFormat="1" applyFont="1"/>
    <xf numFmtId="165" fontId="3" fillId="0" borderId="0" xfId="0" applyNumberFormat="1" applyFont="1"/>
    <xf numFmtId="0" fontId="29" fillId="4" borderId="1" xfId="0" applyFont="1" applyFill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31" fillId="0" borderId="0" xfId="38" applyFont="1"/>
    <xf numFmtId="0" fontId="10" fillId="0" borderId="0" xfId="38" applyFont="1" applyAlignment="1">
      <alignment wrapText="1"/>
    </xf>
    <xf numFmtId="0" fontId="2" fillId="0" borderId="0" xfId="38"/>
    <xf numFmtId="0" fontId="10" fillId="0" borderId="0" xfId="38" applyFont="1"/>
    <xf numFmtId="0" fontId="10" fillId="8" borderId="30" xfId="38" applyFont="1" applyFill="1" applyBorder="1" applyAlignment="1">
      <alignment vertical="center" wrapText="1"/>
    </xf>
    <xf numFmtId="0" fontId="2" fillId="0" borderId="0" xfId="38" applyAlignment="1">
      <alignment vertical="center" wrapText="1"/>
    </xf>
    <xf numFmtId="0" fontId="4" fillId="10" borderId="14" xfId="42" applyFont="1" applyFill="1" applyBorder="1" applyAlignment="1">
      <alignment horizontal="center" vertical="center" wrapText="1"/>
    </xf>
    <xf numFmtId="0" fontId="4" fillId="10" borderId="15" xfId="42" applyFont="1" applyFill="1" applyBorder="1" applyAlignment="1">
      <alignment horizontal="center" vertical="center" wrapText="1"/>
    </xf>
    <xf numFmtId="0" fontId="4" fillId="10" borderId="16" xfId="42" applyFont="1" applyFill="1" applyBorder="1" applyAlignment="1">
      <alignment horizontal="center" vertical="center" wrapText="1"/>
    </xf>
    <xf numFmtId="0" fontId="1" fillId="8" borderId="1" xfId="42" applyFill="1" applyBorder="1" applyAlignment="1">
      <alignment horizontal="left" vertical="center" wrapText="1"/>
    </xf>
    <xf numFmtId="10" fontId="22" fillId="8" borderId="1" xfId="38" applyNumberFormat="1" applyFont="1" applyFill="1" applyBorder="1" applyAlignment="1">
      <alignment horizontal="center" vertical="center"/>
    </xf>
    <xf numFmtId="10" fontId="22" fillId="10" borderId="19" xfId="38" applyNumberFormat="1" applyFont="1" applyFill="1" applyBorder="1" applyAlignment="1">
      <alignment horizontal="center" vertical="center"/>
    </xf>
    <xf numFmtId="0" fontId="19" fillId="10" borderId="20" xfId="38" applyFont="1" applyFill="1" applyBorder="1"/>
    <xf numFmtId="4" fontId="2" fillId="0" borderId="0" xfId="38" applyNumberFormat="1"/>
    <xf numFmtId="0" fontId="4" fillId="8" borderId="15" xfId="42" applyFont="1" applyFill="1" applyBorder="1" applyAlignment="1">
      <alignment horizontal="center" vertical="center" wrapText="1"/>
    </xf>
    <xf numFmtId="10" fontId="22" fillId="8" borderId="19" xfId="38" applyNumberFormat="1" applyFont="1" applyFill="1" applyBorder="1" applyAlignment="1">
      <alignment horizontal="center" vertical="center"/>
    </xf>
    <xf numFmtId="0" fontId="24" fillId="11" borderId="35" xfId="38" applyFont="1" applyFill="1" applyBorder="1" applyAlignment="1">
      <alignment vertical="center"/>
    </xf>
    <xf numFmtId="0" fontId="4" fillId="11" borderId="1" xfId="42" applyFont="1" applyFill="1" applyBorder="1" applyAlignment="1">
      <alignment horizontal="right" vertical="center" wrapText="1"/>
    </xf>
    <xf numFmtId="4" fontId="25" fillId="11" borderId="1" xfId="38" applyNumberFormat="1" applyFont="1" applyFill="1" applyBorder="1" applyAlignment="1">
      <alignment horizontal="center" vertical="center"/>
    </xf>
    <xf numFmtId="4" fontId="25" fillId="11" borderId="25" xfId="38" applyNumberFormat="1" applyFont="1" applyFill="1" applyBorder="1" applyAlignment="1">
      <alignment horizontal="center" vertical="center"/>
    </xf>
    <xf numFmtId="0" fontId="33" fillId="0" borderId="35" xfId="38" applyFont="1" applyBorder="1" applyAlignment="1">
      <alignment horizontal="center" vertical="center"/>
    </xf>
    <xf numFmtId="0" fontId="0" fillId="4" borderId="1" xfId="42" applyFont="1" applyFill="1" applyBorder="1" applyAlignment="1">
      <alignment horizontal="left" vertical="center" wrapText="1"/>
    </xf>
    <xf numFmtId="10" fontId="34" fillId="0" borderId="1" xfId="38" applyNumberFormat="1" applyFont="1" applyBorder="1" applyAlignment="1">
      <alignment horizontal="center" vertical="center"/>
    </xf>
    <xf numFmtId="0" fontId="2" fillId="0" borderId="25" xfId="38" applyBorder="1"/>
    <xf numFmtId="184" fontId="33" fillId="0" borderId="35" xfId="38" applyNumberFormat="1" applyFont="1" applyBorder="1" applyAlignment="1">
      <alignment horizontal="center" vertical="center"/>
    </xf>
    <xf numFmtId="2" fontId="33" fillId="0" borderId="35" xfId="38" applyNumberFormat="1" applyFont="1" applyBorder="1" applyAlignment="1">
      <alignment horizontal="center" vertical="center"/>
    </xf>
    <xf numFmtId="0" fontId="24" fillId="0" borderId="35" xfId="38" applyFont="1" applyBorder="1" applyAlignment="1">
      <alignment vertical="center"/>
    </xf>
    <xf numFmtId="0" fontId="4" fillId="8" borderId="1" xfId="42" applyFont="1" applyFill="1" applyBorder="1" applyAlignment="1">
      <alignment horizontal="center" vertical="center" wrapText="1"/>
    </xf>
    <xf numFmtId="10" fontId="2" fillId="0" borderId="25" xfId="38" applyNumberFormat="1" applyBorder="1"/>
    <xf numFmtId="10" fontId="22" fillId="11" borderId="1" xfId="38" applyNumberFormat="1" applyFont="1" applyFill="1" applyBorder="1" applyAlignment="1">
      <alignment horizontal="center" vertical="center"/>
    </xf>
    <xf numFmtId="0" fontId="35" fillId="3" borderId="35" xfId="38" applyFont="1" applyFill="1" applyBorder="1" applyAlignment="1">
      <alignment horizontal="center" vertical="center"/>
    </xf>
    <xf numFmtId="0" fontId="4" fillId="3" borderId="1" xfId="42" applyFont="1" applyFill="1" applyBorder="1" applyAlignment="1">
      <alignment horizontal="left" vertical="center" wrapText="1"/>
    </xf>
    <xf numFmtId="10" fontId="34" fillId="3" borderId="1" xfId="38" applyNumberFormat="1" applyFont="1" applyFill="1" applyBorder="1" applyAlignment="1">
      <alignment horizontal="center" vertical="center"/>
    </xf>
    <xf numFmtId="0" fontId="2" fillId="3" borderId="25" xfId="38" applyFill="1" applyBorder="1"/>
    <xf numFmtId="0" fontId="33" fillId="4" borderId="35" xfId="38" applyFont="1" applyFill="1" applyBorder="1" applyAlignment="1">
      <alignment horizontal="center" vertical="center"/>
    </xf>
    <xf numFmtId="0" fontId="1" fillId="4" borderId="1" xfId="42" applyFill="1" applyBorder="1" applyAlignment="1">
      <alignment horizontal="left" vertical="center" wrapText="1"/>
    </xf>
    <xf numFmtId="10" fontId="34" fillId="4" borderId="1" xfId="38" applyNumberFormat="1" applyFont="1" applyFill="1" applyBorder="1" applyAlignment="1">
      <alignment horizontal="center" vertical="center"/>
    </xf>
    <xf numFmtId="10" fontId="2" fillId="0" borderId="0" xfId="38" applyNumberFormat="1"/>
    <xf numFmtId="0" fontId="4" fillId="8" borderId="1" xfId="42" applyFont="1" applyFill="1" applyBorder="1" applyAlignment="1">
      <alignment horizontal="left" vertical="center" wrapText="1"/>
    </xf>
    <xf numFmtId="0" fontId="34" fillId="11" borderId="35" xfId="38" applyFont="1" applyFill="1" applyBorder="1" applyAlignment="1">
      <alignment vertical="center"/>
    </xf>
    <xf numFmtId="10" fontId="36" fillId="11" borderId="1" xfId="38" applyNumberFormat="1" applyFont="1" applyFill="1" applyBorder="1" applyAlignment="1">
      <alignment horizontal="center" vertical="center"/>
    </xf>
    <xf numFmtId="4" fontId="37" fillId="11" borderId="25" xfId="38" applyNumberFormat="1" applyFont="1" applyFill="1" applyBorder="1" applyAlignment="1">
      <alignment horizontal="center" vertical="center"/>
    </xf>
    <xf numFmtId="0" fontId="24" fillId="0" borderId="35" xfId="38" applyFont="1" applyBorder="1" applyAlignment="1">
      <alignment horizontal="center" vertical="center"/>
    </xf>
    <xf numFmtId="0" fontId="1" fillId="0" borderId="1" xfId="42" applyBorder="1" applyAlignment="1">
      <alignment horizontal="center" vertical="center" wrapText="1"/>
    </xf>
    <xf numFmtId="10" fontId="24" fillId="11" borderId="1" xfId="38" applyNumberFormat="1" applyFont="1" applyFill="1" applyBorder="1" applyAlignment="1">
      <alignment horizontal="center" vertical="center"/>
    </xf>
    <xf numFmtId="0" fontId="16" fillId="10" borderId="14" xfId="42" applyFont="1" applyFill="1" applyBorder="1" applyAlignment="1">
      <alignment horizontal="center" vertical="center" wrapText="1"/>
    </xf>
    <xf numFmtId="0" fontId="26" fillId="10" borderId="15" xfId="42" applyFont="1" applyFill="1" applyBorder="1" applyAlignment="1">
      <alignment horizontal="center" vertical="center" wrapText="1"/>
    </xf>
    <xf numFmtId="10" fontId="28" fillId="10" borderId="19" xfId="38" applyNumberFormat="1" applyFont="1" applyFill="1" applyBorder="1" applyAlignment="1">
      <alignment horizontal="center" vertical="center"/>
    </xf>
    <xf numFmtId="4" fontId="20" fillId="10" borderId="20" xfId="38" applyNumberFormat="1" applyFont="1" applyFill="1" applyBorder="1" applyAlignment="1">
      <alignment horizontal="center"/>
    </xf>
    <xf numFmtId="0" fontId="29" fillId="0" borderId="0" xfId="38" applyFont="1" applyAlignment="1">
      <alignment vertical="center"/>
    </xf>
    <xf numFmtId="10" fontId="24" fillId="4" borderId="1" xfId="38" applyNumberFormat="1" applyFont="1" applyFill="1" applyBorder="1" applyAlignment="1">
      <alignment horizontal="center" vertical="center"/>
    </xf>
    <xf numFmtId="0" fontId="18" fillId="4" borderId="25" xfId="38" applyFont="1" applyFill="1" applyBorder="1"/>
    <xf numFmtId="0" fontId="2" fillId="4" borderId="0" xfId="38" applyFill="1"/>
    <xf numFmtId="0" fontId="2" fillId="4" borderId="25" xfId="38" applyFill="1" applyBorder="1"/>
    <xf numFmtId="0" fontId="16" fillId="10" borderId="0" xfId="42" applyFont="1" applyFill="1" applyAlignment="1">
      <alignment horizontal="center" vertical="center" wrapText="1"/>
    </xf>
    <xf numFmtId="0" fontId="26" fillId="10" borderId="0" xfId="42" applyFont="1" applyFill="1" applyAlignment="1">
      <alignment horizontal="center" vertical="center" wrapText="1"/>
    </xf>
    <xf numFmtId="10" fontId="28" fillId="10" borderId="0" xfId="38" applyNumberFormat="1" applyFont="1" applyFill="1" applyAlignment="1">
      <alignment horizontal="center" vertical="center"/>
    </xf>
    <xf numFmtId="4" fontId="20" fillId="10" borderId="0" xfId="38" applyNumberFormat="1" applyFont="1" applyFill="1" applyAlignment="1">
      <alignment horizontal="center"/>
    </xf>
    <xf numFmtId="0" fontId="5" fillId="0" borderId="1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29" fillId="0" borderId="26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18" xfId="0" applyFont="1" applyBorder="1" applyAlignment="1">
      <alignment horizontal="center" vertical="center"/>
    </xf>
    <xf numFmtId="0" fontId="29" fillId="0" borderId="22" xfId="0" applyFont="1" applyBorder="1" applyAlignment="1">
      <alignment horizontal="center" vertical="center" wrapText="1"/>
    </xf>
    <xf numFmtId="0" fontId="29" fillId="0" borderId="23" xfId="0" applyFont="1" applyBorder="1" applyAlignment="1">
      <alignment horizontal="center" vertical="center" wrapText="1"/>
    </xf>
    <xf numFmtId="0" fontId="29" fillId="0" borderId="24" xfId="0" applyFont="1" applyBorder="1" applyAlignment="1">
      <alignment horizontal="center" vertical="center" wrapText="1"/>
    </xf>
    <xf numFmtId="0" fontId="29" fillId="0" borderId="32" xfId="0" applyFont="1" applyBorder="1" applyAlignment="1">
      <alignment horizontal="center" vertical="center"/>
    </xf>
    <xf numFmtId="0" fontId="29" fillId="0" borderId="23" xfId="0" applyFont="1" applyBorder="1" applyAlignment="1">
      <alignment horizontal="center" vertical="center"/>
    </xf>
    <xf numFmtId="0" fontId="29" fillId="0" borderId="24" xfId="0" applyFont="1" applyBorder="1" applyAlignment="1">
      <alignment horizontal="center" vertical="center"/>
    </xf>
    <xf numFmtId="0" fontId="13" fillId="5" borderId="22" xfId="0" applyFont="1" applyFill="1" applyBorder="1" applyAlignment="1">
      <alignment horizontal="center" vertical="center" wrapText="1"/>
    </xf>
    <xf numFmtId="0" fontId="13" fillId="5" borderId="23" xfId="0" applyFont="1" applyFill="1" applyBorder="1" applyAlignment="1">
      <alignment horizontal="center" vertical="center" wrapText="1"/>
    </xf>
    <xf numFmtId="0" fontId="13" fillId="5" borderId="24" xfId="0" applyFont="1" applyFill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20" fillId="9" borderId="27" xfId="38" applyFont="1" applyFill="1" applyBorder="1" applyAlignment="1" applyProtection="1">
      <alignment horizontal="center"/>
      <protection locked="0"/>
    </xf>
    <xf numFmtId="0" fontId="20" fillId="9" borderId="28" xfId="38" applyFont="1" applyFill="1" applyBorder="1" applyAlignment="1" applyProtection="1">
      <alignment horizontal="center"/>
      <protection locked="0"/>
    </xf>
    <xf numFmtId="0" fontId="20" fillId="9" borderId="29" xfId="38" applyFont="1" applyFill="1" applyBorder="1" applyAlignment="1" applyProtection="1">
      <alignment horizontal="center"/>
      <protection locked="0"/>
    </xf>
    <xf numFmtId="0" fontId="38" fillId="0" borderId="0" xfId="0" applyFont="1" applyAlignment="1">
      <alignment horizontal="left" wrapText="1"/>
    </xf>
    <xf numFmtId="0" fontId="31" fillId="0" borderId="10" xfId="38" applyFont="1" applyBorder="1" applyAlignment="1">
      <alignment horizontal="center" vertical="center" wrapText="1"/>
    </xf>
    <xf numFmtId="0" fontId="31" fillId="0" borderId="6" xfId="38" applyFont="1" applyBorder="1" applyAlignment="1">
      <alignment horizontal="center" vertical="center" wrapText="1"/>
    </xf>
    <xf numFmtId="0" fontId="31" fillId="0" borderId="11" xfId="38" applyFont="1" applyBorder="1" applyAlignment="1">
      <alignment horizontal="center" vertical="center" wrapText="1"/>
    </xf>
    <xf numFmtId="0" fontId="31" fillId="0" borderId="12" xfId="38" applyFont="1" applyBorder="1" applyAlignment="1">
      <alignment horizontal="center" vertical="center" wrapText="1"/>
    </xf>
    <xf numFmtId="0" fontId="31" fillId="0" borderId="0" xfId="38" applyFont="1" applyAlignment="1">
      <alignment horizontal="center" vertical="center" wrapText="1"/>
    </xf>
    <xf numFmtId="0" fontId="31" fillId="0" borderId="13" xfId="38" applyFont="1" applyBorder="1" applyAlignment="1">
      <alignment horizontal="center" vertical="center" wrapText="1"/>
    </xf>
    <xf numFmtId="0" fontId="32" fillId="0" borderId="27" xfId="38" applyFont="1" applyBorder="1" applyAlignment="1">
      <alignment horizontal="center" vertical="center" wrapText="1"/>
    </xf>
    <xf numFmtId="0" fontId="32" fillId="0" borderId="28" xfId="38" applyFont="1" applyBorder="1" applyAlignment="1">
      <alignment horizontal="center" vertical="center" wrapText="1"/>
    </xf>
    <xf numFmtId="0" fontId="32" fillId="0" borderId="29" xfId="38" applyFont="1" applyBorder="1" applyAlignment="1">
      <alignment horizontal="center" vertical="center" wrapText="1"/>
    </xf>
  </cellXfs>
  <cellStyles count="84"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 2" xfId="37" xr:uid="{00000000-0005-0000-0000-00000B000000}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Millares" xfId="1" builtinId="3"/>
    <cellStyle name="Millares [0]" xfId="31" builtinId="6"/>
    <cellStyle name="Millares [0] 2" xfId="41" xr:uid="{00000000-0005-0000-0000-000017000000}"/>
    <cellStyle name="Millares [0] 2 2" xfId="64" xr:uid="{00000000-0005-0000-0000-000018000000}"/>
    <cellStyle name="Millares [0] 2 3" xfId="76" xr:uid="{9733B84A-CAD2-4ACF-B97E-12CB858330CD}"/>
    <cellStyle name="Millares [0] 3" xfId="51" xr:uid="{00000000-0005-0000-0000-000019000000}"/>
    <cellStyle name="Millares [0] 3 2" xfId="66" xr:uid="{00000000-0005-0000-0000-00001A000000}"/>
    <cellStyle name="Millares [0] 4" xfId="61" xr:uid="{00000000-0005-0000-0000-00001B000000}"/>
    <cellStyle name="Millares 10" xfId="72" xr:uid="{00000000-0005-0000-0000-00001C000000}"/>
    <cellStyle name="Millares 2" xfId="36" xr:uid="{00000000-0005-0000-0000-00001D000000}"/>
    <cellStyle name="Millares 2 2" xfId="43" xr:uid="{00000000-0005-0000-0000-00001E000000}"/>
    <cellStyle name="Millares 2 2 2" xfId="48" xr:uid="{00000000-0005-0000-0000-00001F000000}"/>
    <cellStyle name="Millares 2 2 3" xfId="82" xr:uid="{F2D34BBB-4E42-4A17-8096-00DFFF67DCC6}"/>
    <cellStyle name="Millares 2 3" xfId="63" xr:uid="{00000000-0005-0000-0000-000020000000}"/>
    <cellStyle name="Millares 2 4" xfId="77" xr:uid="{9F9EB543-3331-4B41-8227-D5086FCF5601}"/>
    <cellStyle name="Millares 3" xfId="50" xr:uid="{00000000-0005-0000-0000-000021000000}"/>
    <cellStyle name="Millares 3 2" xfId="65" xr:uid="{00000000-0005-0000-0000-000022000000}"/>
    <cellStyle name="Millares 3 2 2" xfId="10" xr:uid="{00000000-0005-0000-0000-000023000000}"/>
    <cellStyle name="Millares 3 2 2 2" xfId="60" xr:uid="{00000000-0005-0000-0000-000024000000}"/>
    <cellStyle name="Millares 4" xfId="52" xr:uid="{00000000-0005-0000-0000-000025000000}"/>
    <cellStyle name="Millares 4 2" xfId="67" xr:uid="{00000000-0005-0000-0000-000026000000}"/>
    <cellStyle name="Millares 5" xfId="53" xr:uid="{00000000-0005-0000-0000-000027000000}"/>
    <cellStyle name="Millares 5 2" xfId="68" xr:uid="{00000000-0005-0000-0000-000028000000}"/>
    <cellStyle name="Millares 6" xfId="54" xr:uid="{00000000-0005-0000-0000-000029000000}"/>
    <cellStyle name="Millares 6 2" xfId="69" xr:uid="{00000000-0005-0000-0000-00002A000000}"/>
    <cellStyle name="Millares 7" xfId="55" xr:uid="{00000000-0005-0000-0000-00002B000000}"/>
    <cellStyle name="Millares 7 2" xfId="70" xr:uid="{00000000-0005-0000-0000-00002C000000}"/>
    <cellStyle name="Millares 8" xfId="58" xr:uid="{00000000-0005-0000-0000-00002D000000}"/>
    <cellStyle name="Millares 9" xfId="83" xr:uid="{A8D128C5-FF9F-4E8A-BD13-603187C88D39}"/>
    <cellStyle name="Moneda" xfId="12" builtinId="4"/>
    <cellStyle name="Moneda [0] 2" xfId="40" xr:uid="{00000000-0005-0000-0000-000030000000}"/>
    <cellStyle name="Moneda [0] 3" xfId="4" xr:uid="{00000000-0005-0000-0000-000031000000}"/>
    <cellStyle name="Moneda [0] 4" xfId="62" xr:uid="{00000000-0005-0000-0000-000032000000}"/>
    <cellStyle name="Moneda [0] 5" xfId="73" xr:uid="{7E2303CA-36B4-4ACC-9142-6255FBE01877}"/>
    <cellStyle name="Moneda 2" xfId="8" xr:uid="{00000000-0005-0000-0000-000033000000}"/>
    <cellStyle name="Moneda 2 10 2" xfId="56" xr:uid="{00000000-0005-0000-0000-000034000000}"/>
    <cellStyle name="Moneda 2 2" xfId="9" xr:uid="{00000000-0005-0000-0000-000035000000}"/>
    <cellStyle name="Moneda 2 3" xfId="46" xr:uid="{00000000-0005-0000-0000-000036000000}"/>
    <cellStyle name="Moneda 2 4" xfId="59" xr:uid="{00000000-0005-0000-0000-000037000000}"/>
    <cellStyle name="Moneda 2 5" xfId="75" xr:uid="{9161041E-8DBE-4085-949E-04E0CF62174C}"/>
    <cellStyle name="Moneda 3" xfId="57" xr:uid="{00000000-0005-0000-0000-000038000000}"/>
    <cellStyle name="Moneda 3 2" xfId="78" xr:uid="{4EC5E059-B548-42AA-8C07-D1900B495037}"/>
    <cellStyle name="Moneda 3 2 2" xfId="71" xr:uid="{00000000-0005-0000-0000-000039000000}"/>
    <cellStyle name="Moneda 4" xfId="80" xr:uid="{22073183-6067-4744-BC88-C9976F5C2449}"/>
    <cellStyle name="Moneda 5" xfId="81" xr:uid="{8E4F90C8-FB06-4E02-8785-57BC962FDA22}"/>
    <cellStyle name="Moneda 5 2" xfId="79" xr:uid="{B906DD9B-C43F-470B-8B3D-AF3D8DD5AE95}"/>
    <cellStyle name="Normal" xfId="0" builtinId="0"/>
    <cellStyle name="Normal 14" xfId="5" xr:uid="{00000000-0005-0000-0000-00003B000000}"/>
    <cellStyle name="Normal 2" xfId="2" xr:uid="{00000000-0005-0000-0000-00003C000000}"/>
    <cellStyle name="Normal 2 10 2 2" xfId="33" xr:uid="{00000000-0005-0000-0000-00003D000000}"/>
    <cellStyle name="Normal 2 10 3" xfId="34" xr:uid="{00000000-0005-0000-0000-00003E000000}"/>
    <cellStyle name="Normal 2 2" xfId="6" xr:uid="{00000000-0005-0000-0000-00003F000000}"/>
    <cellStyle name="Normal 2 2 5 2" xfId="38" xr:uid="{00000000-0005-0000-0000-000040000000}"/>
    <cellStyle name="Normal 2 3" xfId="74" xr:uid="{2A6DD6A9-52DA-4829-8ED2-688BDFE4ADF8}"/>
    <cellStyle name="Normal 2 3 2" xfId="47" xr:uid="{00000000-0005-0000-0000-000041000000}"/>
    <cellStyle name="Normal 2 5" xfId="42" xr:uid="{00000000-0005-0000-0000-000042000000}"/>
    <cellStyle name="Normal 3 11 3" xfId="49" xr:uid="{00000000-0005-0000-0000-000043000000}"/>
    <cellStyle name="Normal 3 2 2" xfId="32" xr:uid="{00000000-0005-0000-0000-000044000000}"/>
    <cellStyle name="Normal 4 2" xfId="35" xr:uid="{00000000-0005-0000-0000-000045000000}"/>
    <cellStyle name="Normal 5" xfId="44" xr:uid="{00000000-0005-0000-0000-000046000000}"/>
    <cellStyle name="Notas 2" xfId="7" xr:uid="{00000000-0005-0000-0000-000048000000}"/>
    <cellStyle name="Porcentaje" xfId="3" builtinId="5"/>
    <cellStyle name="Porcentaje 2 2" xfId="45" xr:uid="{00000000-0005-0000-0000-00004A000000}"/>
    <cellStyle name="Porcentual 2" xfId="39" xr:uid="{00000000-0005-0000-0000-00004B000000}"/>
    <cellStyle name="Porcentual 9" xfId="11" xr:uid="{00000000-0005-0000-0000-00004C000000}"/>
  </cellStyles>
  <dxfs count="108"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 tint="-0.24994659260841701"/>
      </font>
    </dxf>
  </dxfs>
  <tableStyles count="0" defaultTableStyle="TableStyleMedium2" defaultPivotStyle="PivotStyleLight16"/>
  <colors>
    <mruColors>
      <color rgb="FF3AEA36"/>
      <color rgb="FF4FB2E3"/>
      <color rgb="FFBF878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39" Type="http://schemas.openxmlformats.org/officeDocument/2006/relationships/externalLink" Target="externalLinks/externalLink36.xml"/><Relationship Id="rId21" Type="http://schemas.openxmlformats.org/officeDocument/2006/relationships/externalLink" Target="externalLinks/externalLink18.xml"/><Relationship Id="rId34" Type="http://schemas.openxmlformats.org/officeDocument/2006/relationships/externalLink" Target="externalLinks/externalLink31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50" Type="http://schemas.openxmlformats.org/officeDocument/2006/relationships/externalLink" Target="externalLinks/externalLink47.xml"/><Relationship Id="rId55" Type="http://schemas.openxmlformats.org/officeDocument/2006/relationships/styles" Target="styles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9" Type="http://schemas.openxmlformats.org/officeDocument/2006/relationships/externalLink" Target="externalLinks/externalLink26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53" Type="http://schemas.openxmlformats.org/officeDocument/2006/relationships/externalLink" Target="externalLinks/externalLink50.xml"/><Relationship Id="rId5" Type="http://schemas.openxmlformats.org/officeDocument/2006/relationships/externalLink" Target="externalLinks/externalLink2.xml"/><Relationship Id="rId19" Type="http://schemas.openxmlformats.org/officeDocument/2006/relationships/externalLink" Target="externalLinks/externalLink16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56" Type="http://schemas.openxmlformats.org/officeDocument/2006/relationships/sharedStrings" Target="sharedStrings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46" Type="http://schemas.openxmlformats.org/officeDocument/2006/relationships/externalLink" Target="externalLinks/externalLink4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calcChain" Target="calcChain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38100</xdr:rowOff>
    </xdr:from>
    <xdr:to>
      <xdr:col>1</xdr:col>
      <xdr:colOff>19050</xdr:colOff>
      <xdr:row>2</xdr:row>
      <xdr:rowOff>0</xdr:rowOff>
    </xdr:to>
    <xdr:pic>
      <xdr:nvPicPr>
        <xdr:cNvPr id="2" name="19 Imagen">
          <a:extLst>
            <a:ext uri="{FF2B5EF4-FFF2-40B4-BE49-F238E27FC236}">
              <a16:creationId xmlns:a16="http://schemas.microsoft.com/office/drawing/2014/main" id="{DC35C611-4130-48D3-BB51-552426D0E7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754380" cy="662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A\a%20%20aaInformaci&#243;n%20GRUPO%204\A%20MInformes%20Mensuales\Informe%20de%20estado%20vial%20ene\aCCIDENTES%20DE%201995%20-%20199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macbook\Documents\Seringca2\c\Documents%20and%20Settings\EGRM\Kevin\2005\Metodolo\USUARIO\qwe\IDE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macbook\Documents\C:\Desktop\MEMORIAS%20LA%20COLINA\Users\rramirez\Documents\ALCALDIA%202015\ESTUDIOS%20PREVIOS\VILLAFLOR%20II\SIREM%20VIA%20FLOR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macbook\Documents\I:\GOBERNACION%20Octubre%202007\Reductores%20TILODIRAN\Presupuesto%20REDUCTORES%20LA%20VEG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macbook\Documents\C:\ALCALDIA%20YOPAL%202010\ESTUDIOS%20PREVIOS\ALCALDIA%20YOPAL%202010\REDES%20LLANOVARGAS\CALCULO%20CANTIDADES%20LLANO%20VARGA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JESUS\Doc%20comp_%20Autocad\C\Users\FranzMoller\Downloads\Granulometr&#237;a_CTO_T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macbook\Documents\E:\C\G\Area%20Proyectos\A\AiuBPMarco98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documentos\Downloads\Javier_or_compa\zulma\Fin\Anexos\PRESUPUESTOS-REV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nstrucci&#243;n%20Puente%20Peatonal%20Manita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C\Topografo\d\copia%20alba\INFORMACION%20ALBA\COMFATOLIMA\IBAGUESALADO\PRESUPUESTO%20GENERAL%20EMBARCADERO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ampusuccedu-my.sharepoint.com/93951871/COSTO%20DE%20PROPIEDAD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JESUS\Doc%20comp_%20Autocad\C\DOCUMENTOS%20ANTIGUOS\CANAL%20SALITRE\FORMULARIO%20UNITARIO%20593&#180;%20modific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macbook\Documents\C:\GOBERNACION%20Octubre%202007\Reductores%20TILODIRAN\Presupuesto%20REDUCTORES%20LA%20VEGA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macbook\Documents\C:\Cofinanciacion\FICHAS%20Y%20FORMATOS\UNITARIOS%20GENERALES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macbook\Documents\C:\Users\GCHAMO~1\AppData\Local\Temp\notes8A2D8B\Pc3\mis%20documentos\CHEC\ANALISIS%20precios%20%202006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JESUS\Doc%20comp_%20Autocad\A\FORMULARIO%20UNITARIO%20592%20modificado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ampusuccedu-my.sharepoint.com/3F44C736/I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macbook\Documents\C:\PAVICOL\MSOFFICE\LICITAR\analisis%20del%20AIU\AIU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macbook\Documents\A:\a%20%20aaInformaci&#243;n%20GRUPO%204\A%20MInformes%20Mensuales\Informe%20de%20estado%20vial%20ene\aCCIDENTES%20DE%201995%20-%201996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macbook\Documents\C:\Users\GCHAMO~1\AppData\Local\Temp\notes8A2D8B\Users\Usuario\Google%20Drive\APU\presupuesto%20pintada%20alcaldi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JESUS\Doc%20comp_%20Autocad\C\Users\FranzMoller\Downloads\UNICO%20CORTE%20DE%20OBRA-118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K\a%20%20aaInformaci&#243;n%20GRUPO%204\A%20MInformes%20Mensuales\Informe%20de%20estado%20vial%20ene\aCCIDENTES%20DE%201995%20-%201996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macbook\Documents\C:\Users\GCHAMO~1\AppData\Local\Temp\notes8A2D8B\Pc3\mis%20documentos\Mauricio%20cardona\presupuestos\COSTOS%20UNITARIOS%20monacho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documentos\Downloads\AUTOCAD\Doc%20comp_%20Autocad\a%20%20aaInformaci&#243;n%20GRUPO%204\A%20MInformes%20Mensuales\Informe%20de%20estado%20vial%20ene\aCCIDENTES%20DE%201995%20-%201996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documentos\Downloads\PACO\Doc.%20ASPIRE\Mis%20documentos\INF.BIMENSUAL\INFORME%20BIMENSUAL%20JUL-AGO-200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documentos\Downloads\Pc1\E\AMV-3005-2005\ADMON%20GRUPO%203%202004%20-2005\PRESUPUESTOS\Analisis%20de%20Precios%20Unitarios%20ASTRID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macbook\Documents\C:\Users\NATHALIA\AppData\Local\Temp\Documents%20and%20Settings\Usuario%20de%20Windows\Mis%20documentos\Licitaciones\Inalv&#237;as\Taraz&#225;-Caucasia\WINDOWS\TEMP\RELACI~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macbook\Documents\C:\ALCALDIA%20YOPAL%202010\ESTUDIOS%20PREVIOS\ARCHIVOS%20BLACHO\DOCUMENTOS%20EAAY\CANTIDADES%20Y%20PPTOS\Cofinanciacion\FICHAS%20Y%20FORMATOS\UNITARIOS%20GENERALES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JESUS\Doc%20comp_%20Autocad\C\Documents%20and%20Settings\Mavi%20Ltda\Mis%20documentos\Doc.%20Trabajo\LICITACIONES\PURIFICACION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os\Downloads\APUS%20VILLA%20TAKOA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TRIZ%20PARA%20EL%20CALCULO%20DEL%20AIU%202009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7E2DCD95\PRESUPUESTO%20DEL%20POLIDEPORTIVO%20COMPLETO.xlsx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F\Presupuestos%202007\Documents%20and%20Settings\Administrador\Escritorio\Jhon\Archivo%20Proyectos\Proyectos%202006\Planeacion\I\ALUMBRADO\METODOLO\Usuario\Dise&#241;os%20Urbanisticos%20Municipio\IDEN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documentos\Downloads\PORTATIL\Users\ADM%20VIAL%2003%20-%20CORDOBA\ESTADO%20DE%20RED\2103mar%2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documentos\Downloads\PACO\Doc.%20ASPIRE\ADMONVIAL%20H-V-05\PRESUPUESTOS\sector%203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macbook\Documents\M:\Documents%20and%20Settings\svelasco\Configuraci&#243;n%20local\Archivos%20temporales%20de%20Internet\OLK4D\CUADRO%20CONVENIOS%202008%20Magdalena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F\Users\User\AppData\Roaming\Microsoft\Excel\ESQUEMA%20DE%20APU.xlsx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ampusuccedu-my.sharepoint.com/F7E1150B/CUADRO%20CONVENIOS%202008%20Sucre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macbook\Documents\C:\Users\mariaclaramojica\Downloads\ARCHIVO\ALCALDIA%202009\DOCUME~1\GOBERN~1\CONFIG~1\Temp\Directorio%20temporal%201%20para%20FICHA%20%20VIAS%20TERCIARIAS%20FAEP%204000.zip\FICHA%20%20VIAS%20TERCIARIAS%20FAEP%204000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macbook\Documents\M:\Users\Camilo%20Jos&#233;\AppData\Local\Microsoft\Windows\Temporary%20Internet%20Files\Content.Outlook\CFG88B27\CONSOLIDADOS\RESUMEN%20NARI&#209;O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F\AMV%20GRUPO2-05\presupuestos\ajuste%20presupuestos\$%20PR20%20al%20PR2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macbook\Documents\C:\Users\GCHAMO~1\AppData\Local\Temp\notes8A2D8B\SIMULACI&#211;NEDIFICIO.ok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macbook\Documents\A:\FICHA%20BANCO%20MAQUINARIA\Mis%20documentos\RODOLFO\fichas%202000%20vol%201\Cofinanciacion\FICHAS%20Y%20FORMATOS\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ampusuccedu-my.sharepoint.com/D7FB04B1/EP%20PROGRAMACIO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macbook\Documents\E:\Users\ELBER%20SANCHEZ\AppData\Local\Microsoft\Windows\Temporary%20Internet%20Files\Content.IE5\476OBV79\PRESUPU%20APORTES%20EAAY%20TILO(JUN-14).xlsx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ampusuccedu-my.sharepoint.com/BC783EF6/UNITARIOS%20GENERAL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A\PUNITARIOS%20PARA%20241201%202S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os\Downloads\Presupuesto_750%20_Baja_Suelo%20AB%20actualizado%202015%20con%20ICCP.xlsx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macbook\Documents\C:\Users\GCHAMO~1\AppData\Local\Temp\notes8A2D8B\Mis%20Documentos\Licitaciones\LIC-2000\OFERTAS\noviciado%20la%20caba&#241;a\CANTIDADES-ZOFICIO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EN"/>
      <sheetName val="TARIFAS"/>
      <sheetName val="Listado"/>
    </sheetNames>
    <definedNames>
      <definedName name="ERR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IREM VIA FLOR"/>
    </sheetNames>
    <definedNames>
      <definedName name="ERR"/>
    </defined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REDUCTORES LA VEGA"/>
    </sheetNames>
    <definedNames>
      <definedName name="ERR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ULO CANTIDADES LLANO VARGAS"/>
    </sheetNames>
    <definedNames>
      <definedName name="ERR"/>
    </defined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CRETO"/>
      <sheetName val="lim"/>
      <sheetName val="GRAF_G¾&quot;"/>
      <sheetName val="GRAF_Fino"/>
      <sheetName val="CLASIFICA"/>
      <sheetName val="MEZCLA (2)"/>
      <sheetName val="GRAF_G1&quot;"/>
      <sheetName val="GRAF_1½&quot;"/>
      <sheetName val="GRA_G2&quot;"/>
      <sheetName val="GRAF_G2½&quot;"/>
      <sheetName val="GRAF_G2&quot;2"/>
      <sheetName val="GRAF5_2½&quot;"/>
      <sheetName val="FORM-007"/>
      <sheetName val="FOR-008"/>
      <sheetName val="MEZCLA (4)"/>
      <sheetName val="MEZCLA (3)"/>
    </sheetNames>
    <sheetDataSet>
      <sheetData sheetId="0" refreshError="1">
        <row r="5">
          <cell r="A5">
            <v>1</v>
          </cell>
          <cell r="B5">
            <v>38009</v>
          </cell>
          <cell r="C5" t="str">
            <v xml:space="preserve">Grava aluvial </v>
          </cell>
          <cell r="D5" t="str">
            <v>La Pala</v>
          </cell>
          <cell r="E5" t="str">
            <v>San Fernando</v>
          </cell>
          <cell r="F5" t="str">
            <v>NA</v>
          </cell>
          <cell r="G5">
            <v>9129</v>
          </cell>
          <cell r="H5">
            <v>7885</v>
          </cell>
          <cell r="L5">
            <v>168.6</v>
          </cell>
          <cell r="N5">
            <v>1309.5999999999999</v>
          </cell>
          <cell r="P5">
            <v>3177.6</v>
          </cell>
          <cell r="Q5">
            <v>2746</v>
          </cell>
          <cell r="Z5">
            <v>1726.4</v>
          </cell>
          <cell r="AB5" t="str">
            <v>Muestra tomada por la Interventoria</v>
          </cell>
          <cell r="BH5">
            <v>18.911162230255233</v>
          </cell>
        </row>
        <row r="6">
          <cell r="A6">
            <v>2</v>
          </cell>
          <cell r="B6">
            <v>38027</v>
          </cell>
          <cell r="C6" t="str">
            <v>Arena color gris</v>
          </cell>
          <cell r="D6" t="str">
            <v>Punta de Hornos</v>
          </cell>
          <cell r="E6" t="str">
            <v>Punta de Hornos</v>
          </cell>
          <cell r="F6" t="str">
            <v>NA</v>
          </cell>
          <cell r="G6">
            <v>536.65</v>
          </cell>
          <cell r="Q6">
            <v>0.8</v>
          </cell>
          <cell r="R6">
            <v>3.1</v>
          </cell>
          <cell r="T6">
            <v>12.5</v>
          </cell>
          <cell r="U6">
            <v>134.69999999999999</v>
          </cell>
          <cell r="W6">
            <v>301.10000000000002</v>
          </cell>
          <cell r="X6">
            <v>84</v>
          </cell>
          <cell r="Z6">
            <v>3.5</v>
          </cell>
          <cell r="AB6" t="str">
            <v>Muestra suministrada por el Contratista</v>
          </cell>
          <cell r="BH6">
            <v>0.65219416752073045</v>
          </cell>
        </row>
        <row r="7">
          <cell r="A7">
            <v>3</v>
          </cell>
          <cell r="B7">
            <v>38027</v>
          </cell>
          <cell r="C7" t="str">
            <v>Arena color gris</v>
          </cell>
          <cell r="D7" t="str">
            <v>La Margarita</v>
          </cell>
          <cell r="E7" t="str">
            <v>La Margarita</v>
          </cell>
          <cell r="F7" t="str">
            <v>NA</v>
          </cell>
          <cell r="G7">
            <v>791.4</v>
          </cell>
          <cell r="Q7">
            <v>2.4</v>
          </cell>
          <cell r="R7">
            <v>11.9</v>
          </cell>
          <cell r="T7">
            <v>21.9</v>
          </cell>
          <cell r="U7">
            <v>120.7</v>
          </cell>
          <cell r="W7">
            <v>388.5</v>
          </cell>
          <cell r="X7">
            <v>229.2</v>
          </cell>
          <cell r="Z7">
            <v>16.8</v>
          </cell>
          <cell r="AB7" t="str">
            <v>Muestra suministrada por el Contratista</v>
          </cell>
          <cell r="BH7">
            <v>2.1228203184230479</v>
          </cell>
        </row>
        <row r="8">
          <cell r="A8">
            <v>4</v>
          </cell>
          <cell r="B8">
            <v>38027</v>
          </cell>
          <cell r="C8" t="str">
            <v>Arena color gris</v>
          </cell>
          <cell r="D8" t="str">
            <v>Pam-Pam</v>
          </cell>
          <cell r="E8" t="str">
            <v>Pam-Pam</v>
          </cell>
          <cell r="F8" t="str">
            <v>NA</v>
          </cell>
          <cell r="G8">
            <v>980.2</v>
          </cell>
          <cell r="Q8">
            <v>1.4</v>
          </cell>
          <cell r="R8">
            <v>8.3000000000000007</v>
          </cell>
          <cell r="T8">
            <v>23.3</v>
          </cell>
          <cell r="U8">
            <v>201.6</v>
          </cell>
          <cell r="W8">
            <v>577.5</v>
          </cell>
          <cell r="X8">
            <v>160.1</v>
          </cell>
          <cell r="Z8">
            <v>8</v>
          </cell>
          <cell r="AB8" t="str">
            <v>Muestra suministrada por el Contratista</v>
          </cell>
          <cell r="BH8">
            <v>0.81615996735360119</v>
          </cell>
        </row>
        <row r="9">
          <cell r="A9">
            <v>5</v>
          </cell>
          <cell r="B9">
            <v>38027</v>
          </cell>
          <cell r="C9" t="str">
            <v xml:space="preserve">Grava aluvial </v>
          </cell>
          <cell r="D9" t="str">
            <v>Peñoncito</v>
          </cell>
          <cell r="F9" t="str">
            <v>NA</v>
          </cell>
          <cell r="G9">
            <v>6193</v>
          </cell>
          <cell r="M9">
            <v>49</v>
          </cell>
          <cell r="O9">
            <v>3016</v>
          </cell>
          <cell r="Q9">
            <v>2976</v>
          </cell>
          <cell r="R9">
            <v>102</v>
          </cell>
          <cell r="Z9">
            <v>50</v>
          </cell>
          <cell r="AB9" t="str">
            <v>Muestra suministrada por el Contratista</v>
          </cell>
          <cell r="BH9">
            <v>0.80736315194574526</v>
          </cell>
        </row>
        <row r="10">
          <cell r="A10">
            <v>6</v>
          </cell>
          <cell r="B10">
            <v>38033</v>
          </cell>
          <cell r="C10" t="str">
            <v>Arena color gris</v>
          </cell>
          <cell r="D10" t="str">
            <v>Pam-Pam</v>
          </cell>
          <cell r="E10" t="str">
            <v>Pam-Pam</v>
          </cell>
          <cell r="F10" t="str">
            <v>NA</v>
          </cell>
          <cell r="G10">
            <v>1498.3</v>
          </cell>
          <cell r="Q10">
            <v>1.8</v>
          </cell>
          <cell r="R10">
            <v>9.9</v>
          </cell>
          <cell r="T10">
            <v>13.9</v>
          </cell>
          <cell r="U10">
            <v>98.5</v>
          </cell>
          <cell r="W10">
            <v>937.6</v>
          </cell>
          <cell r="X10">
            <v>420</v>
          </cell>
          <cell r="Z10">
            <v>16.600000000000001</v>
          </cell>
          <cell r="AB10" t="str">
            <v>Muestra tomada por la Interventoria</v>
          </cell>
          <cell r="BH10">
            <v>1.1079223119535475</v>
          </cell>
        </row>
        <row r="11">
          <cell r="A11">
            <v>7</v>
          </cell>
          <cell r="B11">
            <v>38035</v>
          </cell>
          <cell r="C11" t="str">
            <v>Arena color gris</v>
          </cell>
          <cell r="D11" t="str">
            <v>Pam-Pam (parte baja)</v>
          </cell>
          <cell r="E11" t="str">
            <v>Pam-Pam</v>
          </cell>
          <cell r="F11" t="str">
            <v>NA</v>
          </cell>
          <cell r="G11">
            <v>986</v>
          </cell>
          <cell r="Q11">
            <v>3.9</v>
          </cell>
          <cell r="R11">
            <v>10.1</v>
          </cell>
          <cell r="T11">
            <v>23.5</v>
          </cell>
          <cell r="U11">
            <v>177.9</v>
          </cell>
          <cell r="W11">
            <v>633.9</v>
          </cell>
          <cell r="X11">
            <v>119.8</v>
          </cell>
          <cell r="Z11">
            <v>16.899999999999999</v>
          </cell>
          <cell r="AB11" t="str">
            <v>Muestra tomada por la Interventoria</v>
          </cell>
          <cell r="BH11">
            <v>1.7139959432048681</v>
          </cell>
        </row>
        <row r="12">
          <cell r="A12">
            <v>8</v>
          </cell>
          <cell r="B12">
            <v>38035</v>
          </cell>
          <cell r="C12" t="str">
            <v>Arena color gris</v>
          </cell>
          <cell r="D12" t="str">
            <v>Pam-Pam (parte media)</v>
          </cell>
          <cell r="E12" t="str">
            <v>Pam-Pam</v>
          </cell>
          <cell r="F12" t="str">
            <v>NA</v>
          </cell>
          <cell r="G12">
            <v>911</v>
          </cell>
          <cell r="Q12">
            <v>3.2</v>
          </cell>
          <cell r="R12">
            <v>7.9</v>
          </cell>
          <cell r="T12">
            <v>19.2</v>
          </cell>
          <cell r="U12">
            <v>131.19999999999999</v>
          </cell>
          <cell r="W12">
            <v>534.9</v>
          </cell>
          <cell r="X12">
            <v>189.8</v>
          </cell>
          <cell r="Z12">
            <v>25.3</v>
          </cell>
          <cell r="AB12" t="str">
            <v>Muestra tomada por la Interventoria</v>
          </cell>
          <cell r="BH12">
            <v>2.7771679473106476</v>
          </cell>
        </row>
        <row r="13">
          <cell r="A13">
            <v>9</v>
          </cell>
          <cell r="B13">
            <v>38035</v>
          </cell>
          <cell r="C13" t="str">
            <v>Arena color gris</v>
          </cell>
          <cell r="D13" t="str">
            <v>Pam-Pam (parte alta)</v>
          </cell>
          <cell r="E13" t="str">
            <v>Pam-Pam</v>
          </cell>
          <cell r="F13" t="str">
            <v>NA</v>
          </cell>
          <cell r="G13">
            <v>1100.9000000000001</v>
          </cell>
          <cell r="Q13">
            <v>13.9</v>
          </cell>
          <cell r="R13">
            <v>7.3</v>
          </cell>
          <cell r="T13">
            <v>11.5</v>
          </cell>
          <cell r="U13">
            <v>87.3</v>
          </cell>
          <cell r="W13">
            <v>628.5</v>
          </cell>
          <cell r="X13">
            <v>300</v>
          </cell>
          <cell r="Z13">
            <v>52.4</v>
          </cell>
          <cell r="AB13" t="str">
            <v>Muestra tomada por la Interventoria</v>
          </cell>
          <cell r="BH13">
            <v>4.7597420292487955</v>
          </cell>
        </row>
        <row r="14">
          <cell r="A14">
            <v>10</v>
          </cell>
          <cell r="B14">
            <v>38037</v>
          </cell>
          <cell r="C14" t="str">
            <v xml:space="preserve">Grava aluvial </v>
          </cell>
          <cell r="D14" t="str">
            <v>La Pala</v>
          </cell>
          <cell r="E14" t="str">
            <v>San Fernando</v>
          </cell>
          <cell r="F14" t="str">
            <v>NA</v>
          </cell>
          <cell r="G14">
            <v>7544</v>
          </cell>
          <cell r="N14">
            <v>1626.4</v>
          </cell>
          <cell r="P14">
            <v>4708</v>
          </cell>
          <cell r="Q14">
            <v>1178.5999999999999</v>
          </cell>
          <cell r="R14">
            <v>15.3</v>
          </cell>
          <cell r="Z14">
            <v>15.4</v>
          </cell>
          <cell r="AB14" t="str">
            <v>Muestra suministrada por el Contratista</v>
          </cell>
          <cell r="BH14">
            <v>0.20413573700954402</v>
          </cell>
        </row>
        <row r="15">
          <cell r="A15">
            <v>11</v>
          </cell>
          <cell r="B15">
            <v>38052</v>
          </cell>
          <cell r="C15" t="str">
            <v>Recebo color amarillo</v>
          </cell>
          <cell r="D15" t="str">
            <v>Finca los Millones</v>
          </cell>
          <cell r="E15" t="str">
            <v>San Fernando</v>
          </cell>
          <cell r="F15" t="str">
            <v>NA</v>
          </cell>
          <cell r="G15">
            <v>3677</v>
          </cell>
          <cell r="N15">
            <v>27.7</v>
          </cell>
          <cell r="O15">
            <v>385.2</v>
          </cell>
          <cell r="P15">
            <v>407.3</v>
          </cell>
          <cell r="Q15">
            <v>631.1</v>
          </cell>
          <cell r="S15">
            <v>467.6</v>
          </cell>
          <cell r="V15">
            <v>579.94000000000005</v>
          </cell>
          <cell r="Y15">
            <v>524.70000000000005</v>
          </cell>
          <cell r="Z15">
            <v>653.5</v>
          </cell>
          <cell r="AB15" t="str">
            <v>Muestra tomada por la Interventoria</v>
          </cell>
          <cell r="AC15" t="str">
            <v>A-2-6</v>
          </cell>
          <cell r="AD15" t="str">
            <v>SC</v>
          </cell>
          <cell r="AF15">
            <v>5</v>
          </cell>
          <cell r="AG15">
            <v>29</v>
          </cell>
          <cell r="AH15">
            <v>37.28</v>
          </cell>
          <cell r="AI15">
            <v>32.909999999999997</v>
          </cell>
          <cell r="AJ15">
            <v>17.64</v>
          </cell>
          <cell r="AK15">
            <v>1</v>
          </cell>
          <cell r="AL15">
            <v>25</v>
          </cell>
          <cell r="AM15">
            <v>34.479999999999997</v>
          </cell>
          <cell r="AN15">
            <v>30.71</v>
          </cell>
          <cell r="AO15">
            <v>18.28</v>
          </cell>
          <cell r="AP15">
            <v>31</v>
          </cell>
          <cell r="AQ15">
            <v>18</v>
          </cell>
          <cell r="AR15">
            <v>34.700000000000003</v>
          </cell>
          <cell r="AS15">
            <v>30.49</v>
          </cell>
          <cell r="AT15">
            <v>17.55</v>
          </cell>
          <cell r="AU15">
            <v>21</v>
          </cell>
          <cell r="AW15">
            <v>36.130000000000003</v>
          </cell>
          <cell r="AX15">
            <v>31.36</v>
          </cell>
          <cell r="AY15">
            <v>17.399999999999999</v>
          </cell>
          <cell r="AZ15">
            <v>27</v>
          </cell>
          <cell r="BA15">
            <v>52.59</v>
          </cell>
          <cell r="BB15">
            <v>48.63</v>
          </cell>
          <cell r="BC15">
            <v>17.47</v>
          </cell>
          <cell r="BD15">
            <v>13</v>
          </cell>
          <cell r="BE15">
            <v>57</v>
          </cell>
          <cell r="BF15">
            <v>52.55</v>
          </cell>
          <cell r="BG15">
            <v>17.53</v>
          </cell>
          <cell r="BH15">
            <v>17.772640739733479</v>
          </cell>
        </row>
        <row r="16">
          <cell r="A16">
            <v>12</v>
          </cell>
          <cell r="B16">
            <v>38052</v>
          </cell>
          <cell r="C16" t="str">
            <v>Grava aluvial  (crudo)</v>
          </cell>
          <cell r="D16" t="str">
            <v>La Pala</v>
          </cell>
          <cell r="E16" t="str">
            <v>San Fernando</v>
          </cell>
          <cell r="F16" t="str">
            <v>NA</v>
          </cell>
          <cell r="G16">
            <v>5770</v>
          </cell>
          <cell r="M16">
            <v>65.8</v>
          </cell>
          <cell r="O16">
            <v>2359.3000000000002</v>
          </cell>
          <cell r="Q16">
            <v>2592.4</v>
          </cell>
          <cell r="R16">
            <v>408.7</v>
          </cell>
          <cell r="Z16">
            <v>343.8</v>
          </cell>
          <cell r="AB16" t="str">
            <v>Muestra tomada por la Interventoria</v>
          </cell>
          <cell r="BH16">
            <v>5.9584055459272101</v>
          </cell>
        </row>
        <row r="17">
          <cell r="A17">
            <v>13</v>
          </cell>
          <cell r="B17">
            <v>38052</v>
          </cell>
          <cell r="C17" t="str">
            <v>Grava aluvial (cribada)</v>
          </cell>
          <cell r="D17" t="str">
            <v>La Pala</v>
          </cell>
          <cell r="E17" t="str">
            <v>San Fernando</v>
          </cell>
          <cell r="F17" t="str">
            <v>NA</v>
          </cell>
          <cell r="G17">
            <v>5073</v>
          </cell>
          <cell r="N17">
            <v>405.3</v>
          </cell>
          <cell r="P17">
            <v>2403</v>
          </cell>
          <cell r="Q17">
            <v>1839.5</v>
          </cell>
          <cell r="R17">
            <v>370.9</v>
          </cell>
          <cell r="Z17">
            <v>54.3</v>
          </cell>
          <cell r="BH17">
            <v>1.0703725606150207</v>
          </cell>
        </row>
        <row r="18">
          <cell r="A18">
            <v>14</v>
          </cell>
          <cell r="B18">
            <v>38052</v>
          </cell>
          <cell r="C18" t="str">
            <v>Arena color amarillo (pasante de cribado grava La Pala)</v>
          </cell>
          <cell r="D18" t="str">
            <v>La Pala</v>
          </cell>
          <cell r="E18" t="str">
            <v>San Fernando</v>
          </cell>
          <cell r="F18" t="str">
            <v>NA</v>
          </cell>
          <cell r="G18">
            <v>979</v>
          </cell>
          <cell r="H18">
            <v>822.8</v>
          </cell>
          <cell r="P18">
            <v>59.5</v>
          </cell>
          <cell r="Q18">
            <v>66.7</v>
          </cell>
          <cell r="R18">
            <v>257.3</v>
          </cell>
          <cell r="T18">
            <v>83.5</v>
          </cell>
          <cell r="U18">
            <v>55.2</v>
          </cell>
          <cell r="W18">
            <v>134.1</v>
          </cell>
          <cell r="X18">
            <v>126.2</v>
          </cell>
          <cell r="Z18">
            <v>196.5</v>
          </cell>
          <cell r="BH18">
            <v>20.071501532175688</v>
          </cell>
        </row>
        <row r="19">
          <cell r="A19">
            <v>15</v>
          </cell>
          <cell r="B19">
            <v>38054</v>
          </cell>
          <cell r="C19" t="str">
            <v>Grava arcillosa color café rojizo vetas blancas</v>
          </cell>
          <cell r="D19" t="str">
            <v>Finca los Millones</v>
          </cell>
          <cell r="E19" t="str">
            <v>San Fernando</v>
          </cell>
          <cell r="F19" t="str">
            <v>NA</v>
          </cell>
          <cell r="G19">
            <v>4012</v>
          </cell>
          <cell r="H19">
            <v>3239</v>
          </cell>
          <cell r="M19">
            <v>42.6</v>
          </cell>
          <cell r="N19">
            <v>108.8</v>
          </cell>
          <cell r="O19">
            <v>486.2</v>
          </cell>
          <cell r="P19">
            <v>412.3</v>
          </cell>
          <cell r="Q19">
            <v>631.70000000000005</v>
          </cell>
          <cell r="S19">
            <v>431</v>
          </cell>
          <cell r="V19">
            <v>516.1</v>
          </cell>
          <cell r="Y19">
            <v>601.6</v>
          </cell>
          <cell r="Z19">
            <v>781.7</v>
          </cell>
          <cell r="AB19" t="str">
            <v>Muestra suministrada por el Contratista</v>
          </cell>
          <cell r="AC19" t="str">
            <v>A-2-6</v>
          </cell>
          <cell r="AD19" t="str">
            <v>GC</v>
          </cell>
          <cell r="AF19">
            <v>28</v>
          </cell>
          <cell r="AG19">
            <v>30</v>
          </cell>
          <cell r="AH19">
            <v>35.799999999999997</v>
          </cell>
          <cell r="AI19">
            <v>32.74</v>
          </cell>
          <cell r="AJ19">
            <v>19.649999999999999</v>
          </cell>
          <cell r="AK19">
            <v>23</v>
          </cell>
          <cell r="AL19">
            <v>23</v>
          </cell>
          <cell r="AM19">
            <v>35.78</v>
          </cell>
          <cell r="AN19">
            <v>32.049999999999997</v>
          </cell>
          <cell r="AO19">
            <v>17.059999999999999</v>
          </cell>
          <cell r="AP19">
            <v>18</v>
          </cell>
          <cell r="AQ19">
            <v>29</v>
          </cell>
          <cell r="AR19">
            <v>36.299999999999997</v>
          </cell>
          <cell r="AS19">
            <v>32.549999999999997</v>
          </cell>
          <cell r="AT19">
            <v>16.97</v>
          </cell>
          <cell r="AU19">
            <v>22</v>
          </cell>
          <cell r="AW19">
            <v>37.450000000000003</v>
          </cell>
          <cell r="AX19">
            <v>33.29</v>
          </cell>
          <cell r="AY19">
            <v>17.22</v>
          </cell>
          <cell r="AZ19">
            <v>26</v>
          </cell>
          <cell r="BA19">
            <v>48.15</v>
          </cell>
          <cell r="BB19">
            <v>45.3</v>
          </cell>
          <cell r="BC19">
            <v>19.05</v>
          </cell>
          <cell r="BD19">
            <v>24</v>
          </cell>
          <cell r="BE19">
            <v>43.77</v>
          </cell>
          <cell r="BF19">
            <v>44</v>
          </cell>
          <cell r="BG19">
            <v>17.690000000000001</v>
          </cell>
          <cell r="BH19">
            <v>19.48404785643071</v>
          </cell>
        </row>
        <row r="20">
          <cell r="A20">
            <v>16</v>
          </cell>
          <cell r="B20">
            <v>38054</v>
          </cell>
          <cell r="C20" t="str">
            <v xml:space="preserve">Grava arcillosa color café </v>
          </cell>
          <cell r="D20" t="str">
            <v>Finca El Contento</v>
          </cell>
          <cell r="E20" t="str">
            <v>San Fernando</v>
          </cell>
          <cell r="F20" t="str">
            <v>NA</v>
          </cell>
          <cell r="G20">
            <v>4808</v>
          </cell>
          <cell r="H20">
            <v>3339.3</v>
          </cell>
          <cell r="N20">
            <v>177.6</v>
          </cell>
          <cell r="O20">
            <v>592.6</v>
          </cell>
          <cell r="P20">
            <v>494.2</v>
          </cell>
          <cell r="Q20">
            <v>733.3</v>
          </cell>
          <cell r="S20">
            <v>114.3</v>
          </cell>
          <cell r="V20">
            <v>617.9</v>
          </cell>
          <cell r="Y20">
            <v>599.1</v>
          </cell>
          <cell r="Z20">
            <v>1479</v>
          </cell>
          <cell r="AB20" t="str">
            <v>Muestra suministrada por el Contratista</v>
          </cell>
          <cell r="AC20" t="str">
            <v>A-2-6</v>
          </cell>
          <cell r="AD20" t="str">
            <v>GC</v>
          </cell>
          <cell r="AF20">
            <v>11</v>
          </cell>
          <cell r="AG20">
            <v>27</v>
          </cell>
          <cell r="AH20">
            <v>42.34</v>
          </cell>
          <cell r="AI20">
            <v>37.659999999999997</v>
          </cell>
          <cell r="AJ20">
            <v>17.97</v>
          </cell>
          <cell r="AK20">
            <v>2</v>
          </cell>
          <cell r="AL20">
            <v>31</v>
          </cell>
          <cell r="AM20">
            <v>39.020000000000003</v>
          </cell>
          <cell r="AN20">
            <v>34.99</v>
          </cell>
          <cell r="AO20">
            <v>17.95</v>
          </cell>
          <cell r="AP20">
            <v>29</v>
          </cell>
          <cell r="AQ20">
            <v>17</v>
          </cell>
          <cell r="AR20">
            <v>39.26</v>
          </cell>
          <cell r="AS20">
            <v>35.159999999999997</v>
          </cell>
          <cell r="AT20">
            <v>18.63</v>
          </cell>
          <cell r="AU20">
            <v>19</v>
          </cell>
          <cell r="AW20">
            <v>36.64</v>
          </cell>
          <cell r="AX20">
            <v>32.869999999999997</v>
          </cell>
          <cell r="AY20">
            <v>17.29</v>
          </cell>
          <cell r="AZ20">
            <v>34</v>
          </cell>
          <cell r="BA20">
            <v>41.96</v>
          </cell>
          <cell r="BB20">
            <v>39.450000000000003</v>
          </cell>
          <cell r="BC20">
            <v>17.95</v>
          </cell>
          <cell r="BD20">
            <v>15</v>
          </cell>
          <cell r="BE20">
            <v>44.34</v>
          </cell>
          <cell r="BF20">
            <v>41.69</v>
          </cell>
          <cell r="BG20">
            <v>19.010000000000002</v>
          </cell>
          <cell r="BH20">
            <v>30.761231281198004</v>
          </cell>
        </row>
        <row r="21">
          <cell r="A21">
            <v>17</v>
          </cell>
          <cell r="B21">
            <v>38064</v>
          </cell>
          <cell r="C21" t="str">
            <v>Grava aluvial cribada y lavada</v>
          </cell>
          <cell r="D21" t="str">
            <v>Finca los Millones</v>
          </cell>
          <cell r="E21" t="str">
            <v>San Fernando</v>
          </cell>
          <cell r="F21" t="str">
            <v>NA</v>
          </cell>
          <cell r="G21">
            <v>7304</v>
          </cell>
          <cell r="H21">
            <v>7268</v>
          </cell>
          <cell r="N21">
            <v>440.5</v>
          </cell>
          <cell r="P21">
            <v>3167.9</v>
          </cell>
          <cell r="Q21">
            <v>3049.63</v>
          </cell>
          <cell r="R21">
            <v>550.20000000000005</v>
          </cell>
          <cell r="Z21">
            <v>95.8</v>
          </cell>
          <cell r="AB21" t="str">
            <v xml:space="preserve">Muestra tomada por la Interventoria - Cumple con lo especificado para agregado grueso </v>
          </cell>
          <cell r="BH21">
            <v>1.3116100766703176</v>
          </cell>
        </row>
        <row r="22">
          <cell r="A22">
            <v>18</v>
          </cell>
          <cell r="B22">
            <v>38064</v>
          </cell>
          <cell r="C22" t="str">
            <v>Arena color amarillo</v>
          </cell>
          <cell r="D22" t="str">
            <v>Finca los Millones</v>
          </cell>
          <cell r="E22" t="str">
            <v>San Fernando</v>
          </cell>
          <cell r="F22" t="str">
            <v>NA</v>
          </cell>
          <cell r="G22">
            <v>1971</v>
          </cell>
          <cell r="H22">
            <v>1878</v>
          </cell>
          <cell r="P22">
            <v>34.31</v>
          </cell>
          <cell r="Q22">
            <v>82.7</v>
          </cell>
          <cell r="R22">
            <v>338.7</v>
          </cell>
          <cell r="T22">
            <v>187.3</v>
          </cell>
          <cell r="U22">
            <v>177.5</v>
          </cell>
          <cell r="W22">
            <v>483.2</v>
          </cell>
          <cell r="X22">
            <v>529.55999999999995</v>
          </cell>
          <cell r="Z22">
            <v>137.69999999999999</v>
          </cell>
          <cell r="AB22" t="str">
            <v xml:space="preserve">Muestra tomada por la Interventoria </v>
          </cell>
          <cell r="BH22">
            <v>6.9863013698630123</v>
          </cell>
        </row>
        <row r="23">
          <cell r="A23">
            <v>19</v>
          </cell>
          <cell r="B23">
            <v>37698</v>
          </cell>
          <cell r="C23" t="str">
            <v>Arena color gris</v>
          </cell>
          <cell r="D23" t="str">
            <v>Pan-Pan</v>
          </cell>
          <cell r="E23" t="str">
            <v>Pan-Pan</v>
          </cell>
          <cell r="F23" t="str">
            <v>NA</v>
          </cell>
          <cell r="G23">
            <v>2799</v>
          </cell>
          <cell r="H23">
            <v>2746</v>
          </cell>
          <cell r="Q23">
            <v>7.5</v>
          </cell>
          <cell r="R23">
            <v>23.2</v>
          </cell>
          <cell r="T23">
            <v>68.400000000000006</v>
          </cell>
          <cell r="U23">
            <v>430.3</v>
          </cell>
          <cell r="W23">
            <v>1433.3</v>
          </cell>
          <cell r="X23">
            <v>737.1</v>
          </cell>
          <cell r="Z23">
            <v>99.2</v>
          </cell>
          <cell r="AB23" t="str">
            <v xml:space="preserve">Muestra tomada por la Interventoria </v>
          </cell>
          <cell r="BH23">
            <v>3.5441229010360842</v>
          </cell>
        </row>
        <row r="24">
          <cell r="A24">
            <v>20</v>
          </cell>
          <cell r="B24">
            <v>38064</v>
          </cell>
          <cell r="C24" t="str">
            <v>Arena color gris</v>
          </cell>
          <cell r="D24" t="str">
            <v>Pan-Pan</v>
          </cell>
          <cell r="E24" t="str">
            <v>Pan-Pan</v>
          </cell>
          <cell r="F24" t="str">
            <v>NA</v>
          </cell>
          <cell r="G24">
            <v>3081</v>
          </cell>
          <cell r="H24">
            <v>2988</v>
          </cell>
          <cell r="P24">
            <v>15.4</v>
          </cell>
          <cell r="Q24">
            <v>49.7</v>
          </cell>
          <cell r="R24">
            <v>44.4</v>
          </cell>
          <cell r="T24">
            <v>56.04</v>
          </cell>
          <cell r="U24">
            <v>370.8</v>
          </cell>
          <cell r="W24">
            <v>1854.6</v>
          </cell>
          <cell r="X24">
            <v>552.70000000000005</v>
          </cell>
          <cell r="Z24">
            <v>137.4</v>
          </cell>
          <cell r="BH24">
            <v>4.4595910418695235</v>
          </cell>
        </row>
        <row r="25">
          <cell r="A25">
            <v>21</v>
          </cell>
          <cell r="B25">
            <v>38072</v>
          </cell>
          <cell r="C25" t="str">
            <v>Grava aluvial color amarillo</v>
          </cell>
          <cell r="D25" t="str">
            <v>Los Millones</v>
          </cell>
          <cell r="E25" t="str">
            <v>San Fernando</v>
          </cell>
          <cell r="F25" t="str">
            <v>NA</v>
          </cell>
          <cell r="G25">
            <v>7939.5</v>
          </cell>
          <cell r="H25">
            <v>7752.2</v>
          </cell>
          <cell r="M25">
            <v>295.7</v>
          </cell>
          <cell r="O25">
            <v>2693.4</v>
          </cell>
          <cell r="Q25">
            <v>4021.4</v>
          </cell>
          <cell r="R25">
            <v>590.20000000000005</v>
          </cell>
          <cell r="Z25">
            <v>338.8</v>
          </cell>
        </row>
        <row r="26">
          <cell r="A26">
            <v>22</v>
          </cell>
          <cell r="B26">
            <v>38072</v>
          </cell>
          <cell r="C26" t="str">
            <v>Arena color amarillo</v>
          </cell>
          <cell r="D26" t="str">
            <v>Los Millones</v>
          </cell>
          <cell r="E26" t="str">
            <v>San Fernando</v>
          </cell>
          <cell r="F26" t="str">
            <v>NA</v>
          </cell>
          <cell r="G26">
            <v>927.7</v>
          </cell>
          <cell r="H26">
            <v>886.9</v>
          </cell>
          <cell r="P26">
            <v>30.1</v>
          </cell>
          <cell r="Q26">
            <v>13.2</v>
          </cell>
          <cell r="R26">
            <v>121.2</v>
          </cell>
          <cell r="T26">
            <v>96.5</v>
          </cell>
          <cell r="U26">
            <v>101.2</v>
          </cell>
          <cell r="W26">
            <v>269.89999999999998</v>
          </cell>
          <cell r="X26">
            <v>232.1</v>
          </cell>
          <cell r="Z26">
            <v>63.5</v>
          </cell>
          <cell r="AB26" t="str">
            <v>Muestra suministrada por el Contratista</v>
          </cell>
        </row>
        <row r="27">
          <cell r="A27">
            <v>24</v>
          </cell>
          <cell r="B27">
            <v>38078</v>
          </cell>
          <cell r="C27" t="str">
            <v>Arena gruesa color gris</v>
          </cell>
          <cell r="D27" t="str">
            <v>Chiriguana</v>
          </cell>
          <cell r="E27" t="str">
            <v>Chiriguana</v>
          </cell>
          <cell r="F27" t="str">
            <v>NA</v>
          </cell>
          <cell r="G27">
            <v>1296.9000000000001</v>
          </cell>
          <cell r="H27">
            <v>1256.5999999999999</v>
          </cell>
          <cell r="P27">
            <v>279.8</v>
          </cell>
          <cell r="Q27">
            <v>242.2</v>
          </cell>
          <cell r="R27">
            <v>175.8</v>
          </cell>
          <cell r="T27">
            <v>112.3</v>
          </cell>
          <cell r="U27">
            <v>156.9</v>
          </cell>
          <cell r="W27">
            <v>140.52000000000001</v>
          </cell>
          <cell r="X27">
            <v>117.2</v>
          </cell>
          <cell r="Z27">
            <v>72.2</v>
          </cell>
          <cell r="AB27" t="str">
            <v>Muestra suministrada por el Contratista</v>
          </cell>
          <cell r="BH27">
            <v>5.5671215976559489</v>
          </cell>
        </row>
        <row r="28">
          <cell r="A28">
            <v>25</v>
          </cell>
          <cell r="B28">
            <v>38078</v>
          </cell>
          <cell r="C28" t="str">
            <v>Arena fina color gris</v>
          </cell>
          <cell r="D28" t="str">
            <v>El Bolsillo</v>
          </cell>
          <cell r="E28" t="str">
            <v>Astrea</v>
          </cell>
          <cell r="F28" t="str">
            <v>NA</v>
          </cell>
          <cell r="G28">
            <v>754.2</v>
          </cell>
          <cell r="H28">
            <v>744.9</v>
          </cell>
          <cell r="R28">
            <v>0.5</v>
          </cell>
          <cell r="T28">
            <v>2.9</v>
          </cell>
          <cell r="U28">
            <v>206.3</v>
          </cell>
          <cell r="W28">
            <v>403.9</v>
          </cell>
          <cell r="X28">
            <v>124.7</v>
          </cell>
          <cell r="Z28">
            <v>15.9</v>
          </cell>
          <cell r="AB28" t="str">
            <v>Muestra suministrada por el Contratista</v>
          </cell>
        </row>
        <row r="29">
          <cell r="A29">
            <v>26</v>
          </cell>
          <cell r="B29">
            <v>38078</v>
          </cell>
          <cell r="C29" t="str">
            <v>Arena fina color gris</v>
          </cell>
          <cell r="D29" t="str">
            <v>El Salto</v>
          </cell>
          <cell r="E29" t="str">
            <v>NE</v>
          </cell>
          <cell r="F29" t="str">
            <v>NA</v>
          </cell>
          <cell r="G29">
            <v>671.4</v>
          </cell>
          <cell r="H29">
            <v>664</v>
          </cell>
          <cell r="Q29">
            <v>0.6</v>
          </cell>
          <cell r="R29">
            <v>0.2</v>
          </cell>
          <cell r="T29">
            <v>0.5</v>
          </cell>
          <cell r="U29">
            <v>74</v>
          </cell>
          <cell r="W29">
            <v>452.9</v>
          </cell>
          <cell r="X29">
            <v>113.8</v>
          </cell>
          <cell r="Z29">
            <v>29.4</v>
          </cell>
          <cell r="AB29" t="str">
            <v>Muestra suministrada por el Contratista</v>
          </cell>
        </row>
        <row r="30">
          <cell r="A30">
            <v>27</v>
          </cell>
          <cell r="B30">
            <v>38078</v>
          </cell>
          <cell r="C30" t="str">
            <v>Arena color amarillo</v>
          </cell>
          <cell r="D30" t="str">
            <v>El Cicuco</v>
          </cell>
          <cell r="E30" t="str">
            <v>NE</v>
          </cell>
          <cell r="F30" t="str">
            <v>NA</v>
          </cell>
          <cell r="G30">
            <v>849.8</v>
          </cell>
          <cell r="H30">
            <v>839.3</v>
          </cell>
          <cell r="P30">
            <v>21.8</v>
          </cell>
          <cell r="Q30">
            <v>48.6</v>
          </cell>
          <cell r="R30">
            <v>158.69999999999999</v>
          </cell>
          <cell r="T30">
            <v>63.6</v>
          </cell>
          <cell r="U30">
            <v>107.4</v>
          </cell>
          <cell r="W30">
            <v>282</v>
          </cell>
          <cell r="X30">
            <v>150.5</v>
          </cell>
          <cell r="Z30">
            <v>17.2</v>
          </cell>
          <cell r="AB30" t="str">
            <v>Muestra suministrada por el Contratista</v>
          </cell>
          <cell r="BH30">
            <v>2.0240056483878561</v>
          </cell>
        </row>
        <row r="31">
          <cell r="A31">
            <v>28</v>
          </cell>
          <cell r="B31">
            <v>38078</v>
          </cell>
          <cell r="C31" t="str">
            <v>Arena color habano</v>
          </cell>
          <cell r="D31" t="str">
            <v>Cienega de Zapatoza</v>
          </cell>
          <cell r="E31" t="str">
            <v>Cienega de Zapatoza</v>
          </cell>
          <cell r="F31" t="str">
            <v>NA</v>
          </cell>
          <cell r="G31">
            <v>733.3</v>
          </cell>
          <cell r="H31">
            <v>729.7</v>
          </cell>
          <cell r="Q31">
            <v>0.3</v>
          </cell>
          <cell r="R31">
            <v>0.3</v>
          </cell>
          <cell r="T31">
            <v>1.4</v>
          </cell>
          <cell r="U31">
            <v>34.6</v>
          </cell>
          <cell r="W31">
            <v>345</v>
          </cell>
          <cell r="X31">
            <v>342.8</v>
          </cell>
          <cell r="Z31">
            <v>8.9</v>
          </cell>
          <cell r="AB31" t="str">
            <v>Muestra suministrada por el Contratista</v>
          </cell>
          <cell r="BH31">
            <v>1.213691531433247</v>
          </cell>
        </row>
        <row r="32">
          <cell r="A32">
            <v>29</v>
          </cell>
          <cell r="B32">
            <v>38078</v>
          </cell>
          <cell r="C32" t="str">
            <v>Arena color gris</v>
          </cell>
          <cell r="D32" t="str">
            <v>Peñoncito</v>
          </cell>
          <cell r="E32" t="str">
            <v>Rio Magdalena</v>
          </cell>
          <cell r="F32" t="str">
            <v>NA</v>
          </cell>
          <cell r="G32">
            <v>641.5</v>
          </cell>
          <cell r="H32">
            <v>633.79999999999995</v>
          </cell>
          <cell r="P32">
            <v>1.6</v>
          </cell>
          <cell r="Q32">
            <v>2.2000000000000002</v>
          </cell>
          <cell r="R32">
            <v>1.4</v>
          </cell>
          <cell r="T32">
            <v>3.7</v>
          </cell>
          <cell r="U32">
            <v>60</v>
          </cell>
          <cell r="W32">
            <v>323</v>
          </cell>
          <cell r="X32">
            <v>228.5</v>
          </cell>
          <cell r="Z32">
            <v>21.1</v>
          </cell>
          <cell r="AB32" t="str">
            <v xml:space="preserve">Muestra suministrada por el Contratista - </v>
          </cell>
          <cell r="BH32">
            <v>3.2891660171473109</v>
          </cell>
        </row>
        <row r="33">
          <cell r="A33">
            <v>30</v>
          </cell>
          <cell r="B33">
            <v>38101</v>
          </cell>
          <cell r="C33" t="str">
            <v>Arena color gris</v>
          </cell>
          <cell r="D33" t="str">
            <v>Guinea</v>
          </cell>
          <cell r="E33" t="str">
            <v>NE</v>
          </cell>
          <cell r="F33" t="str">
            <v>NA</v>
          </cell>
          <cell r="G33">
            <v>724.7</v>
          </cell>
          <cell r="H33">
            <v>704.7</v>
          </cell>
          <cell r="P33">
            <v>4</v>
          </cell>
          <cell r="Q33">
            <v>54.5</v>
          </cell>
          <cell r="R33">
            <v>47.5</v>
          </cell>
          <cell r="T33">
            <v>28.8</v>
          </cell>
          <cell r="U33">
            <v>132.5</v>
          </cell>
          <cell r="W33">
            <v>243</v>
          </cell>
          <cell r="X33">
            <v>169.3</v>
          </cell>
          <cell r="Z33">
            <v>45.1</v>
          </cell>
          <cell r="AB33" t="str">
            <v>Muestra suministrada por el Contratista - Porcentaje pasa tamiz No 200 = 3.0%</v>
          </cell>
          <cell r="BH33">
            <v>6.2232647992272661</v>
          </cell>
        </row>
        <row r="34">
          <cell r="A34">
            <v>31</v>
          </cell>
          <cell r="B34">
            <v>38111</v>
          </cell>
          <cell r="C34" t="str">
            <v>Grava color amarillo</v>
          </cell>
          <cell r="D34" t="str">
            <v>Corralito</v>
          </cell>
          <cell r="E34" t="str">
            <v>San Sebastian</v>
          </cell>
          <cell r="F34" t="str">
            <v>NA</v>
          </cell>
          <cell r="G34">
            <v>3478.5</v>
          </cell>
          <cell r="H34">
            <v>3428.3</v>
          </cell>
          <cell r="L34">
            <v>247.3</v>
          </cell>
          <cell r="N34">
            <v>1032.2</v>
          </cell>
          <cell r="P34">
            <v>1338.2</v>
          </cell>
          <cell r="Q34">
            <v>540</v>
          </cell>
          <cell r="Z34">
            <v>320.8</v>
          </cell>
          <cell r="AB34" t="str">
            <v xml:space="preserve">Muestra tomada por la Interventoria </v>
          </cell>
          <cell r="BH34">
            <v>9.2223659623400902</v>
          </cell>
        </row>
        <row r="35">
          <cell r="A35">
            <v>32</v>
          </cell>
          <cell r="B35">
            <v>38111</v>
          </cell>
          <cell r="C35" t="str">
            <v>Arena color habano</v>
          </cell>
          <cell r="D35" t="str">
            <v>Corralito</v>
          </cell>
          <cell r="E35" t="str">
            <v>San Sebastian</v>
          </cell>
          <cell r="F35" t="str">
            <v>NA</v>
          </cell>
          <cell r="G35">
            <v>1167.4000000000001</v>
          </cell>
          <cell r="H35">
            <v>1060.4000000000001</v>
          </cell>
          <cell r="P35">
            <v>33.700000000000003</v>
          </cell>
          <cell r="Q35">
            <v>68.7</v>
          </cell>
          <cell r="R35">
            <v>75.5</v>
          </cell>
          <cell r="T35">
            <v>76.900000000000006</v>
          </cell>
          <cell r="U35">
            <v>153.19999999999999</v>
          </cell>
          <cell r="W35">
            <v>320.7</v>
          </cell>
          <cell r="X35">
            <v>286.39999999999998</v>
          </cell>
          <cell r="Z35">
            <v>152.30000000000001</v>
          </cell>
          <cell r="AB35" t="str">
            <v xml:space="preserve">Muestra tomada por la Interventoria </v>
          </cell>
          <cell r="BH35">
            <v>13.046085317800241</v>
          </cell>
        </row>
        <row r="36">
          <cell r="A36">
            <v>33</v>
          </cell>
          <cell r="B36">
            <v>38114</v>
          </cell>
          <cell r="C36" t="str">
            <v>Arena limosa color rojizo</v>
          </cell>
          <cell r="D36" t="str">
            <v>Hacienda Santa Cruz</v>
          </cell>
          <cell r="E36" t="str">
            <v>Hacienda Santa Cruz</v>
          </cell>
          <cell r="F36" t="str">
            <v>0.20 m</v>
          </cell>
          <cell r="G36">
            <v>748.2</v>
          </cell>
          <cell r="H36">
            <v>451.1</v>
          </cell>
          <cell r="Q36">
            <v>6.2</v>
          </cell>
          <cell r="S36">
            <v>21.7</v>
          </cell>
          <cell r="V36">
            <v>39.6</v>
          </cell>
          <cell r="Y36">
            <v>378.6</v>
          </cell>
          <cell r="Z36">
            <v>302.10000000000002</v>
          </cell>
          <cell r="AC36" t="str">
            <v>A-4</v>
          </cell>
          <cell r="AD36" t="str">
            <v>SM</v>
          </cell>
          <cell r="AF36">
            <v>26</v>
          </cell>
          <cell r="AG36">
            <v>23</v>
          </cell>
          <cell r="AH36">
            <v>38.75</v>
          </cell>
          <cell r="AI36">
            <v>36.090000000000003</v>
          </cell>
          <cell r="AJ36">
            <v>19.059999999999999</v>
          </cell>
          <cell r="AK36">
            <v>12</v>
          </cell>
          <cell r="AL36">
            <v>24</v>
          </cell>
          <cell r="AM36">
            <v>37.11</v>
          </cell>
          <cell r="AN36">
            <v>34.56</v>
          </cell>
          <cell r="AO36">
            <v>18.04</v>
          </cell>
          <cell r="AP36">
            <v>20</v>
          </cell>
          <cell r="AQ36">
            <v>19</v>
          </cell>
          <cell r="AR36">
            <v>39.08</v>
          </cell>
          <cell r="AS36">
            <v>35.92</v>
          </cell>
          <cell r="AT36">
            <v>17.03</v>
          </cell>
          <cell r="AU36">
            <v>13</v>
          </cell>
          <cell r="AW36">
            <v>38.5</v>
          </cell>
          <cell r="AX36">
            <v>35.369999999999997</v>
          </cell>
          <cell r="AY36">
            <v>17.54</v>
          </cell>
          <cell r="AZ36">
            <v>18</v>
          </cell>
          <cell r="BA36">
            <v>32.630000000000003</v>
          </cell>
          <cell r="BB36">
            <v>30.77</v>
          </cell>
          <cell r="BC36">
            <v>16.96</v>
          </cell>
          <cell r="BD36">
            <v>17</v>
          </cell>
          <cell r="BE36">
            <v>36.19</v>
          </cell>
          <cell r="BF36">
            <v>33.89</v>
          </cell>
          <cell r="BG36">
            <v>16.91</v>
          </cell>
          <cell r="BH36">
            <v>40.376904570970332</v>
          </cell>
        </row>
        <row r="37">
          <cell r="BH37" t="str">
            <v/>
          </cell>
        </row>
        <row r="38">
          <cell r="BH38" t="str">
            <v/>
          </cell>
        </row>
        <row r="39">
          <cell r="BH39" t="str">
            <v/>
          </cell>
        </row>
        <row r="40">
          <cell r="BH40" t="str">
            <v/>
          </cell>
        </row>
        <row r="41">
          <cell r="BH41" t="str">
            <v/>
          </cell>
        </row>
        <row r="42">
          <cell r="BH42" t="str">
            <v/>
          </cell>
        </row>
        <row r="43">
          <cell r="BH43" t="str">
            <v/>
          </cell>
        </row>
        <row r="44">
          <cell r="BH44" t="str">
            <v/>
          </cell>
        </row>
        <row r="45">
          <cell r="BH45" t="str">
            <v/>
          </cell>
        </row>
        <row r="46">
          <cell r="BH46" t="str">
            <v/>
          </cell>
        </row>
        <row r="47">
          <cell r="BH47" t="str">
            <v/>
          </cell>
        </row>
        <row r="48">
          <cell r="BH48" t="str">
            <v/>
          </cell>
        </row>
        <row r="49">
          <cell r="BH49" t="str">
            <v/>
          </cell>
        </row>
        <row r="50">
          <cell r="BH50" t="str">
            <v/>
          </cell>
        </row>
        <row r="51">
          <cell r="BH51" t="str">
            <v/>
          </cell>
        </row>
        <row r="52">
          <cell r="BH52" t="str">
            <v/>
          </cell>
        </row>
        <row r="53">
          <cell r="BH53" t="str">
            <v/>
          </cell>
        </row>
        <row r="54">
          <cell r="BH54" t="str">
            <v/>
          </cell>
        </row>
        <row r="55">
          <cell r="BH55" t="str">
            <v/>
          </cell>
        </row>
        <row r="56">
          <cell r="BH56" t="str">
            <v/>
          </cell>
        </row>
        <row r="57">
          <cell r="BH57" t="str">
            <v/>
          </cell>
        </row>
        <row r="58">
          <cell r="BH58" t="str">
            <v/>
          </cell>
        </row>
        <row r="59">
          <cell r="BH59" t="str">
            <v/>
          </cell>
        </row>
        <row r="60">
          <cell r="BH60" t="str">
            <v/>
          </cell>
        </row>
        <row r="61">
          <cell r="BH61" t="str">
            <v/>
          </cell>
        </row>
        <row r="62">
          <cell r="BH62" t="str">
            <v/>
          </cell>
        </row>
        <row r="63">
          <cell r="BH63" t="str">
            <v/>
          </cell>
        </row>
        <row r="64">
          <cell r="BH64" t="str">
            <v/>
          </cell>
        </row>
        <row r="65">
          <cell r="BH65" t="str">
            <v/>
          </cell>
        </row>
        <row r="66">
          <cell r="BH66" t="str">
            <v/>
          </cell>
        </row>
        <row r="67">
          <cell r="BH67" t="str">
            <v/>
          </cell>
        </row>
        <row r="68">
          <cell r="BH68" t="str">
            <v/>
          </cell>
        </row>
        <row r="69">
          <cell r="BH69" t="str">
            <v/>
          </cell>
        </row>
        <row r="70">
          <cell r="BH70" t="str">
            <v/>
          </cell>
        </row>
        <row r="71">
          <cell r="BH71" t="str">
            <v/>
          </cell>
        </row>
      </sheetData>
      <sheetData sheetId="1" refreshError="1"/>
      <sheetData sheetId="2" refreshError="1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EVA"/>
      <sheetName val="Program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  <sheetName val="DATOS DE ENTRADA"/>
      <sheetName val="ITEMS"/>
      <sheetName val="Est_y_Dis1"/>
      <sheetName val="Fondo_Ensayos1"/>
      <sheetName val="Obra_puente1"/>
      <sheetName val="Fondo_Ajustes1"/>
      <sheetName val="FACTOR_MULTIPLICADOR1"/>
      <sheetName val="Datos_Generales1"/>
      <sheetName val="APU_ANTICORROSIVO1"/>
      <sheetName val="APU_LIMPIEZA_Y_PINTURA1"/>
      <sheetName val="APU_REFUERZOS1"/>
      <sheetName val="APU_ADECUACIÓN_PASAMANOS1"/>
      <sheetName val="APU_DESMONTE_BARANDA1"/>
      <sheetName val="APU_REINSTALACIÓN_BARANDA1"/>
      <sheetName val="APU_BARANDA_NUEVA1"/>
      <sheetName val="APU_PINTURA_BARANDA1"/>
      <sheetName val="APU_CONCRETO_-_METALDECK1"/>
      <sheetName val="DATOS_DE_ENTRADA"/>
    </sheetNames>
    <sheetDataSet>
      <sheetData sheetId="0">
        <row r="105">
          <cell r="J105">
            <v>0.2394</v>
          </cell>
        </row>
      </sheetData>
      <sheetData sheetId="1" refreshError="1"/>
      <sheetData sheetId="2" refreshError="1"/>
      <sheetData sheetId="3" refreshError="1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PRESUPUESTO GENERAL"/>
    </sheetNames>
    <sheetDataSet>
      <sheetData sheetId="0" refreshError="1"/>
      <sheetData sheetId="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CTUBRE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SEPARADO"/>
      <sheetName val="Valor propuesta"/>
      <sheetName val="cantob salitre CM"/>
      <sheetName val="29A Ob. VARIAS"/>
      <sheetName val="CLAVES"/>
      <sheetName val=" 9A, 10A 12A,15A"/>
      <sheetName val="CONCRETOS"/>
      <sheetName val="14.2 ILUMINA"/>
      <sheetName val="14.1 C INSP"/>
      <sheetName val="ITEM 13 PUENTES"/>
      <sheetName val="ITEM 12 SEÑAL"/>
      <sheetName val="ITEM 10-11"/>
      <sheetName val="ITEM 9 MOBILIARIO URBANO"/>
      <sheetName val="ITEM 8 PISOS"/>
      <sheetName val="ITEM 7 PRADO"/>
      <sheetName val="ITEM 6 ARBORIZACION"/>
      <sheetName val="ITEM 4 RELLE"/>
      <sheetName val="ITEM 3 EXCAV"/>
      <sheetName val="ITEM 2 IU"/>
      <sheetName val="ITEM 1SP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2">
          <cell r="E12">
            <v>50000</v>
          </cell>
          <cell r="G12">
            <v>1</v>
          </cell>
        </row>
        <row r="13">
          <cell r="E13">
            <v>30000</v>
          </cell>
        </row>
        <row r="20">
          <cell r="C20" t="str">
            <v>HERRAMIENTA MENOR</v>
          </cell>
          <cell r="E20">
            <v>300</v>
          </cell>
          <cell r="G20">
            <v>1</v>
          </cell>
        </row>
        <row r="24">
          <cell r="C24" t="str">
            <v>RANA</v>
          </cell>
          <cell r="E24">
            <v>30000</v>
          </cell>
          <cell r="G24">
            <v>1</v>
          </cell>
        </row>
        <row r="27">
          <cell r="G27">
            <v>1</v>
          </cell>
        </row>
        <row r="33">
          <cell r="E33">
            <v>960</v>
          </cell>
        </row>
        <row r="38">
          <cell r="E38">
            <v>20</v>
          </cell>
          <cell r="G38">
            <v>1</v>
          </cell>
        </row>
        <row r="39">
          <cell r="E39">
            <v>800</v>
          </cell>
        </row>
        <row r="43">
          <cell r="E43">
            <v>12000</v>
          </cell>
          <cell r="G43">
            <v>1</v>
          </cell>
        </row>
        <row r="66">
          <cell r="G66">
            <v>1</v>
          </cell>
        </row>
        <row r="87">
          <cell r="E87">
            <v>360</v>
          </cell>
        </row>
        <row r="92">
          <cell r="G92">
            <v>1</v>
          </cell>
        </row>
        <row r="95">
          <cell r="E95">
            <v>231854.99999999997</v>
          </cell>
        </row>
        <row r="97">
          <cell r="E97">
            <v>208604</v>
          </cell>
        </row>
        <row r="103">
          <cell r="C103" t="str">
            <v>DESPERDICIO</v>
          </cell>
          <cell r="E103">
            <v>1</v>
          </cell>
          <cell r="G103">
            <v>1</v>
          </cell>
        </row>
        <row r="116">
          <cell r="C116" t="str">
            <v>GEOTEXTIL</v>
          </cell>
          <cell r="E116">
            <v>3350</v>
          </cell>
          <cell r="G116">
            <v>1</v>
          </cell>
        </row>
        <row r="121">
          <cell r="E121">
            <v>140</v>
          </cell>
        </row>
        <row r="177">
          <cell r="E177">
            <v>13500</v>
          </cell>
          <cell r="G177">
            <v>1</v>
          </cell>
        </row>
        <row r="191">
          <cell r="C191" t="str">
            <v>PUNTA P/MACHIN</v>
          </cell>
          <cell r="E191">
            <v>32000</v>
          </cell>
          <cell r="G191">
            <v>1</v>
          </cell>
        </row>
        <row r="192">
          <cell r="E192">
            <v>6000</v>
          </cell>
          <cell r="G192">
            <v>1</v>
          </cell>
        </row>
        <row r="193">
          <cell r="E193">
            <v>7000</v>
          </cell>
          <cell r="G193">
            <v>1</v>
          </cell>
        </row>
        <row r="226">
          <cell r="G226">
            <v>1</v>
          </cell>
        </row>
        <row r="228">
          <cell r="E228">
            <v>4500</v>
          </cell>
          <cell r="G228">
            <v>1</v>
          </cell>
        </row>
        <row r="234">
          <cell r="G234">
            <v>1</v>
          </cell>
        </row>
        <row r="237">
          <cell r="E237">
            <v>28000</v>
          </cell>
        </row>
        <row r="242">
          <cell r="G242">
            <v>1</v>
          </cell>
        </row>
        <row r="247">
          <cell r="G247">
            <v>1</v>
          </cell>
        </row>
        <row r="248">
          <cell r="E248">
            <v>100</v>
          </cell>
          <cell r="G248">
            <v>1</v>
          </cell>
        </row>
        <row r="266">
          <cell r="E266">
            <v>68000</v>
          </cell>
        </row>
        <row r="272">
          <cell r="E272">
            <v>32000</v>
          </cell>
          <cell r="G272">
            <v>1</v>
          </cell>
        </row>
        <row r="278">
          <cell r="E278">
            <v>1400</v>
          </cell>
          <cell r="G278">
            <v>1</v>
          </cell>
        </row>
        <row r="287">
          <cell r="E287">
            <v>5000</v>
          </cell>
          <cell r="G287">
            <v>1</v>
          </cell>
        </row>
        <row r="289">
          <cell r="E289">
            <v>4800</v>
          </cell>
          <cell r="G289">
            <v>1</v>
          </cell>
        </row>
        <row r="291">
          <cell r="C291" t="str">
            <v>MANO OBRA RELLENOS T6</v>
          </cell>
          <cell r="E291">
            <v>3850</v>
          </cell>
          <cell r="G291">
            <v>1</v>
          </cell>
        </row>
        <row r="292">
          <cell r="C292" t="str">
            <v>MANO OBRA RELLENOS T7</v>
          </cell>
          <cell r="E292">
            <v>1980</v>
          </cell>
          <cell r="G292">
            <v>1</v>
          </cell>
        </row>
        <row r="385">
          <cell r="G385">
            <v>1</v>
          </cell>
        </row>
        <row r="387">
          <cell r="E387">
            <v>22</v>
          </cell>
          <cell r="G387">
            <v>1</v>
          </cell>
        </row>
        <row r="388">
          <cell r="E388">
            <v>1</v>
          </cell>
          <cell r="G388">
            <v>1</v>
          </cell>
        </row>
        <row r="389">
          <cell r="E389">
            <v>2</v>
          </cell>
          <cell r="G389">
            <v>1</v>
          </cell>
        </row>
        <row r="390">
          <cell r="E390">
            <v>4</v>
          </cell>
          <cell r="G390">
            <v>1</v>
          </cell>
        </row>
        <row r="391">
          <cell r="G391">
            <v>1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SOS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NITARIOS GENERALES"/>
    </sheetNames>
    <definedNames>
      <definedName name="ERR"/>
    </defined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alor propuesta"/>
      <sheetName val="ITEM 1SP"/>
      <sheetName val="ITEM 2 IU"/>
      <sheetName val="ITEM 3 EXCAV"/>
      <sheetName val="ITEM 4 RELLE"/>
      <sheetName val="ITEM 6 ARBORIZQCION"/>
      <sheetName val="ITEM 7 PRADO"/>
      <sheetName val="ITEM 8 PISOS"/>
      <sheetName val="ITEM 9 MOBILIARIO URBANO"/>
      <sheetName val="9A 10A 11A 12A 15A"/>
      <sheetName val="ITEM 10-11"/>
      <sheetName val="ITEM 12 SEÑAL"/>
      <sheetName val="ITEM 13 PUENTES"/>
      <sheetName val="14.1 C INSP"/>
      <sheetName val="CLAVES"/>
      <sheetName val="14.2 ILUMINA"/>
      <sheetName val="29A Ob. VARIAS"/>
    </sheetNames>
    <sheetDataSet>
      <sheetData sheetId="0">
        <row r="40">
          <cell r="E40">
            <v>15150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40">
          <cell r="E40">
            <v>15150</v>
          </cell>
          <cell r="G40">
            <v>1</v>
          </cell>
        </row>
        <row r="41">
          <cell r="E41">
            <v>12500</v>
          </cell>
          <cell r="G41">
            <v>1</v>
          </cell>
        </row>
        <row r="42">
          <cell r="E42">
            <v>7000</v>
          </cell>
          <cell r="G42">
            <v>1</v>
          </cell>
        </row>
        <row r="43">
          <cell r="E43">
            <v>20150</v>
          </cell>
          <cell r="G43">
            <v>1</v>
          </cell>
        </row>
        <row r="44">
          <cell r="E44">
            <v>8150</v>
          </cell>
          <cell r="G44">
            <v>1</v>
          </cell>
        </row>
        <row r="45">
          <cell r="E45">
            <v>15150</v>
          </cell>
          <cell r="G45">
            <v>1</v>
          </cell>
        </row>
        <row r="46">
          <cell r="E46">
            <v>8000</v>
          </cell>
          <cell r="G46">
            <v>1</v>
          </cell>
        </row>
        <row r="47">
          <cell r="E47">
            <v>10150</v>
          </cell>
          <cell r="G47">
            <v>1</v>
          </cell>
        </row>
        <row r="48">
          <cell r="G48">
            <v>1</v>
          </cell>
        </row>
        <row r="49">
          <cell r="E49">
            <v>8000</v>
          </cell>
          <cell r="G49">
            <v>1</v>
          </cell>
        </row>
        <row r="50">
          <cell r="E50">
            <v>14000</v>
          </cell>
          <cell r="G50">
            <v>1</v>
          </cell>
        </row>
        <row r="51">
          <cell r="E51">
            <v>8150</v>
          </cell>
          <cell r="G51">
            <v>1</v>
          </cell>
        </row>
        <row r="52">
          <cell r="E52">
            <v>10150</v>
          </cell>
          <cell r="G52">
            <v>1</v>
          </cell>
        </row>
        <row r="53">
          <cell r="E53">
            <v>8150</v>
          </cell>
          <cell r="G53">
            <v>1</v>
          </cell>
        </row>
        <row r="253">
          <cell r="E253">
            <v>12000</v>
          </cell>
          <cell r="G253">
            <v>1</v>
          </cell>
        </row>
      </sheetData>
      <sheetData sheetId="15"/>
      <sheetData sheetId="1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"/>
      <sheetName val="\Documents and Settings\mromero"/>
      <sheetName val="\K\Documents and Settings\mrome"/>
    </sheetNames>
    <definedNames>
      <definedName name="absc"/>
    </definedNames>
    <sheetDataSet>
      <sheetData sheetId="0"/>
      <sheetData sheetId="1" refreshError="1"/>
      <sheetData sheetId="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</sheetNames>
    <definedNames>
      <definedName name="absc"/>
    </defined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S BASIC"/>
      <sheetName val="LISTADO DE MATERIALES Y EQUIPOS"/>
    </sheetNames>
    <sheetDataSet>
      <sheetData sheetId="0" refreshError="1"/>
      <sheetData sheetId="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1"/>
    </sheetNames>
    <sheetDataSet>
      <sheetData sheetId="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\K\a  aaInformación GRUPO 4\A M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la"/>
    </sheetNames>
    <sheetDataSet>
      <sheetData sheetId="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\\AUTOCAD\Doc comp_ Autocad\a  "/>
      <sheetName val="aCCIDENTES DE 1995 - 1996"/>
      <sheetName val="\documentos\Downloads\AUTOCAD\D"/>
    </sheetNames>
    <definedNames>
      <definedName name="absc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D"/>
      <sheetName val="CARRETERAS"/>
      <sheetName val="GENERALIDADES 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 P. U."/>
      <sheetName val="APU PART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5094-2003"/>
      <sheetName val="FINANCIERA"/>
      <sheetName val="DATOS"/>
      <sheetName val="PREACTA"/>
      <sheetName val="ESTADO VÍA-CRIT.TECNICO"/>
      <sheetName val="FLUJOS"/>
      <sheetName val="BASE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\\Pc1\E\AMV-3005-2005\ADMON GRU"/>
      <sheetName val="General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APU"/>
      <sheetName val="MAT"/>
      <sheetName val="MDEO"/>
      <sheetName val="C-M-H"/>
      <sheetName val="Datos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Consolidado"/>
      <sheetName val="Resumen Gral"/>
      <sheetName val="A.P.U.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RESUMEN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RESUMEN "/>
      <sheetName val="Preacta N°5"/>
      <sheetName val="#¡REF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ASTREA"/>
      <sheetName val="201,2"/>
      <sheetName val="200,2"/>
      <sheetName val="201,12"/>
      <sheetName val="231.1"/>
      <sheetName val="661.1 TIPO I"/>
      <sheetName val="681,1"/>
      <sheetName val="801.1"/>
      <sheetName val="801.2"/>
      <sheetName val="801.3"/>
      <sheetName val="801.4"/>
      <sheetName val="801.5"/>
      <sheetName val="801.6"/>
      <sheetName val="801.7"/>
      <sheetName val="621,1"/>
      <sheetName val="200,1"/>
      <sheetName val="201,1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interventoria"/>
      <sheetName val="TRANSP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1.3"/>
      <sheetName val="Programación"/>
      <sheetName val="Presupuesto "/>
      <sheetName val="8.3"/>
      <sheetName val="9.2"/>
      <sheetName val="12.2"/>
      <sheetName val="12.3"/>
      <sheetName val="13.1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OCTUBRE"/>
      <sheetName val="ACARREO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General"/>
      <sheetName val="ALZATE"/>
      <sheetName val="CAMIONEROS"/>
      <sheetName val="AC2-AG96"/>
      <sheetName val="Preacta Jul-Ago"/>
      <sheetName val="VRL"/>
      <sheetName val="Base Granular"/>
      <sheetName val="Reciclaje"/>
      <sheetName val="Cemento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ACUMULADO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DICIEMBRE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Noviembre"/>
      <sheetName val="Enero"/>
      <sheetName val="Febrero"/>
      <sheetName val="Marzo"/>
      <sheetName val="Abril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BDATOS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aCCIDENTES DE 19"/>
      <sheetName val="PU (2)"/>
      <sheetName val="PROY ORIGINAL"/>
      <sheetName val="INV"/>
      <sheetName val="AASHTO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Job Log"/>
      <sheetName val="Sand Amount Calc"/>
      <sheetName val="Wash Pipe Tally"/>
      <sheetName val="SAND CALC HEIGHT-GRAFICA"/>
      <sheetName val="Risk A"/>
      <sheetName val="tubos e informaçoes"/>
      <sheetName val="col de teste"/>
      <sheetName val="cálculos"/>
      <sheetName val="esq. de poço"/>
      <sheetName val="Client (2)"/>
      <sheetName val="estimulacion "/>
      <sheetName val="CT &amp; N2"/>
      <sheetName val="fluidos"/>
      <sheetName val="Cementación"/>
      <sheetName val="PULI-3"/>
      <sheetName val="PULI-7"/>
      <sheetName val="PULI-7 WTF"/>
      <sheetName val="Formato"/>
      <sheetName val="Chart1"/>
      <sheetName val="Chart2"/>
      <sheetName val="String DST2"/>
      <sheetName val="String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TANQUES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FrontCover"/>
      <sheetName val="Sidecover"/>
      <sheetName val="Contents"/>
      <sheetName val="1.Scorecard"/>
      <sheetName val="2.RIR Section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8. Battery Inventory"/>
      <sheetName val="19. MLWD Performance Sp(1)"/>
      <sheetName val="19. MLWD Performance Eng(2)"/>
      <sheetName val="19. DD Performance Sp (3)"/>
      <sheetName val="19. DD Performance Eng (4)"/>
      <sheetName val="20. Wishlist"/>
      <sheetName val="21. Trainee Appraisal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 TALLY "/>
      <sheetName val="TALLY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Sheet2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Formulario"/>
      <sheetName val="Tks"/>
      <sheetName val="Novedades"/>
      <sheetName val="Pruebas"/>
      <sheetName val="Quimicos"/>
      <sheetName val="Database"/>
      <sheetName val="Marché"/>
      <sheetName val="Daily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REPORT"/>
      <sheetName val="CAL2"/>
      <sheetName val="TK 482"/>
      <sheetName val="Module2"/>
      <sheetName val="DATA BASE HORA A HORA"/>
      <sheetName val="Reporte produccion Abanico 33 S"/>
      <sheetName val="POR1"/>
      <sheetName val="SWAB 02"/>
      <sheetName val="GRAF. SWAB 02"/>
      <sheetName val="NIVELES 02"/>
      <sheetName val="Est. Mec. La Hocha"/>
      <sheetName val="Sheet3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Graficas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MATERIALES 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Distribución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Bomba SERVIRENT "/>
      <sheetName val="A"/>
      <sheetName val="INFORMATION"/>
      <sheetName val="CALCULATIONS"/>
      <sheetName val="RESULTS"/>
      <sheetName val="Module1"/>
      <sheetName val="SOLDADURA CBE 1093"/>
      <sheetName val="SOLDADURA CBE 1093 (2)"/>
      <sheetName val="TANQUE C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Module Macro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UASITLA"/>
      <sheetName val="GRADIENTE DE TEMPERATURA"/>
      <sheetName val="MEMÓRIA"/>
      <sheetName val="YOYO"/>
      <sheetName val="SPRO"/>
      <sheetName val="LINC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ANEXO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C"/>
      <sheetName val="WellTestData1"/>
      <sheetName val="Events1"/>
      <sheetName val="complete events"/>
      <sheetName val="Procedure.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Scorecard 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GOSTO"/>
      <sheetName val="AFORO (2)"/>
      <sheetName val="AFORO"/>
      <sheetName val="Tabla 5A"/>
      <sheetName val="LiquidarTK"/>
      <sheetName val="D.GUA.TK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BUSCADOR"/>
      <sheetName val="TK DIESEL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Scorecard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Resumen Ventas"/>
      <sheetName val="Resumen Regalias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Plan"/>
      <sheetName val="\Users\JoseGabriel\Downloads\Ví"/>
      <sheetName val="\Users\JoseGabriel\Documents\Mi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4"/>
      <sheetName val="2.5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PPTO (VIEJO)"/>
      <sheetName val="CO"/>
      <sheetName val="PPTO"/>
      <sheetName val="LISTA APU"/>
      <sheetName val="BASICOS"/>
      <sheetName val="MANUAL"/>
      <sheetName val="Insumo"/>
      <sheetName val="M.Obra"/>
      <sheetName val="Precios 08-arquit en proceso"/>
      <sheetName val="unit2008-ARQUIT EN PROCESO"/>
      <sheetName val="Precios 08-vias"/>
      <sheetName val="unit2008-VIAS"/>
      <sheetName val="Costo Real 2008"/>
      <sheetName val="cotizaciones 2008"/>
      <sheetName val="ACEROS 60000 PSI"/>
      <sheetName val="cuadrilla 2008"/>
      <sheetName val="RENDI"/>
      <sheetName val="PRESUPUESTO LICITACIÓN SRN 001"/>
      <sheetName val="SRN_005"/>
      <sheetName val="201,10"/>
      <sheetName val="201,13"/>
      <sheetName val="INSUMO D"/>
      <sheetName val="INFOR. GENERAL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BASE G."/>
      <sheetName val="DESPIECE ACERO"/>
      <sheetName val="REGISTRO FOTOGRAFICO"/>
      <sheetName val="volumen 1"/>
      <sheetName val="volumen 2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resumen carcel x 16.7%"/>
      <sheetName val="resumen carcel "/>
      <sheetName val="resumen carcel con baño x 16.7%"/>
      <sheetName val="resumen carcel con baño"/>
      <sheetName val="Unitario "/>
      <sheetName val="Auxiliares "/>
      <sheetName val="Análisis de cuadrillas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Insum"/>
      <sheetName val="ANALISIS BASICOS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INFLA Y DEPR 2004"/>
      <sheetName val="BORRADOR"/>
      <sheetName val="ACT AXAPTA"/>
      <sheetName val="Hoja9"/>
      <sheetName val="MAYO"/>
      <sheetName val="JUNIO"/>
      <sheetName val="JULIO"/>
      <sheetName val="SEPT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ARIF2002"/>
      <sheetName val="Ppto EL COPEY"/>
      <sheetName val="bocatoma"/>
      <sheetName val="MO"/>
      <sheetName val="ANALISIS DE PRECIOS BASICOS"/>
      <sheetName val="PRESUPUESTO GENERAL"/>
      <sheetName val="P. MATERIAL A.C.T CER"/>
      <sheetName val="ANALISIS DE PRECIOS UNITARIOS"/>
      <sheetName val="P. TOTALES"/>
      <sheetName val="Grupo 3 "/>
      <sheetName val="Grupo 2."/>
      <sheetName val="Informe semanal 22"/>
      <sheetName val="Lista chequeo"/>
      <sheetName val="Acta de Comité de Obra"/>
      <sheetName val="Acta de Comité de Obra 12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4.4"/>
      <sheetName val=".5.2"/>
      <sheetName val=".5.3"/>
      <sheetName val=".5.4"/>
      <sheetName val="5.6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residuales"/>
      <sheetName val="Combinadas"/>
      <sheetName val="PRESTA (2)"/>
      <sheetName val="BASE (2)"/>
      <sheetName val="FORMULARIO AIU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OFERTA ECON"/>
      <sheetName val="Portada Sobre 1"/>
      <sheetName val="Generales"/>
      <sheetName val="Documentos Sobre 1"/>
      <sheetName val="Experencia Epecifica"/>
      <sheetName val="Evaluación Sobre 1"/>
      <sheetName val="Documentos Resp Sobre 1"/>
      <sheetName val="Respuesta a Obs Sobre 1"/>
      <sheetName val="Acta Sobre 2"/>
      <sheetName val="Chequeo Aritmetico"/>
      <sheetName val="Económico"/>
      <sheetName val="Resumen Evaluación"/>
      <sheetName val="Informe Final Evaluación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CUADRILLA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org. Formato No.3"/>
      <sheetName val="p.admtivo Formato No. 3A"/>
      <sheetName val="p.tecnico-3B"/>
      <sheetName val="subcottos 7"/>
      <sheetName val="equipos-4"/>
      <sheetName val="Formato 9 Ob Civ Exist LIQ+GNV"/>
      <sheetName val="Formato 10 Ob Civ Nueva LIQ+GNV"/>
      <sheetName val="flujo "/>
      <sheetName val="listado mat"/>
      <sheetName val="programacion EXIST"/>
      <sheetName val="programacion NUEVA"/>
      <sheetName val="Contenido"/>
      <sheetName val="Ref"/>
      <sheetName val="Pendientes"/>
      <sheetName val="Modificaciones"/>
      <sheetName val="Azud"/>
      <sheetName val="Captación"/>
      <sheetName val="Captación Memoria"/>
      <sheetName val="Conducción Capt-Des"/>
      <sheetName val="BoxCulvert"/>
      <sheetName val="BoxCulvert Memoria"/>
      <sheetName val="ListadoMaestro"/>
      <sheetName val="aux"/>
      <sheetName val="CORTE No.2"/>
      <sheetName val="2.3"/>
      <sheetName val="2.6"/>
      <sheetName val="2.7"/>
      <sheetName val="2.8"/>
      <sheetName val="2.9"/>
      <sheetName val="2.10"/>
      <sheetName val="2.11"/>
      <sheetName val="2.12"/>
      <sheetName val="2.13"/>
      <sheetName val="2.14"/>
      <sheetName val="2.15"/>
      <sheetName val="2.16"/>
      <sheetName val="2.17"/>
      <sheetName val="2.18"/>
      <sheetName val="2.19"/>
      <sheetName val="2.20"/>
      <sheetName val="2.21"/>
      <sheetName val="2.22"/>
      <sheetName val="2.23"/>
      <sheetName val="2.24"/>
      <sheetName val="2.25"/>
      <sheetName val="3.9"/>
      <sheetName val="3.10"/>
      <sheetName val="3.11"/>
      <sheetName val="3.12"/>
      <sheetName val="3.13"/>
      <sheetName val="3.14"/>
      <sheetName val="3.15"/>
      <sheetName val="3.16"/>
      <sheetName val="3.17"/>
      <sheetName val="3.18"/>
      <sheetName val="3.19"/>
      <sheetName val="3.20"/>
      <sheetName val="3.21"/>
      <sheetName val="3.22"/>
      <sheetName val="3.23"/>
      <sheetName val="3.24"/>
      <sheetName val="3.25"/>
      <sheetName val="3.26"/>
      <sheetName val="5.7"/>
      <sheetName val="5.8"/>
      <sheetName val="5.9"/>
      <sheetName val="5.10"/>
      <sheetName val="5.11"/>
      <sheetName val="5.12"/>
      <sheetName val="5.13"/>
      <sheetName val="5.14"/>
      <sheetName val="5.15"/>
      <sheetName val="5.16"/>
      <sheetName val="5.17"/>
      <sheetName val="5.18"/>
      <sheetName val="5.19"/>
      <sheetName val="5.20"/>
      <sheetName val="5.21"/>
      <sheetName val="5.22"/>
      <sheetName val="5.23"/>
      <sheetName val="5.24"/>
      <sheetName val="5.25"/>
      <sheetName val="5.26"/>
      <sheetName val="5.27"/>
      <sheetName val="5.28"/>
      <sheetName val="5.29"/>
      <sheetName val="5.30"/>
      <sheetName val="5.31"/>
      <sheetName val="5.32"/>
      <sheetName val="5.33"/>
      <sheetName val="5.34"/>
      <sheetName val="5.35"/>
      <sheetName val="5.36"/>
      <sheetName val="5.37"/>
      <sheetName val="5.38"/>
      <sheetName val="5.39"/>
      <sheetName val="5.40"/>
      <sheetName val="5.41"/>
      <sheetName val="5.42"/>
      <sheetName val="7.12"/>
      <sheetName val="7.13"/>
      <sheetName val="7.14"/>
      <sheetName val="7.15"/>
      <sheetName val="7.16"/>
      <sheetName val="7.17"/>
      <sheetName val="7.18"/>
      <sheetName val="7.19"/>
      <sheetName val="7.20"/>
      <sheetName val="7.21"/>
      <sheetName val="7.22"/>
      <sheetName val="7.23"/>
      <sheetName val="7.24"/>
      <sheetName val="7.25"/>
      <sheetName val="7.26"/>
      <sheetName val="7.27"/>
      <sheetName val="7.28"/>
      <sheetName val="7.29"/>
      <sheetName val="7.30"/>
      <sheetName val="7.31"/>
      <sheetName val="7.32"/>
      <sheetName val="7.33"/>
      <sheetName val="7.34"/>
      <sheetName val="7.35"/>
      <sheetName val="7.36"/>
      <sheetName val="7.37"/>
      <sheetName val="7.38"/>
      <sheetName val="7.39"/>
      <sheetName val="7.40"/>
      <sheetName val="7.41"/>
      <sheetName val="7.42"/>
      <sheetName val="7.43"/>
      <sheetName val="7.44"/>
      <sheetName val="7.45"/>
      <sheetName val="7.46"/>
      <sheetName val="7.47"/>
      <sheetName val="7.48"/>
      <sheetName val="7.49"/>
      <sheetName val="7.50"/>
      <sheetName val="7.51"/>
      <sheetName val="7.52"/>
      <sheetName val="7.53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10.11"/>
      <sheetName val="10.12"/>
      <sheetName val="10.13"/>
      <sheetName val="10.14"/>
      <sheetName val="10.15"/>
      <sheetName val="10.16"/>
      <sheetName val="10.17"/>
      <sheetName val="10.18"/>
      <sheetName val="10.19"/>
      <sheetName val="10.20"/>
      <sheetName val="10.21"/>
      <sheetName val="10.22"/>
      <sheetName val="11.2"/>
      <sheetName val="11.3"/>
      <sheetName val="11.4"/>
      <sheetName val="11.5"/>
      <sheetName val="11.6"/>
      <sheetName val="11.7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13.29"/>
      <sheetName val="13.30"/>
      <sheetName val="13.31"/>
      <sheetName val="13.32"/>
      <sheetName val="13.33"/>
      <sheetName val="13.34"/>
      <sheetName val="13.35"/>
      <sheetName val="13.36"/>
      <sheetName val="13.37"/>
      <sheetName val="13.38"/>
      <sheetName val="13.39"/>
      <sheetName val="13.40"/>
      <sheetName val="13.41"/>
      <sheetName val="13.42"/>
      <sheetName val="13.43"/>
      <sheetName val="13.44"/>
      <sheetName val="13.45"/>
      <sheetName val="13.46"/>
      <sheetName val="13.47"/>
      <sheetName val="13.48"/>
      <sheetName val="13.49"/>
      <sheetName val="13.50"/>
      <sheetName val="13.51"/>
      <sheetName val="13.52"/>
      <sheetName val="13.53"/>
      <sheetName val="13.54"/>
      <sheetName val="13.55"/>
      <sheetName val="13.56"/>
      <sheetName val="13.57"/>
      <sheetName val="13.58"/>
      <sheetName val="13.59"/>
      <sheetName val="13.60"/>
      <sheetName val="13.61"/>
      <sheetName val="13.62"/>
      <sheetName val="13.63"/>
      <sheetName val="13.64"/>
      <sheetName val="13.65"/>
      <sheetName val="13.66"/>
      <sheetName val="13.67"/>
      <sheetName val="13.68"/>
      <sheetName val="13.69"/>
      <sheetName val="13.70"/>
      <sheetName val="13.71"/>
      <sheetName val="13.72"/>
      <sheetName val="13.73"/>
      <sheetName val="13.74"/>
      <sheetName val="13.75"/>
      <sheetName val="13.76"/>
      <sheetName val="13.77"/>
      <sheetName val="13.78"/>
      <sheetName val="13.79"/>
      <sheetName val="13.80"/>
      <sheetName val="13.81"/>
      <sheetName val="13.82"/>
      <sheetName val="13.83"/>
      <sheetName val="13.84"/>
      <sheetName val="13.85"/>
      <sheetName val="13.86"/>
      <sheetName val="PORTADA (2)"/>
      <sheetName val="SEMAFORO VIS 5608"/>
      <sheetName val="SEMAFORO VIS 6009"/>
      <sheetName val="TORTA EST. VIAS VIS"/>
      <sheetName val="ESTADO RED TEC"/>
      <sheetName val="SEMAFORO TEC 5608"/>
      <sheetName val="SEMAFORO TEC 6009"/>
      <sheetName val="TORTA EST. VIAS TEC"/>
      <sheetName val="ESTUDI 5608"/>
      <sheetName val="CANT OBRA 5608"/>
      <sheetName val="ESTUDI 6009"/>
      <sheetName val="CANT OBRA 6009"/>
      <sheetName val="Señal Vertical"/>
      <sheetName val="Señal Horizontal"/>
      <sheetName val="\Users\aljipego\Downloads\Vínc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>
        <row r="1">
          <cell r="A1" t="str">
            <v>ITEM</v>
          </cell>
        </row>
      </sheetData>
      <sheetData sheetId="191">
        <row r="1">
          <cell r="A1" t="str">
            <v>EQUIPO</v>
          </cell>
        </row>
      </sheetData>
      <sheetData sheetId="192">
        <row r="1">
          <cell r="A1" t="str">
            <v>ADMINISTRACION</v>
          </cell>
        </row>
      </sheetData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>
        <row r="3">
          <cell r="B3">
            <v>200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>
        <row r="1">
          <cell r="A1" t="str">
            <v>ITEM</v>
          </cell>
        </row>
      </sheetData>
      <sheetData sheetId="215">
        <row r="1">
          <cell r="A1" t="str">
            <v>EQUIPO</v>
          </cell>
        </row>
      </sheetData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/>
      <sheetData sheetId="220"/>
      <sheetData sheetId="221"/>
      <sheetData sheetId="222"/>
      <sheetData sheetId="223"/>
      <sheetData sheetId="224"/>
      <sheetData sheetId="225">
        <row r="1">
          <cell r="A1" t="str">
            <v>ITEM</v>
          </cell>
        </row>
      </sheetData>
      <sheetData sheetId="226">
        <row r="1">
          <cell r="A1" t="str">
            <v>EQUIPO</v>
          </cell>
        </row>
      </sheetData>
      <sheetData sheetId="227">
        <row r="1">
          <cell r="A1" t="str">
            <v>ADMINISTRACION</v>
          </cell>
        </row>
      </sheetData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>
        <row r="1">
          <cell r="A1" t="str">
            <v>ITEM</v>
          </cell>
        </row>
      </sheetData>
      <sheetData sheetId="239">
        <row r="1">
          <cell r="A1" t="str">
            <v>EQUIPO</v>
          </cell>
        </row>
      </sheetData>
      <sheetData sheetId="240">
        <row r="1">
          <cell r="A1" t="str">
            <v>ADMINISTRACION</v>
          </cell>
        </row>
      </sheetData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>
        <row r="1">
          <cell r="A1" t="str">
            <v>ITEM</v>
          </cell>
        </row>
      </sheetData>
      <sheetData sheetId="286">
        <row r="1">
          <cell r="A1" t="str">
            <v>EQUIPO</v>
          </cell>
        </row>
      </sheetData>
      <sheetData sheetId="287">
        <row r="1">
          <cell r="A1" t="str">
            <v>ADMINISTRACION</v>
          </cell>
        </row>
      </sheetData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>
        <row r="1">
          <cell r="A1" t="str">
            <v>ITEM</v>
          </cell>
        </row>
      </sheetData>
      <sheetData sheetId="525">
        <row r="1">
          <cell r="A1" t="str">
            <v>EQUIPO</v>
          </cell>
        </row>
      </sheetData>
      <sheetData sheetId="526">
        <row r="1">
          <cell r="A1" t="str">
            <v>ADMINISTRACION</v>
          </cell>
        </row>
      </sheetData>
      <sheetData sheetId="527"/>
      <sheetData sheetId="528"/>
      <sheetData sheetId="529"/>
      <sheetData sheetId="530"/>
      <sheetData sheetId="531"/>
      <sheetData sheetId="532"/>
      <sheetData sheetId="533"/>
      <sheetData sheetId="534">
        <row r="5">
          <cell r="A5">
            <v>1</v>
          </cell>
        </row>
      </sheetData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 refreshError="1"/>
      <sheetData sheetId="639" refreshError="1"/>
      <sheetData sheetId="640"/>
      <sheetData sheetId="641" refreshError="1"/>
      <sheetData sheetId="642" refreshError="1"/>
      <sheetData sheetId="643" refreshError="1"/>
      <sheetData sheetId="644" refreshError="1"/>
      <sheetData sheetId="645"/>
      <sheetData sheetId="646" refreshError="1"/>
      <sheetData sheetId="647" refreshError="1"/>
      <sheetData sheetId="648"/>
      <sheetData sheetId="649"/>
      <sheetData sheetId="650" refreshError="1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 refreshError="1"/>
      <sheetData sheetId="736"/>
      <sheetData sheetId="737"/>
      <sheetData sheetId="738" refreshError="1"/>
      <sheetData sheetId="739" refreshError="1"/>
      <sheetData sheetId="740" refreshError="1"/>
      <sheetData sheetId="741" refreshError="1"/>
      <sheetData sheetId="742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/>
      <sheetData sheetId="909"/>
      <sheetData sheetId="910">
        <row r="1">
          <cell r="A1" t="str">
            <v>INSTITUTO NACIONAL DE VIAS</v>
          </cell>
        </row>
      </sheetData>
      <sheetData sheetId="911" refreshError="1"/>
      <sheetData sheetId="912" refreshError="1"/>
      <sheetData sheetId="913" refreshError="1"/>
      <sheetData sheetId="914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/>
      <sheetData sheetId="959"/>
      <sheetData sheetId="960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/>
      <sheetData sheetId="1089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/>
      <sheetData sheetId="1109"/>
      <sheetData sheetId="1110"/>
      <sheetData sheetId="1111"/>
      <sheetData sheetId="1112"/>
      <sheetData sheetId="1113"/>
      <sheetData sheetId="1114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/>
      <sheetData sheetId="1745">
        <row r="168">
          <cell r="D168">
            <v>0.16</v>
          </cell>
        </row>
      </sheetData>
      <sheetData sheetId="1746"/>
      <sheetData sheetId="1747">
        <row r="7">
          <cell r="B7">
            <v>1</v>
          </cell>
        </row>
      </sheetData>
      <sheetData sheetId="1748">
        <row r="33">
          <cell r="G33">
            <v>0.59504299999999999</v>
          </cell>
        </row>
      </sheetData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>
        <row r="8">
          <cell r="A8">
            <v>2.1</v>
          </cell>
        </row>
      </sheetData>
      <sheetData sheetId="2522">
        <row r="8">
          <cell r="A8">
            <v>3.1</v>
          </cell>
        </row>
      </sheetData>
      <sheetData sheetId="2523"/>
      <sheetData sheetId="2524"/>
      <sheetData sheetId="2525"/>
      <sheetData sheetId="2526"/>
      <sheetData sheetId="2527"/>
      <sheetData sheetId="2528">
        <row r="3">
          <cell r="A3">
            <v>1</v>
          </cell>
        </row>
      </sheetData>
      <sheetData sheetId="2529"/>
      <sheetData sheetId="2530"/>
      <sheetData sheetId="2531"/>
      <sheetData sheetId="2532"/>
      <sheetData sheetId="2533"/>
      <sheetData sheetId="2534" refreshError="1"/>
      <sheetData sheetId="2535">
        <row r="1">
          <cell r="A1" t="str">
            <v>LISTADO DE INSUMOS GENERAL</v>
          </cell>
        </row>
      </sheetData>
      <sheetData sheetId="2536" refreshError="1"/>
      <sheetData sheetId="2537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 refreshError="1"/>
      <sheetData sheetId="2747"/>
      <sheetData sheetId="2748"/>
      <sheetData sheetId="2749" refreshError="1"/>
      <sheetData sheetId="2750" refreshError="1"/>
      <sheetData sheetId="2751" refreshError="1"/>
      <sheetData sheetId="2752" refreshError="1"/>
      <sheetData sheetId="2753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/>
      <sheetData sheetId="2800"/>
      <sheetData sheetId="2801"/>
      <sheetData sheetId="2802"/>
      <sheetData sheetId="2803"/>
      <sheetData sheetId="2804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/>
      <sheetData sheetId="2817">
        <row r="3">
          <cell r="A3">
            <v>1</v>
          </cell>
        </row>
      </sheetData>
      <sheetData sheetId="2818"/>
      <sheetData sheetId="2819"/>
      <sheetData sheetId="2820"/>
      <sheetData sheetId="2821"/>
      <sheetData sheetId="2822"/>
      <sheetData sheetId="2823"/>
      <sheetData sheetId="2824">
        <row r="1">
          <cell r="A1" t="str">
            <v>LISTADO DE INSUMOS GENERAL</v>
          </cell>
        </row>
      </sheetData>
      <sheetData sheetId="2825" refreshError="1"/>
      <sheetData sheetId="2826" refreshError="1"/>
      <sheetData sheetId="2827" refreshError="1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>
        <row r="1">
          <cell r="A1" t="str">
            <v>INSTITUTO NACIONAL DE VIAS</v>
          </cell>
        </row>
      </sheetData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>
        <row r="4">
          <cell r="B4">
            <v>39886</v>
          </cell>
        </row>
      </sheetData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>
        <row r="1">
          <cell r="A1" t="str">
            <v>EQUIPO</v>
          </cell>
        </row>
      </sheetData>
      <sheetData sheetId="3011">
        <row r="1">
          <cell r="A1" t="str">
            <v>ITEM</v>
          </cell>
        </row>
      </sheetData>
      <sheetData sheetId="3012">
        <row r="1">
          <cell r="A1" t="str">
            <v>EQUIPO</v>
          </cell>
        </row>
      </sheetData>
      <sheetData sheetId="3013">
        <row r="1">
          <cell r="A1" t="str">
            <v>ADMINISTRACION</v>
          </cell>
        </row>
      </sheetData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>
        <row r="52">
          <cell r="B52" t="str">
            <v>ANTICIPO</v>
          </cell>
        </row>
      </sheetData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>
        <row r="1">
          <cell r="A1" t="str">
            <v>ITEM</v>
          </cell>
        </row>
      </sheetData>
      <sheetData sheetId="3053">
        <row r="1">
          <cell r="A1" t="str">
            <v>EQUIPO</v>
          </cell>
        </row>
      </sheetData>
      <sheetData sheetId="3054">
        <row r="1">
          <cell r="A1" t="str">
            <v>ADMINISTRACION</v>
          </cell>
        </row>
      </sheetData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>
        <row r="1">
          <cell r="A1" t="str">
            <v>ITEM</v>
          </cell>
        </row>
      </sheetData>
      <sheetData sheetId="3071">
        <row r="1">
          <cell r="A1" t="str">
            <v>EQUIPO</v>
          </cell>
        </row>
      </sheetData>
      <sheetData sheetId="3072">
        <row r="1">
          <cell r="A1" t="str">
            <v>ADMINISTRACION</v>
          </cell>
        </row>
      </sheetData>
      <sheetData sheetId="3073">
        <row r="1">
          <cell r="A1" t="str">
            <v>ITEM</v>
          </cell>
        </row>
      </sheetData>
      <sheetData sheetId="3074">
        <row r="1">
          <cell r="A1" t="str">
            <v>EQUIPO</v>
          </cell>
        </row>
      </sheetData>
      <sheetData sheetId="3075">
        <row r="1">
          <cell r="A1" t="str">
            <v>ADMINISTRACION</v>
          </cell>
        </row>
      </sheetData>
      <sheetData sheetId="3076"/>
      <sheetData sheetId="3077"/>
      <sheetData sheetId="3078"/>
      <sheetData sheetId="3079"/>
      <sheetData sheetId="3080"/>
      <sheetData sheetId="3081">
        <row r="1">
          <cell r="A1" t="str">
            <v>ITEM</v>
          </cell>
        </row>
      </sheetData>
      <sheetData sheetId="3082">
        <row r="1">
          <cell r="A1" t="str">
            <v>EQUIPO</v>
          </cell>
        </row>
      </sheetData>
      <sheetData sheetId="3083">
        <row r="1">
          <cell r="A1" t="str">
            <v>ADMINISTRACION</v>
          </cell>
        </row>
      </sheetData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>
        <row r="1">
          <cell r="A1" t="str">
            <v>ITEM</v>
          </cell>
        </row>
      </sheetData>
      <sheetData sheetId="3093">
        <row r="1">
          <cell r="A1" t="str">
            <v>EQUIPO</v>
          </cell>
        </row>
      </sheetData>
      <sheetData sheetId="3094">
        <row r="1">
          <cell r="A1" t="str">
            <v>ADMINISTRACION</v>
          </cell>
        </row>
      </sheetData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/>
      <sheetData sheetId="3195" refreshError="1"/>
      <sheetData sheetId="3196" refreshError="1"/>
      <sheetData sheetId="3197" refreshError="1"/>
      <sheetData sheetId="3198" refreshError="1"/>
      <sheetData sheetId="3199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/>
      <sheetData sheetId="3217"/>
      <sheetData sheetId="3218"/>
      <sheetData sheetId="3219"/>
      <sheetData sheetId="3220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/>
      <sheetData sheetId="3386"/>
      <sheetData sheetId="3387"/>
      <sheetData sheetId="3388"/>
      <sheetData sheetId="3389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>
        <row r="5">
          <cell r="E5" t="str">
            <v>CANTIDAD</v>
          </cell>
        </row>
      </sheetData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/>
      <sheetData sheetId="3438">
        <row r="6">
          <cell r="AB6">
            <v>40179</v>
          </cell>
        </row>
      </sheetData>
      <sheetData sheetId="3439">
        <row r="5">
          <cell r="E5" t="str">
            <v>CANTIDAD</v>
          </cell>
        </row>
      </sheetData>
      <sheetData sheetId="3440">
        <row r="5">
          <cell r="E5" t="str">
            <v>CANTIDAD</v>
          </cell>
        </row>
      </sheetData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 refreshError="1"/>
      <sheetData sheetId="3466"/>
      <sheetData sheetId="3467"/>
      <sheetData sheetId="3468"/>
      <sheetData sheetId="3469" refreshError="1"/>
      <sheetData sheetId="3470"/>
      <sheetData sheetId="3471" refreshError="1"/>
      <sheetData sheetId="3472"/>
      <sheetData sheetId="3473"/>
      <sheetData sheetId="3474"/>
      <sheetData sheetId="3475"/>
      <sheetData sheetId="3476"/>
      <sheetData sheetId="3477" refreshError="1"/>
      <sheetData sheetId="3478" refreshError="1"/>
      <sheetData sheetId="3479"/>
      <sheetData sheetId="3480"/>
      <sheetData sheetId="3481" refreshError="1"/>
      <sheetData sheetId="3482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 refreshError="1"/>
      <sheetData sheetId="3500" refreshError="1"/>
      <sheetData sheetId="3501" refreshError="1"/>
      <sheetData sheetId="3502"/>
      <sheetData sheetId="3503" refreshError="1"/>
      <sheetData sheetId="3504"/>
      <sheetData sheetId="3505"/>
      <sheetData sheetId="3506" refreshError="1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>
        <row r="4">
          <cell r="B4">
            <v>39886</v>
          </cell>
        </row>
      </sheetData>
      <sheetData sheetId="3521">
        <row r="16">
          <cell r="A16" t="str">
            <v>ABONO 10-30-10</v>
          </cell>
        </row>
      </sheetData>
      <sheetData sheetId="3522"/>
      <sheetData sheetId="3523"/>
      <sheetData sheetId="3524"/>
      <sheetData sheetId="3525"/>
      <sheetData sheetId="3526"/>
      <sheetData sheetId="3527">
        <row r="4">
          <cell r="B4">
            <v>39886</v>
          </cell>
        </row>
      </sheetData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 refreshError="1"/>
      <sheetData sheetId="3556" refreshError="1"/>
      <sheetData sheetId="3557" refreshError="1"/>
      <sheetData sheetId="3558" refreshError="1"/>
      <sheetData sheetId="3559"/>
      <sheetData sheetId="3560" refreshError="1"/>
      <sheetData sheetId="3561" refreshError="1"/>
      <sheetData sheetId="3562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/>
      <sheetData sheetId="4140" refreshError="1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/>
      <sheetData sheetId="4189" refreshError="1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 refreshError="1"/>
      <sheetData sheetId="4226" refreshError="1"/>
      <sheetData sheetId="4227" refreshError="1"/>
      <sheetData sheetId="4228"/>
      <sheetData sheetId="4229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/>
      <sheetData sheetId="4241" refreshError="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/>
      <sheetData sheetId="4260"/>
      <sheetData sheetId="426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/>
      <sheetData sheetId="4286" refreshError="1"/>
      <sheetData sheetId="4287"/>
      <sheetData sheetId="4288" refreshError="1"/>
      <sheetData sheetId="4289" refreshError="1"/>
      <sheetData sheetId="4290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/>
      <sheetData sheetId="4301">
        <row r="52">
          <cell r="B52" t="str">
            <v>ANTICIPO</v>
          </cell>
        </row>
      </sheetData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/>
      <sheetData sheetId="4379"/>
      <sheetData sheetId="4380" refreshError="1"/>
      <sheetData sheetId="4381"/>
      <sheetData sheetId="4382" refreshError="1"/>
      <sheetData sheetId="4383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/>
      <sheetData sheetId="4423"/>
      <sheetData sheetId="4424">
        <row r="4">
          <cell r="B4">
            <v>39886</v>
          </cell>
        </row>
      </sheetData>
      <sheetData sheetId="4425"/>
      <sheetData sheetId="4426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/>
      <sheetData sheetId="4442"/>
      <sheetData sheetId="4443"/>
      <sheetData sheetId="4444" refreshError="1"/>
      <sheetData sheetId="4445"/>
      <sheetData sheetId="4446"/>
      <sheetData sheetId="4447"/>
      <sheetData sheetId="4448"/>
      <sheetData sheetId="4449"/>
      <sheetData sheetId="4450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/>
      <sheetData sheetId="4490">
        <row r="1">
          <cell r="A1" t="str">
            <v>ITEM</v>
          </cell>
        </row>
      </sheetData>
      <sheetData sheetId="4491">
        <row r="1">
          <cell r="A1" t="str">
            <v>EQUIPO</v>
          </cell>
        </row>
      </sheetData>
      <sheetData sheetId="4492">
        <row r="1">
          <cell r="A1" t="str">
            <v>ADMINISTRACION</v>
          </cell>
        </row>
      </sheetData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 refreshError="1"/>
      <sheetData sheetId="4516" refreshError="1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/>
      <sheetData sheetId="4604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/>
      <sheetData sheetId="4674"/>
      <sheetData sheetId="4675" refreshError="1"/>
      <sheetData sheetId="4676" refreshError="1"/>
      <sheetData sheetId="4677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 refreshError="1"/>
      <sheetData sheetId="4760" refreshError="1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>
        <row r="1">
          <cell r="A1" t="str">
            <v>INSTITUTO NACIONAL DE VIAS</v>
          </cell>
        </row>
      </sheetData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>
        <row r="4">
          <cell r="E4" t="str">
            <v>GUPCO</v>
          </cell>
        </row>
      </sheetData>
      <sheetData sheetId="5085"/>
      <sheetData sheetId="5086"/>
      <sheetData sheetId="5087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/>
      <sheetData sheetId="5095"/>
      <sheetData sheetId="5096" refreshError="1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 refreshError="1"/>
      <sheetData sheetId="5107" refreshError="1"/>
      <sheetData sheetId="5108" refreshError="1"/>
      <sheetData sheetId="5109">
        <row r="2">
          <cell r="A2" t="str">
            <v>(ºF)</v>
          </cell>
        </row>
      </sheetData>
      <sheetData sheetId="5110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/>
      <sheetData sheetId="5122"/>
      <sheetData sheetId="5123" refreshError="1"/>
      <sheetData sheetId="5124" refreshError="1"/>
      <sheetData sheetId="5125"/>
      <sheetData sheetId="5126" refreshError="1"/>
      <sheetData sheetId="5127" refreshError="1"/>
      <sheetData sheetId="5128"/>
      <sheetData sheetId="5129" refreshError="1"/>
      <sheetData sheetId="5130"/>
      <sheetData sheetId="5131"/>
      <sheetData sheetId="5132"/>
      <sheetData sheetId="5133"/>
      <sheetData sheetId="5134"/>
      <sheetData sheetId="5135"/>
      <sheetData sheetId="5136" refreshError="1"/>
      <sheetData sheetId="5137"/>
      <sheetData sheetId="5138" refreshError="1"/>
      <sheetData sheetId="5139"/>
      <sheetData sheetId="5140" refreshError="1"/>
      <sheetData sheetId="5141" refreshError="1"/>
      <sheetData sheetId="5142" refreshError="1"/>
      <sheetData sheetId="5143"/>
      <sheetData sheetId="5144"/>
      <sheetData sheetId="5145"/>
      <sheetData sheetId="5146"/>
      <sheetData sheetId="5147"/>
      <sheetData sheetId="5148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/>
      <sheetData sheetId="5234"/>
      <sheetData sheetId="5235" refreshError="1"/>
      <sheetData sheetId="5236"/>
      <sheetData sheetId="5237">
        <row r="4">
          <cell r="B4">
            <v>39886</v>
          </cell>
        </row>
      </sheetData>
      <sheetData sheetId="5238"/>
      <sheetData sheetId="5239"/>
      <sheetData sheetId="5240"/>
      <sheetData sheetId="5241"/>
      <sheetData sheetId="5242"/>
      <sheetData sheetId="5243"/>
      <sheetData sheetId="5244">
        <row r="4">
          <cell r="B4">
            <v>39886</v>
          </cell>
        </row>
      </sheetData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 refreshError="1"/>
      <sheetData sheetId="5272" refreshError="1"/>
      <sheetData sheetId="5273"/>
      <sheetData sheetId="5274"/>
      <sheetData sheetId="5275"/>
      <sheetData sheetId="5276"/>
      <sheetData sheetId="5277"/>
      <sheetData sheetId="5278"/>
      <sheetData sheetId="5279"/>
      <sheetData sheetId="5280">
        <row r="1">
          <cell r="A1" t="str">
            <v>INSTITUTO NACIONAL DE VIAS</v>
          </cell>
        </row>
      </sheetData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 refreshError="1"/>
      <sheetData sheetId="5295"/>
      <sheetData sheetId="5296"/>
      <sheetData sheetId="5297"/>
      <sheetData sheetId="5298" refreshError="1"/>
      <sheetData sheetId="5299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/>
      <sheetData sheetId="5373"/>
      <sheetData sheetId="5374"/>
      <sheetData sheetId="5375"/>
      <sheetData sheetId="5376">
        <row r="4">
          <cell r="E4" t="str">
            <v>GUPCO</v>
          </cell>
        </row>
      </sheetData>
      <sheetData sheetId="5377"/>
      <sheetData sheetId="5378"/>
      <sheetData sheetId="5379"/>
      <sheetData sheetId="5380"/>
      <sheetData sheetId="5381"/>
      <sheetData sheetId="5382" refreshError="1"/>
      <sheetData sheetId="5383"/>
      <sheetData sheetId="5384" refreshError="1"/>
      <sheetData sheetId="5385"/>
      <sheetData sheetId="5386" refreshError="1"/>
      <sheetData sheetId="5387" refreshError="1"/>
      <sheetData sheetId="5388" refreshError="1"/>
      <sheetData sheetId="5389" refreshError="1"/>
      <sheetData sheetId="5390"/>
      <sheetData sheetId="5391"/>
      <sheetData sheetId="5392"/>
      <sheetData sheetId="5393"/>
      <sheetData sheetId="5394"/>
      <sheetData sheetId="5395" refreshError="1"/>
      <sheetData sheetId="5396" refreshError="1"/>
      <sheetData sheetId="5397" refreshError="1"/>
      <sheetData sheetId="5398" refreshError="1"/>
      <sheetData sheetId="5399"/>
      <sheetData sheetId="5400" refreshError="1"/>
      <sheetData sheetId="5401" refreshError="1"/>
      <sheetData sheetId="5402" refreshError="1"/>
      <sheetData sheetId="5403"/>
      <sheetData sheetId="5404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/>
      <sheetData sheetId="5517"/>
      <sheetData sheetId="5518"/>
      <sheetData sheetId="5519"/>
      <sheetData sheetId="5520">
        <row r="1">
          <cell r="A1" t="str">
            <v>INSTITUTO NACIONAL DE VIAS</v>
          </cell>
        </row>
      </sheetData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 refreshError="1"/>
      <sheetData sheetId="5531"/>
      <sheetData sheetId="5532" refreshError="1"/>
      <sheetData sheetId="5533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/>
      <sheetData sheetId="5549"/>
      <sheetData sheetId="5550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 refreshError="1"/>
      <sheetData sheetId="5589"/>
      <sheetData sheetId="5590"/>
      <sheetData sheetId="5591"/>
      <sheetData sheetId="5592"/>
      <sheetData sheetId="5593"/>
      <sheetData sheetId="5594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/>
      <sheetData sheetId="5666"/>
      <sheetData sheetId="5667">
        <row r="6">
          <cell r="AB6">
            <v>40179</v>
          </cell>
        </row>
      </sheetData>
      <sheetData sheetId="5668"/>
      <sheetData sheetId="5669"/>
      <sheetData sheetId="5670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/>
      <sheetData sheetId="5889"/>
      <sheetData sheetId="5890"/>
      <sheetData sheetId="5891" refreshError="1"/>
      <sheetData sheetId="5892" refreshError="1"/>
      <sheetData sheetId="5893" refreshError="1"/>
      <sheetData sheetId="5894" refreshError="1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>
        <row r="6">
          <cell r="AB6">
            <v>40179</v>
          </cell>
        </row>
      </sheetData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>
        <row r="4">
          <cell r="E4" t="str">
            <v>GUPCO</v>
          </cell>
        </row>
      </sheetData>
      <sheetData sheetId="5917"/>
      <sheetData sheetId="5918">
        <row r="1">
          <cell r="A1" t="str">
            <v>ITEM</v>
          </cell>
        </row>
      </sheetData>
      <sheetData sheetId="5919">
        <row r="1">
          <cell r="A1" t="str">
            <v>EQUIPO</v>
          </cell>
        </row>
      </sheetData>
      <sheetData sheetId="5920">
        <row r="1">
          <cell r="A1" t="str">
            <v>ADMINISTRACION</v>
          </cell>
        </row>
      </sheetData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/>
      <sheetData sheetId="5935"/>
      <sheetData sheetId="5936"/>
      <sheetData sheetId="5937"/>
      <sheetData sheetId="5938"/>
      <sheetData sheetId="5939">
        <row r="1">
          <cell r="A1" t="str">
            <v>ITEM</v>
          </cell>
        </row>
      </sheetData>
      <sheetData sheetId="5940">
        <row r="1">
          <cell r="A1" t="str">
            <v>EQUIPO</v>
          </cell>
        </row>
      </sheetData>
      <sheetData sheetId="5941">
        <row r="1">
          <cell r="A1" t="str">
            <v>ADMINISTRACION</v>
          </cell>
        </row>
      </sheetData>
      <sheetData sheetId="5942">
        <row r="2">
          <cell r="A2" t="str">
            <v>(ºF)</v>
          </cell>
        </row>
      </sheetData>
      <sheetData sheetId="5943"/>
      <sheetData sheetId="5944"/>
      <sheetData sheetId="5945"/>
      <sheetData sheetId="5946"/>
      <sheetData sheetId="5947">
        <row r="1">
          <cell r="A1" t="str">
            <v>ITEM</v>
          </cell>
        </row>
      </sheetData>
      <sheetData sheetId="5948">
        <row r="1">
          <cell r="A1" t="str">
            <v>EQUIPO</v>
          </cell>
        </row>
      </sheetData>
      <sheetData sheetId="5949">
        <row r="1">
          <cell r="A1" t="str">
            <v>ADMINISTRACION</v>
          </cell>
        </row>
      </sheetData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>
        <row r="5">
          <cell r="E5" t="str">
            <v>CANTIDAD</v>
          </cell>
        </row>
      </sheetData>
      <sheetData sheetId="5972">
        <row r="5">
          <cell r="E5" t="str">
            <v>CANTIDAD</v>
          </cell>
        </row>
      </sheetData>
      <sheetData sheetId="5973">
        <row r="5">
          <cell r="E5" t="str">
            <v>CANTIDAD</v>
          </cell>
        </row>
      </sheetData>
      <sheetData sheetId="5974">
        <row r="5">
          <cell r="E5" t="str">
            <v>CANTIDAD</v>
          </cell>
        </row>
      </sheetData>
      <sheetData sheetId="5975">
        <row r="5">
          <cell r="E5" t="str">
            <v>CANTIDAD</v>
          </cell>
        </row>
      </sheetData>
      <sheetData sheetId="5976">
        <row r="5">
          <cell r="E5" t="str">
            <v>CANTIDAD</v>
          </cell>
        </row>
      </sheetData>
      <sheetData sheetId="5977">
        <row r="5">
          <cell r="E5" t="str">
            <v>CANTIDAD</v>
          </cell>
        </row>
      </sheetData>
      <sheetData sheetId="5978">
        <row r="5">
          <cell r="E5" t="str">
            <v>CANTIDAD</v>
          </cell>
        </row>
      </sheetData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>
        <row r="16">
          <cell r="A16" t="str">
            <v>ABONO 10-30-10</v>
          </cell>
        </row>
      </sheetData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>
        <row r="4">
          <cell r="E4" t="str">
            <v>GUPCO</v>
          </cell>
        </row>
      </sheetData>
      <sheetData sheetId="6157"/>
      <sheetData sheetId="6158">
        <row r="1">
          <cell r="A1" t="str">
            <v>ITEM</v>
          </cell>
        </row>
      </sheetData>
      <sheetData sheetId="6159">
        <row r="1">
          <cell r="A1" t="str">
            <v>EQUIPO</v>
          </cell>
        </row>
      </sheetData>
      <sheetData sheetId="6160">
        <row r="1">
          <cell r="A1" t="str">
            <v>ADMINISTRACION</v>
          </cell>
        </row>
      </sheetData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>
        <row r="1">
          <cell r="A1" t="str">
            <v>ITEM</v>
          </cell>
        </row>
      </sheetData>
      <sheetData sheetId="6180">
        <row r="1">
          <cell r="A1" t="str">
            <v>EQUIPO</v>
          </cell>
        </row>
      </sheetData>
      <sheetData sheetId="6181" refreshError="1"/>
      <sheetData sheetId="6182">
        <row r="2">
          <cell r="A2" t="str">
            <v>(ºF)</v>
          </cell>
        </row>
      </sheetData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>
        <row r="1">
          <cell r="A1" t="str">
            <v>ADMINISTRACION</v>
          </cell>
        </row>
      </sheetData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>
        <row r="46">
          <cell r="E46">
            <v>1</v>
          </cell>
        </row>
      </sheetData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/>
      <sheetData sheetId="6264"/>
      <sheetData sheetId="6265"/>
      <sheetData sheetId="6266"/>
      <sheetData sheetId="6267"/>
      <sheetData sheetId="6268">
        <row r="33">
          <cell r="C33">
            <v>0.77967625899280601</v>
          </cell>
        </row>
      </sheetData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/>
      <sheetData sheetId="6339"/>
      <sheetData sheetId="6340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/>
      <sheetData sheetId="6360"/>
      <sheetData sheetId="636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/>
      <sheetData sheetId="6386"/>
      <sheetData sheetId="6387"/>
      <sheetData sheetId="6388"/>
      <sheetData sheetId="6389"/>
      <sheetData sheetId="6390"/>
      <sheetData sheetId="6391"/>
      <sheetData sheetId="6392"/>
      <sheetData sheetId="6393"/>
      <sheetData sheetId="6394"/>
      <sheetData sheetId="6395"/>
      <sheetData sheetId="6396"/>
      <sheetData sheetId="6397"/>
      <sheetData sheetId="6398"/>
      <sheetData sheetId="6399"/>
      <sheetData sheetId="6400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/>
      <sheetData sheetId="6414"/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 refreshError="1"/>
      <sheetData sheetId="6432">
        <row r="1">
          <cell r="A1" t="str">
            <v>Name</v>
          </cell>
        </row>
      </sheetData>
      <sheetData sheetId="6433"/>
      <sheetData sheetId="6434"/>
      <sheetData sheetId="6435"/>
      <sheetData sheetId="6436"/>
      <sheetData sheetId="6437"/>
      <sheetData sheetId="6438"/>
      <sheetData sheetId="6439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/>
      <sheetData sheetId="6561" refreshError="1"/>
      <sheetData sheetId="6562" refreshError="1"/>
      <sheetData sheetId="6563"/>
      <sheetData sheetId="6564" refreshError="1"/>
      <sheetData sheetId="6565" refreshError="1"/>
      <sheetData sheetId="6566" refreshError="1"/>
      <sheetData sheetId="6567" refreshError="1"/>
      <sheetData sheetId="6568"/>
      <sheetData sheetId="6569"/>
      <sheetData sheetId="6570">
        <row r="6">
          <cell r="A6" t="str">
            <v>CONTRATISTA:</v>
          </cell>
        </row>
      </sheetData>
      <sheetData sheetId="6571" refreshError="1"/>
      <sheetData sheetId="6572" refreshError="1"/>
      <sheetData sheetId="6573" refreshError="1"/>
      <sheetData sheetId="6574"/>
      <sheetData sheetId="6575"/>
      <sheetData sheetId="6576"/>
      <sheetData sheetId="6577"/>
      <sheetData sheetId="6578"/>
      <sheetData sheetId="6579"/>
      <sheetData sheetId="6580"/>
      <sheetData sheetId="6581"/>
      <sheetData sheetId="6582" refreshError="1"/>
      <sheetData sheetId="6583" refreshError="1"/>
      <sheetData sheetId="6584"/>
      <sheetData sheetId="6585"/>
      <sheetData sheetId="6586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/>
      <sheetData sheetId="6639"/>
      <sheetData sheetId="6640"/>
      <sheetData sheetId="6641"/>
      <sheetData sheetId="6642"/>
      <sheetData sheetId="6643"/>
      <sheetData sheetId="6644"/>
      <sheetData sheetId="6645">
        <row r="47">
          <cell r="H47">
            <v>17098.051632633331</v>
          </cell>
        </row>
      </sheetData>
      <sheetData sheetId="6646">
        <row r="47">
          <cell r="H47">
            <v>13407.454219619998</v>
          </cell>
        </row>
      </sheetData>
      <sheetData sheetId="6647">
        <row r="47">
          <cell r="H47">
            <v>13178.048204541665</v>
          </cell>
        </row>
      </sheetData>
      <sheetData sheetId="6648">
        <row r="47">
          <cell r="H47">
            <v>19729.199486104168</v>
          </cell>
        </row>
      </sheetData>
      <sheetData sheetId="6649">
        <row r="47">
          <cell r="H47">
            <v>38405.002915416662</v>
          </cell>
        </row>
      </sheetData>
      <sheetData sheetId="6650">
        <row r="47">
          <cell r="H47">
            <v>41159.979021230996</v>
          </cell>
        </row>
      </sheetData>
      <sheetData sheetId="6651">
        <row r="47">
          <cell r="H47">
            <v>16020</v>
          </cell>
        </row>
      </sheetData>
      <sheetData sheetId="6652">
        <row r="47">
          <cell r="H47">
            <v>11675</v>
          </cell>
        </row>
      </sheetData>
      <sheetData sheetId="6653">
        <row r="47">
          <cell r="H47">
            <v>382683.1643235588</v>
          </cell>
        </row>
      </sheetData>
      <sheetData sheetId="6654">
        <row r="47">
          <cell r="H47">
            <v>27108.482479999999</v>
          </cell>
        </row>
      </sheetData>
      <sheetData sheetId="6655">
        <row r="47">
          <cell r="H47">
            <v>18945.0351992</v>
          </cell>
        </row>
      </sheetData>
      <sheetData sheetId="6656">
        <row r="47">
          <cell r="H47">
            <v>88016.225274879995</v>
          </cell>
        </row>
      </sheetData>
      <sheetData sheetId="6657">
        <row r="47">
          <cell r="H47">
            <v>11296.680928966078</v>
          </cell>
        </row>
      </sheetData>
      <sheetData sheetId="6658">
        <row r="47">
          <cell r="H47">
            <v>19660.483631249997</v>
          </cell>
        </row>
      </sheetData>
      <sheetData sheetId="6659">
        <row r="47">
          <cell r="H47">
            <v>19660.483631249997</v>
          </cell>
        </row>
      </sheetData>
      <sheetData sheetId="6660">
        <row r="47">
          <cell r="H47">
            <v>19660.483631249997</v>
          </cell>
        </row>
      </sheetData>
      <sheetData sheetId="6661">
        <row r="47">
          <cell r="H47">
            <v>39947.116768272004</v>
          </cell>
        </row>
      </sheetData>
      <sheetData sheetId="6662">
        <row r="47">
          <cell r="H47">
            <v>37450.421970255004</v>
          </cell>
        </row>
      </sheetData>
      <sheetData sheetId="6663">
        <row r="47">
          <cell r="H47">
            <v>5631.4338221939006</v>
          </cell>
        </row>
      </sheetData>
      <sheetData sheetId="6664">
        <row r="47">
          <cell r="H47">
            <v>29691.867138751997</v>
          </cell>
        </row>
      </sheetData>
      <sheetData sheetId="6665">
        <row r="47">
          <cell r="H47">
            <v>10601.359883464</v>
          </cell>
        </row>
      </sheetData>
      <sheetData sheetId="6666">
        <row r="47">
          <cell r="H47">
            <v>16440.07876665</v>
          </cell>
        </row>
      </sheetData>
      <sheetData sheetId="6667">
        <row r="47">
          <cell r="H47">
            <v>7502.6541280530009</v>
          </cell>
        </row>
      </sheetData>
      <sheetData sheetId="6668">
        <row r="47">
          <cell r="H47">
            <v>63269.394041350002</v>
          </cell>
        </row>
      </sheetData>
      <sheetData sheetId="6669">
        <row r="47">
          <cell r="H47">
            <v>38708.912732384997</v>
          </cell>
        </row>
      </sheetData>
      <sheetData sheetId="6670">
        <row r="47">
          <cell r="H47">
            <v>30140.654422727453</v>
          </cell>
        </row>
      </sheetData>
      <sheetData sheetId="6671">
        <row r="47">
          <cell r="H47">
            <v>39628.094655192057</v>
          </cell>
        </row>
      </sheetData>
      <sheetData sheetId="6672">
        <row r="47">
          <cell r="H47">
            <v>38729.542446049003</v>
          </cell>
        </row>
      </sheetData>
      <sheetData sheetId="6673">
        <row r="47">
          <cell r="H47">
            <v>7116.936965586</v>
          </cell>
        </row>
      </sheetData>
      <sheetData sheetId="6674">
        <row r="47">
          <cell r="H47">
            <v>9391.2743470000005</v>
          </cell>
        </row>
      </sheetData>
      <sheetData sheetId="6675">
        <row r="47">
          <cell r="H47">
            <v>8500.0189065630984</v>
          </cell>
        </row>
      </sheetData>
      <sheetData sheetId="6676">
        <row r="47">
          <cell r="H47">
            <v>32499.094423904498</v>
          </cell>
        </row>
      </sheetData>
      <sheetData sheetId="6677">
        <row r="47">
          <cell r="H47">
            <v>51817.028777055006</v>
          </cell>
        </row>
      </sheetData>
      <sheetData sheetId="6678">
        <row r="47">
          <cell r="H47">
            <v>55430.1575333</v>
          </cell>
        </row>
      </sheetData>
      <sheetData sheetId="6679">
        <row r="47">
          <cell r="H47">
            <v>25786.003498499998</v>
          </cell>
        </row>
      </sheetData>
      <sheetData sheetId="6680">
        <row r="47">
          <cell r="H47">
            <v>21993.806973733335</v>
          </cell>
        </row>
      </sheetData>
      <sheetData sheetId="6681"/>
      <sheetData sheetId="6682"/>
      <sheetData sheetId="6683"/>
      <sheetData sheetId="6684"/>
      <sheetData sheetId="6685"/>
      <sheetData sheetId="6686"/>
      <sheetData sheetId="6687">
        <row r="46">
          <cell r="E46">
            <v>1</v>
          </cell>
        </row>
      </sheetData>
      <sheetData sheetId="6688">
        <row r="47">
          <cell r="H47">
            <v>576269.26239999989</v>
          </cell>
        </row>
      </sheetData>
      <sheetData sheetId="6689">
        <row r="48">
          <cell r="H48">
            <v>640370.66537874995</v>
          </cell>
        </row>
      </sheetData>
      <sheetData sheetId="6690">
        <row r="49">
          <cell r="H49">
            <v>83961.133243064003</v>
          </cell>
        </row>
      </sheetData>
      <sheetData sheetId="6691">
        <row r="47">
          <cell r="H47">
            <v>14670.136122054002</v>
          </cell>
        </row>
      </sheetData>
      <sheetData sheetId="6692">
        <row r="47">
          <cell r="H47">
            <v>9078.6352040999991</v>
          </cell>
        </row>
      </sheetData>
      <sheetData sheetId="6693">
        <row r="51">
          <cell r="H51">
            <v>117309.4992738</v>
          </cell>
        </row>
      </sheetData>
      <sheetData sheetId="6694"/>
      <sheetData sheetId="6695"/>
      <sheetData sheetId="6696"/>
      <sheetData sheetId="6697"/>
      <sheetData sheetId="6698"/>
      <sheetData sheetId="6699">
        <row r="33">
          <cell r="C33">
            <v>0.77967625899280601</v>
          </cell>
        </row>
      </sheetData>
      <sheetData sheetId="6700"/>
      <sheetData sheetId="6701"/>
      <sheetData sheetId="6702"/>
      <sheetData sheetId="6703"/>
      <sheetData sheetId="6704"/>
      <sheetData sheetId="6705"/>
      <sheetData sheetId="6706"/>
      <sheetData sheetId="6707"/>
      <sheetData sheetId="6708"/>
      <sheetData sheetId="6709"/>
      <sheetData sheetId="6710"/>
      <sheetData sheetId="6711"/>
      <sheetData sheetId="6712"/>
      <sheetData sheetId="6713"/>
      <sheetData sheetId="6714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/>
      <sheetData sheetId="6728"/>
      <sheetData sheetId="6729"/>
      <sheetData sheetId="6730"/>
      <sheetData sheetId="6731"/>
      <sheetData sheetId="6732"/>
      <sheetData sheetId="6733"/>
      <sheetData sheetId="6734"/>
      <sheetData sheetId="6735"/>
      <sheetData sheetId="6736"/>
      <sheetData sheetId="6737"/>
      <sheetData sheetId="6738"/>
      <sheetData sheetId="6739"/>
      <sheetData sheetId="6740"/>
      <sheetData sheetId="6741"/>
      <sheetData sheetId="6742"/>
      <sheetData sheetId="6743"/>
      <sheetData sheetId="6744"/>
      <sheetData sheetId="6745"/>
      <sheetData sheetId="6746"/>
      <sheetData sheetId="6747"/>
      <sheetData sheetId="6748"/>
      <sheetData sheetId="6749"/>
      <sheetData sheetId="6750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/>
      <sheetData sheetId="7134"/>
      <sheetData sheetId="7135"/>
      <sheetData sheetId="7136"/>
      <sheetData sheetId="7137"/>
      <sheetData sheetId="7138"/>
      <sheetData sheetId="7139"/>
      <sheetData sheetId="7140"/>
      <sheetData sheetId="7141"/>
      <sheetData sheetId="7142"/>
      <sheetData sheetId="7143"/>
      <sheetData sheetId="7144"/>
      <sheetData sheetId="7145"/>
      <sheetData sheetId="7146"/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/>
      <sheetData sheetId="7163"/>
      <sheetData sheetId="7164"/>
      <sheetData sheetId="7165"/>
      <sheetData sheetId="7166"/>
      <sheetData sheetId="7167"/>
      <sheetData sheetId="7168"/>
      <sheetData sheetId="7169"/>
      <sheetData sheetId="7170"/>
      <sheetData sheetId="717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/>
      <sheetData sheetId="7190"/>
      <sheetData sheetId="7191"/>
      <sheetData sheetId="7192"/>
      <sheetData sheetId="7193"/>
      <sheetData sheetId="7194"/>
      <sheetData sheetId="7195"/>
      <sheetData sheetId="7196"/>
      <sheetData sheetId="7197"/>
      <sheetData sheetId="7198"/>
      <sheetData sheetId="7199"/>
      <sheetData sheetId="7200"/>
      <sheetData sheetId="7201"/>
      <sheetData sheetId="7202"/>
      <sheetData sheetId="7203"/>
      <sheetData sheetId="7204"/>
      <sheetData sheetId="7205"/>
      <sheetData sheetId="7206"/>
      <sheetData sheetId="7207"/>
      <sheetData sheetId="7208"/>
      <sheetData sheetId="7209"/>
      <sheetData sheetId="7210"/>
      <sheetData sheetId="7211"/>
      <sheetData sheetId="7212"/>
      <sheetData sheetId="7213"/>
      <sheetData sheetId="7214"/>
      <sheetData sheetId="7215"/>
      <sheetData sheetId="7216"/>
      <sheetData sheetId="7217"/>
      <sheetData sheetId="7218"/>
      <sheetData sheetId="7219"/>
      <sheetData sheetId="7220"/>
      <sheetData sheetId="7221"/>
      <sheetData sheetId="7222"/>
      <sheetData sheetId="7223"/>
      <sheetData sheetId="7224"/>
      <sheetData sheetId="7225"/>
      <sheetData sheetId="7226"/>
      <sheetData sheetId="7227"/>
      <sheetData sheetId="7228"/>
      <sheetData sheetId="7229"/>
      <sheetData sheetId="7230"/>
      <sheetData sheetId="7231"/>
      <sheetData sheetId="7232"/>
      <sheetData sheetId="7233"/>
      <sheetData sheetId="7234"/>
      <sheetData sheetId="7235"/>
      <sheetData sheetId="7236"/>
      <sheetData sheetId="7237"/>
      <sheetData sheetId="7238"/>
      <sheetData sheetId="7239"/>
      <sheetData sheetId="7240"/>
      <sheetData sheetId="7241"/>
      <sheetData sheetId="7242"/>
      <sheetData sheetId="7243"/>
      <sheetData sheetId="7244"/>
      <sheetData sheetId="7245"/>
      <sheetData sheetId="7246"/>
      <sheetData sheetId="7247"/>
      <sheetData sheetId="7248"/>
      <sheetData sheetId="7249"/>
      <sheetData sheetId="7250"/>
      <sheetData sheetId="7251"/>
      <sheetData sheetId="7252"/>
      <sheetData sheetId="7253"/>
      <sheetData sheetId="7254"/>
      <sheetData sheetId="7255"/>
      <sheetData sheetId="7256"/>
      <sheetData sheetId="7257"/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/>
      <sheetData sheetId="7267"/>
      <sheetData sheetId="7268"/>
      <sheetData sheetId="7269"/>
      <sheetData sheetId="7270"/>
      <sheetData sheetId="7271"/>
      <sheetData sheetId="7272"/>
      <sheetData sheetId="7273"/>
      <sheetData sheetId="7274"/>
      <sheetData sheetId="7275"/>
      <sheetData sheetId="7276"/>
      <sheetData sheetId="7277"/>
      <sheetData sheetId="7278"/>
      <sheetData sheetId="7279"/>
      <sheetData sheetId="7280"/>
      <sheetData sheetId="7281"/>
      <sheetData sheetId="7282"/>
      <sheetData sheetId="7283"/>
      <sheetData sheetId="7284"/>
      <sheetData sheetId="7285"/>
      <sheetData sheetId="7286"/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/>
      <sheetData sheetId="7307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/>
      <sheetData sheetId="7328"/>
      <sheetData sheetId="7329"/>
      <sheetData sheetId="7330"/>
      <sheetData sheetId="7331"/>
      <sheetData sheetId="7332"/>
      <sheetData sheetId="7333"/>
      <sheetData sheetId="7334"/>
      <sheetData sheetId="7335"/>
      <sheetData sheetId="7336"/>
      <sheetData sheetId="7337"/>
      <sheetData sheetId="7338"/>
      <sheetData sheetId="7339"/>
      <sheetData sheetId="7340"/>
      <sheetData sheetId="7341"/>
      <sheetData sheetId="7342"/>
      <sheetData sheetId="7343"/>
      <sheetData sheetId="7344"/>
      <sheetData sheetId="7345"/>
      <sheetData sheetId="7346"/>
      <sheetData sheetId="7347"/>
      <sheetData sheetId="7348"/>
      <sheetData sheetId="7349"/>
      <sheetData sheetId="7350"/>
      <sheetData sheetId="7351"/>
      <sheetData sheetId="7352"/>
      <sheetData sheetId="7353"/>
      <sheetData sheetId="7354"/>
      <sheetData sheetId="7355"/>
      <sheetData sheetId="7356"/>
      <sheetData sheetId="7357"/>
      <sheetData sheetId="7358"/>
      <sheetData sheetId="7359"/>
      <sheetData sheetId="7360"/>
      <sheetData sheetId="7361"/>
      <sheetData sheetId="7362"/>
      <sheetData sheetId="7363"/>
      <sheetData sheetId="7364"/>
      <sheetData sheetId="7365"/>
      <sheetData sheetId="7366"/>
      <sheetData sheetId="7367"/>
      <sheetData sheetId="7368"/>
      <sheetData sheetId="7369"/>
      <sheetData sheetId="7370"/>
      <sheetData sheetId="7371">
        <row r="1">
          <cell r="C1">
            <v>0.2</v>
          </cell>
        </row>
      </sheetData>
      <sheetData sheetId="7372"/>
      <sheetData sheetId="7373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/>
      <sheetData sheetId="7439">
        <row r="1">
          <cell r="C1">
            <v>0.2</v>
          </cell>
        </row>
      </sheetData>
      <sheetData sheetId="7440"/>
      <sheetData sheetId="7441"/>
      <sheetData sheetId="7442"/>
      <sheetData sheetId="7443"/>
      <sheetData sheetId="7444"/>
      <sheetData sheetId="7445"/>
      <sheetData sheetId="7446"/>
      <sheetData sheetId="7447"/>
      <sheetData sheetId="7448"/>
      <sheetData sheetId="7449"/>
      <sheetData sheetId="7450"/>
      <sheetData sheetId="7451"/>
      <sheetData sheetId="7452"/>
      <sheetData sheetId="7453"/>
      <sheetData sheetId="7454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NO IMPRIMIR"/>
      <sheetName val="CUADRILLAS"/>
      <sheetName val="lista materiales"/>
      <sheetName val="AIU"/>
      <sheetName val="PRESUPUESTO"/>
      <sheetName val="UNITARIOS"/>
      <sheetName val="SALARIOS"/>
      <sheetName val="FE-1"/>
    </sheetNames>
    <sheetDataSet>
      <sheetData sheetId="0">
        <row r="3">
          <cell r="A3" t="str">
            <v>No</v>
          </cell>
          <cell r="B3" t="str">
            <v>DESCRIPCIÓN</v>
          </cell>
          <cell r="C3" t="str">
            <v>UN</v>
          </cell>
          <cell r="D3" t="str">
            <v>VALOR</v>
          </cell>
          <cell r="E3" t="str">
            <v>CLASE</v>
          </cell>
        </row>
        <row r="4">
          <cell r="A4">
            <v>1</v>
          </cell>
          <cell r="B4" t="str">
            <v>Administración</v>
          </cell>
          <cell r="C4" t="str">
            <v>%</v>
          </cell>
          <cell r="D4">
            <v>0.25</v>
          </cell>
          <cell r="E4" t="str">
            <v>AIU</v>
          </cell>
        </row>
        <row r="5">
          <cell r="A5">
            <v>2</v>
          </cell>
          <cell r="B5" t="str">
            <v>Imprevistos</v>
          </cell>
          <cell r="C5" t="str">
            <v>%</v>
          </cell>
          <cell r="D5">
            <v>0.01</v>
          </cell>
          <cell r="E5" t="str">
            <v>AIU</v>
          </cell>
        </row>
        <row r="6">
          <cell r="A6">
            <v>3</v>
          </cell>
          <cell r="B6" t="str">
            <v>Utilidad</v>
          </cell>
          <cell r="C6" t="str">
            <v>%</v>
          </cell>
          <cell r="D6">
            <v>0.04</v>
          </cell>
          <cell r="E6" t="str">
            <v>AIU</v>
          </cell>
        </row>
        <row r="7">
          <cell r="A7">
            <v>4</v>
          </cell>
          <cell r="B7" t="str">
            <v>Carro tanque agua</v>
          </cell>
          <cell r="C7" t="str">
            <v>hr.</v>
          </cell>
          <cell r="D7">
            <v>30000</v>
          </cell>
          <cell r="E7" t="str">
            <v>Equipo</v>
          </cell>
        </row>
        <row r="8">
          <cell r="A8">
            <v>5</v>
          </cell>
          <cell r="B8" t="str">
            <v>Cilindro tandem pavimento</v>
          </cell>
          <cell r="C8" t="str">
            <v>hr.</v>
          </cell>
          <cell r="D8">
            <v>40000</v>
          </cell>
          <cell r="E8" t="str">
            <v>Equipo</v>
          </cell>
        </row>
        <row r="9">
          <cell r="A9">
            <v>6</v>
          </cell>
          <cell r="B9" t="str">
            <v xml:space="preserve">Compactador de llantas </v>
          </cell>
          <cell r="C9" t="str">
            <v>hr.</v>
          </cell>
          <cell r="D9">
            <v>40000</v>
          </cell>
          <cell r="E9" t="str">
            <v>Equipo</v>
          </cell>
        </row>
        <row r="10">
          <cell r="A10">
            <v>7</v>
          </cell>
          <cell r="B10" t="str">
            <v>Compresor martillo giratorio</v>
          </cell>
          <cell r="C10" t="str">
            <v>hr.</v>
          </cell>
          <cell r="D10">
            <v>30000</v>
          </cell>
          <cell r="E10" t="str">
            <v>Equipo</v>
          </cell>
        </row>
        <row r="11">
          <cell r="A11">
            <v>8</v>
          </cell>
          <cell r="B11" t="str">
            <v>Compresor martillo percusión</v>
          </cell>
          <cell r="C11" t="str">
            <v>hr.</v>
          </cell>
          <cell r="D11">
            <v>30000</v>
          </cell>
          <cell r="E11" t="str">
            <v>Equipo</v>
          </cell>
        </row>
        <row r="12">
          <cell r="A12">
            <v>9</v>
          </cell>
          <cell r="B12" t="str">
            <v>Compresor sopletiar</v>
          </cell>
          <cell r="C12" t="str">
            <v>hr.</v>
          </cell>
          <cell r="D12">
            <v>25000</v>
          </cell>
          <cell r="E12" t="str">
            <v>Equipo</v>
          </cell>
        </row>
        <row r="13">
          <cell r="A13">
            <v>10</v>
          </cell>
          <cell r="B13" t="str">
            <v>Equipo de topografía</v>
          </cell>
          <cell r="C13" t="str">
            <v>hr.</v>
          </cell>
          <cell r="D13">
            <v>60000</v>
          </cell>
          <cell r="E13" t="str">
            <v>Equipo</v>
          </cell>
        </row>
        <row r="14">
          <cell r="A14">
            <v>11</v>
          </cell>
          <cell r="B14" t="str">
            <v xml:space="preserve">Formaleta met. Sardinel y/o pavimento </v>
          </cell>
          <cell r="C14" t="str">
            <v>Ml-Día</v>
          </cell>
          <cell r="D14">
            <v>400</v>
          </cell>
          <cell r="E14" t="str">
            <v>Equipo</v>
          </cell>
        </row>
        <row r="15">
          <cell r="A15">
            <v>12</v>
          </cell>
          <cell r="B15" t="str">
            <v xml:space="preserve">Herramientas menores </v>
          </cell>
          <cell r="C15" t="str">
            <v>Glo</v>
          </cell>
          <cell r="D15">
            <v>2000</v>
          </cell>
          <cell r="E15" t="str">
            <v>Equipo</v>
          </cell>
        </row>
        <row r="16">
          <cell r="A16">
            <v>13</v>
          </cell>
          <cell r="B16" t="str">
            <v>Incadora de pilotes</v>
          </cell>
          <cell r="C16" t="str">
            <v>hr.</v>
          </cell>
          <cell r="D16">
            <v>400000</v>
          </cell>
          <cell r="E16" t="str">
            <v>Equipo</v>
          </cell>
        </row>
        <row r="17">
          <cell r="A17">
            <v>14</v>
          </cell>
          <cell r="B17" t="str">
            <v>Irrigador asfalto 1000 gl</v>
          </cell>
          <cell r="C17" t="str">
            <v>hr.</v>
          </cell>
          <cell r="D17">
            <v>50000</v>
          </cell>
          <cell r="E17" t="str">
            <v>Equipo</v>
          </cell>
        </row>
        <row r="18">
          <cell r="A18">
            <v>15</v>
          </cell>
          <cell r="B18" t="str">
            <v>Mezcladora</v>
          </cell>
          <cell r="C18" t="str">
            <v>hr.</v>
          </cell>
          <cell r="D18">
            <v>8000</v>
          </cell>
          <cell r="E18" t="str">
            <v>Equipo</v>
          </cell>
        </row>
        <row r="19">
          <cell r="A19">
            <v>16</v>
          </cell>
          <cell r="B19" t="str">
            <v>Motoniveladora</v>
          </cell>
          <cell r="C19" t="str">
            <v>hr.</v>
          </cell>
          <cell r="D19">
            <v>60000</v>
          </cell>
          <cell r="E19" t="str">
            <v>Equipo</v>
          </cell>
        </row>
        <row r="20">
          <cell r="A20">
            <v>17</v>
          </cell>
          <cell r="B20" t="str">
            <v xml:space="preserve">Placa vibratoria rana </v>
          </cell>
          <cell r="C20" t="str">
            <v>hr.</v>
          </cell>
          <cell r="D20">
            <v>3625</v>
          </cell>
          <cell r="E20" t="str">
            <v>Equipo</v>
          </cell>
        </row>
        <row r="21">
          <cell r="A21">
            <v>18</v>
          </cell>
          <cell r="B21" t="str">
            <v>Pluma</v>
          </cell>
          <cell r="C21" t="str">
            <v>Día</v>
          </cell>
          <cell r="D21">
            <v>2610</v>
          </cell>
          <cell r="E21" t="str">
            <v>Equipo</v>
          </cell>
        </row>
        <row r="22">
          <cell r="A22">
            <v>19</v>
          </cell>
          <cell r="B22" t="str">
            <v>Retroexcavadora llantas</v>
          </cell>
          <cell r="C22" t="str">
            <v>hr.</v>
          </cell>
          <cell r="D22">
            <v>60000</v>
          </cell>
          <cell r="E22" t="str">
            <v>Equipo</v>
          </cell>
        </row>
        <row r="23">
          <cell r="A23">
            <v>20</v>
          </cell>
          <cell r="B23" t="str">
            <v>Terminadora de asfalto (Finisher)</v>
          </cell>
          <cell r="C23" t="str">
            <v>hr.</v>
          </cell>
          <cell r="D23">
            <v>60000</v>
          </cell>
          <cell r="E23" t="str">
            <v>Equipo</v>
          </cell>
        </row>
        <row r="24">
          <cell r="A24">
            <v>21</v>
          </cell>
          <cell r="B24" t="str">
            <v>Vibrador para concreto</v>
          </cell>
          <cell r="C24" t="str">
            <v>hr.</v>
          </cell>
          <cell r="D24">
            <v>4000</v>
          </cell>
          <cell r="E24" t="str">
            <v>Equipo</v>
          </cell>
        </row>
        <row r="25">
          <cell r="A25">
            <v>22</v>
          </cell>
          <cell r="B25" t="str">
            <v>Vibrocompactador</v>
          </cell>
          <cell r="C25" t="str">
            <v>hr.</v>
          </cell>
          <cell r="D25">
            <v>40000</v>
          </cell>
          <cell r="E25" t="str">
            <v>Equipo</v>
          </cell>
        </row>
        <row r="26">
          <cell r="A26">
            <v>23</v>
          </cell>
          <cell r="B26" t="str">
            <v>Volqueta</v>
          </cell>
          <cell r="C26" t="str">
            <v>hr.</v>
          </cell>
          <cell r="D26">
            <v>28000</v>
          </cell>
          <cell r="E26" t="str">
            <v>Equipo</v>
          </cell>
        </row>
        <row r="27">
          <cell r="A27">
            <v>24</v>
          </cell>
          <cell r="B27" t="str">
            <v>Ayudante</v>
          </cell>
          <cell r="C27" t="str">
            <v>hr.</v>
          </cell>
          <cell r="D27">
            <v>3483</v>
          </cell>
          <cell r="E27" t="str">
            <v>Mano de obra</v>
          </cell>
        </row>
        <row r="28">
          <cell r="A28">
            <v>25</v>
          </cell>
          <cell r="B28" t="str">
            <v>Capataz</v>
          </cell>
          <cell r="C28" t="str">
            <v>hr.</v>
          </cell>
          <cell r="D28">
            <v>7349</v>
          </cell>
          <cell r="E28" t="str">
            <v>Mano de obra</v>
          </cell>
        </row>
        <row r="29">
          <cell r="A29">
            <v>26</v>
          </cell>
          <cell r="B29" t="str">
            <v>Cuadrilla mamposteros</v>
          </cell>
          <cell r="C29" t="str">
            <v>hr.</v>
          </cell>
          <cell r="D29">
            <v>30232</v>
          </cell>
          <cell r="E29" t="str">
            <v>Mano de obra</v>
          </cell>
        </row>
        <row r="30">
          <cell r="A30">
            <v>27</v>
          </cell>
          <cell r="B30" t="str">
            <v>Cuadrilla pavimentos</v>
          </cell>
          <cell r="C30" t="str">
            <v>hr.</v>
          </cell>
          <cell r="D30">
            <v>55110.5</v>
          </cell>
          <cell r="E30" t="str">
            <v>Mano de obra</v>
          </cell>
        </row>
        <row r="31">
          <cell r="A31">
            <v>28</v>
          </cell>
          <cell r="B31" t="str">
            <v>Cuadrilla planta de asfalto</v>
          </cell>
          <cell r="C31" t="str">
            <v>hr.</v>
          </cell>
          <cell r="D31">
            <v>31847.269999999997</v>
          </cell>
          <cell r="E31" t="str">
            <v>Mano de obra</v>
          </cell>
        </row>
        <row r="32">
          <cell r="A32">
            <v>29</v>
          </cell>
          <cell r="B32" t="str">
            <v>Comisión de topografía</v>
          </cell>
          <cell r="C32" t="str">
            <v>hr.</v>
          </cell>
          <cell r="D32">
            <v>31847.269999999997</v>
          </cell>
          <cell r="E32" t="str">
            <v>Mano de obra</v>
          </cell>
        </row>
        <row r="33">
          <cell r="A33">
            <v>30</v>
          </cell>
          <cell r="B33" t="str">
            <v>Cuadrilla vías</v>
          </cell>
          <cell r="C33" t="str">
            <v>hr.</v>
          </cell>
          <cell r="D33">
            <v>18485</v>
          </cell>
          <cell r="E33" t="str">
            <v>Mano de obra</v>
          </cell>
        </row>
        <row r="34">
          <cell r="A34">
            <v>31</v>
          </cell>
          <cell r="B34" t="str">
            <v>Obrero</v>
          </cell>
          <cell r="C34" t="str">
            <v>hr.</v>
          </cell>
          <cell r="D34">
            <v>3712</v>
          </cell>
          <cell r="E34" t="str">
            <v>Mano de obra</v>
          </cell>
        </row>
        <row r="35">
          <cell r="A35">
            <v>32</v>
          </cell>
          <cell r="B35" t="str">
            <v>Oficial</v>
          </cell>
          <cell r="C35" t="str">
            <v>hr.</v>
          </cell>
          <cell r="D35">
            <v>6639</v>
          </cell>
          <cell r="E35" t="str">
            <v>Mano de obra</v>
          </cell>
        </row>
        <row r="36">
          <cell r="A36">
            <v>33</v>
          </cell>
          <cell r="B36" t="str">
            <v>Malla para Gavión</v>
          </cell>
          <cell r="C36" t="str">
            <v>Ml</v>
          </cell>
          <cell r="D36">
            <v>24000</v>
          </cell>
          <cell r="E36" t="str">
            <v>Material</v>
          </cell>
        </row>
        <row r="37">
          <cell r="A37">
            <v>34</v>
          </cell>
          <cell r="B37" t="str">
            <v>Acero de refuerzo PR 60.000</v>
          </cell>
          <cell r="C37" t="str">
            <v>Kg.</v>
          </cell>
          <cell r="D37">
            <v>1780</v>
          </cell>
          <cell r="E37" t="str">
            <v>Material</v>
          </cell>
        </row>
        <row r="38">
          <cell r="A38">
            <v>35</v>
          </cell>
          <cell r="B38" t="str">
            <v>Acpm</v>
          </cell>
          <cell r="C38" t="str">
            <v>Gl</v>
          </cell>
          <cell r="D38">
            <v>3360</v>
          </cell>
          <cell r="E38" t="str">
            <v>Material</v>
          </cell>
        </row>
        <row r="39">
          <cell r="A39">
            <v>36</v>
          </cell>
          <cell r="B39" t="str">
            <v>Alambre Galvanizado</v>
          </cell>
          <cell r="C39" t="str">
            <v>Kg.</v>
          </cell>
          <cell r="D39">
            <v>1200</v>
          </cell>
          <cell r="E39" t="str">
            <v>Material</v>
          </cell>
        </row>
        <row r="40">
          <cell r="A40">
            <v>37</v>
          </cell>
          <cell r="B40" t="str">
            <v>Alambre negro</v>
          </cell>
          <cell r="C40" t="str">
            <v>Kg.</v>
          </cell>
          <cell r="D40">
            <v>1200</v>
          </cell>
          <cell r="E40" t="str">
            <v>Material</v>
          </cell>
        </row>
        <row r="41">
          <cell r="A41">
            <v>38</v>
          </cell>
          <cell r="B41" t="str">
            <v>Arena - cemento</v>
          </cell>
          <cell r="C41" t="str">
            <v>Kg.</v>
          </cell>
          <cell r="D41">
            <v>395</v>
          </cell>
          <cell r="E41" t="str">
            <v>Material</v>
          </cell>
        </row>
        <row r="42">
          <cell r="A42">
            <v>39</v>
          </cell>
          <cell r="B42" t="str">
            <v>Arena lavada de río</v>
          </cell>
          <cell r="C42" t="str">
            <v>M3</v>
          </cell>
          <cell r="D42">
            <v>35000</v>
          </cell>
          <cell r="E42" t="str">
            <v>Material</v>
          </cell>
        </row>
        <row r="43">
          <cell r="A43">
            <v>40</v>
          </cell>
          <cell r="B43" t="str">
            <v>Asfalto Sólido</v>
          </cell>
          <cell r="C43" t="str">
            <v>Kg.</v>
          </cell>
          <cell r="D43">
            <v>596</v>
          </cell>
          <cell r="E43" t="str">
            <v>Material</v>
          </cell>
        </row>
        <row r="44">
          <cell r="A44">
            <v>41</v>
          </cell>
          <cell r="B44" t="str">
            <v>Base Granular</v>
          </cell>
          <cell r="C44" t="str">
            <v>M3</v>
          </cell>
          <cell r="D44">
            <v>14000</v>
          </cell>
          <cell r="E44" t="str">
            <v>Material</v>
          </cell>
        </row>
        <row r="45">
          <cell r="A45">
            <v>42</v>
          </cell>
          <cell r="B45" t="str">
            <v>Cemento Pórtland</v>
          </cell>
          <cell r="C45" t="str">
            <v>Kg.</v>
          </cell>
          <cell r="D45">
            <v>440</v>
          </cell>
          <cell r="E45" t="str">
            <v>Material</v>
          </cell>
        </row>
        <row r="46">
          <cell r="A46">
            <v>43</v>
          </cell>
          <cell r="B46" t="str">
            <v>Emulsión asfáltica CRL-1</v>
          </cell>
          <cell r="C46" t="str">
            <v>LT</v>
          </cell>
          <cell r="D46">
            <v>640</v>
          </cell>
          <cell r="E46" t="str">
            <v>Material</v>
          </cell>
        </row>
        <row r="47">
          <cell r="A47">
            <v>44</v>
          </cell>
          <cell r="B47" t="str">
            <v>Emulsión asfáltica CRR</v>
          </cell>
          <cell r="C47" t="str">
            <v>LT</v>
          </cell>
          <cell r="D47">
            <v>640</v>
          </cell>
          <cell r="E47" t="str">
            <v>Material</v>
          </cell>
        </row>
        <row r="48">
          <cell r="A48">
            <v>45</v>
          </cell>
          <cell r="B48" t="str">
            <v>Formaleta Madera</v>
          </cell>
          <cell r="C48" t="str">
            <v>M2</v>
          </cell>
          <cell r="D48">
            <v>13642</v>
          </cell>
          <cell r="E48" t="str">
            <v>Material</v>
          </cell>
        </row>
        <row r="49">
          <cell r="A49">
            <v>46</v>
          </cell>
          <cell r="B49" t="str">
            <v>Full oil</v>
          </cell>
          <cell r="C49" t="str">
            <v>Gl</v>
          </cell>
          <cell r="D49">
            <v>2100</v>
          </cell>
          <cell r="E49" t="str">
            <v>Material</v>
          </cell>
        </row>
        <row r="50">
          <cell r="A50">
            <v>47</v>
          </cell>
          <cell r="B50" t="str">
            <v xml:space="preserve">Geotextil </v>
          </cell>
          <cell r="C50" t="str">
            <v>Ml</v>
          </cell>
          <cell r="D50">
            <v>5200</v>
          </cell>
          <cell r="E50" t="str">
            <v>Material</v>
          </cell>
        </row>
        <row r="51">
          <cell r="A51">
            <v>48</v>
          </cell>
          <cell r="B51" t="str">
            <v>Geotextil Pavco T2400</v>
          </cell>
          <cell r="C51" t="str">
            <v>M2</v>
          </cell>
          <cell r="D51">
            <v>3200</v>
          </cell>
          <cell r="E51" t="str">
            <v>Material</v>
          </cell>
        </row>
        <row r="52">
          <cell r="A52">
            <v>49</v>
          </cell>
          <cell r="B52" t="str">
            <v>Gravilla  1/2" o &gt;</v>
          </cell>
          <cell r="C52" t="str">
            <v>M3</v>
          </cell>
          <cell r="D52">
            <v>45000</v>
          </cell>
          <cell r="E52" t="str">
            <v>Material</v>
          </cell>
        </row>
        <row r="53">
          <cell r="A53">
            <v>50</v>
          </cell>
          <cell r="B53" t="str">
            <v>Material seleccionado</v>
          </cell>
          <cell r="C53" t="str">
            <v>M3</v>
          </cell>
          <cell r="D53">
            <v>30000</v>
          </cell>
          <cell r="E53" t="str">
            <v>Material</v>
          </cell>
        </row>
        <row r="54">
          <cell r="A54">
            <v>51</v>
          </cell>
          <cell r="B54" t="str">
            <v>Mezcla Densa en Caliente tipo MDC - 2</v>
          </cell>
          <cell r="C54" t="str">
            <v>M3</v>
          </cell>
          <cell r="D54">
            <v>180000</v>
          </cell>
          <cell r="E54" t="str">
            <v>Material</v>
          </cell>
        </row>
        <row r="55">
          <cell r="A55">
            <v>52</v>
          </cell>
          <cell r="B55" t="str">
            <v>Mezcla densa en caliente tipo MDC-1</v>
          </cell>
          <cell r="C55" t="str">
            <v>M3</v>
          </cell>
          <cell r="D55">
            <v>150000</v>
          </cell>
          <cell r="E55" t="str">
            <v>Material</v>
          </cell>
        </row>
        <row r="56">
          <cell r="A56">
            <v>53</v>
          </cell>
          <cell r="B56" t="str">
            <v>Mezcla densa en caliente tipo MDC-3</v>
          </cell>
          <cell r="C56" t="str">
            <v>M3</v>
          </cell>
          <cell r="D56">
            <v>190000</v>
          </cell>
          <cell r="E56" t="str">
            <v>Material</v>
          </cell>
        </row>
        <row r="57">
          <cell r="A57">
            <v>54</v>
          </cell>
          <cell r="B57" t="str">
            <v>Neopreno</v>
          </cell>
          <cell r="C57" t="str">
            <v>Un</v>
          </cell>
          <cell r="D57">
            <v>2500</v>
          </cell>
          <cell r="E57" t="str">
            <v>Material</v>
          </cell>
        </row>
        <row r="58">
          <cell r="A58">
            <v>55</v>
          </cell>
          <cell r="B58" t="str">
            <v>Piedra media Zonga</v>
          </cell>
          <cell r="C58" t="str">
            <v>M3</v>
          </cell>
          <cell r="D58">
            <v>35000</v>
          </cell>
          <cell r="E58" t="str">
            <v>Material</v>
          </cell>
        </row>
        <row r="59">
          <cell r="A59">
            <v>56</v>
          </cell>
          <cell r="B59" t="str">
            <v>Plastocreto</v>
          </cell>
          <cell r="C59" t="str">
            <v>Galón</v>
          </cell>
          <cell r="D59">
            <v>45000</v>
          </cell>
          <cell r="E59" t="str">
            <v>Material</v>
          </cell>
        </row>
        <row r="60">
          <cell r="A60">
            <v>57</v>
          </cell>
          <cell r="B60" t="str">
            <v xml:space="preserve">Recebo </v>
          </cell>
          <cell r="C60" t="str">
            <v>M3</v>
          </cell>
          <cell r="D60">
            <v>8000</v>
          </cell>
          <cell r="E60" t="str">
            <v>Material</v>
          </cell>
        </row>
        <row r="61">
          <cell r="A61">
            <v>58</v>
          </cell>
          <cell r="B61" t="str">
            <v>Sacos de fibra</v>
          </cell>
          <cell r="C61" t="str">
            <v>Un</v>
          </cell>
          <cell r="D61">
            <v>1100</v>
          </cell>
          <cell r="E61" t="str">
            <v>Material</v>
          </cell>
        </row>
        <row r="62">
          <cell r="A62">
            <v>59</v>
          </cell>
          <cell r="B62" t="str">
            <v>Subbase Granular</v>
          </cell>
          <cell r="C62" t="str">
            <v>M3</v>
          </cell>
          <cell r="D62">
            <v>8000</v>
          </cell>
          <cell r="E62" t="str">
            <v>Material</v>
          </cell>
        </row>
        <row r="63">
          <cell r="A63">
            <v>60</v>
          </cell>
          <cell r="B63" t="str">
            <v>Tejas de zinc No 6</v>
          </cell>
          <cell r="C63" t="str">
            <v>Un</v>
          </cell>
          <cell r="D63">
            <v>12500</v>
          </cell>
          <cell r="E63" t="str">
            <v>Material</v>
          </cell>
        </row>
        <row r="64">
          <cell r="A64">
            <v>61</v>
          </cell>
          <cell r="B64" t="str">
            <v xml:space="preserve">Geotextil NT 2.100 </v>
          </cell>
          <cell r="C64" t="str">
            <v>M2</v>
          </cell>
          <cell r="D64">
            <v>2070</v>
          </cell>
          <cell r="E64" t="str">
            <v>Material</v>
          </cell>
        </row>
        <row r="65">
          <cell r="A65">
            <v>62</v>
          </cell>
          <cell r="B65" t="str">
            <v>Tubería 21/2" Negral</v>
          </cell>
          <cell r="C65" t="str">
            <v>Ml</v>
          </cell>
          <cell r="D65">
            <v>5500</v>
          </cell>
          <cell r="E65" t="str">
            <v>Material</v>
          </cell>
        </row>
        <row r="66">
          <cell r="A66">
            <v>63</v>
          </cell>
          <cell r="B66" t="str">
            <v>Tubería de 12"</v>
          </cell>
          <cell r="C66" t="str">
            <v>Kg.</v>
          </cell>
          <cell r="D66">
            <v>1100</v>
          </cell>
          <cell r="E66" t="str">
            <v>Material</v>
          </cell>
        </row>
        <row r="67">
          <cell r="A67">
            <v>64</v>
          </cell>
          <cell r="B67" t="str">
            <v>Tubería Novaford</v>
          </cell>
          <cell r="C67" t="str">
            <v>Ml</v>
          </cell>
          <cell r="D67">
            <v>67000</v>
          </cell>
          <cell r="E67" t="str">
            <v>Material</v>
          </cell>
        </row>
        <row r="68">
          <cell r="A68">
            <v>65</v>
          </cell>
          <cell r="B68" t="str">
            <v>Tubería PVC Aguas lluvias de 4"</v>
          </cell>
          <cell r="C68" t="str">
            <v>MI</v>
          </cell>
          <cell r="D68">
            <v>12000</v>
          </cell>
          <cell r="E68" t="str">
            <v>Material</v>
          </cell>
        </row>
        <row r="69">
          <cell r="A69">
            <v>66</v>
          </cell>
          <cell r="B69" t="str">
            <v>tubería PVC de 4"</v>
          </cell>
          <cell r="C69" t="str">
            <v>Ml</v>
          </cell>
          <cell r="D69">
            <v>12000</v>
          </cell>
          <cell r="E69" t="str">
            <v>Material</v>
          </cell>
        </row>
        <row r="70">
          <cell r="A70">
            <v>67</v>
          </cell>
          <cell r="B70" t="str">
            <v>Tubería PVC sanitaria de 4"</v>
          </cell>
          <cell r="C70" t="str">
            <v>Ml</v>
          </cell>
          <cell r="D70">
            <v>12000</v>
          </cell>
          <cell r="E70" t="str">
            <v>Material</v>
          </cell>
        </row>
        <row r="71">
          <cell r="A71">
            <v>68</v>
          </cell>
          <cell r="B71" t="str">
            <v xml:space="preserve">Tubo de 24" en Cemento </v>
          </cell>
          <cell r="C71" t="str">
            <v>MI</v>
          </cell>
          <cell r="D71">
            <v>55000</v>
          </cell>
          <cell r="E71" t="str">
            <v>Material</v>
          </cell>
        </row>
        <row r="72">
          <cell r="A72">
            <v>69</v>
          </cell>
          <cell r="B72" t="str">
            <v xml:space="preserve">Tubo de 36" en Concreto Reforzado </v>
          </cell>
          <cell r="C72" t="str">
            <v>MI</v>
          </cell>
          <cell r="D72">
            <v>100000</v>
          </cell>
          <cell r="E72" t="str">
            <v>Material</v>
          </cell>
        </row>
        <row r="73">
          <cell r="A73">
            <v>70</v>
          </cell>
          <cell r="B73" t="str">
            <v>Transporte de materiales pétreos</v>
          </cell>
          <cell r="C73" t="str">
            <v>M3-Km.</v>
          </cell>
          <cell r="D73">
            <v>400</v>
          </cell>
          <cell r="E73" t="str">
            <v>Transporte</v>
          </cell>
        </row>
        <row r="74">
          <cell r="A74">
            <v>71</v>
          </cell>
          <cell r="B74" t="str">
            <v>Motobomba de 10"</v>
          </cell>
          <cell r="C74" t="str">
            <v>Día</v>
          </cell>
          <cell r="D74">
            <v>50000</v>
          </cell>
          <cell r="E74" t="str">
            <v>Equipo</v>
          </cell>
        </row>
        <row r="75">
          <cell r="A75">
            <v>72</v>
          </cell>
          <cell r="B75" t="str">
            <v>Motobomba de 8"</v>
          </cell>
          <cell r="C75" t="str">
            <v>Día</v>
          </cell>
          <cell r="D75">
            <v>40000</v>
          </cell>
          <cell r="E75" t="str">
            <v>Equipo</v>
          </cell>
        </row>
        <row r="76">
          <cell r="A76">
            <v>73</v>
          </cell>
          <cell r="B76" t="str">
            <v>Motobomba de 3"</v>
          </cell>
          <cell r="C76" t="str">
            <v>Día</v>
          </cell>
          <cell r="D76">
            <v>30000</v>
          </cell>
          <cell r="E76" t="str">
            <v>Equipo</v>
          </cell>
        </row>
        <row r="77">
          <cell r="A77">
            <v>74</v>
          </cell>
          <cell r="B77" t="str">
            <v>Transporte de mezcla asfáltica</v>
          </cell>
          <cell r="C77" t="str">
            <v>M3-Km.</v>
          </cell>
          <cell r="D77">
            <v>450</v>
          </cell>
          <cell r="E77" t="str">
            <v>Transporte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  <sheetName val="MATERIAL"/>
      <sheetName val="PRESUPUESTO"/>
      <sheetName val="UNITARIOS"/>
      <sheetName val="TRANSPORTE"/>
      <sheetName val="MANO OBRA"/>
      <sheetName val="MEMORIAS"/>
    </sheetNames>
    <sheetDataSet>
      <sheetData sheetId="0">
        <row r="2">
          <cell r="B2">
            <v>0</v>
          </cell>
          <cell r="C2" t="str">
            <v/>
          </cell>
        </row>
        <row r="3">
          <cell r="B3" t="str">
            <v>ANDAMIO TUBULAR</v>
          </cell>
          <cell r="C3" t="str">
            <v>dd</v>
          </cell>
          <cell r="D3">
            <v>500</v>
          </cell>
        </row>
        <row r="4">
          <cell r="B4" t="str">
            <v>ALLANADORA GASOLINA HELICOPTERO</v>
          </cell>
          <cell r="C4" t="str">
            <v>dd</v>
          </cell>
          <cell r="D4">
            <v>55000</v>
          </cell>
        </row>
        <row r="5">
          <cell r="B5" t="str">
            <v>BAÑOS PORTATILES</v>
          </cell>
          <cell r="C5" t="str">
            <v>Mes</v>
          </cell>
          <cell r="D5">
            <v>525000</v>
          </cell>
        </row>
        <row r="6">
          <cell r="B6" t="str">
            <v xml:space="preserve">BOMBAS </v>
          </cell>
          <cell r="C6" t="str">
            <v>dd</v>
          </cell>
          <cell r="D6">
            <v>40000</v>
          </cell>
        </row>
        <row r="7">
          <cell r="B7" t="str">
            <v>COMPRESOR DE DOS MARTILLOS</v>
          </cell>
          <cell r="C7" t="str">
            <v>dd</v>
          </cell>
          <cell r="D7">
            <v>145000</v>
          </cell>
        </row>
        <row r="8">
          <cell r="B8" t="str">
            <v>CRUCETAS, PARALES Y CERCHAS</v>
          </cell>
          <cell r="C8" t="str">
            <v>Mes</v>
          </cell>
          <cell r="D8">
            <v>4500</v>
          </cell>
        </row>
        <row r="9">
          <cell r="B9" t="str">
            <v>EQUIPO BÁSICO ( Construcción )</v>
          </cell>
          <cell r="C9" t="str">
            <v>dd</v>
          </cell>
          <cell r="D9">
            <v>1000</v>
          </cell>
        </row>
        <row r="10">
          <cell r="B10" t="str">
            <v>EQUIPO BÁSICO ( Herramienta menor )</v>
          </cell>
          <cell r="C10" t="str">
            <v>dd</v>
          </cell>
          <cell r="D10">
            <v>1000</v>
          </cell>
        </row>
        <row r="11">
          <cell r="B11" t="str">
            <v>EQUIPO DE CARPINTERIA</v>
          </cell>
          <cell r="C11" t="str">
            <v>dd</v>
          </cell>
          <cell r="D11">
            <v>25000</v>
          </cell>
        </row>
        <row r="12">
          <cell r="B12" t="str">
            <v>EQUIPO DE ORNAMENTACION</v>
          </cell>
          <cell r="C12" t="str">
            <v>dd</v>
          </cell>
          <cell r="D12">
            <v>65000</v>
          </cell>
        </row>
        <row r="13">
          <cell r="B13" t="str">
            <v>EQUIPO SOLDADURA</v>
          </cell>
          <cell r="C13" t="str">
            <v>dd</v>
          </cell>
          <cell r="D13">
            <v>30000</v>
          </cell>
        </row>
        <row r="14">
          <cell r="B14" t="str">
            <v>EQUIPO TOPOGRAFICO</v>
          </cell>
          <cell r="C14" t="str">
            <v>dd</v>
          </cell>
          <cell r="D14">
            <v>250000</v>
          </cell>
        </row>
        <row r="15">
          <cell r="B15" t="str">
            <v>FORMALETA CANAL EN LAMINA</v>
          </cell>
          <cell r="C15" t="str">
            <v>dd</v>
          </cell>
          <cell r="D15">
            <v>5000</v>
          </cell>
        </row>
        <row r="16">
          <cell r="B16" t="str">
            <v>FORMALETA DE ENTREPISO POR M2</v>
          </cell>
          <cell r="C16" t="str">
            <v>Mes</v>
          </cell>
          <cell r="D16">
            <v>6500</v>
          </cell>
        </row>
        <row r="17">
          <cell r="B17" t="str">
            <v>FORK CLAMP</v>
          </cell>
          <cell r="C17" t="str">
            <v>dd</v>
          </cell>
          <cell r="D17">
            <v>90</v>
          </cell>
        </row>
        <row r="18">
          <cell r="B18" t="str">
            <v>LABORATORISTAS</v>
          </cell>
          <cell r="C18" t="str">
            <v>dd</v>
          </cell>
          <cell r="D18">
            <v>250000</v>
          </cell>
        </row>
        <row r="19">
          <cell r="B19" t="str">
            <v>GUADAÑA</v>
          </cell>
          <cell r="C19" t="str">
            <v>dd</v>
          </cell>
          <cell r="D19">
            <v>15000</v>
          </cell>
        </row>
        <row r="20">
          <cell r="B20" t="str">
            <v>ENSAYO PROCTOR MODIFICADO</v>
          </cell>
          <cell r="C20" t="str">
            <v>un</v>
          </cell>
          <cell r="D20">
            <v>95000</v>
          </cell>
        </row>
        <row r="21">
          <cell r="B21" t="str">
            <v>MEZCLADORA CONCRETO</v>
          </cell>
          <cell r="C21" t="str">
            <v>dd</v>
          </cell>
          <cell r="D21">
            <v>35000</v>
          </cell>
        </row>
        <row r="22">
          <cell r="B22" t="str">
            <v>MINICARGADOR BOBCAT 753</v>
          </cell>
          <cell r="C22" t="str">
            <v>hr</v>
          </cell>
          <cell r="D22">
            <v>60000</v>
          </cell>
        </row>
        <row r="23">
          <cell r="B23" t="str">
            <v>MORDAZA METÁLICA</v>
          </cell>
          <cell r="C23" t="str">
            <v>dd</v>
          </cell>
          <cell r="D23">
            <v>150</v>
          </cell>
        </row>
        <row r="24">
          <cell r="B24" t="str">
            <v>EQUIPOS LABORATORIOS</v>
          </cell>
          <cell r="C24" t="str">
            <v>dd</v>
          </cell>
          <cell r="D24">
            <v>80000</v>
          </cell>
        </row>
        <row r="25">
          <cell r="B25" t="str">
            <v>PARAL CORIENTE 2 a 3.50 m</v>
          </cell>
          <cell r="C25" t="str">
            <v>dd</v>
          </cell>
          <cell r="D25">
            <v>100</v>
          </cell>
        </row>
        <row r="26">
          <cell r="B26" t="str">
            <v>PISTOLA PARA EPOXICO</v>
          </cell>
          <cell r="C26" t="str">
            <v>dd</v>
          </cell>
          <cell r="D26">
            <v>7500</v>
          </cell>
        </row>
        <row r="27">
          <cell r="B27" t="str">
            <v>ENSAYO DENSIDAD DEL TERRENO</v>
          </cell>
          <cell r="C27" t="str">
            <v>un</v>
          </cell>
          <cell r="D27">
            <v>50000</v>
          </cell>
        </row>
        <row r="28">
          <cell r="B28" t="str">
            <v>PULIDORA</v>
          </cell>
          <cell r="C28" t="str">
            <v>dd</v>
          </cell>
          <cell r="D28">
            <v>25000</v>
          </cell>
        </row>
        <row r="29">
          <cell r="B29" t="str">
            <v>RANA</v>
          </cell>
          <cell r="C29" t="str">
            <v>dd</v>
          </cell>
          <cell r="D29">
            <v>30000</v>
          </cell>
        </row>
        <row r="30">
          <cell r="B30" t="str">
            <v>RETROEXCAVADORA + combustible+operario</v>
          </cell>
          <cell r="C30" t="str">
            <v>hr</v>
          </cell>
          <cell r="D30">
            <v>125000</v>
          </cell>
        </row>
        <row r="31">
          <cell r="B31" t="str">
            <v>SOPLETE</v>
          </cell>
          <cell r="C31" t="str">
            <v>dd</v>
          </cell>
          <cell r="D31">
            <v>15000</v>
          </cell>
        </row>
        <row r="32">
          <cell r="B32" t="str">
            <v>TALADRO</v>
          </cell>
          <cell r="C32" t="str">
            <v>dd</v>
          </cell>
          <cell r="D32">
            <v>15000</v>
          </cell>
        </row>
        <row r="33">
          <cell r="B33" t="str">
            <v>VIBRADOR A GASOLINA</v>
          </cell>
          <cell r="C33" t="str">
            <v>dd</v>
          </cell>
          <cell r="D33">
            <v>30000</v>
          </cell>
        </row>
        <row r="34">
          <cell r="B34" t="str">
            <v>EQUIPO DE EXCAVACION Y HORMIGADO PILOTES(Combustible+operario+Transporte)</v>
          </cell>
          <cell r="C34" t="str">
            <v>hr</v>
          </cell>
          <cell r="D34">
            <v>650000</v>
          </cell>
        </row>
        <row r="35">
          <cell r="B35" t="str">
            <v>VIBROCOMPACTADOR</v>
          </cell>
          <cell r="C35" t="str">
            <v>dd</v>
          </cell>
          <cell r="D35">
            <v>40000</v>
          </cell>
        </row>
        <row r="36">
          <cell r="B36" t="str">
            <v>HIDROLAVADORA</v>
          </cell>
          <cell r="C36" t="str">
            <v>dd</v>
          </cell>
          <cell r="D36">
            <v>25000</v>
          </cell>
        </row>
      </sheetData>
      <sheetData sheetId="1">
        <row r="2">
          <cell r="B2">
            <v>0</v>
          </cell>
          <cell r="C2" t="str">
            <v/>
          </cell>
        </row>
        <row r="3">
          <cell r="B3" t="str">
            <v>ACCESORIOS ACERO INOXIDABLE</v>
          </cell>
          <cell r="C3" t="str">
            <v>m2</v>
          </cell>
          <cell r="D3">
            <v>150000</v>
          </cell>
        </row>
        <row r="4">
          <cell r="B4" t="str">
            <v>ABRAZADERAS 4"</v>
          </cell>
          <cell r="C4" t="str">
            <v>un</v>
          </cell>
          <cell r="D4">
            <v>2000</v>
          </cell>
        </row>
        <row r="5">
          <cell r="B5" t="str">
            <v>ACCESORIO PVC P 1/2"</v>
          </cell>
          <cell r="C5" t="str">
            <v>un</v>
          </cell>
          <cell r="D5">
            <v>550</v>
          </cell>
        </row>
        <row r="6">
          <cell r="B6" t="str">
            <v>ACCESORIO PVC S 2"</v>
          </cell>
          <cell r="C6" t="str">
            <v>un</v>
          </cell>
          <cell r="D6">
            <v>4100</v>
          </cell>
        </row>
        <row r="7">
          <cell r="B7" t="str">
            <v>ACCESORIO PVC S 3"</v>
          </cell>
          <cell r="C7" t="str">
            <v>un</v>
          </cell>
          <cell r="D7">
            <v>6850</v>
          </cell>
        </row>
        <row r="8">
          <cell r="B8" t="str">
            <v>ACCESORIO PVC S 4"</v>
          </cell>
          <cell r="C8" t="str">
            <v>un</v>
          </cell>
          <cell r="D8">
            <v>12600</v>
          </cell>
        </row>
        <row r="9">
          <cell r="B9" t="str">
            <v>ACCESORIOS</v>
          </cell>
          <cell r="C9" t="str">
            <v>un</v>
          </cell>
          <cell r="D9">
            <v>18000</v>
          </cell>
        </row>
        <row r="10">
          <cell r="B10" t="str">
            <v>ACCESORIOS CONEXIÓN Y DERIVACION CABLE COAXIAL</v>
          </cell>
          <cell r="C10" t="str">
            <v>gb</v>
          </cell>
          <cell r="D10">
            <v>190</v>
          </cell>
        </row>
        <row r="11">
          <cell r="B11" t="str">
            <v>Accesorios de conexion por atras SanitarioDO-TCDIC</v>
          </cell>
          <cell r="C11" t="str">
            <v>un</v>
          </cell>
          <cell r="D11">
            <v>5000</v>
          </cell>
        </row>
        <row r="12">
          <cell r="B12" t="str">
            <v>ACCESORIOS DE CONEXIÓN Y SUJECION PARA CABLE AMTIFRAU</v>
          </cell>
          <cell r="C12" t="str">
            <v>gb</v>
          </cell>
          <cell r="D12">
            <v>6500</v>
          </cell>
        </row>
        <row r="13">
          <cell r="B13" t="str">
            <v>ACCESORIOS DE SUJECION</v>
          </cell>
          <cell r="C13" t="str">
            <v>gb</v>
          </cell>
          <cell r="D13">
            <v>400</v>
          </cell>
        </row>
        <row r="14">
          <cell r="B14" t="str">
            <v>ACCESORIOS EMT</v>
          </cell>
          <cell r="C14" t="str">
            <v>un</v>
          </cell>
          <cell r="D14">
            <v>500</v>
          </cell>
        </row>
        <row r="15">
          <cell r="B15" t="str">
            <v xml:space="preserve">ACCESORIOS GALVANIZADOS PARA CONEXIÓN EQUIPO DE PRESION </v>
          </cell>
          <cell r="C15" t="str">
            <v>gl</v>
          </cell>
          <cell r="D15">
            <v>150000</v>
          </cell>
        </row>
        <row r="16">
          <cell r="B16" t="str">
            <v>ACCESORIOS CPVC-P 1/2" ( Codo , unión y tapón )</v>
          </cell>
          <cell r="C16" t="str">
            <v>un</v>
          </cell>
          <cell r="D16">
            <v>1200</v>
          </cell>
        </row>
        <row r="17">
          <cell r="B17" t="str">
            <v>ACCESORIOS PVC P 21/2"</v>
          </cell>
          <cell r="C17" t="str">
            <v>un</v>
          </cell>
          <cell r="D17">
            <v>15000</v>
          </cell>
        </row>
        <row r="18">
          <cell r="B18" t="str">
            <v>ACCESORIOS PVC-P 1 1/2" ( Codo , unión y tapón )</v>
          </cell>
          <cell r="C18" t="str">
            <v>un</v>
          </cell>
          <cell r="D18">
            <v>2650</v>
          </cell>
        </row>
        <row r="19">
          <cell r="B19" t="str">
            <v>ACCESORIOS PVC-P 1 1/4" ( Codo , unión y tapón )</v>
          </cell>
          <cell r="C19" t="str">
            <v>un</v>
          </cell>
          <cell r="D19">
            <v>2500</v>
          </cell>
        </row>
        <row r="20">
          <cell r="B20" t="str">
            <v>ACCESORIOS PVC-P 1/2" ( Codo , unión y tapón )</v>
          </cell>
          <cell r="C20" t="str">
            <v>un</v>
          </cell>
          <cell r="D20">
            <v>450</v>
          </cell>
        </row>
        <row r="21">
          <cell r="B21" t="str">
            <v>ACCESORIOS PVC-P 2" ( Codo , unión y tapón )</v>
          </cell>
          <cell r="C21" t="str">
            <v>un</v>
          </cell>
          <cell r="D21">
            <v>5000</v>
          </cell>
        </row>
        <row r="22">
          <cell r="B22" t="str">
            <v>ACCESORIOS PVC-P 3/4" ( Codo, unión y tapón )</v>
          </cell>
          <cell r="C22" t="str">
            <v>un</v>
          </cell>
          <cell r="D22">
            <v>1200</v>
          </cell>
        </row>
        <row r="23">
          <cell r="B23" t="str">
            <v>ACCESORIOS SUJECION TRANFORMADOR</v>
          </cell>
          <cell r="C23" t="str">
            <v>un</v>
          </cell>
          <cell r="D23">
            <v>50000</v>
          </cell>
        </row>
        <row r="24">
          <cell r="B24" t="str">
            <v>ACERO 37.000 PSI</v>
          </cell>
          <cell r="C24" t="str">
            <v>kg</v>
          </cell>
          <cell r="D24">
            <v>1900</v>
          </cell>
        </row>
        <row r="25">
          <cell r="B25" t="str">
            <v xml:space="preserve">ACERO 60.000 PSI </v>
          </cell>
          <cell r="C25" t="str">
            <v>kg</v>
          </cell>
          <cell r="D25">
            <v>1900</v>
          </cell>
        </row>
        <row r="26">
          <cell r="B26" t="str">
            <v>ACERO ESTRUCTURAL ACESCO PHR Cal. 12</v>
          </cell>
          <cell r="C26" t="str">
            <v>kg</v>
          </cell>
          <cell r="D26">
            <v>4500</v>
          </cell>
        </row>
        <row r="27">
          <cell r="B27" t="str">
            <v>ACIDO FLORIDRICO</v>
          </cell>
          <cell r="C27" t="str">
            <v>lt</v>
          </cell>
          <cell r="D27">
            <v>15500</v>
          </cell>
        </row>
        <row r="28">
          <cell r="B28" t="str">
            <v>ACIDO NITRICO</v>
          </cell>
          <cell r="C28" t="str">
            <v>lt</v>
          </cell>
          <cell r="D28">
            <v>4500</v>
          </cell>
        </row>
        <row r="29">
          <cell r="B29" t="str">
            <v>ACONDICIONADOR NOVAFORT 250ML  Pavco</v>
          </cell>
          <cell r="C29" t="str">
            <v>un</v>
          </cell>
          <cell r="D29">
            <v>15000</v>
          </cell>
        </row>
        <row r="30">
          <cell r="B30" t="str">
            <v>ACPM</v>
          </cell>
          <cell r="C30" t="str">
            <v>gl</v>
          </cell>
          <cell r="D30">
            <v>8500</v>
          </cell>
        </row>
        <row r="31">
          <cell r="B31" t="str">
            <v>ADAPTADOR CONDUIT PVC 1/2"</v>
          </cell>
          <cell r="C31" t="str">
            <v>un</v>
          </cell>
          <cell r="D31">
            <v>500</v>
          </cell>
        </row>
        <row r="32">
          <cell r="B32" t="str">
            <v>ADAPTADOR MACHO   3/4"</v>
          </cell>
          <cell r="C32" t="str">
            <v>un</v>
          </cell>
          <cell r="D32">
            <v>600</v>
          </cell>
        </row>
        <row r="33">
          <cell r="B33" t="str">
            <v>ADAPTADOR TERMINAL CONDUIT 3/4"</v>
          </cell>
          <cell r="C33" t="str">
            <v>un</v>
          </cell>
          <cell r="D33">
            <v>300</v>
          </cell>
        </row>
        <row r="34">
          <cell r="B34" t="str">
            <v>ADAPTADORES MACHO 1/2"</v>
          </cell>
          <cell r="C34" t="str">
            <v>un</v>
          </cell>
          <cell r="D34">
            <v>300</v>
          </cell>
        </row>
        <row r="35">
          <cell r="B35" t="str">
            <v>ADHESIVO EPOXICO G5 DE 651 ml</v>
          </cell>
          <cell r="C35" t="str">
            <v>un</v>
          </cell>
          <cell r="D35">
            <v>55000</v>
          </cell>
        </row>
        <row r="36">
          <cell r="B36" t="str">
            <v>ADHESIVO NOVAFORT 310 ML  Pavco</v>
          </cell>
          <cell r="C36" t="str">
            <v>un</v>
          </cell>
          <cell r="D36">
            <v>15000</v>
          </cell>
        </row>
        <row r="37">
          <cell r="B37" t="str">
            <v>AGUA</v>
          </cell>
          <cell r="C37" t="str">
            <v>lt</v>
          </cell>
          <cell r="D37">
            <v>500</v>
          </cell>
        </row>
        <row r="38">
          <cell r="B38" t="str">
            <v>AISLADORES</v>
          </cell>
          <cell r="C38" t="str">
            <v>un</v>
          </cell>
          <cell r="D38">
            <v>4500</v>
          </cell>
        </row>
        <row r="39">
          <cell r="B39" t="str">
            <v>AISLADORES DE PIN CON ESPIGO</v>
          </cell>
          <cell r="C39" t="str">
            <v>un</v>
          </cell>
          <cell r="D39">
            <v>42000</v>
          </cell>
        </row>
        <row r="40">
          <cell r="B40" t="str">
            <v>AISLADORES DE RETENCION</v>
          </cell>
          <cell r="C40" t="str">
            <v>un</v>
          </cell>
          <cell r="D40">
            <v>72500</v>
          </cell>
        </row>
        <row r="41">
          <cell r="B41" t="str">
            <v>AISLADORES EMISORES</v>
          </cell>
          <cell r="C41" t="str">
            <v>un</v>
          </cell>
          <cell r="D41">
            <v>85000</v>
          </cell>
        </row>
        <row r="42">
          <cell r="B42" t="str">
            <v>ALAMBRE COBRE DESNUDO AWG  12</v>
          </cell>
          <cell r="C42" t="str">
            <v>ml</v>
          </cell>
          <cell r="D42">
            <v>1700</v>
          </cell>
        </row>
        <row r="43">
          <cell r="B43" t="str">
            <v>ALAMBRE COBRE THHN 12 AWG</v>
          </cell>
          <cell r="C43" t="str">
            <v>ml</v>
          </cell>
          <cell r="D43">
            <v>1900</v>
          </cell>
        </row>
        <row r="44">
          <cell r="B44" t="str">
            <v>ALAMBRE NEGRO       No.18</v>
          </cell>
          <cell r="C44" t="str">
            <v>kg</v>
          </cell>
          <cell r="D44">
            <v>3000</v>
          </cell>
        </row>
        <row r="45">
          <cell r="B45" t="str">
            <v>ALFACOLOR 3-15</v>
          </cell>
          <cell r="C45" t="str">
            <v>kg</v>
          </cell>
          <cell r="D45">
            <v>2000</v>
          </cell>
        </row>
        <row r="46">
          <cell r="B46" t="str">
            <v>ALFAJIAS CONCRETO     .25</v>
          </cell>
          <cell r="C46" t="str">
            <v>ml</v>
          </cell>
          <cell r="D46">
            <v>25000</v>
          </cell>
        </row>
        <row r="47">
          <cell r="B47" t="str">
            <v>ALUMINIO PARA CIELO RASO INC ESTRUCTURA</v>
          </cell>
          <cell r="C47" t="str">
            <v>m2</v>
          </cell>
          <cell r="D47">
            <v>10500</v>
          </cell>
        </row>
        <row r="48">
          <cell r="B48" t="str">
            <v>ALUMINIO PARA DIVISION BAÑO</v>
          </cell>
          <cell r="C48" t="str">
            <v>m2</v>
          </cell>
          <cell r="D48">
            <v>40000</v>
          </cell>
        </row>
        <row r="49">
          <cell r="B49" t="str">
            <v>AMPLIFICADOR TV CON 20 SALIDAS</v>
          </cell>
          <cell r="C49" t="str">
            <v>un</v>
          </cell>
          <cell r="D49">
            <v>450000</v>
          </cell>
        </row>
        <row r="50">
          <cell r="B50" t="str">
            <v>ANCLAJE CAMISA DE 3/8"</v>
          </cell>
          <cell r="C50" t="str">
            <v>un</v>
          </cell>
          <cell r="D50">
            <v>1200</v>
          </cell>
        </row>
        <row r="51">
          <cell r="B51" t="str">
            <v>ÁNGULO     1 x 1 x 1/8" de 6 mts</v>
          </cell>
          <cell r="C51" t="str">
            <v>un</v>
          </cell>
          <cell r="D51">
            <v>17500</v>
          </cell>
        </row>
        <row r="52">
          <cell r="B52" t="str">
            <v>ÁNGULO     1 x 1 x 3/16" de 6 mts</v>
          </cell>
          <cell r="C52" t="str">
            <v>un</v>
          </cell>
          <cell r="D52">
            <v>20450</v>
          </cell>
        </row>
        <row r="53">
          <cell r="B53" t="str">
            <v>ANGULO 1 1/2X3/16</v>
          </cell>
          <cell r="C53" t="str">
            <v>un</v>
          </cell>
          <cell r="D53">
            <v>42000</v>
          </cell>
        </row>
        <row r="54">
          <cell r="B54" t="str">
            <v>ANGULO 1"X1/8"</v>
          </cell>
          <cell r="C54" t="str">
            <v>ml</v>
          </cell>
          <cell r="D54">
            <v>3500</v>
          </cell>
        </row>
        <row r="55">
          <cell r="B55" t="str">
            <v xml:space="preserve">ANGULO 2" * 2" * 1/8" </v>
          </cell>
          <cell r="C55" t="str">
            <v>kg</v>
          </cell>
          <cell r="D55">
            <v>2800</v>
          </cell>
        </row>
        <row r="56">
          <cell r="B56" t="str">
            <v xml:space="preserve">ANGULO 2" * 2" * 3/16" </v>
          </cell>
          <cell r="C56" t="str">
            <v>un</v>
          </cell>
          <cell r="D56">
            <v>50000</v>
          </cell>
        </row>
        <row r="57">
          <cell r="B57" t="str">
            <v>ANGULO 3/4"</v>
          </cell>
          <cell r="C57" t="str">
            <v>ml</v>
          </cell>
          <cell r="D57">
            <v>2000</v>
          </cell>
        </row>
        <row r="58">
          <cell r="B58" t="str">
            <v>ANGULO DE 1"x1/8"</v>
          </cell>
          <cell r="C58" t="str">
            <v>ml</v>
          </cell>
          <cell r="D58">
            <v>4250</v>
          </cell>
        </row>
        <row r="59">
          <cell r="B59" t="str">
            <v>ANGULOS DE ENSAMBLE</v>
          </cell>
          <cell r="C59" t="str">
            <v>gb</v>
          </cell>
          <cell r="D59">
            <v>20000</v>
          </cell>
        </row>
        <row r="60">
          <cell r="B60" t="str">
            <v>ANGULOS EN ALUMINIO BLANCO DE 3m</v>
          </cell>
          <cell r="C60" t="str">
            <v>un</v>
          </cell>
          <cell r="D60">
            <v>7000</v>
          </cell>
        </row>
        <row r="61">
          <cell r="B61" t="str">
            <v xml:space="preserve">ANTENA EXTERNA COMUNAL TV </v>
          </cell>
          <cell r="C61" t="str">
            <v>un</v>
          </cell>
          <cell r="D61">
            <v>75000</v>
          </cell>
        </row>
        <row r="62">
          <cell r="B62" t="str">
            <v>ANTICORROSIVO</v>
          </cell>
          <cell r="C62" t="str">
            <v>gl</v>
          </cell>
          <cell r="D62">
            <v>28500</v>
          </cell>
        </row>
        <row r="63">
          <cell r="B63" t="str">
            <v xml:space="preserve">ANTICORROSIVO </v>
          </cell>
          <cell r="C63" t="str">
            <v>gl</v>
          </cell>
          <cell r="D63">
            <v>28500</v>
          </cell>
        </row>
        <row r="64">
          <cell r="B64" t="str">
            <v>ARENA DE RIO</v>
          </cell>
          <cell r="C64" t="str">
            <v>m3</v>
          </cell>
          <cell r="D64">
            <v>110000</v>
          </cell>
        </row>
        <row r="65">
          <cell r="B65" t="str">
            <v>ARENA LAVADA DE PEÑA</v>
          </cell>
          <cell r="C65" t="str">
            <v>m3</v>
          </cell>
          <cell r="D65">
            <v>35000</v>
          </cell>
        </row>
        <row r="66">
          <cell r="B66" t="str">
            <v>ARBOL</v>
          </cell>
          <cell r="C66" t="str">
            <v>un</v>
          </cell>
          <cell r="D66">
            <v>352000</v>
          </cell>
        </row>
        <row r="67">
          <cell r="B67" t="str">
            <v>ASFALTO TIPO 190/220 200 kg</v>
          </cell>
          <cell r="C67" t="str">
            <v>kg</v>
          </cell>
          <cell r="D67">
            <v>2500</v>
          </cell>
        </row>
        <row r="68">
          <cell r="B68" t="str">
            <v>BALA DULUX 2X20W, REFLECTOR EN ALUMINIO BRILLADO. DIAMETRO 20,5 CMS, ACABADO BLANCO. INCLUYE 2 BOMBILLOS DULUX 20W ROSCA, LUZ 6500K</v>
          </cell>
          <cell r="C68" t="str">
            <v>un</v>
          </cell>
          <cell r="D68">
            <v>37000</v>
          </cell>
        </row>
        <row r="69">
          <cell r="B69" t="str">
            <v>BALA FLUORESCENTE 2X26 CON BOMBILLOS AHORRADORES</v>
          </cell>
          <cell r="C69" t="str">
            <v>un</v>
          </cell>
          <cell r="D69">
            <v>95000</v>
          </cell>
        </row>
        <row r="70">
          <cell r="B70" t="str">
            <v>BALDOSA EN GRANITO ALFA</v>
          </cell>
          <cell r="C70" t="str">
            <v>m2</v>
          </cell>
          <cell r="D70">
            <v>40000</v>
          </cell>
        </row>
        <row r="71">
          <cell r="B71" t="str">
            <v>BALDOSA PORCELANATICO</v>
          </cell>
          <cell r="C71" t="str">
            <v>m2</v>
          </cell>
          <cell r="D71">
            <v>50000</v>
          </cell>
        </row>
        <row r="72">
          <cell r="B72" t="str">
            <v>BARNIZ</v>
          </cell>
          <cell r="C72" t="str">
            <v>gl</v>
          </cell>
          <cell r="D72">
            <v>60000</v>
          </cell>
        </row>
        <row r="73">
          <cell r="B73" t="str">
            <v>BANDEJA PORTACABLES 60X8</v>
          </cell>
          <cell r="C73" t="str">
            <v>ML</v>
          </cell>
          <cell r="D73">
            <v>95000</v>
          </cell>
        </row>
        <row r="74">
          <cell r="B74" t="str">
            <v>BASE PARA FOTOCELDA CON SOPORTE</v>
          </cell>
          <cell r="C74" t="str">
            <v>un</v>
          </cell>
          <cell r="D74">
            <v>5000</v>
          </cell>
        </row>
        <row r="75">
          <cell r="B75" t="str">
            <v>BISAGRAS</v>
          </cell>
          <cell r="C75" t="str">
            <v>un</v>
          </cell>
          <cell r="D75">
            <v>3500</v>
          </cell>
        </row>
        <row r="76">
          <cell r="B76" t="str">
            <v>BISAGRAS PARA VENTANAS METALICAS</v>
          </cell>
          <cell r="C76" t="str">
            <v>par</v>
          </cell>
          <cell r="D76">
            <v>2000</v>
          </cell>
        </row>
        <row r="77">
          <cell r="B77" t="str">
            <v>BISAGRAS PUERTAS COCINA</v>
          </cell>
          <cell r="C77" t="str">
            <v>un</v>
          </cell>
          <cell r="D77">
            <v>1250</v>
          </cell>
        </row>
        <row r="78">
          <cell r="B78" t="str">
            <v>BISEL PARA VIDRIO ESPEJO</v>
          </cell>
          <cell r="C78" t="str">
            <v>ml</v>
          </cell>
          <cell r="D78">
            <v>5000</v>
          </cell>
        </row>
        <row r="79">
          <cell r="B79" t="str">
            <v>BLOQUE No. 3</v>
          </cell>
          <cell r="C79" t="str">
            <v>un</v>
          </cell>
          <cell r="D79">
            <v>850</v>
          </cell>
        </row>
        <row r="80">
          <cell r="B80" t="str">
            <v xml:space="preserve">BLOQUE No. 4 </v>
          </cell>
          <cell r="C80" t="str">
            <v>un</v>
          </cell>
          <cell r="D80">
            <v>800</v>
          </cell>
        </row>
        <row r="81">
          <cell r="B81" t="str">
            <v xml:space="preserve">BLOQUE No. 5 </v>
          </cell>
          <cell r="C81" t="str">
            <v>un</v>
          </cell>
          <cell r="D81">
            <v>850</v>
          </cell>
        </row>
        <row r="82">
          <cell r="B82" t="str">
            <v xml:space="preserve">Boca puerta en mármol,  incluye nariz redonda </v>
          </cell>
          <cell r="C82" t="str">
            <v>ml</v>
          </cell>
          <cell r="D82">
            <v>40000</v>
          </cell>
        </row>
        <row r="83">
          <cell r="B83" t="str">
            <v>BOQUILLA TERMINAL PVC 1"</v>
          </cell>
          <cell r="C83" t="str">
            <v>un</v>
          </cell>
          <cell r="D83">
            <v>2000</v>
          </cell>
        </row>
        <row r="84">
          <cell r="B84" t="str">
            <v>BOSEL</v>
          </cell>
          <cell r="C84" t="str">
            <v>ml</v>
          </cell>
          <cell r="D84">
            <v>500</v>
          </cell>
        </row>
        <row r="85">
          <cell r="B85" t="str">
            <v>BOMBAS PARA SISTEMA DE PLANTA TRATAMIENTO</v>
          </cell>
          <cell r="C85" t="str">
            <v>un</v>
          </cell>
          <cell r="D85">
            <v>9500000</v>
          </cell>
        </row>
        <row r="86">
          <cell r="B86" t="str">
            <v>BRAZO HIDRAULICO</v>
          </cell>
          <cell r="C86" t="str">
            <v>un</v>
          </cell>
          <cell r="D86">
            <v>220000</v>
          </cell>
        </row>
        <row r="87">
          <cell r="B87" t="str">
            <v>BROCA DE 5/8"</v>
          </cell>
          <cell r="C87" t="str">
            <v>un</v>
          </cell>
          <cell r="D87">
            <v>70000</v>
          </cell>
        </row>
        <row r="88">
          <cell r="B88" t="str">
            <v>BROCAS 1/2"</v>
          </cell>
          <cell r="C88" t="str">
            <v>un</v>
          </cell>
          <cell r="D88">
            <v>60000</v>
          </cell>
        </row>
        <row r="89">
          <cell r="B89" t="str">
            <v>BROCAS 1/4"</v>
          </cell>
          <cell r="C89" t="str">
            <v>un</v>
          </cell>
          <cell r="D89">
            <v>4500</v>
          </cell>
        </row>
        <row r="90">
          <cell r="B90" t="str">
            <v>BROCAS, GRAPAS, CHAZOS Y TORNILLOS</v>
          </cell>
          <cell r="C90" t="str">
            <v>global</v>
          </cell>
          <cell r="D90">
            <v>10000</v>
          </cell>
        </row>
        <row r="91">
          <cell r="B91" t="str">
            <v>BUSHING 4"X2" A.C.</v>
          </cell>
          <cell r="C91" t="str">
            <v>un</v>
          </cell>
          <cell r="D91">
            <v>32480</v>
          </cell>
        </row>
        <row r="92">
          <cell r="B92" t="str">
            <v>CABALLETE ETERNIT</v>
          </cell>
          <cell r="C92" t="str">
            <v>un</v>
          </cell>
          <cell r="D92">
            <v>14500</v>
          </cell>
        </row>
        <row r="93">
          <cell r="B93" t="str">
            <v>CABALLETE THERMOACUSTICA DE 2.00X0.70</v>
          </cell>
          <cell r="C93" t="str">
            <v>un</v>
          </cell>
          <cell r="D93">
            <v>55000</v>
          </cell>
        </row>
        <row r="94">
          <cell r="B94" t="str">
            <v>CABLE #4 COBRE DESNUDO</v>
          </cell>
          <cell r="C94" t="str">
            <v>ml</v>
          </cell>
          <cell r="D94">
            <v>8500</v>
          </cell>
        </row>
        <row r="95">
          <cell r="B95" t="str">
            <v>Cable 10 THWN/THHN Cu-AWG 600V</v>
          </cell>
          <cell r="C95" t="str">
            <v>ml</v>
          </cell>
          <cell r="D95">
            <v>6500</v>
          </cell>
        </row>
        <row r="96">
          <cell r="B96" t="str">
            <v>cable 2/0</v>
          </cell>
          <cell r="C96" t="str">
            <v>ml</v>
          </cell>
          <cell r="D96">
            <v>23500</v>
          </cell>
        </row>
        <row r="97">
          <cell r="B97" t="str">
            <v>Cable 8 THWN/THHN Cu-AWG 600V</v>
          </cell>
          <cell r="C97" t="str">
            <v>ml</v>
          </cell>
          <cell r="D97">
            <v>3800</v>
          </cell>
        </row>
        <row r="98">
          <cell r="B98" t="str">
            <v>CABLE ANTIFRAUDE #8</v>
          </cell>
          <cell r="C98" t="str">
            <v>ml</v>
          </cell>
          <cell r="D98">
            <v>4500</v>
          </cell>
        </row>
        <row r="99">
          <cell r="B99" t="str">
            <v xml:space="preserve">CABLE BLINDADO COAXIAL RG59 U TV </v>
          </cell>
          <cell r="C99" t="str">
            <v>ml</v>
          </cell>
          <cell r="D99">
            <v>1500</v>
          </cell>
        </row>
        <row r="100">
          <cell r="B100" t="str">
            <v>CABLE DUPLEX DE 2X16</v>
          </cell>
          <cell r="C100" t="str">
            <v>ml</v>
          </cell>
          <cell r="D100">
            <v>2500</v>
          </cell>
        </row>
        <row r="101">
          <cell r="B101" t="str">
            <v>Cable 12 THWN/THHN Cu-AWG 600V</v>
          </cell>
          <cell r="C101" t="str">
            <v>ml</v>
          </cell>
          <cell r="D101">
            <v>2500</v>
          </cell>
        </row>
        <row r="102">
          <cell r="B102" t="str">
            <v>Cable 14 THWN/THHN Cu-AWG 600V</v>
          </cell>
          <cell r="C102" t="str">
            <v>ml</v>
          </cell>
          <cell r="D102">
            <v>1500</v>
          </cell>
        </row>
        <row r="103">
          <cell r="B103" t="str">
            <v>Cable 8 THWN/THHN Cu-AWG 600V</v>
          </cell>
          <cell r="C103" t="str">
            <v>ml</v>
          </cell>
          <cell r="D103">
            <v>3800</v>
          </cell>
        </row>
        <row r="104">
          <cell r="B104" t="str">
            <v>CABLE ENCAUCHETADO 3#4+1#6 T</v>
          </cell>
          <cell r="C104" t="str">
            <v>ml</v>
          </cell>
          <cell r="D104">
            <v>55500</v>
          </cell>
        </row>
        <row r="105">
          <cell r="B105" t="str">
            <v>CABLE DE COBRE DESNUDO No.12 AWG</v>
          </cell>
          <cell r="C105" t="str">
            <v>ml</v>
          </cell>
          <cell r="D105">
            <v>2600</v>
          </cell>
        </row>
        <row r="106">
          <cell r="B106" t="str">
            <v>CABLE No. 12 T</v>
          </cell>
          <cell r="C106" t="str">
            <v>ml</v>
          </cell>
          <cell r="D106">
            <v>3000</v>
          </cell>
        </row>
        <row r="107">
          <cell r="B107" t="str">
            <v>CABLE PARA SEÑALES SISTEMA CONTRA INCENDIO  2 PARES (2X22AWG) NPLF AISLAMIENTO EN PVC DE ACUERDO A LAS NORMAS IEC189, IEC708</v>
          </cell>
          <cell r="C107" t="str">
            <v>m</v>
          </cell>
          <cell r="D107">
            <v>3950</v>
          </cell>
        </row>
        <row r="108">
          <cell r="B108" t="str">
            <v>CABLE TELEFONICO 2 PARES</v>
          </cell>
          <cell r="C108" t="str">
            <v>ml</v>
          </cell>
          <cell r="D108">
            <v>1200</v>
          </cell>
        </row>
        <row r="109">
          <cell r="B109" t="str">
            <v>CAJA 2400</v>
          </cell>
          <cell r="C109" t="str">
            <v>un</v>
          </cell>
          <cell r="D109">
            <v>2000</v>
          </cell>
        </row>
        <row r="110">
          <cell r="B110" t="str">
            <v>CAJA 5800</v>
          </cell>
          <cell r="C110" t="str">
            <v>un</v>
          </cell>
          <cell r="D110">
            <v>1500</v>
          </cell>
        </row>
        <row r="111">
          <cell r="B111" t="str">
            <v>CAJA MEDIDOR ACUEDUCTO CON TAPA Y CERRADURA</v>
          </cell>
          <cell r="C111" t="str">
            <v>un</v>
          </cell>
          <cell r="D111">
            <v>70000</v>
          </cell>
        </row>
        <row r="112">
          <cell r="B112" t="str">
            <v>CAJA MEDIDOR DE AGUA 60*28*14</v>
          </cell>
          <cell r="C112" t="str">
            <v>un</v>
          </cell>
          <cell r="D112">
            <v>50000</v>
          </cell>
        </row>
        <row r="113">
          <cell r="B113" t="str">
            <v>CAJA MONOFASICA DE 4 CIRCUITOS CON TACOS</v>
          </cell>
          <cell r="C113" t="str">
            <v>un</v>
          </cell>
          <cell r="D113">
            <v>100000</v>
          </cell>
        </row>
        <row r="114">
          <cell r="B114" t="str">
            <v>CAJA OCTOGONAL GALVANIZADA (CAJA EMP GALV.OCTAGONAL 4")</v>
          </cell>
          <cell r="C114" t="str">
            <v>un</v>
          </cell>
          <cell r="D114">
            <v>2500</v>
          </cell>
        </row>
        <row r="115">
          <cell r="B115" t="str">
            <v>CAJA METALICA AMPLIFICADOR TV</v>
          </cell>
          <cell r="C115" t="str">
            <v>un</v>
          </cell>
          <cell r="D115">
            <v>220000</v>
          </cell>
        </row>
        <row r="116">
          <cell r="B116" t="str">
            <v>CAJA SENCILLA CONDUIT (CAJA EMP GALV.RECTANG. 2X4")</v>
          </cell>
          <cell r="C116" t="str">
            <v>un</v>
          </cell>
          <cell r="D116">
            <v>2000</v>
          </cell>
        </row>
        <row r="117">
          <cell r="B117" t="str">
            <v xml:space="preserve">CAJAS DE 20X25X10 CM PARA CONEXIÓN </v>
          </cell>
          <cell r="C117" t="str">
            <v>un</v>
          </cell>
          <cell r="D117">
            <v>49500</v>
          </cell>
        </row>
        <row r="118">
          <cell r="B118" t="str">
            <v>CALENTADOR ELECTRICO 20 GL 120 V HACEB</v>
          </cell>
          <cell r="C118" t="str">
            <v>un</v>
          </cell>
          <cell r="D118">
            <v>579900</v>
          </cell>
        </row>
        <row r="119">
          <cell r="B119" t="str">
            <v>CARBURO BLANCO</v>
          </cell>
          <cell r="C119" t="str">
            <v>gl</v>
          </cell>
          <cell r="D119">
            <v>55000</v>
          </cell>
        </row>
        <row r="120">
          <cell r="B120" t="str">
            <v>CAOLÍN</v>
          </cell>
          <cell r="C120" t="str">
            <v>bt</v>
          </cell>
          <cell r="D120">
            <v>12000</v>
          </cell>
        </row>
        <row r="121">
          <cell r="B121" t="str">
            <v>CAPACETE 1"</v>
          </cell>
          <cell r="C121" t="str">
            <v>un</v>
          </cell>
          <cell r="D121">
            <v>53333.333333333336</v>
          </cell>
        </row>
        <row r="122">
          <cell r="B122" t="str">
            <v>CASETÓN DE GUADUA h=0.42</v>
          </cell>
          <cell r="C122" t="str">
            <v>ml</v>
          </cell>
          <cell r="D122">
            <v>15000</v>
          </cell>
        </row>
        <row r="124">
          <cell r="B124" t="str">
            <v>CEDRO CAQUETA</v>
          </cell>
          <cell r="C124" t="str">
            <v>pieza</v>
          </cell>
          <cell r="D124">
            <v>35000</v>
          </cell>
        </row>
        <row r="125">
          <cell r="B125" t="str">
            <v xml:space="preserve">CELDA METÁLICA -LÁMINA COLD-ROLLED PARA  TRANSFORMADOR </v>
          </cell>
          <cell r="C125" t="str">
            <v>un</v>
          </cell>
          <cell r="D125">
            <v>2300000</v>
          </cell>
        </row>
        <row r="126">
          <cell r="B126" t="str">
            <v>CEMENTO MARINO</v>
          </cell>
          <cell r="C126" t="str">
            <v>gl</v>
          </cell>
          <cell r="D126">
            <v>38000</v>
          </cell>
        </row>
        <row r="127">
          <cell r="B127" t="str">
            <v>CEMENTO BLANCO</v>
          </cell>
          <cell r="C127" t="str">
            <v>kg</v>
          </cell>
          <cell r="D127">
            <v>1200</v>
          </cell>
        </row>
        <row r="128">
          <cell r="B128" t="str">
            <v>CEMENTO GRIS</v>
          </cell>
          <cell r="C128" t="str">
            <v>bt</v>
          </cell>
          <cell r="D128">
            <v>25000</v>
          </cell>
        </row>
        <row r="129">
          <cell r="B129" t="str">
            <v xml:space="preserve">CERAMICA </v>
          </cell>
          <cell r="C129" t="str">
            <v>m2</v>
          </cell>
          <cell r="D129">
            <v>25000</v>
          </cell>
        </row>
        <row r="130">
          <cell r="B130" t="str">
            <v>CERRADURA INAFER</v>
          </cell>
          <cell r="C130" t="str">
            <v>un</v>
          </cell>
          <cell r="D130">
            <v>22000</v>
          </cell>
        </row>
        <row r="131">
          <cell r="B131" t="str">
            <v>CERRADURA POMA MADERA ALCOBA</v>
          </cell>
          <cell r="C131" t="str">
            <v>un</v>
          </cell>
          <cell r="D131">
            <v>28500</v>
          </cell>
        </row>
        <row r="132">
          <cell r="B132" t="str">
            <v>CERRADURA POMA PUERTAS</v>
          </cell>
          <cell r="C132" t="str">
            <v>un</v>
          </cell>
          <cell r="D132">
            <v>15000</v>
          </cell>
        </row>
        <row r="133">
          <cell r="B133" t="str">
            <v>CENEFA EN MADERA DE 0.12 TINTADA</v>
          </cell>
          <cell r="C133" t="str">
            <v>ml</v>
          </cell>
          <cell r="D133">
            <v>45000</v>
          </cell>
        </row>
        <row r="134">
          <cell r="B134" t="str">
            <v>CERROJO EN ACERO INOXIDABLE</v>
          </cell>
          <cell r="C134" t="str">
            <v>un</v>
          </cell>
          <cell r="D134">
            <v>60000</v>
          </cell>
        </row>
        <row r="135">
          <cell r="B135" t="str">
            <v>CERRADURA SCHLAGE BAÑO  A40S Cromado Mate</v>
          </cell>
          <cell r="C135" t="str">
            <v>un</v>
          </cell>
          <cell r="D135">
            <v>36000</v>
          </cell>
        </row>
        <row r="136">
          <cell r="B136" t="str">
            <v>CHEQUE HORIZONTAL 1/2"</v>
          </cell>
          <cell r="C136" t="str">
            <v>un</v>
          </cell>
          <cell r="D136">
            <v>10000</v>
          </cell>
        </row>
        <row r="137">
          <cell r="B137" t="str">
            <v>CHEQUE R&amp;W Roscado 3/4" Ref. 236</v>
          </cell>
          <cell r="C137" t="str">
            <v>un</v>
          </cell>
          <cell r="D137">
            <v>37000</v>
          </cell>
        </row>
        <row r="138">
          <cell r="B138" t="str">
            <v>CIELO RASO Star Orion ( perfileria aluminio 1" )</v>
          </cell>
          <cell r="C138" t="str">
            <v>m2</v>
          </cell>
          <cell r="D138">
            <v>25000</v>
          </cell>
        </row>
        <row r="139">
          <cell r="B139" t="str">
            <v>CILINDRO DE GAS PROPANO</v>
          </cell>
          <cell r="C139" t="str">
            <v>un</v>
          </cell>
          <cell r="D139">
            <v>25000</v>
          </cell>
        </row>
        <row r="140">
          <cell r="B140" t="str">
            <v>CINTA BANDIT 1/2" CON GRAPAS</v>
          </cell>
          <cell r="C140" t="str">
            <v>un</v>
          </cell>
          <cell r="D140">
            <v>105000</v>
          </cell>
        </row>
        <row r="141">
          <cell r="B141" t="str">
            <v>CINTA PAPEL</v>
          </cell>
          <cell r="C141" t="str">
            <v>rl</v>
          </cell>
          <cell r="D141">
            <v>8000</v>
          </cell>
        </row>
        <row r="142">
          <cell r="B142" t="str">
            <v>CINTA TEFLÓN 10 m 1/2"</v>
          </cell>
          <cell r="C142" t="str">
            <v>un</v>
          </cell>
          <cell r="D142">
            <v>2000</v>
          </cell>
        </row>
        <row r="143">
          <cell r="B143" t="str">
            <v>CLOSET</v>
          </cell>
          <cell r="C143" t="str">
            <v>m2</v>
          </cell>
          <cell r="D143">
            <v>170000</v>
          </cell>
        </row>
        <row r="144">
          <cell r="B144" t="str">
            <v>COCINA INTEGRAL</v>
          </cell>
          <cell r="C144" t="str">
            <v>ml</v>
          </cell>
          <cell r="D144">
            <v>1180000</v>
          </cell>
        </row>
        <row r="145">
          <cell r="B145" t="str">
            <v>CODO 90° 1/4 CxC SANITARIO 3" Pavco</v>
          </cell>
          <cell r="C145" t="str">
            <v>un</v>
          </cell>
          <cell r="D145">
            <v>15000</v>
          </cell>
        </row>
        <row r="146">
          <cell r="B146" t="str">
            <v>CODO 90° 1/4 CxC SANITARIO 4" Pavco</v>
          </cell>
          <cell r="C146" t="str">
            <v>un</v>
          </cell>
          <cell r="D146">
            <v>16500</v>
          </cell>
        </row>
        <row r="147">
          <cell r="B147" t="str">
            <v>CODO 90° 1/4 CxE SANITARIO 2"</v>
          </cell>
          <cell r="C147" t="str">
            <v>un</v>
          </cell>
          <cell r="D147">
            <v>190000</v>
          </cell>
        </row>
        <row r="148">
          <cell r="B148" t="str">
            <v>CODO 90° 4" EXTREMO BRIDADO</v>
          </cell>
          <cell r="C148" t="str">
            <v>un</v>
          </cell>
          <cell r="D148">
            <v>190000</v>
          </cell>
        </row>
        <row r="149">
          <cell r="B149" t="str">
            <v>CODO 90° PRESIÓN PVC   3/4" Pavco</v>
          </cell>
          <cell r="C149" t="str">
            <v>un</v>
          </cell>
          <cell r="D149">
            <v>1850</v>
          </cell>
        </row>
        <row r="150">
          <cell r="B150" t="str">
            <v>CODO 90° PRESIÓN PVC 1 1/2" Pavco</v>
          </cell>
          <cell r="C150" t="str">
            <v>un</v>
          </cell>
          <cell r="D150">
            <v>3500</v>
          </cell>
        </row>
        <row r="151">
          <cell r="B151" t="str">
            <v>CODO PRESIÓN           1"</v>
          </cell>
          <cell r="C151" t="str">
            <v>un</v>
          </cell>
          <cell r="D151">
            <v>2500</v>
          </cell>
        </row>
        <row r="152">
          <cell r="B152" t="str">
            <v>COMBO SANITARIO BLANCO AHORRADOR</v>
          </cell>
          <cell r="C152" t="str">
            <v>un</v>
          </cell>
          <cell r="D152">
            <v>310000</v>
          </cell>
        </row>
        <row r="153">
          <cell r="B153" t="str">
            <v>CONCERTINA EN ACERO INOXIDABLE DE 18"</v>
          </cell>
          <cell r="C153" t="str">
            <v>ml</v>
          </cell>
          <cell r="D153">
            <v>16500</v>
          </cell>
        </row>
        <row r="154">
          <cell r="B154" t="str">
            <v>CONCRETO DE 1500 PSI</v>
          </cell>
          <cell r="C154" t="str">
            <v>m3</v>
          </cell>
          <cell r="D154">
            <v>270000</v>
          </cell>
        </row>
        <row r="155">
          <cell r="B155" t="str">
            <v>CONCRETO DE 2000 PSI</v>
          </cell>
          <cell r="C155" t="str">
            <v>m3</v>
          </cell>
          <cell r="D155">
            <v>280000</v>
          </cell>
        </row>
        <row r="156">
          <cell r="B156" t="str">
            <v>CONCRETO DE 2500 PSI</v>
          </cell>
          <cell r="C156" t="str">
            <v>m3</v>
          </cell>
          <cell r="D156">
            <v>290000</v>
          </cell>
        </row>
        <row r="157">
          <cell r="B157" t="str">
            <v>CONCRETO DE 3000 PSI</v>
          </cell>
          <cell r="C157" t="str">
            <v>m3</v>
          </cell>
          <cell r="D157">
            <v>320000</v>
          </cell>
        </row>
        <row r="158">
          <cell r="B158" t="str">
            <v>CONCRETO DE 3500 PSI</v>
          </cell>
          <cell r="C158" t="str">
            <v>m3</v>
          </cell>
          <cell r="D158">
            <v>330000</v>
          </cell>
        </row>
        <row r="159">
          <cell r="B159" t="str">
            <v>CONCRETO DE 4000 PSI</v>
          </cell>
          <cell r="C159" t="str">
            <v>m3</v>
          </cell>
          <cell r="D159">
            <v>360000</v>
          </cell>
        </row>
        <row r="160">
          <cell r="B160" t="str">
            <v>CONCRETO TREMIE TORNILLO DE 3000 PSI</v>
          </cell>
          <cell r="C160" t="str">
            <v>m3</v>
          </cell>
          <cell r="D160">
            <v>350000</v>
          </cell>
        </row>
        <row r="161">
          <cell r="B161" t="str">
            <v>CONCRETO TREMIE TORNILLO DE 4000 PSI</v>
          </cell>
          <cell r="C161" t="str">
            <v>m3</v>
          </cell>
          <cell r="D161">
            <v>380000</v>
          </cell>
        </row>
        <row r="162">
          <cell r="B162" t="str">
            <v>CONCRETO DE 3500 PSI BAJA PERMEABILIDAD</v>
          </cell>
          <cell r="C162" t="str">
            <v>m3</v>
          </cell>
          <cell r="D162">
            <v>350000</v>
          </cell>
        </row>
        <row r="163">
          <cell r="B163" t="str">
            <v>COPA ESMERIL</v>
          </cell>
          <cell r="C163" t="str">
            <v>un</v>
          </cell>
          <cell r="D163">
            <v>60000</v>
          </cell>
        </row>
        <row r="164">
          <cell r="B164" t="str">
            <v>COPA SIERRA</v>
          </cell>
          <cell r="C164" t="str">
            <v>un</v>
          </cell>
          <cell r="D164">
            <v>14500</v>
          </cell>
        </row>
        <row r="165">
          <cell r="B165" t="str">
            <v>CORREA EN MADERA</v>
          </cell>
          <cell r="C165" t="str">
            <v>ml</v>
          </cell>
          <cell r="D165">
            <v>35000</v>
          </cell>
        </row>
        <row r="166">
          <cell r="B166" t="str">
            <v>CORREA METALICA</v>
          </cell>
          <cell r="C166" t="str">
            <v>ml</v>
          </cell>
          <cell r="D166">
            <v>12500</v>
          </cell>
        </row>
        <row r="167">
          <cell r="B167" t="str">
            <v>CORTACIRCUITOS 15 KV-100 AMPERIOS-</v>
          </cell>
          <cell r="C167" t="str">
            <v>un</v>
          </cell>
          <cell r="D167">
            <v>550000</v>
          </cell>
        </row>
        <row r="168">
          <cell r="B168" t="str">
            <v xml:space="preserve">Cortina corrida Automática tipo Blackout, h= 1.10 m </v>
          </cell>
          <cell r="C168" t="str">
            <v>ml</v>
          </cell>
          <cell r="D168">
            <v>180000</v>
          </cell>
        </row>
        <row r="169">
          <cell r="B169" t="str">
            <v>CURVA 90º PVC 1/2"</v>
          </cell>
          <cell r="C169" t="str">
            <v>un</v>
          </cell>
          <cell r="D169">
            <v>500</v>
          </cell>
        </row>
        <row r="170">
          <cell r="B170" t="str">
            <v>DESAGUE LAVAMANOS SENCILLO Gerfor GF-581084</v>
          </cell>
          <cell r="C170" t="str">
            <v>un</v>
          </cell>
          <cell r="D170">
            <v>15000</v>
          </cell>
        </row>
        <row r="171">
          <cell r="B171" t="str">
            <v>DESAGUE ORINAL 1 1/2"</v>
          </cell>
          <cell r="C171" t="str">
            <v>un</v>
          </cell>
          <cell r="D171">
            <v>14500</v>
          </cell>
        </row>
        <row r="172">
          <cell r="B172" t="str">
            <v>DESCARGADOR DE SOBRETENSION TIPO  LINEA 12 KV- 10 KA-</v>
          </cell>
          <cell r="C172" t="str">
            <v>un</v>
          </cell>
          <cell r="D172">
            <v>480000</v>
          </cell>
        </row>
        <row r="173">
          <cell r="B173" t="str">
            <v xml:space="preserve">DESCARGADOR FRANKLIN DE 5 PUNTAS </v>
          </cell>
          <cell r="C173" t="str">
            <v>un</v>
          </cell>
          <cell r="D173">
            <v>950000</v>
          </cell>
        </row>
        <row r="174">
          <cell r="B174" t="str">
            <v>DIAGONALES</v>
          </cell>
          <cell r="C174" t="str">
            <v>un</v>
          </cell>
          <cell r="D174">
            <v>8500</v>
          </cell>
        </row>
        <row r="175">
          <cell r="B175" t="str">
            <v>DILATACION BRONCE</v>
          </cell>
          <cell r="C175" t="str">
            <v>ml</v>
          </cell>
          <cell r="D175">
            <v>4500</v>
          </cell>
        </row>
        <row r="176">
          <cell r="B176" t="str">
            <v>DILATACIÓN EN BRONCE PC13</v>
          </cell>
          <cell r="C176" t="str">
            <v>ml</v>
          </cell>
          <cell r="D176">
            <v>18500</v>
          </cell>
        </row>
        <row r="177">
          <cell r="B177" t="str">
            <v>DINTELES EN CONCRETO h=0.15m x 0.2m (2500 PSI Mezcla 1:3:3)</v>
          </cell>
          <cell r="C177" t="str">
            <v>ml</v>
          </cell>
          <cell r="D177">
            <v>25000</v>
          </cell>
        </row>
        <row r="178">
          <cell r="B178" t="str">
            <v>DISCO CORTE LADRILLO Y7O CONCRETO</v>
          </cell>
          <cell r="C178" t="str">
            <v>un</v>
          </cell>
          <cell r="D178">
            <v>12500</v>
          </cell>
        </row>
        <row r="179">
          <cell r="B179" t="str">
            <v>DISCO PARA CORTE METAL</v>
          </cell>
          <cell r="C179" t="str">
            <v>un</v>
          </cell>
          <cell r="D179">
            <v>7500</v>
          </cell>
        </row>
        <row r="180">
          <cell r="B180" t="str">
            <v>DISPENSADOR JABON</v>
          </cell>
          <cell r="C180" t="str">
            <v>un</v>
          </cell>
          <cell r="D180">
            <v>32000</v>
          </cell>
        </row>
        <row r="181">
          <cell r="B181" t="str">
            <v>DUCHA Antivandalica Docol DO-17125106</v>
          </cell>
          <cell r="C181" t="str">
            <v>un</v>
          </cell>
          <cell r="D181">
            <v>150000</v>
          </cell>
        </row>
        <row r="182">
          <cell r="B182" t="str">
            <v>DUCHA CON MEZCLADOR</v>
          </cell>
          <cell r="C182" t="str">
            <v>un</v>
          </cell>
          <cell r="D182">
            <v>60000</v>
          </cell>
        </row>
        <row r="183">
          <cell r="B183" t="str">
            <v>DUCHA CON REGISTRO</v>
          </cell>
          <cell r="C183" t="str">
            <v>un</v>
          </cell>
          <cell r="D183">
            <v>35000</v>
          </cell>
        </row>
        <row r="184">
          <cell r="B184" t="str">
            <v>DUCHA ELECTRICA</v>
          </cell>
          <cell r="C184" t="str">
            <v>un</v>
          </cell>
          <cell r="D184">
            <v>55000</v>
          </cell>
        </row>
        <row r="185">
          <cell r="B185" t="str">
            <v>DURMIENTE ABARCO 4 m</v>
          </cell>
          <cell r="C185" t="str">
            <v>ml</v>
          </cell>
          <cell r="D185">
            <v>4200</v>
          </cell>
        </row>
        <row r="186">
          <cell r="B186" t="str">
            <v>DURMIENTE ORDINARIO DE 3 MTS</v>
          </cell>
          <cell r="C186" t="str">
            <v>un</v>
          </cell>
          <cell r="D186">
            <v>4500</v>
          </cell>
        </row>
        <row r="187">
          <cell r="B187" t="str">
            <v>ELEMENTOS FIJACION MANTO</v>
          </cell>
          <cell r="C187" t="str">
            <v>m2</v>
          </cell>
          <cell r="D187">
            <v>1000</v>
          </cell>
        </row>
        <row r="188">
          <cell r="B188" t="str">
            <v>EMPAQUES</v>
          </cell>
          <cell r="C188" t="str">
            <v>ml</v>
          </cell>
          <cell r="D188">
            <v>500</v>
          </cell>
        </row>
        <row r="189">
          <cell r="B189" t="str">
            <v>EMULSION ASFALTICA</v>
          </cell>
          <cell r="C189" t="str">
            <v>caneca</v>
          </cell>
          <cell r="D189">
            <v>75000</v>
          </cell>
        </row>
        <row r="190">
          <cell r="B190" t="str">
            <v>ENCHAPE  DE 20X30</v>
          </cell>
          <cell r="C190" t="str">
            <v>m2</v>
          </cell>
          <cell r="D190">
            <v>28500</v>
          </cell>
        </row>
        <row r="191">
          <cell r="B191" t="str">
            <v>ENCHAPE CERAMICA BLANCO</v>
          </cell>
          <cell r="C191" t="str">
            <v>m2</v>
          </cell>
          <cell r="D191">
            <v>27500</v>
          </cell>
        </row>
        <row r="192">
          <cell r="B192" t="str">
            <v>Enchape paredes interiores Triplex Cedro Tintillad</v>
          </cell>
          <cell r="C192" t="str">
            <v>m2</v>
          </cell>
          <cell r="D192">
            <v>60000</v>
          </cell>
        </row>
        <row r="193">
          <cell r="B193" t="str">
            <v xml:space="preserve">EQUIPO AUTOMÁTICO PARA ALUMBRADO DE EMERGENCIA REFERENCIA ILURAM IL3-2H  </v>
          </cell>
          <cell r="C193" t="str">
            <v>un</v>
          </cell>
          <cell r="D193">
            <v>340000</v>
          </cell>
        </row>
        <row r="194">
          <cell r="B194" t="str">
            <v xml:space="preserve">EQUIPO DE MEDICION  EN MEDIA TENSION </v>
          </cell>
          <cell r="C194" t="str">
            <v>un</v>
          </cell>
          <cell r="D194">
            <v>15500000</v>
          </cell>
        </row>
        <row r="195">
          <cell r="B195" t="str">
            <v>ESGRAFIADO PINTUCO 4 GALONES 30 KG</v>
          </cell>
          <cell r="C195" t="str">
            <v>un</v>
          </cell>
          <cell r="D195">
            <v>65000</v>
          </cell>
        </row>
        <row r="196">
          <cell r="B196" t="str">
            <v>ESMALTE  Sobre lamina lineal Tipo pintulx anoloc verde bronce.</v>
          </cell>
          <cell r="C196" t="str">
            <v>ml</v>
          </cell>
          <cell r="D196">
            <v>4500</v>
          </cell>
        </row>
        <row r="197">
          <cell r="B197" t="str">
            <v>ESMALTE  Sobre lamina llena Tipo pintulx</v>
          </cell>
          <cell r="C197" t="str">
            <v>m2</v>
          </cell>
          <cell r="D197">
            <v>8000</v>
          </cell>
        </row>
        <row r="198">
          <cell r="B198" t="str">
            <v>ESMALTE ANTIHUMEDAD LAVABLE</v>
          </cell>
          <cell r="C198" t="str">
            <v>gl</v>
          </cell>
          <cell r="D198">
            <v>65000</v>
          </cell>
        </row>
        <row r="199">
          <cell r="B199" t="str">
            <v>ESMALTE SINTÉTICO PINTULUX</v>
          </cell>
          <cell r="C199" t="str">
            <v>gl</v>
          </cell>
          <cell r="D199">
            <v>65000</v>
          </cell>
        </row>
        <row r="200">
          <cell r="B200" t="str">
            <v>ESPEJO BORDE BISELADO DE 0.70X1.00</v>
          </cell>
          <cell r="C200" t="str">
            <v>un</v>
          </cell>
          <cell r="D200">
            <v>75000</v>
          </cell>
        </row>
        <row r="201">
          <cell r="B201" t="str">
            <v>ESPEJO DE SEGURIDAD DE 40 CM</v>
          </cell>
          <cell r="C201" t="str">
            <v>un</v>
          </cell>
          <cell r="D201">
            <v>40000</v>
          </cell>
        </row>
        <row r="202">
          <cell r="B202" t="str">
            <v>ESTACAS</v>
          </cell>
          <cell r="C202" t="str">
            <v>un</v>
          </cell>
          <cell r="D202">
            <v>50</v>
          </cell>
        </row>
        <row r="203">
          <cell r="B203" t="str">
            <v>ESTACIUON MANUAL DE APERTURA REF. BDS121/e SIEMENS o similar en marca reconocida</v>
          </cell>
          <cell r="C203" t="str">
            <v>un</v>
          </cell>
          <cell r="D203">
            <v>120000</v>
          </cell>
        </row>
        <row r="204">
          <cell r="B204" t="str">
            <v>ESTRUCTURA CIELORASO DRYWALL(OMEGA-ANGULO-PARAL-TORNILLOS)</v>
          </cell>
          <cell r="C204" t="str">
            <v>m2</v>
          </cell>
          <cell r="D204">
            <v>15000</v>
          </cell>
        </row>
        <row r="205">
          <cell r="B205" t="str">
            <v>ESTRUCTURA CONEXIÓN RED TRENZADA CONJUNTO LA 320</v>
          </cell>
          <cell r="C205" t="str">
            <v>un</v>
          </cell>
          <cell r="D205">
            <v>115000</v>
          </cell>
        </row>
        <row r="206">
          <cell r="B206" t="str">
            <v>ESTRUCTURA CONEXIÓN RED TRENZADA CONJUNTO LA 321</v>
          </cell>
          <cell r="C206" t="str">
            <v>un</v>
          </cell>
          <cell r="D206">
            <v>200000</v>
          </cell>
        </row>
        <row r="207">
          <cell r="B207" t="str">
            <v>ESTRUCTURA CONEXIÓN RED TRENZADA CONJUNTO LA 324</v>
          </cell>
          <cell r="C207" t="str">
            <v>un</v>
          </cell>
          <cell r="D207">
            <v>263500</v>
          </cell>
        </row>
        <row r="208">
          <cell r="B208" t="str">
            <v>ESQUINERO PLASTICO 2m</v>
          </cell>
          <cell r="C208" t="str">
            <v>un</v>
          </cell>
          <cell r="D208">
            <v>3500</v>
          </cell>
        </row>
        <row r="209">
          <cell r="B209" t="str">
            <v>ESTUCO PLASTICO</v>
          </cell>
          <cell r="C209" t="str">
            <v>caneca</v>
          </cell>
          <cell r="D209">
            <v>50000</v>
          </cell>
        </row>
        <row r="210">
          <cell r="B210" t="str">
            <v>ESTUFA CHALLENGER DE EMPOTRAR 4 PUESTOS ELECTRICA</v>
          </cell>
          <cell r="C210" t="str">
            <v>un</v>
          </cell>
          <cell r="D210">
            <v>527684</v>
          </cell>
        </row>
        <row r="211">
          <cell r="B211" t="str">
            <v>ESTUFA DE EMPOTRAR MIXTA 4 PUESTOS</v>
          </cell>
          <cell r="C211" t="str">
            <v>un</v>
          </cell>
          <cell r="D211">
            <v>775000</v>
          </cell>
        </row>
        <row r="212">
          <cell r="B212" t="str">
            <v>ESTUFA ELECTRICA 2 PUESTOS</v>
          </cell>
          <cell r="C212" t="str">
            <v>un</v>
          </cell>
          <cell r="D212">
            <v>285000</v>
          </cell>
        </row>
        <row r="213">
          <cell r="B213" t="str">
            <v>EXTRAXTOR DE OLOR DE 20X20</v>
          </cell>
          <cell r="C213" t="str">
            <v>un</v>
          </cell>
          <cell r="D213">
            <v>162284</v>
          </cell>
        </row>
        <row r="214">
          <cell r="B214" t="str">
            <v>Fachada Closet 4 Ptas Cedro ( Tintillado )</v>
          </cell>
          <cell r="C214" t="str">
            <v>m2</v>
          </cell>
          <cell r="D214">
            <v>300000</v>
          </cell>
        </row>
        <row r="215">
          <cell r="B215" t="str">
            <v>FIJADORES DE ALA</v>
          </cell>
          <cell r="C215" t="str">
            <v>un</v>
          </cell>
          <cell r="D215">
            <v>1200</v>
          </cell>
        </row>
        <row r="216">
          <cell r="B216" t="str">
            <v>FILTRO AEROBICO CON ACC.</v>
          </cell>
          <cell r="C216" t="str">
            <v>un</v>
          </cell>
          <cell r="D216">
            <v>35000</v>
          </cell>
        </row>
        <row r="217">
          <cell r="B217" t="str">
            <v>FILTRO DE DRENAJE 0.5 x 0.5 CON RELLENO EN GRAVILLA DE RIO 3/4" - 1" (SIN EXCAVACIÓN)</v>
          </cell>
          <cell r="C217" t="str">
            <v>ml</v>
          </cell>
          <cell r="D217">
            <v>65000</v>
          </cell>
        </row>
        <row r="218">
          <cell r="B218" t="str">
            <v>FORMALETA ENTREPISOS, con camilla</v>
          </cell>
          <cell r="C218" t="str">
            <v>ms</v>
          </cell>
          <cell r="D218">
            <v>2500</v>
          </cell>
        </row>
        <row r="219">
          <cell r="B219" t="str">
            <v>GANCHOS ANCLAJES TEJA THERMOACUSTICA</v>
          </cell>
          <cell r="C219" t="str">
            <v>M2</v>
          </cell>
          <cell r="D219">
            <v>2000</v>
          </cell>
        </row>
        <row r="220">
          <cell r="B220" t="str">
            <v>GANCHO TEJA ETERNIT 55 mm</v>
          </cell>
          <cell r="C220" t="str">
            <v>un</v>
          </cell>
          <cell r="D220">
            <v>1500</v>
          </cell>
        </row>
        <row r="221">
          <cell r="B221" t="str">
            <v>GEOTEXTIL NO TEJIDO</v>
          </cell>
          <cell r="C221" t="str">
            <v>m2</v>
          </cell>
          <cell r="D221">
            <v>8000</v>
          </cell>
        </row>
        <row r="222">
          <cell r="B222" t="str">
            <v>GEOTEXTIL TR 4000</v>
          </cell>
          <cell r="C222" t="str">
            <v>m2</v>
          </cell>
          <cell r="D222">
            <v>9500</v>
          </cell>
        </row>
        <row r="223">
          <cell r="B223" t="str">
            <v>GRANITO TRAVERTINO</v>
          </cell>
          <cell r="C223" t="str">
            <v>bto</v>
          </cell>
          <cell r="D223">
            <v>18500</v>
          </cell>
        </row>
        <row r="224">
          <cell r="B224" t="str">
            <v xml:space="preserve">GRAVILLA </v>
          </cell>
          <cell r="C224" t="str">
            <v>m3</v>
          </cell>
          <cell r="D224">
            <v>75000</v>
          </cell>
        </row>
        <row r="225">
          <cell r="B225" t="str">
            <v>GRIFERIA AHORRADORA TIPO PUSH</v>
          </cell>
          <cell r="C225" t="str">
            <v>un</v>
          </cell>
          <cell r="D225">
            <v>125000</v>
          </cell>
        </row>
        <row r="226">
          <cell r="B226" t="str">
            <v>GRIFERIA LAVAMANOS LINEA FENIX 4"</v>
          </cell>
          <cell r="C226" t="str">
            <v>un</v>
          </cell>
          <cell r="D226">
            <v>115000</v>
          </cell>
        </row>
        <row r="227">
          <cell r="B227" t="str">
            <v>GUARDAESCOBA EN CERAMICA</v>
          </cell>
          <cell r="C227" t="str">
            <v>ml</v>
          </cell>
          <cell r="D227">
            <v>7500</v>
          </cell>
        </row>
        <row r="228">
          <cell r="B228" t="str">
            <v>GUARDAESCOBA EN GRANADILLO</v>
          </cell>
          <cell r="C228" t="str">
            <v>ml</v>
          </cell>
          <cell r="D228">
            <v>13000</v>
          </cell>
        </row>
        <row r="229">
          <cell r="B229" t="str">
            <v>GRIFERIA LAVAPLATOS GRIVAL LINEA AMARETO</v>
          </cell>
          <cell r="C229" t="str">
            <v>un</v>
          </cell>
          <cell r="D229">
            <v>105000</v>
          </cell>
        </row>
        <row r="230">
          <cell r="B230" t="str">
            <v>GUARDAESCOBA PORCELANATO</v>
          </cell>
          <cell r="C230" t="str">
            <v>ml</v>
          </cell>
          <cell r="D230">
            <v>10000</v>
          </cell>
        </row>
        <row r="231">
          <cell r="B231" t="str">
            <v>IGAS GRIS - Masilla plastica 25210351</v>
          </cell>
          <cell r="C231" t="str">
            <v>kg</v>
          </cell>
          <cell r="D231">
            <v>800</v>
          </cell>
        </row>
        <row r="232">
          <cell r="B232" t="str">
            <v>IMPRIMANTE DE VINILO</v>
          </cell>
          <cell r="C232" t="str">
            <v>gl</v>
          </cell>
          <cell r="D232">
            <v>25000</v>
          </cell>
        </row>
        <row r="233">
          <cell r="B233" t="str">
            <v>HERRAJES MUEBLES MADERA</v>
          </cell>
          <cell r="C233" t="str">
            <v>un</v>
          </cell>
          <cell r="D233">
            <v>8500</v>
          </cell>
        </row>
        <row r="234">
          <cell r="B234" t="str">
            <v>Interior Closet en triplex cedro (Tintillado )</v>
          </cell>
          <cell r="C234" t="str">
            <v>m2</v>
          </cell>
          <cell r="D234">
            <v>65000</v>
          </cell>
        </row>
        <row r="235">
          <cell r="B235" t="str">
            <v>INTERRUPTOR CAJA MOLDEADA 3X40A / 25KA. CALIDAD MERLIN GERIN, SIEMENS O SUPERIOR</v>
          </cell>
          <cell r="C235" t="str">
            <v>un</v>
          </cell>
          <cell r="D235">
            <v>140000</v>
          </cell>
        </row>
        <row r="236">
          <cell r="B236" t="str">
            <v>INTERRUPTOR CAJA MOLDEADA 3X80A / 50KA - 240V.</v>
          </cell>
          <cell r="C236" t="str">
            <v>un</v>
          </cell>
          <cell r="D236">
            <v>410000</v>
          </cell>
        </row>
        <row r="237">
          <cell r="B237" t="str">
            <v>INTERRUPTOR DE TRANSFERENCIA TIPO SECCIONADOR TRIPOLAR</v>
          </cell>
          <cell r="C237" t="str">
            <v>un</v>
          </cell>
          <cell r="D237">
            <v>12900000</v>
          </cell>
        </row>
        <row r="238">
          <cell r="B238" t="str">
            <v xml:space="preserve">INTERRUPTOR DOBLE </v>
          </cell>
          <cell r="C238" t="str">
            <v>un</v>
          </cell>
          <cell r="D238">
            <v>5500</v>
          </cell>
        </row>
        <row r="239">
          <cell r="B239" t="str">
            <v>INTERRUPTOR DOBLE CONMUTABLE</v>
          </cell>
          <cell r="C239" t="str">
            <v>un</v>
          </cell>
          <cell r="D239">
            <v>6500</v>
          </cell>
        </row>
        <row r="240">
          <cell r="B240" t="str">
            <v>INTERRUPTOR ENCHUFABLE DE 2X20  A - 240 v - 10 ka</v>
          </cell>
          <cell r="C240" t="str">
            <v>un</v>
          </cell>
          <cell r="D240">
            <v>18000</v>
          </cell>
        </row>
        <row r="241">
          <cell r="B241" t="str">
            <v>INTERRUPTOR ENCHUFABLE DE 2X30  A - 240 v - 10 ka</v>
          </cell>
          <cell r="C241" t="str">
            <v>un</v>
          </cell>
          <cell r="D241">
            <v>18000</v>
          </cell>
        </row>
        <row r="242">
          <cell r="B242" t="str">
            <v xml:space="preserve">INTERRUPTOR SENCILLO </v>
          </cell>
          <cell r="C242" t="str">
            <v>un</v>
          </cell>
          <cell r="D242">
            <v>7500</v>
          </cell>
        </row>
        <row r="243">
          <cell r="B243" t="str">
            <v>INTERRUPTOR SENCILLO CONMUTABLE CON LUZ PILOTO</v>
          </cell>
          <cell r="C243" t="str">
            <v>un</v>
          </cell>
          <cell r="D243">
            <v>12500</v>
          </cell>
        </row>
        <row r="244">
          <cell r="B244" t="str">
            <v>INTERRUPTOR SENCILLOCON LUZ PILOTO</v>
          </cell>
          <cell r="C244" t="str">
            <v>un</v>
          </cell>
          <cell r="D244">
            <v>8500</v>
          </cell>
        </row>
        <row r="245">
          <cell r="B245" t="str">
            <v>INTERRUPTORES ENCHUFABLES DE 1X15  A - 240 v - 10 ka</v>
          </cell>
          <cell r="C245" t="str">
            <v>un</v>
          </cell>
          <cell r="D245">
            <v>8100</v>
          </cell>
        </row>
        <row r="246">
          <cell r="B246" t="str">
            <v>INTERRUPTORES ENCHUFABLES DE 1X20  A - 240 v - 10 kA</v>
          </cell>
          <cell r="C246" t="str">
            <v>un</v>
          </cell>
          <cell r="D246">
            <v>8100</v>
          </cell>
        </row>
        <row r="247">
          <cell r="B247" t="str">
            <v>INTERRUPTORES ENCHUFABLES DE 3X30  A - 240 v - 10 ka</v>
          </cell>
          <cell r="C247" t="str">
            <v>un</v>
          </cell>
          <cell r="D247">
            <v>50000</v>
          </cell>
        </row>
        <row r="248">
          <cell r="B248" t="str">
            <v>Jabonera - GRIVAL</v>
          </cell>
          <cell r="C248" t="str">
            <v>un</v>
          </cell>
          <cell r="D248">
            <v>70000</v>
          </cell>
        </row>
        <row r="249">
          <cell r="B249" t="str">
            <v>Jabonera Ducha - GRIVAL</v>
          </cell>
          <cell r="C249" t="str">
            <v>un</v>
          </cell>
          <cell r="D249">
            <v>65000</v>
          </cell>
        </row>
        <row r="250">
          <cell r="B250" t="str">
            <v>KORAZA Pintuco</v>
          </cell>
          <cell r="C250" t="str">
            <v>gl</v>
          </cell>
          <cell r="D250">
            <v>30000</v>
          </cell>
        </row>
        <row r="251">
          <cell r="B251" t="str">
            <v>LACA</v>
          </cell>
          <cell r="C251" t="str">
            <v>gl</v>
          </cell>
          <cell r="D251">
            <v>45000</v>
          </cell>
        </row>
        <row r="252">
          <cell r="B252" t="str">
            <v>LACA PARA MADERA</v>
          </cell>
          <cell r="C252" t="str">
            <v>gl</v>
          </cell>
          <cell r="D252">
            <v>50000</v>
          </cell>
        </row>
        <row r="253">
          <cell r="B253" t="str">
            <v>LADRILLO PORTANTE 12X29X9</v>
          </cell>
          <cell r="C253" t="str">
            <v>un</v>
          </cell>
          <cell r="D253">
            <v>1050</v>
          </cell>
        </row>
        <row r="254">
          <cell r="B254" t="str">
            <v>Ladrillo Prensado</v>
          </cell>
          <cell r="C254" t="str">
            <v>un</v>
          </cell>
          <cell r="D254">
            <v>650</v>
          </cell>
        </row>
        <row r="255">
          <cell r="B255" t="str">
            <v>LADRILLO RECOCIDO</v>
          </cell>
          <cell r="C255" t="str">
            <v>un</v>
          </cell>
          <cell r="D255">
            <v>450</v>
          </cell>
        </row>
        <row r="256">
          <cell r="B256" t="str">
            <v>LADRILLO TOLETE COMUN RECOCIDO</v>
          </cell>
          <cell r="C256" t="str">
            <v>un</v>
          </cell>
          <cell r="D256">
            <v>350</v>
          </cell>
        </row>
        <row r="257">
          <cell r="B257" t="str">
            <v>LÁMINA COLD ROLLED Cal.16 (1.22x 2.44 )</v>
          </cell>
          <cell r="C257" t="str">
            <v>un</v>
          </cell>
          <cell r="D257">
            <v>170000</v>
          </cell>
        </row>
        <row r="258">
          <cell r="B258" t="str">
            <v xml:space="preserve">LÁMINA COLD ROLLED Cal.18 </v>
          </cell>
          <cell r="C258" t="str">
            <v>un</v>
          </cell>
          <cell r="D258">
            <v>105000</v>
          </cell>
        </row>
        <row r="259">
          <cell r="B259" t="str">
            <v>LÁMINA COLD ROLLED Cal.18 (1.22x 2.44 )</v>
          </cell>
          <cell r="C259" t="str">
            <v>un</v>
          </cell>
          <cell r="D259">
            <v>56000</v>
          </cell>
        </row>
        <row r="260">
          <cell r="B260" t="str">
            <v>LÁMINA COLD ROLLED Cal.20 (1.00x 2.00 )</v>
          </cell>
          <cell r="C260" t="str">
            <v>un</v>
          </cell>
          <cell r="D260">
            <v>30100</v>
          </cell>
        </row>
        <row r="261">
          <cell r="B261" t="str">
            <v>LÁMINA COLD ROLLED Cal.20 (1.22x 2.44 )</v>
          </cell>
          <cell r="C261" t="str">
            <v>un</v>
          </cell>
          <cell r="D261">
            <v>40600</v>
          </cell>
        </row>
        <row r="262">
          <cell r="B262" t="str">
            <v>LAMINA DE ACRILICO DE 0.60X2.44 DE 1.80 mm</v>
          </cell>
          <cell r="C262" t="str">
            <v>un</v>
          </cell>
          <cell r="D262">
            <v>30100</v>
          </cell>
        </row>
        <row r="263">
          <cell r="B263" t="str">
            <v>LAMINA COLABORANTE METALDECK 2" GRADO 40 CAL 22</v>
          </cell>
          <cell r="C263" t="str">
            <v>m2</v>
          </cell>
          <cell r="D263">
            <v>26000</v>
          </cell>
        </row>
        <row r="264">
          <cell r="B264" t="str">
            <v>LAMINA DE ACRILICO DE 1.20X1.80 DE 3.0 mm con color</v>
          </cell>
          <cell r="C264" t="str">
            <v>un</v>
          </cell>
          <cell r="D264">
            <v>45000</v>
          </cell>
        </row>
        <row r="265">
          <cell r="B265" t="str">
            <v>LAMINA DE ACRILICO DE 1.20X1.80 DE 3.0 mm sin color</v>
          </cell>
          <cell r="C265" t="str">
            <v>un</v>
          </cell>
          <cell r="D265">
            <v>64000</v>
          </cell>
        </row>
        <row r="266">
          <cell r="B266" t="str">
            <v>LAMINA DE ACRILICO DE 1.20X1.80 DE 3.00 mm</v>
          </cell>
          <cell r="C266" t="str">
            <v>un</v>
          </cell>
          <cell r="D266">
            <v>100000</v>
          </cell>
        </row>
        <row r="267">
          <cell r="B267" t="str">
            <v>LAMINA DRY WALL 1.22X2.44</v>
          </cell>
          <cell r="C267" t="str">
            <v>un</v>
          </cell>
          <cell r="D267">
            <v>22500</v>
          </cell>
        </row>
        <row r="268">
          <cell r="B268" t="str">
            <v>LAMINA EN ACRILICO DE 0.61X2,44 DE 1,8 mm</v>
          </cell>
          <cell r="C268" t="str">
            <v>un</v>
          </cell>
          <cell r="D268">
            <v>28000</v>
          </cell>
        </row>
        <row r="269">
          <cell r="B269" t="str">
            <v>LAMINA GALVANIZADA DE 1.00X2.00 CAL  22</v>
          </cell>
          <cell r="C269" t="str">
            <v>un</v>
          </cell>
          <cell r="D269">
            <v>32900</v>
          </cell>
        </row>
        <row r="270">
          <cell r="B270" t="str">
            <v>LAMINA GALVANIZADA DE 1.00X2.00 CAL  24</v>
          </cell>
          <cell r="C270" t="str">
            <v>un</v>
          </cell>
          <cell r="D270">
            <v>25500</v>
          </cell>
        </row>
        <row r="271">
          <cell r="B271" t="str">
            <v>LAMINA GALVANIZADA DE 1.00X2.00 CAL  26</v>
          </cell>
          <cell r="C271" t="str">
            <v>un</v>
          </cell>
          <cell r="D271">
            <v>19500</v>
          </cell>
        </row>
        <row r="272">
          <cell r="B272" t="str">
            <v>LAMINA GALVANIZADA DE 1.22X2.44 CAL  22</v>
          </cell>
          <cell r="C272" t="str">
            <v>un</v>
          </cell>
          <cell r="D272">
            <v>60000</v>
          </cell>
        </row>
        <row r="273">
          <cell r="B273" t="str">
            <v>LAMINA SUPERBOARD 1.22X2.44</v>
          </cell>
          <cell r="C273" t="str">
            <v>un</v>
          </cell>
          <cell r="D273">
            <v>38500</v>
          </cell>
        </row>
        <row r="274">
          <cell r="B274" t="str">
            <v>LIMATESA ETERNIT P7 L=1.14</v>
          </cell>
          <cell r="C274" t="str">
            <v>un</v>
          </cell>
          <cell r="D274">
            <v>15000</v>
          </cell>
        </row>
        <row r="275">
          <cell r="B275" t="str">
            <v>LAMINAS DURACUSTIC</v>
          </cell>
          <cell r="C275" t="str">
            <v>m2</v>
          </cell>
          <cell r="D275">
            <v>25000</v>
          </cell>
        </row>
        <row r="276">
          <cell r="B276" t="str">
            <v>LAMINAS EN ACRILICO DE 60X60</v>
          </cell>
          <cell r="C276" t="str">
            <v>un</v>
          </cell>
          <cell r="D276">
            <v>9500</v>
          </cell>
        </row>
        <row r="277">
          <cell r="B277" t="str">
            <v>LAMPARA DE 2x32</v>
          </cell>
          <cell r="C277" t="str">
            <v>un</v>
          </cell>
          <cell r="D277">
            <v>125000</v>
          </cell>
        </row>
        <row r="278">
          <cell r="B278" t="str">
            <v xml:space="preserve">Lampara para luminaria - sodio 150 WATTS. </v>
          </cell>
          <cell r="C278" t="str">
            <v>un</v>
          </cell>
          <cell r="D278">
            <v>40000</v>
          </cell>
        </row>
        <row r="279">
          <cell r="B279" t="str">
            <v>LAMPARA TIPO INCANDESCENTE DE 32 W</v>
          </cell>
          <cell r="C279" t="str">
            <v>un</v>
          </cell>
          <cell r="D279">
            <v>45000</v>
          </cell>
        </row>
        <row r="280">
          <cell r="B280" t="str">
            <v>LAMPARA OJO DE BUEY</v>
          </cell>
          <cell r="C280" t="str">
            <v>un</v>
          </cell>
          <cell r="D280">
            <v>45000</v>
          </cell>
        </row>
        <row r="281">
          <cell r="B281" t="str">
            <v>LAVAMANOS DE INCRUSTAR LINEA SAN LORENZO</v>
          </cell>
          <cell r="C281" t="str">
            <v>un</v>
          </cell>
          <cell r="D281">
            <v>160000</v>
          </cell>
        </row>
        <row r="282">
          <cell r="B282" t="str">
            <v>LAVAPLATOS EN ACERO</v>
          </cell>
          <cell r="C282" t="str">
            <v>un</v>
          </cell>
          <cell r="D282">
            <v>95000</v>
          </cell>
        </row>
        <row r="283">
          <cell r="B283" t="str">
            <v>LIJA</v>
          </cell>
          <cell r="C283" t="str">
            <v>un</v>
          </cell>
          <cell r="D283">
            <v>2000</v>
          </cell>
        </row>
        <row r="284">
          <cell r="B284" t="str">
            <v xml:space="preserve">LIJA </v>
          </cell>
          <cell r="C284" t="str">
            <v>un</v>
          </cell>
          <cell r="D284">
            <v>2000</v>
          </cell>
        </row>
        <row r="285">
          <cell r="B285" t="str">
            <v>LIMPIADOR PVC DE 1/4</v>
          </cell>
          <cell r="C285" t="str">
            <v>un</v>
          </cell>
          <cell r="D285">
            <v>25000</v>
          </cell>
        </row>
        <row r="286">
          <cell r="B286" t="str">
            <v>LISTON ORDINARIO</v>
          </cell>
          <cell r="C286" t="str">
            <v>ml</v>
          </cell>
          <cell r="D286">
            <v>1500</v>
          </cell>
        </row>
        <row r="287">
          <cell r="B287" t="str">
            <v>LISTÓN CEDRO MACHO 5x2 cm.</v>
          </cell>
          <cell r="C287" t="str">
            <v>ml</v>
          </cell>
          <cell r="D287">
            <v>3500</v>
          </cell>
        </row>
        <row r="288">
          <cell r="B288" t="str">
            <v>LISTON EN OTOBO PARA CIELORRASO</v>
          </cell>
          <cell r="C288" t="str">
            <v>m2</v>
          </cell>
          <cell r="D288">
            <v>55000</v>
          </cell>
        </row>
        <row r="289">
          <cell r="B289" t="str">
            <v>LLAVE MANGUERA DE 1/2"</v>
          </cell>
          <cell r="C289" t="str">
            <v>un</v>
          </cell>
          <cell r="D289">
            <v>20000</v>
          </cell>
        </row>
        <row r="290">
          <cell r="B290" t="str">
            <v>LLAVE PARA URINARIO</v>
          </cell>
          <cell r="C290" t="str">
            <v>un</v>
          </cell>
          <cell r="D290">
            <v>65000</v>
          </cell>
        </row>
        <row r="291">
          <cell r="B291" t="str">
            <v>LOCKER METALICO DE 0.45X2.00</v>
          </cell>
          <cell r="C291" t="str">
            <v>un</v>
          </cell>
          <cell r="D291">
            <v>225000</v>
          </cell>
        </row>
        <row r="292">
          <cell r="B292" t="str">
            <v>LOGO ACUEDUCTO EN ACERO DE 2.00X0.80</v>
          </cell>
          <cell r="C292" t="str">
            <v>un</v>
          </cell>
          <cell r="D292">
            <v>2500000</v>
          </cell>
        </row>
        <row r="293">
          <cell r="B293" t="str">
            <v>Luminaria abierta tipo INDULUX AA Sodio 400 WATTS.Pantalla de aluminio o policarbonato prismático, 633mmX482mm</v>
          </cell>
          <cell r="C293" t="str">
            <v>un</v>
          </cell>
          <cell r="D293">
            <v>265000</v>
          </cell>
        </row>
        <row r="294">
          <cell r="B294" t="str">
            <v xml:space="preserve">Luminaria completa fluorescente  TMS028 2xTL-D36W HFS 20 CMx 120 cm 120 voltios. </v>
          </cell>
          <cell r="C294" t="str">
            <v>un</v>
          </cell>
          <cell r="D294">
            <v>110000</v>
          </cell>
        </row>
        <row r="295">
          <cell r="B295" t="str">
            <v>Luminaria horizontal cerrada carcaza enteriza Sodio de alta presion  Potencia: 150W 208/220 Voltios . Incluye lampara y fotocelda</v>
          </cell>
          <cell r="C295" t="str">
            <v>un</v>
          </cell>
          <cell r="D295">
            <v>265000</v>
          </cell>
        </row>
        <row r="296">
          <cell r="B296" t="str">
            <v>LUMINARIA HORIZONTAL CERRADA DE 150 VATIOS-BOMBILLO SODIO ALTA PRESION</v>
          </cell>
          <cell r="C296" t="str">
            <v>un</v>
          </cell>
          <cell r="D296">
            <v>287500</v>
          </cell>
        </row>
        <row r="297">
          <cell r="B297" t="str">
            <v>LUMINARIA HORIZONTAL CERRADA DE 70 VATIOS-BOMBILLO SODIO ALTA PRESION</v>
          </cell>
          <cell r="C297" t="str">
            <v>un</v>
          </cell>
          <cell r="D297">
            <v>248000</v>
          </cell>
        </row>
        <row r="298">
          <cell r="B298" t="str">
            <v xml:space="preserve">Luminaria tipo reflector ROY ALHPA Ref: QUIMBAYA 70 WATTS 208 V. </v>
          </cell>
          <cell r="C298" t="str">
            <v>un</v>
          </cell>
          <cell r="D298">
            <v>120000</v>
          </cell>
        </row>
        <row r="299">
          <cell r="B299" t="str">
            <v>MADERA GRANADILLO</v>
          </cell>
          <cell r="C299" t="str">
            <v>m2</v>
          </cell>
          <cell r="D299">
            <v>85000</v>
          </cell>
        </row>
        <row r="300">
          <cell r="B300" t="str">
            <v xml:space="preserve">MALLA ELECTROSOLDADA </v>
          </cell>
          <cell r="C300" t="str">
            <v>kg</v>
          </cell>
          <cell r="D300">
            <v>2700</v>
          </cell>
        </row>
        <row r="301">
          <cell r="B301" t="str">
            <v>MALLA ELECTROSOLDADA M-084</v>
          </cell>
          <cell r="C301" t="str">
            <v>m2</v>
          </cell>
          <cell r="D301">
            <v>3900</v>
          </cell>
        </row>
        <row r="302">
          <cell r="B302" t="str">
            <v xml:space="preserve">MALLA ELECTROSOLDADA  6mm 15X15  6.00X2.35  42.20 KG </v>
          </cell>
          <cell r="C302" t="str">
            <v>un</v>
          </cell>
          <cell r="D302">
            <v>120000</v>
          </cell>
        </row>
        <row r="303">
          <cell r="B303" t="str">
            <v>MALLA PROTECCION Ancho = 4 m</v>
          </cell>
          <cell r="C303" t="str">
            <v>ml</v>
          </cell>
          <cell r="D303">
            <v>4500</v>
          </cell>
        </row>
        <row r="304">
          <cell r="B304" t="str">
            <v>MALLA GALLINERO</v>
          </cell>
          <cell r="C304" t="str">
            <v>m2</v>
          </cell>
          <cell r="D304">
            <v>1200</v>
          </cell>
        </row>
        <row r="305">
          <cell r="B305" t="str">
            <v>MALLA ONDULADA CAL 10 DE 1 1/2" x 1 1/2"</v>
          </cell>
          <cell r="C305" t="str">
            <v>m2</v>
          </cell>
          <cell r="D305">
            <v>30000</v>
          </cell>
        </row>
        <row r="306">
          <cell r="B306" t="str">
            <v>MALLA ONDULADA Cal. 12 1 1/2" (Alambre galv.)</v>
          </cell>
          <cell r="C306" t="str">
            <v>m2</v>
          </cell>
          <cell r="D306">
            <v>35000</v>
          </cell>
        </row>
        <row r="307">
          <cell r="B307" t="str">
            <v>MALLA ONDULADA Cal. 8 1 3/4" (Alambre galv.)</v>
          </cell>
          <cell r="C307" t="str">
            <v>m2</v>
          </cell>
          <cell r="D307">
            <v>32500</v>
          </cell>
        </row>
        <row r="308">
          <cell r="B308" t="str">
            <v>MANGUERA FLEXIBLE DE CONEXIÓN</v>
          </cell>
          <cell r="C308" t="str">
            <v>un</v>
          </cell>
          <cell r="D308">
            <v>15000</v>
          </cell>
        </row>
        <row r="309">
          <cell r="B309" t="str">
            <v>MANGUERAS DE LUCES TIPO AMERICANA</v>
          </cell>
          <cell r="C309" t="str">
            <v>ml</v>
          </cell>
          <cell r="D309">
            <v>30000</v>
          </cell>
        </row>
        <row r="310">
          <cell r="B310" t="str">
            <v>MANIJA VENTANA METALICA</v>
          </cell>
          <cell r="C310" t="str">
            <v>un</v>
          </cell>
          <cell r="D310">
            <v>1500</v>
          </cell>
        </row>
        <row r="311">
          <cell r="B311" t="str">
            <v>MANIOBRA DE TRANSFORMADOR</v>
          </cell>
          <cell r="C311" t="str">
            <v>un</v>
          </cell>
          <cell r="D311">
            <v>200000</v>
          </cell>
        </row>
        <row r="313">
          <cell r="B313" t="str">
            <v>MANTO ASFALTICO 10 M2</v>
          </cell>
          <cell r="C313" t="str">
            <v>rollo</v>
          </cell>
          <cell r="D313">
            <v>110000</v>
          </cell>
        </row>
        <row r="314">
          <cell r="B314" t="str">
            <v>MARCO CAJA INSP. 40 x 40</v>
          </cell>
          <cell r="C314" t="str">
            <v>un</v>
          </cell>
          <cell r="D314">
            <v>25000</v>
          </cell>
        </row>
        <row r="315">
          <cell r="B315" t="str">
            <v>MARCO CAJA INSP. 60 x 60</v>
          </cell>
          <cell r="C315" t="str">
            <v>un</v>
          </cell>
          <cell r="D315">
            <v>30000</v>
          </cell>
        </row>
        <row r="316">
          <cell r="B316" t="str">
            <v>MARCO EN ACERO PARA TAPA CAJA CS 276</v>
          </cell>
          <cell r="C316" t="str">
            <v>un</v>
          </cell>
          <cell r="D316">
            <v>180000</v>
          </cell>
        </row>
        <row r="317">
          <cell r="B317" t="str">
            <v>MARCO PUERTA MADERA</v>
          </cell>
          <cell r="C317" t="str">
            <v>un</v>
          </cell>
          <cell r="D317">
            <v>90000</v>
          </cell>
        </row>
        <row r="318">
          <cell r="B318" t="str">
            <v>MARCO PUERTA METALICA</v>
          </cell>
          <cell r="C318" t="str">
            <v>ml</v>
          </cell>
          <cell r="D318">
            <v>14500</v>
          </cell>
        </row>
        <row r="319">
          <cell r="B319" t="str">
            <v>MARCO SENCILLO EN ANGULO EN ACERO A-37</v>
          </cell>
          <cell r="C319" t="str">
            <v>un</v>
          </cell>
          <cell r="D319">
            <v>85000</v>
          </cell>
        </row>
        <row r="320">
          <cell r="B320" t="str">
            <v>MARCO VENTANA METALICA</v>
          </cell>
          <cell r="C320" t="str">
            <v>ml</v>
          </cell>
          <cell r="D320">
            <v>11500</v>
          </cell>
        </row>
        <row r="321">
          <cell r="B321" t="str">
            <v>MARCO Y CONTRAMARCO</v>
          </cell>
          <cell r="C321" t="str">
            <v>un</v>
          </cell>
          <cell r="D321">
            <v>100000</v>
          </cell>
        </row>
        <row r="322">
          <cell r="B322" t="str">
            <v>MARCO Y TAPA EN ALFAJOR DE 0,30X0,30</v>
          </cell>
          <cell r="C322" t="str">
            <v>un</v>
          </cell>
          <cell r="D322">
            <v>95000</v>
          </cell>
        </row>
        <row r="323">
          <cell r="B323" t="str">
            <v>MARMOLINA</v>
          </cell>
          <cell r="C323" t="str">
            <v>bto</v>
          </cell>
          <cell r="D323">
            <v>18500</v>
          </cell>
        </row>
        <row r="324">
          <cell r="B324" t="str">
            <v xml:space="preserve">MASILLA </v>
          </cell>
          <cell r="C324" t="str">
            <v>gl</v>
          </cell>
          <cell r="D324">
            <v>12500</v>
          </cell>
        </row>
        <row r="325">
          <cell r="B325" t="str">
            <v>MASTIL EN TUBO CONDUIT GALVANIZADO DE Ø1</v>
          </cell>
          <cell r="C325" t="str">
            <v>un</v>
          </cell>
          <cell r="D325">
            <v>40000</v>
          </cell>
        </row>
        <row r="326">
          <cell r="B326" t="str">
            <v>MASTIQUE PARA JUNTAS</v>
          </cell>
          <cell r="C326" t="str">
            <v>gl</v>
          </cell>
          <cell r="D326">
            <v>18500</v>
          </cell>
        </row>
        <row r="327">
          <cell r="B327" t="str">
            <v>MATERIAL GRANULAR</v>
          </cell>
          <cell r="C327" t="str">
            <v>m3</v>
          </cell>
          <cell r="D327">
            <v>25000</v>
          </cell>
        </row>
        <row r="328">
          <cell r="B328" t="str">
            <v>MEDIDOR DE 1/2"</v>
          </cell>
          <cell r="C328" t="str">
            <v>un</v>
          </cell>
          <cell r="D328">
            <v>68000</v>
          </cell>
        </row>
        <row r="329">
          <cell r="B329" t="str">
            <v>MEDIDOR DE AGUA      1/2"</v>
          </cell>
          <cell r="C329" t="str">
            <v>un</v>
          </cell>
          <cell r="D329">
            <v>68000</v>
          </cell>
        </row>
        <row r="330">
          <cell r="B330" t="str">
            <v>MEDIDOR TRIFASICO TETRAFILAR 50(150)A 208-120V;</v>
          </cell>
          <cell r="C330" t="str">
            <v>un</v>
          </cell>
          <cell r="D330">
            <v>1150000</v>
          </cell>
        </row>
        <row r="331">
          <cell r="B331" t="str">
            <v>MEDIDORES DE 4"</v>
          </cell>
          <cell r="C331" t="str">
            <v>un</v>
          </cell>
          <cell r="D331">
            <v>1800000</v>
          </cell>
        </row>
        <row r="332">
          <cell r="B332" t="str">
            <v>MESON EN ACERO INOXIDABLE DE 60 cm CAL 20</v>
          </cell>
          <cell r="C332" t="str">
            <v>ml</v>
          </cell>
          <cell r="D332">
            <v>300000</v>
          </cell>
        </row>
        <row r="333">
          <cell r="B333" t="str">
            <v xml:space="preserve">MEZCLADOR LAVAPLATOS </v>
          </cell>
          <cell r="C333" t="str">
            <v>un</v>
          </cell>
          <cell r="D333">
            <v>245000</v>
          </cell>
        </row>
        <row r="334">
          <cell r="B334" t="str">
            <v>MINISPLIT LG 18000 BTU</v>
          </cell>
          <cell r="C334" t="str">
            <v>un</v>
          </cell>
          <cell r="D334">
            <v>1700000</v>
          </cell>
        </row>
        <row r="335">
          <cell r="B335" t="str">
            <v>MORTERO 1:3 ( arena semilavada de peña )</v>
          </cell>
          <cell r="C335" t="str">
            <v>m3</v>
          </cell>
          <cell r="D335">
            <v>245000</v>
          </cell>
        </row>
        <row r="336">
          <cell r="B336" t="str">
            <v>MORTERO 1:4 ( arena semilavada )</v>
          </cell>
          <cell r="C336" t="str">
            <v>m3</v>
          </cell>
          <cell r="D336">
            <v>225000</v>
          </cell>
        </row>
        <row r="337">
          <cell r="B337" t="str">
            <v>MORTERO 1:3 IMPERMEABILIZADO</v>
          </cell>
          <cell r="C337" t="str">
            <v>m3</v>
          </cell>
          <cell r="D337">
            <v>265000</v>
          </cell>
        </row>
        <row r="338">
          <cell r="B338" t="str">
            <v>MORTERO 1:5</v>
          </cell>
          <cell r="C338" t="str">
            <v>m3</v>
          </cell>
          <cell r="D338">
            <v>215000</v>
          </cell>
        </row>
        <row r="339">
          <cell r="B339" t="str">
            <v>MURO EN LADRILLO TOLETE COMUN EN 0.125 CON PEGA DE MORTERO 1:5</v>
          </cell>
          <cell r="C339" t="str">
            <v>m2</v>
          </cell>
          <cell r="D339">
            <v>38000</v>
          </cell>
        </row>
        <row r="340">
          <cell r="B340" t="str">
            <v>NIPLE GALAVANIZADO DE 4" SH 40</v>
          </cell>
          <cell r="C340" t="str">
            <v>un</v>
          </cell>
          <cell r="D340">
            <v>69600</v>
          </cell>
        </row>
        <row r="341">
          <cell r="B341" t="str">
            <v>ORINAL MEDIANO BLANCO PORCELANA</v>
          </cell>
          <cell r="C341" t="str">
            <v>un</v>
          </cell>
          <cell r="D341">
            <v>195000</v>
          </cell>
        </row>
        <row r="342">
          <cell r="B342" t="str">
            <v>PABMERIL PLIEGO 9" x 11"</v>
          </cell>
          <cell r="C342" t="str">
            <v>un</v>
          </cell>
          <cell r="D342">
            <v>2000</v>
          </cell>
        </row>
        <row r="343">
          <cell r="B343" t="str">
            <v>PARLANTE</v>
          </cell>
          <cell r="C343" t="str">
            <v>un</v>
          </cell>
          <cell r="D343">
            <v>250000</v>
          </cell>
        </row>
        <row r="344">
          <cell r="B344" t="str">
            <v xml:space="preserve">PALETAS REFLECTIVAS DE SEÑALIZACION -CONOS-CINTA SEÑALI </v>
          </cell>
          <cell r="C344" t="str">
            <v>gl</v>
          </cell>
          <cell r="D344">
            <v>200000</v>
          </cell>
        </row>
        <row r="345">
          <cell r="B345" t="str">
            <v>PASTO</v>
          </cell>
          <cell r="C345" t="str">
            <v>m2</v>
          </cell>
          <cell r="D345">
            <v>3000</v>
          </cell>
        </row>
        <row r="346">
          <cell r="B346" t="str">
            <v>PEGACOR BLANCO</v>
          </cell>
          <cell r="C346" t="str">
            <v>kg</v>
          </cell>
          <cell r="D346">
            <v>1000</v>
          </cell>
        </row>
        <row r="347">
          <cell r="B347" t="str">
            <v>PEGACOR E-50</v>
          </cell>
          <cell r="C347" t="str">
            <v>kg</v>
          </cell>
          <cell r="D347">
            <v>800</v>
          </cell>
        </row>
        <row r="348">
          <cell r="B348" t="str">
            <v>PEGANTE PARA GAS FUERZA MEDIA</v>
          </cell>
          <cell r="C348" t="str">
            <v>un</v>
          </cell>
          <cell r="D348">
            <v>5000</v>
          </cell>
        </row>
        <row r="349">
          <cell r="B349" t="str">
            <v>PELICULA SAN BLASTING</v>
          </cell>
          <cell r="C349" t="str">
            <v>m2</v>
          </cell>
          <cell r="D349">
            <v>20000</v>
          </cell>
        </row>
        <row r="350">
          <cell r="B350" t="str">
            <v>Percha simple - GRIVAL</v>
          </cell>
          <cell r="C350" t="str">
            <v>un</v>
          </cell>
          <cell r="D350">
            <v>40000</v>
          </cell>
        </row>
        <row r="351">
          <cell r="B351" t="str">
            <v>PERFIL ALN 173 DE 6 mts</v>
          </cell>
          <cell r="C351" t="str">
            <v>un</v>
          </cell>
          <cell r="D351">
            <v>40000</v>
          </cell>
        </row>
        <row r="352">
          <cell r="B352" t="str">
            <v>PERFIL ALN 177 DE 6 mts</v>
          </cell>
          <cell r="C352" t="str">
            <v>un</v>
          </cell>
          <cell r="D352">
            <v>25000</v>
          </cell>
        </row>
        <row r="353">
          <cell r="B353" t="str">
            <v>PERFIL ALN 292 DE 6 mts</v>
          </cell>
          <cell r="C353" t="str">
            <v>un</v>
          </cell>
          <cell r="D353">
            <v>75000</v>
          </cell>
        </row>
        <row r="354">
          <cell r="B354" t="str">
            <v>PERFIL ESTRUCTURAL EN C 160*60 1.5mm</v>
          </cell>
          <cell r="C354" t="str">
            <v>kg</v>
          </cell>
          <cell r="D354">
            <v>7000</v>
          </cell>
        </row>
        <row r="355">
          <cell r="B355" t="str">
            <v>PIBOTES, RODACHINES, PARALES, OMEGAS</v>
          </cell>
          <cell r="C355" t="str">
            <v>m2</v>
          </cell>
          <cell r="D355">
            <v>25000</v>
          </cell>
        </row>
        <row r="356">
          <cell r="B356" t="str">
            <v>PIEDRA ESMERIL</v>
          </cell>
          <cell r="C356" t="str">
            <v>un</v>
          </cell>
          <cell r="D356">
            <v>40000</v>
          </cell>
        </row>
        <row r="357">
          <cell r="B357" t="str">
            <v>PIEDRA MEDIA ZONGA</v>
          </cell>
          <cell r="C357" t="str">
            <v>m3</v>
          </cell>
          <cell r="D357">
            <v>35000</v>
          </cell>
        </row>
        <row r="358">
          <cell r="B358" t="str">
            <v>PIEDRA RAJON</v>
          </cell>
          <cell r="C358" t="str">
            <v>m3</v>
          </cell>
          <cell r="D358">
            <v>70000</v>
          </cell>
        </row>
        <row r="359">
          <cell r="B359" t="str">
            <v>PINTURA ACRILTEX</v>
          </cell>
          <cell r="C359" t="str">
            <v>gl</v>
          </cell>
          <cell r="D359">
            <v>94500</v>
          </cell>
        </row>
        <row r="360">
          <cell r="B360" t="str">
            <v>PINTURA Electrostatica (poliester gris )</v>
          </cell>
          <cell r="C360" t="str">
            <v>m2</v>
          </cell>
          <cell r="D360">
            <v>50000</v>
          </cell>
        </row>
        <row r="361">
          <cell r="B361" t="str">
            <v>PINTURA EPOXICA</v>
          </cell>
          <cell r="C361" t="str">
            <v>gl</v>
          </cell>
          <cell r="D361">
            <v>85000</v>
          </cell>
        </row>
        <row r="362">
          <cell r="B362" t="str">
            <v>PINTURA KORAZA</v>
          </cell>
          <cell r="C362" t="str">
            <v>gl</v>
          </cell>
          <cell r="D362">
            <v>60000</v>
          </cell>
        </row>
        <row r="363">
          <cell r="B363" t="str">
            <v>PINTURA BITUMINOSA</v>
          </cell>
          <cell r="C363" t="str">
            <v>gl</v>
          </cell>
          <cell r="D363">
            <v>70000</v>
          </cell>
        </row>
        <row r="364">
          <cell r="B364" t="str">
            <v>PINTURA VINILO TIPO 1</v>
          </cell>
          <cell r="C364" t="str">
            <v>gl</v>
          </cell>
          <cell r="D364">
            <v>60000</v>
          </cell>
        </row>
        <row r="365">
          <cell r="B365" t="str">
            <v>PISO EN CERAMICA DE 30X30</v>
          </cell>
          <cell r="C365" t="str">
            <v>m2</v>
          </cell>
          <cell r="D365">
            <v>28500</v>
          </cell>
        </row>
        <row r="366">
          <cell r="B366" t="str">
            <v>PISO EN MADERA GRANADILLO</v>
          </cell>
          <cell r="C366" t="str">
            <v>m2</v>
          </cell>
          <cell r="D366">
            <v>120000</v>
          </cell>
        </row>
        <row r="367">
          <cell r="B367" t="str">
            <v>PINTURA VINILO TIPO 2</v>
          </cell>
          <cell r="C367" t="str">
            <v>gl</v>
          </cell>
          <cell r="D367">
            <v>40000</v>
          </cell>
        </row>
        <row r="368">
          <cell r="B368" t="str">
            <v>PISO PORCELANATO</v>
          </cell>
          <cell r="C368" t="str">
            <v>m2</v>
          </cell>
          <cell r="D368">
            <v>52500</v>
          </cell>
        </row>
        <row r="369">
          <cell r="B369" t="str">
            <v>Porta rollos - GRIVAL Línea STYLO,</v>
          </cell>
          <cell r="C369" t="str">
            <v>un</v>
          </cell>
          <cell r="D369">
            <v>60000</v>
          </cell>
        </row>
        <row r="370">
          <cell r="B370" t="str">
            <v>PLATINA DE  1/2" * 1/8</v>
          </cell>
          <cell r="C370" t="str">
            <v>un</v>
          </cell>
          <cell r="D370">
            <v>6000</v>
          </cell>
        </row>
        <row r="371">
          <cell r="B371" t="str">
            <v xml:space="preserve">PLATINA DE  3/4" </v>
          </cell>
          <cell r="C371" t="str">
            <v>un</v>
          </cell>
          <cell r="D371">
            <v>7500</v>
          </cell>
        </row>
        <row r="372">
          <cell r="B372" t="str">
            <v>PLATINA DE  3/4" X 1/8"</v>
          </cell>
          <cell r="C372" t="str">
            <v>ml</v>
          </cell>
          <cell r="D372">
            <v>2000</v>
          </cell>
        </row>
        <row r="373">
          <cell r="B373" t="str">
            <v>POLIETILENO No. 4</v>
          </cell>
          <cell r="C373" t="str">
            <v>m2</v>
          </cell>
          <cell r="D373">
            <v>2500</v>
          </cell>
        </row>
        <row r="374">
          <cell r="B374" t="str">
            <v>POLIETILENO No. 6</v>
          </cell>
          <cell r="C374" t="str">
            <v>m2</v>
          </cell>
          <cell r="D374">
            <v>2800</v>
          </cell>
        </row>
        <row r="375">
          <cell r="B375" t="str">
            <v>PRIMER ANTICORROSIVO</v>
          </cell>
          <cell r="C375" t="str">
            <v>gl</v>
          </cell>
          <cell r="D375">
            <v>61700</v>
          </cell>
        </row>
        <row r="376">
          <cell r="B376" t="str">
            <v>PUNTILLA 3/4"</v>
          </cell>
          <cell r="C376" t="str">
            <v>lb</v>
          </cell>
          <cell r="D376">
            <v>2600</v>
          </cell>
        </row>
        <row r="377">
          <cell r="B377" t="str">
            <v>PUNTILLA 1"</v>
          </cell>
          <cell r="C377" t="str">
            <v>lb</v>
          </cell>
          <cell r="D377">
            <v>2600</v>
          </cell>
        </row>
        <row r="378">
          <cell r="B378" t="str">
            <v>PUNTILLA 11/4"</v>
          </cell>
          <cell r="C378" t="str">
            <v>lb</v>
          </cell>
          <cell r="D378">
            <v>2400</v>
          </cell>
        </row>
        <row r="379">
          <cell r="B379" t="str">
            <v>PUNTILLA 11/2"</v>
          </cell>
          <cell r="C379" t="str">
            <v>lb</v>
          </cell>
          <cell r="D379">
            <v>2200</v>
          </cell>
        </row>
        <row r="380">
          <cell r="B380" t="str">
            <v>PUNTILLA 2"</v>
          </cell>
          <cell r="C380" t="str">
            <v>lb</v>
          </cell>
          <cell r="D380">
            <v>2200</v>
          </cell>
        </row>
        <row r="381">
          <cell r="B381" t="str">
            <v>PUNTILLA 21/2"</v>
          </cell>
          <cell r="C381" t="str">
            <v>lb</v>
          </cell>
          <cell r="D381">
            <v>2200</v>
          </cell>
        </row>
        <row r="382">
          <cell r="C382" t="str">
            <v>lb</v>
          </cell>
          <cell r="D382">
            <v>2200</v>
          </cell>
        </row>
        <row r="383">
          <cell r="C383" t="str">
            <v>lb</v>
          </cell>
          <cell r="D383">
            <v>2100</v>
          </cell>
        </row>
        <row r="384">
          <cell r="C384" t="str">
            <v>un</v>
          </cell>
          <cell r="D384">
            <v>5900</v>
          </cell>
        </row>
        <row r="385">
          <cell r="C385" t="str">
            <v>un</v>
          </cell>
          <cell r="D385">
            <v>5900</v>
          </cell>
        </row>
        <row r="386">
          <cell r="B386" t="str">
            <v>RECEBO B-200</v>
          </cell>
          <cell r="C386" t="str">
            <v>m3</v>
          </cell>
          <cell r="D386">
            <v>32000</v>
          </cell>
        </row>
        <row r="387">
          <cell r="B387" t="str">
            <v>RECEBO B-600</v>
          </cell>
          <cell r="C387" t="str">
            <v>m3</v>
          </cell>
          <cell r="D387">
            <v>41500</v>
          </cell>
        </row>
        <row r="388">
          <cell r="B388" t="str">
            <v>RECEBO COMÚN</v>
          </cell>
          <cell r="C388" t="str">
            <v>m3</v>
          </cell>
          <cell r="D388">
            <v>28000</v>
          </cell>
        </row>
        <row r="389">
          <cell r="B389" t="str">
            <v>RECEBO B-400</v>
          </cell>
          <cell r="C389" t="str">
            <v>m3</v>
          </cell>
          <cell r="D389">
            <v>36000</v>
          </cell>
        </row>
        <row r="390">
          <cell r="B390" t="str">
            <v>RED PARA ATERRIZAR SUBESTACION</v>
          </cell>
          <cell r="C390" t="str">
            <v>gl</v>
          </cell>
          <cell r="D390">
            <v>3500000</v>
          </cell>
        </row>
        <row r="391">
          <cell r="B391" t="str">
            <v>RED TRENZADA CABLE 2X2+2</v>
          </cell>
          <cell r="C391" t="str">
            <v>ml</v>
          </cell>
          <cell r="D391">
            <v>13500</v>
          </cell>
        </row>
        <row r="392">
          <cell r="B392" t="str">
            <v>RED TRENZADA CABLE 3x1/0+1/0</v>
          </cell>
          <cell r="C392" t="str">
            <v>ml</v>
          </cell>
          <cell r="D392">
            <v>23500</v>
          </cell>
        </row>
        <row r="393">
          <cell r="B393" t="str">
            <v xml:space="preserve">REFLECTOR DE 250 VATIOS-SODIO ALTA PRESION -220 VOLTIOS-SODIO ALTA </v>
          </cell>
          <cell r="C393" t="str">
            <v>un</v>
          </cell>
          <cell r="D393">
            <v>1450000</v>
          </cell>
        </row>
        <row r="394">
          <cell r="B394" t="str">
            <v>REFLECTOR DE 400 W</v>
          </cell>
          <cell r="C394" t="str">
            <v>un</v>
          </cell>
          <cell r="D394">
            <v>400000</v>
          </cell>
        </row>
        <row r="395">
          <cell r="B395" t="str">
            <v>REGISTRO DE 3/4"</v>
          </cell>
          <cell r="C395" t="str">
            <v>un</v>
          </cell>
          <cell r="D395">
            <v>22500</v>
          </cell>
        </row>
        <row r="396">
          <cell r="B396" t="str">
            <v>REGISTRO DE BOLA 1/2"</v>
          </cell>
          <cell r="C396" t="str">
            <v>un</v>
          </cell>
          <cell r="D396">
            <v>14500</v>
          </cell>
        </row>
        <row r="397">
          <cell r="B397" t="str">
            <v>REGISTRO P.D.  R&amp;W - 2 1/2 " ( de cortina )</v>
          </cell>
          <cell r="C397" t="str">
            <v>un</v>
          </cell>
          <cell r="D397">
            <v>268000</v>
          </cell>
        </row>
        <row r="398">
          <cell r="B398" t="str">
            <v>REGISTRO R&amp;W - 1" ( de cortina ) Ref. 206</v>
          </cell>
          <cell r="C398" t="str">
            <v>un</v>
          </cell>
          <cell r="D398">
            <v>60000</v>
          </cell>
        </row>
        <row r="399">
          <cell r="B399" t="str">
            <v>REGISTRO R&amp;W - 1/2" ( de cortina ) Ref. 206</v>
          </cell>
          <cell r="C399" t="str">
            <v>un</v>
          </cell>
          <cell r="D399">
            <v>35000</v>
          </cell>
        </row>
        <row r="400">
          <cell r="B400" t="str">
            <v>REGISTRO R&amp;W - 3/4" ( de cortina ) Ref. 206</v>
          </cell>
          <cell r="C400" t="str">
            <v>un</v>
          </cell>
          <cell r="D400">
            <v>45000</v>
          </cell>
        </row>
        <row r="401">
          <cell r="B401" t="str">
            <v xml:space="preserve">REJILLA Aluminio 3"x2" </v>
          </cell>
          <cell r="C401" t="str">
            <v>un</v>
          </cell>
          <cell r="D401">
            <v>5900</v>
          </cell>
        </row>
        <row r="402">
          <cell r="B402" t="str">
            <v>REJILLA VENTILACION PLASTICA DE 25X25</v>
          </cell>
          <cell r="C402" t="str">
            <v>un</v>
          </cell>
          <cell r="D402">
            <v>12644</v>
          </cell>
        </row>
        <row r="403">
          <cell r="B403" t="str">
            <v>Rejillas de piso en aluminio de 3x2 con sosco</v>
          </cell>
          <cell r="C403" t="str">
            <v>un</v>
          </cell>
          <cell r="D403">
            <v>5900</v>
          </cell>
        </row>
        <row r="404">
          <cell r="B404" t="str">
            <v>RELLENO ARENA DE PEÑA</v>
          </cell>
          <cell r="C404" t="str">
            <v>m3</v>
          </cell>
          <cell r="D404">
            <v>40000</v>
          </cell>
        </row>
        <row r="405">
          <cell r="B405" t="str">
            <v>Repisa vidrio Baño Línea STYLO</v>
          </cell>
          <cell r="C405" t="str">
            <v>un</v>
          </cell>
          <cell r="D405">
            <v>115000</v>
          </cell>
        </row>
        <row r="406">
          <cell r="B406" t="str">
            <v>REMOVEDOR PVC</v>
          </cell>
          <cell r="C406" t="str">
            <v>un</v>
          </cell>
          <cell r="D406">
            <v>3750</v>
          </cell>
        </row>
        <row r="408">
          <cell r="B408" t="str">
            <v>REPISA ORDINARIO 3 m</v>
          </cell>
          <cell r="C408" t="str">
            <v>un</v>
          </cell>
          <cell r="D408">
            <v>8000</v>
          </cell>
        </row>
        <row r="409">
          <cell r="B409" t="str">
            <v xml:space="preserve">ROCKTOP </v>
          </cell>
          <cell r="C409" t="str">
            <v>kg</v>
          </cell>
          <cell r="D409">
            <v>2500</v>
          </cell>
        </row>
        <row r="410">
          <cell r="B410" t="str">
            <v>SANITARIO LINEA MONTECARLO CON GRIFERIA</v>
          </cell>
          <cell r="C410" t="str">
            <v>un</v>
          </cell>
          <cell r="D410">
            <v>430000</v>
          </cell>
        </row>
        <row r="411">
          <cell r="B411" t="str">
            <v xml:space="preserve">SECCIONADOR TRIPOLAR EN AIRE 400A-17,5 kV DE OPERACIÓN BAJO </v>
          </cell>
          <cell r="C411" t="str">
            <v>un</v>
          </cell>
          <cell r="D411">
            <v>10200000</v>
          </cell>
        </row>
        <row r="412">
          <cell r="B412" t="str">
            <v>SELLADOR</v>
          </cell>
          <cell r="C412" t="str">
            <v>gl</v>
          </cell>
          <cell r="D412">
            <v>18000</v>
          </cell>
        </row>
        <row r="413">
          <cell r="B413" t="str">
            <v>SELLADOR O CERA DE PISO</v>
          </cell>
          <cell r="C413" t="str">
            <v>m2</v>
          </cell>
          <cell r="D413">
            <v>1800</v>
          </cell>
        </row>
        <row r="414">
          <cell r="B414" t="str">
            <v>SELLADOR Y TINTILLA</v>
          </cell>
          <cell r="C414" t="str">
            <v>gl</v>
          </cell>
          <cell r="D414">
            <v>15000</v>
          </cell>
        </row>
        <row r="415">
          <cell r="B415" t="str">
            <v>SENSOR FOTOELECTRICO DETECTOR DE HUMO</v>
          </cell>
          <cell r="C415" t="str">
            <v>un</v>
          </cell>
          <cell r="D415">
            <v>90000</v>
          </cell>
        </row>
        <row r="416">
          <cell r="B416" t="str">
            <v>SIFON LAVAMANOS plastico gerfor GF-580322</v>
          </cell>
          <cell r="C416" t="str">
            <v>un</v>
          </cell>
          <cell r="D416">
            <v>12000</v>
          </cell>
        </row>
        <row r="417">
          <cell r="B417" t="str">
            <v>SIKA 1</v>
          </cell>
          <cell r="C417" t="str">
            <v>kg</v>
          </cell>
          <cell r="D417">
            <v>8500</v>
          </cell>
        </row>
        <row r="418">
          <cell r="B418" t="str">
            <v>SIKADUR 32</v>
          </cell>
          <cell r="C418" t="str">
            <v>kg</v>
          </cell>
          <cell r="D418">
            <v>50000</v>
          </cell>
        </row>
        <row r="419">
          <cell r="B419" t="str">
            <v xml:space="preserve">SIKAFLEX-1a cartu </v>
          </cell>
          <cell r="C419" t="str">
            <v>un</v>
          </cell>
          <cell r="D419">
            <v>25000</v>
          </cell>
        </row>
        <row r="420">
          <cell r="B420" t="str">
            <v>SILICONA</v>
          </cell>
          <cell r="C420" t="str">
            <v>un</v>
          </cell>
          <cell r="D420">
            <v>15000</v>
          </cell>
        </row>
        <row r="421">
          <cell r="B421" t="str">
            <v>SISTEMA DESINFECCION AGUA TRATADA</v>
          </cell>
          <cell r="C421" t="str">
            <v>un</v>
          </cell>
          <cell r="D421">
            <v>3800000</v>
          </cell>
        </row>
        <row r="422">
          <cell r="B422" t="str">
            <v>SISTEMA CONTROL ELECTRICO TODO INCLUIDO PARA LA PLANTA TRATAMIENTO</v>
          </cell>
          <cell r="C422" t="str">
            <v>un</v>
          </cell>
          <cell r="D422">
            <v>13000000</v>
          </cell>
        </row>
        <row r="423">
          <cell r="B423" t="str">
            <v>SOLDADOR PVC 1/4</v>
          </cell>
          <cell r="C423" t="str">
            <v>un</v>
          </cell>
          <cell r="D423">
            <v>45000</v>
          </cell>
        </row>
        <row r="424">
          <cell r="B424" t="str">
            <v xml:space="preserve">SOLDADURA E - 70  </v>
          </cell>
          <cell r="C424" t="str">
            <v>kg</v>
          </cell>
          <cell r="D424">
            <v>7500</v>
          </cell>
        </row>
        <row r="425">
          <cell r="B425" t="str">
            <v>SOLDADURA ESTAÑO</v>
          </cell>
          <cell r="C425" t="str">
            <v>un</v>
          </cell>
          <cell r="D425">
            <v>35000</v>
          </cell>
        </row>
        <row r="426">
          <cell r="B426" t="str">
            <v>SOLDADURA EXOTERMICA TIPO CADWELD o SIMILAR  de 90 GRAMOS</v>
          </cell>
          <cell r="C426" t="str">
            <v>un</v>
          </cell>
          <cell r="D426">
            <v>17000</v>
          </cell>
        </row>
        <row r="427">
          <cell r="B427" t="str">
            <v>SOPORTE PARA TUBERIA DE 4"</v>
          </cell>
          <cell r="C427" t="str">
            <v>un</v>
          </cell>
          <cell r="D427">
            <v>17980</v>
          </cell>
        </row>
        <row r="428">
          <cell r="B428" t="str">
            <v>SOPORTES LAVAMANOS</v>
          </cell>
          <cell r="C428" t="str">
            <v>jg</v>
          </cell>
          <cell r="D428">
            <v>2500</v>
          </cell>
        </row>
        <row r="429">
          <cell r="B429" t="str">
            <v>SOPORTES ORINAL</v>
          </cell>
          <cell r="C429" t="str">
            <v>un</v>
          </cell>
          <cell r="D429">
            <v>8500</v>
          </cell>
        </row>
        <row r="430">
          <cell r="B430" t="str">
            <v>TABLA BURRA ORDINARIA 0.20 DE 3.0 MTS</v>
          </cell>
          <cell r="C430" t="str">
            <v>un</v>
          </cell>
          <cell r="D430">
            <v>13500</v>
          </cell>
        </row>
        <row r="431">
          <cell r="B431" t="str">
            <v>TABLA BURRA ORDINARIA 0.30 DE 3.0 MTS</v>
          </cell>
          <cell r="C431" t="str">
            <v>un</v>
          </cell>
          <cell r="D431">
            <v>16000</v>
          </cell>
        </row>
        <row r="432">
          <cell r="B432" t="str">
            <v>TABLA CHAPA ORDINARIA 0.25 DE 3.0 MTS</v>
          </cell>
          <cell r="C432" t="str">
            <v>un</v>
          </cell>
          <cell r="D432">
            <v>13000</v>
          </cell>
        </row>
        <row r="433">
          <cell r="B433" t="str">
            <v>TABLA CHAPA ORDINARIA 0.20 DE 3.0 MTS</v>
          </cell>
          <cell r="C433" t="str">
            <v>un</v>
          </cell>
          <cell r="D433">
            <v>10000</v>
          </cell>
        </row>
        <row r="434">
          <cell r="B434" t="str">
            <v>TABLA CHAPA ORDINARIA 0.15 DE 3.0 MTS</v>
          </cell>
          <cell r="C434" t="str">
            <v>un</v>
          </cell>
          <cell r="D434">
            <v>7500</v>
          </cell>
        </row>
        <row r="435">
          <cell r="C435" t="str">
            <v>un</v>
          </cell>
        </row>
        <row r="436">
          <cell r="C436" t="str">
            <v>ml</v>
          </cell>
        </row>
        <row r="437">
          <cell r="B437" t="str">
            <v xml:space="preserve">TABLERO DE 12 CIRCUITOS CON ESPACIO PARA TOTALIZADOR, PUERTA Y CHAPA  -208 V - 3F5H-60HZ </v>
          </cell>
          <cell r="C437" t="str">
            <v>un</v>
          </cell>
        </row>
        <row r="438">
          <cell r="B438" t="str">
            <v>TABLERO DE 12 CTOS</v>
          </cell>
          <cell r="C438" t="str">
            <v>un</v>
          </cell>
          <cell r="D438">
            <v>165000</v>
          </cell>
        </row>
        <row r="439">
          <cell r="B439" t="str">
            <v>TABLERO 24 CIRCUITOS, PUERTA Y CHAPA, ESP TOTALIZADOR</v>
          </cell>
          <cell r="C439" t="str">
            <v>un</v>
          </cell>
          <cell r="D439">
            <v>225000</v>
          </cell>
        </row>
        <row r="440">
          <cell r="B440" t="str">
            <v xml:space="preserve">TABLERO 36 CIRCUITOS, PUERTA Y CHAPA, ESP TOTALIZADOR  </v>
          </cell>
          <cell r="C440" t="str">
            <v>un</v>
          </cell>
          <cell r="D440">
            <v>420000</v>
          </cell>
        </row>
        <row r="441">
          <cell r="B441" t="str">
            <v>TABLERO TRIFASICO DE 6 CIRCUITOS</v>
          </cell>
          <cell r="C441" t="str">
            <v>un</v>
          </cell>
          <cell r="D441">
            <v>89800</v>
          </cell>
        </row>
        <row r="442">
          <cell r="B442" t="str">
            <v>TABLETA GRES DE 25X25</v>
          </cell>
          <cell r="C442" t="str">
            <v>m2</v>
          </cell>
          <cell r="D442">
            <v>12500</v>
          </cell>
        </row>
        <row r="443">
          <cell r="B443" t="str">
            <v>TABLEX, LISTONES, PALOS</v>
          </cell>
          <cell r="C443" t="str">
            <v>m2</v>
          </cell>
          <cell r="D443">
            <v>250000</v>
          </cell>
        </row>
        <row r="444">
          <cell r="B444" t="str">
            <v>TABLÓN DE GRES  25X25</v>
          </cell>
          <cell r="C444" t="str">
            <v>m2</v>
          </cell>
          <cell r="D444">
            <v>26000</v>
          </cell>
        </row>
        <row r="445">
          <cell r="B445" t="str">
            <v>TABLON DE GRESS DE 33X33</v>
          </cell>
          <cell r="C445" t="str">
            <v>m2</v>
          </cell>
          <cell r="D445">
            <v>30000</v>
          </cell>
        </row>
        <row r="446">
          <cell r="B446" t="str">
            <v>TANQUE COLEMPAQUES 500 LT (incluye tapa y accesorios)</v>
          </cell>
          <cell r="C446" t="str">
            <v>ml</v>
          </cell>
          <cell r="D446">
            <v>185000</v>
          </cell>
        </row>
        <row r="447">
          <cell r="B447" t="str">
            <v>TABLERO MELAMINICO DE 1.83X2.44</v>
          </cell>
          <cell r="C447" t="str">
            <v>un</v>
          </cell>
          <cell r="D447">
            <v>125000</v>
          </cell>
        </row>
        <row r="448">
          <cell r="B448" t="str">
            <v>TABLERO EN AMARILLO</v>
          </cell>
          <cell r="C448" t="str">
            <v>m2</v>
          </cell>
          <cell r="D448">
            <v>180000</v>
          </cell>
        </row>
        <row r="449">
          <cell r="B449" t="str">
            <v>TAPA CAJA INSP. 60 x 60</v>
          </cell>
          <cell r="C449" t="str">
            <v>un</v>
          </cell>
          <cell r="D449">
            <v>8000</v>
          </cell>
        </row>
        <row r="450">
          <cell r="B450" t="str">
            <v>TABLETA MARMOL</v>
          </cell>
          <cell r="C450" t="str">
            <v>m2</v>
          </cell>
          <cell r="D450">
            <v>80000</v>
          </cell>
        </row>
        <row r="451">
          <cell r="B451" t="str">
            <v>TAPA CIEGA CON IMPACTO GALVANIZADA CUADRADA 4X4"</v>
          </cell>
          <cell r="C451" t="str">
            <v>un</v>
          </cell>
          <cell r="D451">
            <v>2500</v>
          </cell>
        </row>
        <row r="452">
          <cell r="B452" t="str">
            <v>TAPA EN CONCRETO (4000 PSI)</v>
          </cell>
          <cell r="C452" t="str">
            <v>un</v>
          </cell>
          <cell r="D452">
            <v>65000</v>
          </cell>
        </row>
        <row r="453">
          <cell r="B453" t="str">
            <v>TAPA EN CONCRETO CAJA CS 276</v>
          </cell>
          <cell r="C453" t="str">
            <v>un</v>
          </cell>
          <cell r="D453">
            <v>250000</v>
          </cell>
        </row>
        <row r="454">
          <cell r="B454" t="str">
            <v>TAPA REGISTRO PLASTICO DE 20X20</v>
          </cell>
          <cell r="C454" t="str">
            <v>un</v>
          </cell>
          <cell r="D454">
            <v>10500</v>
          </cell>
        </row>
        <row r="455">
          <cell r="B455" t="str">
            <v>TAPON GALVANIZADO MACHO DE 2"</v>
          </cell>
          <cell r="C455" t="str">
            <v>un</v>
          </cell>
          <cell r="D455">
            <v>14500</v>
          </cell>
        </row>
        <row r="456">
          <cell r="B456" t="str">
            <v>TAPÓN SOLDADO PRESIÓN 1 1/2"</v>
          </cell>
          <cell r="C456" t="str">
            <v>un</v>
          </cell>
          <cell r="D456">
            <v>3500</v>
          </cell>
        </row>
        <row r="457">
          <cell r="B457" t="str">
            <v>TAZA Institucional blanca Mancesa IC-IP41</v>
          </cell>
          <cell r="C457" t="str">
            <v>un</v>
          </cell>
          <cell r="D457">
            <v>90000</v>
          </cell>
        </row>
        <row r="458">
          <cell r="B458" t="str">
            <v>TEE EN ALUMINIO BLANCO</v>
          </cell>
          <cell r="C458" t="str">
            <v>un</v>
          </cell>
          <cell r="D458">
            <v>6500</v>
          </cell>
        </row>
        <row r="459">
          <cell r="B459" t="str">
            <v>TEE GALVANIZADA DE 4"</v>
          </cell>
          <cell r="C459" t="str">
            <v>un</v>
          </cell>
          <cell r="D459">
            <v>56260</v>
          </cell>
        </row>
        <row r="460">
          <cell r="B460" t="str">
            <v>TEE PRESIÓN  1 1/2" Pavco</v>
          </cell>
          <cell r="C460" t="str">
            <v>un</v>
          </cell>
          <cell r="D460">
            <v>6000</v>
          </cell>
        </row>
        <row r="461">
          <cell r="B461" t="str">
            <v>TEE PRESIÓN SOLDADA  1"</v>
          </cell>
          <cell r="C461" t="str">
            <v>un</v>
          </cell>
          <cell r="D461">
            <v>6500</v>
          </cell>
        </row>
        <row r="462">
          <cell r="B462" t="str">
            <v>TEJA DE ZINC 0.80X2.43</v>
          </cell>
          <cell r="C462" t="str">
            <v>un</v>
          </cell>
          <cell r="D462">
            <v>15400</v>
          </cell>
        </row>
        <row r="463">
          <cell r="B463" t="str">
            <v>TEJA CANALETA 90</v>
          </cell>
          <cell r="C463" t="str">
            <v>m2</v>
          </cell>
          <cell r="D463">
            <v>25000</v>
          </cell>
        </row>
        <row r="464">
          <cell r="B464" t="str">
            <v xml:space="preserve">TEJA DE BARRO </v>
          </cell>
          <cell r="C464" t="str">
            <v>un</v>
          </cell>
          <cell r="D464">
            <v>1850</v>
          </cell>
        </row>
        <row r="465">
          <cell r="B465" t="str">
            <v>TEJA ONDULADA ETERNIT No. 6 DE 0.92X1.83</v>
          </cell>
          <cell r="C465" t="str">
            <v>un</v>
          </cell>
          <cell r="D465">
            <v>26500</v>
          </cell>
        </row>
        <row r="466">
          <cell r="B466" t="str">
            <v>TEJA THERMOACUSTICA TRAPEZOIDAL  2.44X0.82</v>
          </cell>
          <cell r="C466" t="str">
            <v>un</v>
          </cell>
          <cell r="D466">
            <v>48000</v>
          </cell>
        </row>
        <row r="467">
          <cell r="B467" t="str">
            <v>TELA ASFALTICA DE 15 M2</v>
          </cell>
          <cell r="C467" t="str">
            <v>rollo</v>
          </cell>
          <cell r="D467">
            <v>30000</v>
          </cell>
        </row>
        <row r="468">
          <cell r="B468" t="str">
            <v>TELA VERDE CERRAMIENTO</v>
          </cell>
          <cell r="C468" t="str">
            <v>ML</v>
          </cell>
          <cell r="D468">
            <v>2500</v>
          </cell>
        </row>
        <row r="469">
          <cell r="B469" t="str">
            <v>TERMINAL PONCHAR 2 AWG</v>
          </cell>
          <cell r="C469" t="str">
            <v>un</v>
          </cell>
          <cell r="D469">
            <v>5900</v>
          </cell>
        </row>
        <row r="470">
          <cell r="B470" t="str">
            <v xml:space="preserve">Terminal preformado uso interior 15 kV para cable 2 – 3/0 AWG; </v>
          </cell>
          <cell r="C470" t="str">
            <v>juego</v>
          </cell>
          <cell r="D470">
            <v>220000</v>
          </cell>
        </row>
        <row r="471">
          <cell r="B471" t="str">
            <v>Terminal Soldar/Ponchar barril largo para cable 8. Calidad 3M, Panduit o superior.</v>
          </cell>
          <cell r="C471" t="str">
            <v>gb</v>
          </cell>
          <cell r="D471">
            <v>12500</v>
          </cell>
        </row>
        <row r="472">
          <cell r="B472" t="str">
            <v>Thiner</v>
          </cell>
          <cell r="C472" t="str">
            <v>gl</v>
          </cell>
          <cell r="D472">
            <v>20000</v>
          </cell>
        </row>
        <row r="473">
          <cell r="B473" t="str">
            <v>TIERRA NEGRA</v>
          </cell>
          <cell r="C473" t="str">
            <v>m3</v>
          </cell>
          <cell r="D473">
            <v>45000</v>
          </cell>
        </row>
        <row r="474">
          <cell r="B474" t="str">
            <v>TINTILLA</v>
          </cell>
          <cell r="C474" t="str">
            <v>1/4 gl</v>
          </cell>
          <cell r="D474">
            <v>24000</v>
          </cell>
        </row>
        <row r="475">
          <cell r="B475" t="str">
            <v>TIRAS ALISTADO 3 x 3 x 3</v>
          </cell>
          <cell r="C475" t="str">
            <v>ml</v>
          </cell>
          <cell r="D475">
            <v>2500</v>
          </cell>
        </row>
        <row r="476">
          <cell r="B476" t="str">
            <v>TOMA BIFASICA 2P+T</v>
          </cell>
          <cell r="C476" t="str">
            <v>un</v>
          </cell>
          <cell r="D476">
            <v>9500</v>
          </cell>
        </row>
        <row r="477">
          <cell r="B477" t="str">
            <v>TOMA CORRIENTE DOBLE</v>
          </cell>
          <cell r="C477" t="str">
            <v>un</v>
          </cell>
          <cell r="D477">
            <v>3500</v>
          </cell>
        </row>
        <row r="478">
          <cell r="B478" t="str">
            <v>TOMA COAXIAL PARA TV TIPO AMERICANA</v>
          </cell>
          <cell r="C478" t="str">
            <v>un</v>
          </cell>
          <cell r="D478">
            <v>5000</v>
          </cell>
        </row>
        <row r="479">
          <cell r="B479" t="str">
            <v>TOMA TV+TELEFONO</v>
          </cell>
          <cell r="C479" t="str">
            <v>un</v>
          </cell>
          <cell r="D479">
            <v>18000</v>
          </cell>
        </row>
        <row r="480">
          <cell r="B480" t="str">
            <v>Toallero Barra - GRIVAL Línea STYLO,</v>
          </cell>
          <cell r="C480" t="str">
            <v>un</v>
          </cell>
          <cell r="D480">
            <v>70000</v>
          </cell>
        </row>
        <row r="481">
          <cell r="B481" t="str">
            <v>Toallero Argolla - GRIVAL Línea STYLO</v>
          </cell>
          <cell r="C481" t="str">
            <v>un</v>
          </cell>
          <cell r="D481">
            <v>60000</v>
          </cell>
        </row>
        <row r="482">
          <cell r="B482" t="str">
            <v xml:space="preserve">TORNILLOS </v>
          </cell>
          <cell r="C482" t="str">
            <v>un</v>
          </cell>
          <cell r="D482">
            <v>100</v>
          </cell>
        </row>
        <row r="483">
          <cell r="B483" t="str">
            <v>TRIPLEX FORMALETA DE 1.22X2.44 DE 18 mm</v>
          </cell>
          <cell r="C483" t="str">
            <v>un</v>
          </cell>
          <cell r="D483">
            <v>85000</v>
          </cell>
        </row>
        <row r="484">
          <cell r="C484" t="str">
            <v>un</v>
          </cell>
          <cell r="D484">
            <v>20000</v>
          </cell>
        </row>
        <row r="485">
          <cell r="C485" t="str">
            <v>un</v>
          </cell>
          <cell r="D485">
            <v>19500000</v>
          </cell>
        </row>
        <row r="486">
          <cell r="C486" t="str">
            <v>gl</v>
          </cell>
          <cell r="D486">
            <v>2500000</v>
          </cell>
        </row>
        <row r="487">
          <cell r="C487" t="str">
            <v>un</v>
          </cell>
          <cell r="D487">
            <v>350000</v>
          </cell>
        </row>
        <row r="488">
          <cell r="C488" t="str">
            <v>un</v>
          </cell>
          <cell r="D488">
            <v>715000</v>
          </cell>
        </row>
        <row r="489">
          <cell r="C489" t="str">
            <v>un</v>
          </cell>
          <cell r="D489">
            <v>590000</v>
          </cell>
        </row>
        <row r="490">
          <cell r="B490" t="str">
            <v>TUBERIA GALVANIZADA 2"</v>
          </cell>
          <cell r="C490" t="str">
            <v>ml</v>
          </cell>
          <cell r="D490">
            <v>8600</v>
          </cell>
        </row>
        <row r="491">
          <cell r="B491" t="str">
            <v>TUBERIA GALVANIZADA 2" DE 0.098</v>
          </cell>
          <cell r="C491" t="str">
            <v>un</v>
          </cell>
          <cell r="D491">
            <v>83900</v>
          </cell>
        </row>
        <row r="492">
          <cell r="B492" t="str">
            <v>TUBERIA HIERRO DUCTIL DE 4" ESP 3.2 mm</v>
          </cell>
          <cell r="C492" t="str">
            <v>ml</v>
          </cell>
          <cell r="D492">
            <v>100000</v>
          </cell>
        </row>
        <row r="493">
          <cell r="B493" t="str">
            <v>TUBERIAS, VALVULAS, ACCESORIOS</v>
          </cell>
          <cell r="C493" t="str">
            <v>global</v>
          </cell>
          <cell r="D493">
            <v>5000000</v>
          </cell>
        </row>
        <row r="494">
          <cell r="B494" t="str">
            <v>TUBERIA NOVAFORT DE 6"</v>
          </cell>
          <cell r="C494" t="str">
            <v>un</v>
          </cell>
          <cell r="D494">
            <v>220000</v>
          </cell>
        </row>
        <row r="495">
          <cell r="B495" t="str">
            <v>TUBERIA PEX AL PEX 1/2"</v>
          </cell>
          <cell r="C495" t="str">
            <v>ml</v>
          </cell>
          <cell r="D495">
            <v>2500</v>
          </cell>
        </row>
        <row r="496">
          <cell r="B496" t="str">
            <v>TUBERIA CONDUCCION AGUAS RESIDUALES INC ACCESORIOS</v>
          </cell>
          <cell r="C496" t="str">
            <v>ml</v>
          </cell>
          <cell r="D496">
            <v>50000</v>
          </cell>
        </row>
        <row r="497">
          <cell r="B497" t="str">
            <v>TUBERIA RECTANGULAR DE 3 1/2" X 1 1/2"</v>
          </cell>
          <cell r="C497" t="str">
            <v>un</v>
          </cell>
          <cell r="D497">
            <v>92000</v>
          </cell>
        </row>
        <row r="498">
          <cell r="B498" t="str">
            <v>TUBO 4X8 EN COLD ROLLED CAL 18</v>
          </cell>
          <cell r="C498" t="str">
            <v>ml</v>
          </cell>
          <cell r="D498">
            <v>28500</v>
          </cell>
        </row>
        <row r="499">
          <cell r="B499" t="str">
            <v>TUBO alcantarillado  PVC   160 MM ( 6" ) Pavco</v>
          </cell>
          <cell r="C499" t="str">
            <v>ml</v>
          </cell>
          <cell r="D499">
            <v>22000</v>
          </cell>
        </row>
        <row r="500">
          <cell r="B500" t="str">
            <v>TUBO alcantarillado  PVC   160 MM ( 8" ) Pavco</v>
          </cell>
          <cell r="C500" t="str">
            <v>ml</v>
          </cell>
          <cell r="D500">
            <v>32000</v>
          </cell>
        </row>
        <row r="501">
          <cell r="B501" t="str">
            <v>TUBO alcantarillado PVC   110MM  ( 4") Pavco</v>
          </cell>
          <cell r="C501" t="str">
            <v>ml</v>
          </cell>
          <cell r="D501">
            <v>15000</v>
          </cell>
        </row>
        <row r="502">
          <cell r="B502" t="str">
            <v>TUBO alcantarillado PVC   250MM  ( 10") Pavco</v>
          </cell>
          <cell r="C502" t="str">
            <v>ml</v>
          </cell>
          <cell r="D502">
            <v>55000</v>
          </cell>
        </row>
        <row r="503">
          <cell r="B503" t="str">
            <v>TUBO CONDUIT EMT 1"</v>
          </cell>
          <cell r="C503" t="str">
            <v>ml</v>
          </cell>
          <cell r="D503">
            <v>6500</v>
          </cell>
        </row>
        <row r="504">
          <cell r="B504" t="str">
            <v>TUBO CONDUIT EMT1/2"</v>
          </cell>
          <cell r="C504" t="str">
            <v>ml</v>
          </cell>
          <cell r="D504">
            <v>1500</v>
          </cell>
        </row>
        <row r="505">
          <cell r="B505" t="str">
            <v>TUBO CONDUIT GALVANIZADO PESADO 1" CON UNIÓN</v>
          </cell>
          <cell r="C505" t="str">
            <v>ml</v>
          </cell>
          <cell r="D505">
            <v>9500</v>
          </cell>
        </row>
        <row r="506">
          <cell r="B506" t="str">
            <v>TUBO CONDUIT PVC 1"  3m</v>
          </cell>
          <cell r="C506" t="str">
            <v>un</v>
          </cell>
          <cell r="D506">
            <v>5500</v>
          </cell>
        </row>
        <row r="507">
          <cell r="B507" t="str">
            <v>TUBO CONDUIT PVC 1/2" 3m</v>
          </cell>
          <cell r="C507" t="str">
            <v>un</v>
          </cell>
          <cell r="D507">
            <v>2500</v>
          </cell>
        </row>
        <row r="508">
          <cell r="B508" t="str">
            <v>TUBO CONDUIT PVC 3/4" 3m</v>
          </cell>
          <cell r="C508" t="str">
            <v>un</v>
          </cell>
          <cell r="D508">
            <v>3500</v>
          </cell>
        </row>
        <row r="509">
          <cell r="B509" t="str">
            <v>TUBO CUADRADO DE 1 1/2" x 1 1/2"</v>
          </cell>
          <cell r="C509" t="str">
            <v>un</v>
          </cell>
          <cell r="D509">
            <v>25000</v>
          </cell>
        </row>
        <row r="510">
          <cell r="B510" t="str">
            <v>TUBO CPVC 1/2" DE 3 M</v>
          </cell>
          <cell r="C510" t="str">
            <v>un</v>
          </cell>
          <cell r="D510">
            <v>9000</v>
          </cell>
        </row>
        <row r="511">
          <cell r="B511" t="str">
            <v>TUBO GALVANIZADO 2"  2.0mm</v>
          </cell>
          <cell r="C511" t="str">
            <v>ml</v>
          </cell>
          <cell r="D511">
            <v>18500</v>
          </cell>
        </row>
        <row r="512">
          <cell r="B512" t="str">
            <v>TUBO GALVANIZADO 3"  2.0mm</v>
          </cell>
          <cell r="C512" t="str">
            <v>ml</v>
          </cell>
          <cell r="D512">
            <v>60000</v>
          </cell>
        </row>
        <row r="513">
          <cell r="B513" t="str">
            <v xml:space="preserve">TUBO GALVANIZADO 3/4"  </v>
          </cell>
          <cell r="C513" t="str">
            <v>ml</v>
          </cell>
          <cell r="D513">
            <v>10500</v>
          </cell>
        </row>
        <row r="514">
          <cell r="B514" t="str">
            <v>TUBO NOVAFOR DE 4" PERFORADO</v>
          </cell>
          <cell r="C514" t="str">
            <v>ml</v>
          </cell>
          <cell r="D514">
            <v>14000</v>
          </cell>
        </row>
        <row r="515">
          <cell r="B515" t="str">
            <v>TUBO NOVAFORT 6"</v>
          </cell>
          <cell r="C515" t="str">
            <v>un</v>
          </cell>
          <cell r="D515">
            <v>32000</v>
          </cell>
        </row>
        <row r="516">
          <cell r="B516" t="str">
            <v>TUBO PRESIÓN /13.5 PVC  1/2" Pavco</v>
          </cell>
          <cell r="C516" t="str">
            <v>un</v>
          </cell>
          <cell r="D516">
            <v>10500</v>
          </cell>
        </row>
        <row r="517">
          <cell r="B517" t="str">
            <v>TUBO PRESIÓN /13.5 PVC  3/4" Pavco</v>
          </cell>
          <cell r="C517" t="str">
            <v>ml</v>
          </cell>
          <cell r="D517">
            <v>12000</v>
          </cell>
        </row>
        <row r="518">
          <cell r="B518" t="str">
            <v>TUBO PRESIÓN /21 PVC    1"</v>
          </cell>
          <cell r="C518" t="str">
            <v>ml</v>
          </cell>
          <cell r="D518">
            <v>5250</v>
          </cell>
        </row>
        <row r="519">
          <cell r="B519" t="str">
            <v>TUBO PRESIÓN /21 PVC    2" Pavco</v>
          </cell>
          <cell r="C519" t="str">
            <v>ml</v>
          </cell>
          <cell r="D519">
            <v>12500</v>
          </cell>
        </row>
        <row r="520">
          <cell r="B520" t="str">
            <v>TUBO PRESIÓN /21 PVC  1 1/2" Pavco</v>
          </cell>
          <cell r="C520" t="str">
            <v>ml</v>
          </cell>
          <cell r="D520">
            <v>9500</v>
          </cell>
        </row>
        <row r="521">
          <cell r="B521" t="str">
            <v>TUBO PRESIÓN /21 PVC  1 1/4" Pavco</v>
          </cell>
          <cell r="C521" t="str">
            <v>ml</v>
          </cell>
          <cell r="D521">
            <v>8500</v>
          </cell>
        </row>
        <row r="522">
          <cell r="B522" t="str">
            <v>TUBO PVC A.LL. 2" DE  6 MTS</v>
          </cell>
          <cell r="C522" t="str">
            <v>un</v>
          </cell>
          <cell r="D522">
            <v>25000</v>
          </cell>
        </row>
        <row r="523">
          <cell r="B523" t="str">
            <v>TUBO PVC A.LL. 3" DE  6 MTS</v>
          </cell>
          <cell r="C523" t="str">
            <v>un</v>
          </cell>
          <cell r="D523">
            <v>40500</v>
          </cell>
        </row>
        <row r="524">
          <cell r="B524" t="str">
            <v>TUBO PVC A.LL. 4" DE 6 MTS</v>
          </cell>
          <cell r="C524" t="str">
            <v>un</v>
          </cell>
          <cell r="D524">
            <v>65100</v>
          </cell>
        </row>
        <row r="525">
          <cell r="B525" t="str">
            <v>TUBO PVC SANITARIO 2" DE 6 MTS</v>
          </cell>
          <cell r="C525" t="str">
            <v>un</v>
          </cell>
          <cell r="D525">
            <v>40000</v>
          </cell>
        </row>
        <row r="526">
          <cell r="B526" t="str">
            <v>TUBO PVC SANITARIO 3" DE 6 MTS</v>
          </cell>
          <cell r="C526" t="str">
            <v>un</v>
          </cell>
          <cell r="D526">
            <v>55000</v>
          </cell>
        </row>
        <row r="527">
          <cell r="B527" t="str">
            <v>TUBO PVC SANITARIO 4" DE 6 MTS</v>
          </cell>
          <cell r="C527" t="str">
            <v>un</v>
          </cell>
          <cell r="D527">
            <v>80000</v>
          </cell>
        </row>
        <row r="528">
          <cell r="B528" t="str">
            <v>TUBOS PVC DB 1"</v>
          </cell>
          <cell r="C528" t="str">
            <v>ml</v>
          </cell>
          <cell r="D528">
            <v>8500</v>
          </cell>
        </row>
        <row r="529">
          <cell r="B529" t="str">
            <v xml:space="preserve">UNION  GALVANIZADA 2 1/2" </v>
          </cell>
          <cell r="C529" t="str">
            <v>un</v>
          </cell>
          <cell r="D529">
            <v>18000</v>
          </cell>
        </row>
        <row r="530">
          <cell r="B530" t="str">
            <v>UNIÓN alcantarillado PVC  110MM ( 4" ) Pavco</v>
          </cell>
          <cell r="C530" t="str">
            <v>un</v>
          </cell>
          <cell r="D530">
            <v>12000</v>
          </cell>
        </row>
        <row r="531">
          <cell r="B531" t="str">
            <v>UNIÓN alcantarillado PVC 160MM  ( 6") Pavco</v>
          </cell>
          <cell r="C531" t="str">
            <v>un</v>
          </cell>
          <cell r="D531">
            <v>17000</v>
          </cell>
        </row>
        <row r="532">
          <cell r="B532" t="str">
            <v>UNIÓN alcantarillado PVC 160MM  ( 8") Pavco</v>
          </cell>
          <cell r="C532" t="str">
            <v>un</v>
          </cell>
          <cell r="D532">
            <v>25000</v>
          </cell>
        </row>
        <row r="533">
          <cell r="B533" t="str">
            <v>UNIÓN alcantarillado PVC 250MM  ( 10") Pavco</v>
          </cell>
          <cell r="C533" t="str">
            <v>un</v>
          </cell>
          <cell r="D533">
            <v>45000</v>
          </cell>
        </row>
        <row r="534">
          <cell r="B534" t="str">
            <v>UNIÓN GALVANIZADA      3"</v>
          </cell>
          <cell r="C534" t="str">
            <v>un</v>
          </cell>
          <cell r="D534">
            <v>45000</v>
          </cell>
        </row>
        <row r="535">
          <cell r="B535" t="str">
            <v>UNION GALVANIZADA DE 1/2"</v>
          </cell>
          <cell r="C535" t="str">
            <v>un</v>
          </cell>
          <cell r="D535">
            <v>1500</v>
          </cell>
        </row>
        <row r="536">
          <cell r="B536" t="str">
            <v>UNION GALVANIZADA DE 4" SH 40</v>
          </cell>
          <cell r="C536" t="str">
            <v>un</v>
          </cell>
          <cell r="D536">
            <v>34800</v>
          </cell>
        </row>
        <row r="537">
          <cell r="B537" t="str">
            <v>UNIÓN SANITARIA  2" Pavco</v>
          </cell>
          <cell r="C537" t="str">
            <v>un</v>
          </cell>
          <cell r="D537">
            <v>12500</v>
          </cell>
        </row>
        <row r="538">
          <cell r="B538" t="str">
            <v>UNIÓN SANITARIA 4" Pavco</v>
          </cell>
          <cell r="C538" t="str">
            <v>un</v>
          </cell>
          <cell r="D538">
            <v>17500</v>
          </cell>
        </row>
        <row r="539">
          <cell r="B539" t="str">
            <v>UNIÓN SANITARIA 6" Pavco</v>
          </cell>
          <cell r="C539" t="str">
            <v>un</v>
          </cell>
          <cell r="D539">
            <v>22000</v>
          </cell>
        </row>
        <row r="540">
          <cell r="B540" t="str">
            <v>UNIVERSAL GALVANIZADA 3/4"</v>
          </cell>
          <cell r="C540" t="str">
            <v>un</v>
          </cell>
          <cell r="D540">
            <v>4000</v>
          </cell>
        </row>
        <row r="541">
          <cell r="B541" t="str">
            <v xml:space="preserve">VALVULA BETA COMPUERTA ELASTICA 4" </v>
          </cell>
          <cell r="C541" t="str">
            <v>un</v>
          </cell>
          <cell r="D541">
            <v>755000</v>
          </cell>
        </row>
        <row r="542">
          <cell r="B542" t="str">
            <v>VALVULA DE CHEQUE OPERACIÓN HORIZONTAL 4" EXT BRIDADO</v>
          </cell>
          <cell r="C542" t="str">
            <v>un</v>
          </cell>
          <cell r="D542">
            <v>650000</v>
          </cell>
        </row>
        <row r="543">
          <cell r="B543" t="str">
            <v>VALVULA DE CIERRE RAPIDO DE 4"</v>
          </cell>
          <cell r="C543" t="str">
            <v>un</v>
          </cell>
          <cell r="D543">
            <v>700000</v>
          </cell>
        </row>
        <row r="544">
          <cell r="B544" t="str">
            <v>VALVULA DE COMPUERTA  VASTAGO NO ASCENTE EXTREMO BRIDA</v>
          </cell>
          <cell r="C544" t="str">
            <v>un</v>
          </cell>
          <cell r="D544">
            <v>475000</v>
          </cell>
        </row>
        <row r="545">
          <cell r="B545" t="str">
            <v>VALVULA Descarga sanitario DO-01051300</v>
          </cell>
          <cell r="C545" t="str">
            <v>un</v>
          </cell>
          <cell r="D545">
            <v>115000</v>
          </cell>
        </row>
        <row r="546">
          <cell r="B546" t="str">
            <v>VARA DE CLAVO</v>
          </cell>
          <cell r="C546" t="str">
            <v>ml</v>
          </cell>
          <cell r="D546">
            <v>3500</v>
          </cell>
        </row>
        <row r="547">
          <cell r="B547" t="str">
            <v>VARILLA CORRUGADA DE 1/2" DE 12 MTS</v>
          </cell>
          <cell r="C547" t="str">
            <v>un</v>
          </cell>
          <cell r="D547">
            <v>19488</v>
          </cell>
        </row>
        <row r="548">
          <cell r="B548" t="str">
            <v>VARILLA CORRUGADA DE 1/2" DE 6 MTS</v>
          </cell>
          <cell r="C548" t="str">
            <v>un</v>
          </cell>
          <cell r="D548">
            <v>9300</v>
          </cell>
        </row>
        <row r="549">
          <cell r="B549" t="str">
            <v>VARILLA CORRUGADA DE 3/8" DE 12 MTS</v>
          </cell>
          <cell r="C549" t="str">
            <v>un</v>
          </cell>
          <cell r="D549">
            <v>10913.279999999999</v>
          </cell>
        </row>
        <row r="550">
          <cell r="B550" t="str">
            <v>VARILLA CORRUGADA DE 5/8" DE 12 MTS</v>
          </cell>
          <cell r="C550" t="str">
            <v>un</v>
          </cell>
          <cell r="D550">
            <v>30401.279999999999</v>
          </cell>
        </row>
        <row r="551">
          <cell r="B551" t="str">
            <v>VARILLA CUADRADA DE 1/2"</v>
          </cell>
          <cell r="C551" t="str">
            <v>ml</v>
          </cell>
          <cell r="D551">
            <v>3000</v>
          </cell>
        </row>
        <row r="552">
          <cell r="B552" t="str">
            <v>VARILLA CUADRADA DE 3/8"</v>
          </cell>
          <cell r="C552" t="str">
            <v>ml</v>
          </cell>
          <cell r="D552">
            <v>1800</v>
          </cell>
        </row>
        <row r="553">
          <cell r="B553" t="str">
            <v>VARILLA DE COBRE-COBRE Ø5/8" X 2.40 m</v>
          </cell>
          <cell r="C553" t="str">
            <v>un</v>
          </cell>
          <cell r="D553">
            <v>72000</v>
          </cell>
        </row>
        <row r="554">
          <cell r="B554" t="str">
            <v>VARILLA DE COBRE-COBRE Ø5/8" X 2.40 m COOPER WELL</v>
          </cell>
          <cell r="C554" t="str">
            <v>un</v>
          </cell>
          <cell r="D554">
            <v>125000</v>
          </cell>
        </row>
        <row r="555">
          <cell r="B555" t="str">
            <v>VARILLA EN ACERO DE 3/8"</v>
          </cell>
          <cell r="C555" t="str">
            <v>un</v>
          </cell>
          <cell r="D555">
            <v>11700</v>
          </cell>
        </row>
        <row r="556">
          <cell r="B556" t="str">
            <v>VARILLA EN ACERO DE 5/8"</v>
          </cell>
          <cell r="C556" t="str">
            <v>un</v>
          </cell>
          <cell r="D556">
            <v>32700</v>
          </cell>
        </row>
        <row r="557">
          <cell r="B557" t="str">
            <v>VARILLA LISA DE 1/2" DE 6 MTS</v>
          </cell>
          <cell r="C557" t="str">
            <v>un</v>
          </cell>
          <cell r="D557">
            <v>12152</v>
          </cell>
        </row>
        <row r="558">
          <cell r="B558" t="str">
            <v>VARILLA LISA DE 3/8" DE 6 MTS</v>
          </cell>
          <cell r="C558" t="str">
            <v>un</v>
          </cell>
          <cell r="D558">
            <v>6902</v>
          </cell>
        </row>
        <row r="559">
          <cell r="B559" t="str">
            <v>VIDRIO TEMPLADO DE 10 mm</v>
          </cell>
          <cell r="C559" t="str">
            <v>m2</v>
          </cell>
          <cell r="D559">
            <v>320000</v>
          </cell>
        </row>
        <row r="560">
          <cell r="B560" t="str">
            <v>VIDRIO DE 4 mm</v>
          </cell>
          <cell r="C560" t="str">
            <v>m2</v>
          </cell>
          <cell r="D560">
            <v>30000</v>
          </cell>
        </row>
        <row r="561">
          <cell r="B561" t="str">
            <v>VIDRIO TEMPLADO DE 8 mm</v>
          </cell>
          <cell r="C561" t="str">
            <v>m2</v>
          </cell>
          <cell r="D561">
            <v>250000</v>
          </cell>
        </row>
        <row r="562">
          <cell r="B562" t="str">
            <v>VINILTEX Pintuco</v>
          </cell>
          <cell r="C562" t="str">
            <v>gl</v>
          </cell>
          <cell r="D562">
            <v>55000</v>
          </cell>
        </row>
        <row r="563">
          <cell r="B563" t="str">
            <v>Wash Primer A Pintura</v>
          </cell>
          <cell r="C563" t="str">
            <v>gl</v>
          </cell>
          <cell r="D563">
            <v>98000</v>
          </cell>
        </row>
        <row r="564">
          <cell r="B564" t="str">
            <v>WASH PRIMER ANTICORROSIVO</v>
          </cell>
          <cell r="C564" t="str">
            <v>gl</v>
          </cell>
          <cell r="D564">
            <v>45000</v>
          </cell>
        </row>
        <row r="565">
          <cell r="B565" t="str">
            <v>Wash Primer B Catalizador</v>
          </cell>
          <cell r="C565" t="str">
            <v>gl</v>
          </cell>
          <cell r="D565">
            <v>92000</v>
          </cell>
        </row>
        <row r="566">
          <cell r="B566" t="str">
            <v>WASH PRIMER PINTURA</v>
          </cell>
          <cell r="C566" t="str">
            <v>gl</v>
          </cell>
          <cell r="D566">
            <v>60000</v>
          </cell>
        </row>
        <row r="567">
          <cell r="B567" t="str">
            <v>WIN Aluminio x 6 mts</v>
          </cell>
          <cell r="C567" t="str">
            <v>un</v>
          </cell>
          <cell r="D567">
            <v>14000</v>
          </cell>
        </row>
        <row r="568">
          <cell r="B568" t="str">
            <v>Xypes concentrado</v>
          </cell>
          <cell r="C568" t="str">
            <v>kg</v>
          </cell>
          <cell r="D568">
            <v>20900</v>
          </cell>
        </row>
        <row r="569">
          <cell r="B569" t="str">
            <v>Xypes Patch and Plug por 1.25 kg</v>
          </cell>
          <cell r="C569" t="str">
            <v>un</v>
          </cell>
          <cell r="D569">
            <v>19500</v>
          </cell>
        </row>
        <row r="570">
          <cell r="B570" t="str">
            <v>YEE SANITARIA 2"  Pavco</v>
          </cell>
          <cell r="C570" t="str">
            <v>un</v>
          </cell>
          <cell r="D570">
            <v>7500</v>
          </cell>
        </row>
        <row r="571">
          <cell r="B571" t="str">
            <v>YEE SANITARIA 4"  Pavco</v>
          </cell>
          <cell r="C571" t="str">
            <v>un</v>
          </cell>
          <cell r="D571">
            <v>18000</v>
          </cell>
        </row>
        <row r="572">
          <cell r="B572" t="str">
            <v>YESO CORRIENTE VENCEDOR</v>
          </cell>
          <cell r="C572" t="str">
            <v>bt</v>
          </cell>
          <cell r="D572">
            <v>15000</v>
          </cell>
        </row>
        <row r="573">
          <cell r="B573" t="str">
            <v>ZÓCALO Baldosa grano de marmol 30x7 Fondo blanco</v>
          </cell>
          <cell r="C573" t="str">
            <v>ml</v>
          </cell>
          <cell r="D573">
            <v>12500</v>
          </cell>
        </row>
        <row r="574">
          <cell r="B574" t="str">
            <v>ZÓCALO en ceramica pompei color coral  30*7</v>
          </cell>
          <cell r="C574" t="str">
            <v>ml</v>
          </cell>
          <cell r="D574">
            <v>7000</v>
          </cell>
        </row>
      </sheetData>
      <sheetData sheetId="2">
        <row r="2">
          <cell r="B2">
            <v>0</v>
          </cell>
        </row>
      </sheetData>
      <sheetData sheetId="3">
        <row r="2">
          <cell r="B2">
            <v>0</v>
          </cell>
        </row>
      </sheetData>
      <sheetData sheetId="4"/>
      <sheetData sheetId="5"/>
      <sheetData sheetId="6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ACIONAL 2009"/>
      <sheetName val="HISTORICO"/>
      <sheetName val="SALARIO CELADOR 2008"/>
      <sheetName val="TARIFAS REGISTRO DISTRITAL 2009"/>
      <sheetName val="COSTOS OFICINA"/>
      <sheetName val="COSTOS CAMPAMENTO"/>
      <sheetName val="Res-Accide-10"/>
      <sheetName val="EQUIPO"/>
      <sheetName val="MATERIAL"/>
      <sheetName val="Presup_Cancha"/>
      <sheetName val="materiales"/>
      <sheetName val="otros"/>
      <sheetName val="Insumos"/>
      <sheetName val="APU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ías habiles 2015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-Indice"/>
      <sheetName val="ID-01"/>
      <sheetName val="ID-02"/>
      <sheetName val="ID-03"/>
      <sheetName val="ID-04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Control"/>
      <sheetName val="Lista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">
          <cell r="B2" t="str">
            <v>01000000 SECTOR DEFENSA Y SEGURIDAD</v>
          </cell>
        </row>
        <row r="3">
          <cell r="B3" t="str">
            <v>0100P001 CAPACIDAD DE VIGILANCIA COSTERA</v>
          </cell>
        </row>
        <row r="4">
          <cell r="B4" t="str">
            <v>0100P002 CUMPLIMIENTO DE LA PROGRAMACION DE UNIDADES</v>
          </cell>
        </row>
        <row r="5">
          <cell r="B5" t="str">
            <v>02000000 SECTOR INDUSTRIA COMERCIO EXTERIOR</v>
          </cell>
        </row>
        <row r="6">
          <cell r="B6" t="str">
            <v>0200P001 EXPORTACIONES REALIZADAS</v>
          </cell>
        </row>
        <row r="7">
          <cell r="B7" t="str">
            <v>03000000 SECTOR SALUD</v>
          </cell>
        </row>
        <row r="8">
          <cell r="B8" t="str">
            <v>0300P001 AFILIADOS AL REGIMEN CONTRIBUTIVO</v>
          </cell>
        </row>
        <row r="9">
          <cell r="B9" t="str">
            <v>0300P002 AFILIADOS AL REGIMEN SUBSIDIADO (SISBEN 1 Y 2)</v>
          </cell>
        </row>
        <row r="10">
          <cell r="B10" t="str">
            <v>0300P003 AFILIADOS AL REGIMEN SUBSIDIADO NO POBRES</v>
          </cell>
        </row>
        <row r="11">
          <cell r="B11" t="str">
            <v>0300P004 AFILIADOS EN EL REGIMEN SUBSIDIADO QUE PRESENTAN MULTIPLE AFILIACION</v>
          </cell>
        </row>
        <row r="12">
          <cell r="B12" t="str">
            <v>0300P005 SUBSIDIOS DESTINADOS A LA COBERTURA DE DEMANDA</v>
          </cell>
        </row>
        <row r="13">
          <cell r="B13" t="str">
            <v>0300P006 GASTO EN INVESTIGACION CIENTIFICA DENTRO DEL TOTAL DE GASTOS EN SALUD</v>
          </cell>
        </row>
        <row r="14">
          <cell r="B14" t="str">
            <v>0300P007 INVESTIGACIONES DESARROLLADAS</v>
          </cell>
        </row>
        <row r="15">
          <cell r="B15" t="str">
            <v>0300P008 AREA EN HOSPITALES REMODELADA</v>
          </cell>
        </row>
        <row r="16">
          <cell r="B16" t="str">
            <v>0300P009 AREA EN HOSPITALES CONSTRUIDA</v>
          </cell>
        </row>
        <row r="17">
          <cell r="B17" t="str">
            <v>0300P010 INVESTIGACIONES REALIZADAS</v>
          </cell>
        </row>
        <row r="18">
          <cell r="B18" t="str">
            <v>0300P011 ASESORIAS CONTRATADAS</v>
          </cell>
        </row>
        <row r="19">
          <cell r="B19" t="str">
            <v>0300P012 CAPACITACIONES REALIZADAS</v>
          </cell>
        </row>
        <row r="20">
          <cell r="B20" t="str">
            <v>0300P013 CHARLAS REALIZADAS</v>
          </cell>
        </row>
        <row r="21">
          <cell r="B21" t="str">
            <v>0300P014 COMERCIALES INSTITUCIONALES REALIZADOS</v>
          </cell>
        </row>
        <row r="22">
          <cell r="B22" t="str">
            <v>0300P015 EQUIPOS ADECUADOS</v>
          </cell>
        </row>
        <row r="23">
          <cell r="B23" t="str">
            <v>0300P016 PERSONAS CON ANTICUERPOS VIH ENCONTRADOS EN EXAMENES</v>
          </cell>
        </row>
        <row r="24">
          <cell r="B24" t="str">
            <v>0300P017 SEMINARIOS DE EDUCACION SOBRE EL VIH</v>
          </cell>
        </row>
        <row r="25">
          <cell r="B25" t="str">
            <v>0300P018 CASOS DE SIDA TRATADOS</v>
          </cell>
        </row>
        <row r="26">
          <cell r="B26" t="str">
            <v>0300P019 RESULTADOS POSITIVOS CIERTOS / FALSOS PARA EL VIH</v>
          </cell>
        </row>
        <row r="27">
          <cell r="B27" t="str">
            <v>0300P020 PLAN DE LA COMUNIDAD PARA CONTROLAR LA PROPAGACION DEL VIH</v>
          </cell>
        </row>
        <row r="28">
          <cell r="B28" t="str">
            <v>0300P021 ACTITUD DE LOS ENFERMOS DE VIH FRENTE A LAS ACTIVIDADES DE REHABILITACION SICOLOGICA</v>
          </cell>
        </row>
        <row r="29">
          <cell r="B29" t="str">
            <v>0300P022 GASTOS FUNCIONAMIENTO O INVERSION</v>
          </cell>
        </row>
        <row r="30">
          <cell r="B30" t="str">
            <v>0300P023 PACIENTES ADMITIDOS EN EL PROGRAMA CUIDADOS DE LA MADRE Y EL NIÑO</v>
          </cell>
        </row>
        <row r="31">
          <cell r="B31" t="str">
            <v>0300P024 PROMEDIO MENSUAL DE VISITAS CLINICAS</v>
          </cell>
        </row>
        <row r="32">
          <cell r="B32" t="str">
            <v>0300P025 MADRES PRENATALES O POS NATALES CONTACTADAS</v>
          </cell>
        </row>
        <row r="33">
          <cell r="B33" t="str">
            <v>0300P026 MUJERES EMBARAZADAS QUE RECIBEN CUIDADO EN EL PRIMER TRIMESTRE</v>
          </cell>
        </row>
        <row r="34">
          <cell r="B34" t="str">
            <v>0300P027 PACIENTES QUE RECIBEN SERVICIO DE PLANIFICACION FAMILIAR</v>
          </cell>
        </row>
        <row r="35">
          <cell r="B35" t="str">
            <v>0300P028 TIEMPO EN HORAS TERAPIA EN TALLERES DE VIOLACION</v>
          </cell>
        </row>
        <row r="36">
          <cell r="B36" t="str">
            <v>0300P029 PACIENTES QUE HAN RECIBIDO TALLERES DE MANEJO DEL ESTRES</v>
          </cell>
        </row>
        <row r="37">
          <cell r="B37" t="str">
            <v>0300P030 PROGRAMAS DE CAPACITACION PARA LA PREVENCION</v>
          </cell>
        </row>
        <row r="38">
          <cell r="B38" t="str">
            <v>0300P031 TALLERES SOBRE EL MALTRATO INFANTIL Y SESIONES DE TERAPIA.</v>
          </cell>
        </row>
        <row r="39">
          <cell r="B39" t="str">
            <v>0300P032 ADMISIONES DE PACIENTES</v>
          </cell>
        </row>
        <row r="40">
          <cell r="B40" t="str">
            <v>0300P033 PACIENTES ATENDIDOS PROMEDIO POR DIA</v>
          </cell>
        </row>
        <row r="41">
          <cell r="B41" t="str">
            <v>0300P035 POBLACION AFILIADA AL SISTEMA GENERAL DE SEGURIDAD EN SALUD</v>
          </cell>
        </row>
        <row r="42">
          <cell r="B42" t="str">
            <v>0300P036 POBLACION POBRE NO AFILIADA AL SISTEMA GENERAL DE SEGURIDAD SOCIAL EN SALUD</v>
          </cell>
        </row>
        <row r="43">
          <cell r="B43" t="str">
            <v>0300P037 VARIACION DEL MONTO DE LOS RECURSOS DESTINADOS A LA AFILIACION DEL REGIMEN SUBSIDIADO</v>
          </cell>
        </row>
        <row r="44">
          <cell r="B44" t="str">
            <v>0300P038 VARIACION DEL NRO DE INVESTIGACIONES DESARROLLADAS</v>
          </cell>
        </row>
        <row r="45">
          <cell r="B45" t="str">
            <v>0300P039 VARIACION DEL AREA DE COSNTRUCCION HOSPITALARIA EN LA ZONA RURAL DE INTERMEDIO Y ALTO RIESGO SISMICO</v>
          </cell>
        </row>
        <row r="46">
          <cell r="B46" t="str">
            <v>0300P040 VARIACION DEL AREA DE COSNTRUCCION HOSPITALARIA EN LA ZONA URBANA DE INTERMEDIO Y ALTO RIESGO SISMICO</v>
          </cell>
        </row>
        <row r="47">
          <cell r="B47" t="str">
            <v>0300P041 VARIACION EN EL NRO DE ASESORIAS CONTRATADAS PARA MEJORAR EL SERVICIO</v>
          </cell>
        </row>
        <row r="48">
          <cell r="B48" t="str">
            <v>0300P042 VARIACION EN EL NRO DE CAPACITACIONES MEDICAS REALIZADAS</v>
          </cell>
        </row>
        <row r="49">
          <cell r="B49" t="str">
            <v>0300P043 VARIACION EN EL NRO DE EQUIPOS MEDICOS E INFORMATICOS QUE SE HAN ADQUIRIDO</v>
          </cell>
        </row>
        <row r="50">
          <cell r="B50" t="str">
            <v>0300P044 METROS CUADRADOS CONSTRUIDOS NUEVOS</v>
          </cell>
        </row>
        <row r="51">
          <cell r="B51" t="str">
            <v>0300P045 METROS CUADRADOS ADECUADOS</v>
          </cell>
        </row>
        <row r="52">
          <cell r="B52" t="str">
            <v>0300P046 ADQUISICION EQUIPOS DE LABORATORIO</v>
          </cell>
        </row>
        <row r="53">
          <cell r="B53" t="str">
            <v>0300P047 ADQUISICION  EQUIPOS DE SISTEMATIZACION Y COMUNICACION</v>
          </cell>
        </row>
        <row r="54">
          <cell r="B54" t="str">
            <v>0300P048 CURSOS DE CAPACITACION ENTIDADES TERRITORIALES</v>
          </cell>
        </row>
        <row r="55">
          <cell r="B55" t="str">
            <v>0300P049 ASESORIAS DE ASISTENCIA TECNICA A LABORATORIOS DE SALUD PUBLICA</v>
          </cell>
        </row>
        <row r="56">
          <cell r="B56" t="str">
            <v>0300P050 EMISION CONCEPTO DE CALIDAD LOTE A LOTE DE VACUNAS Y SUEROS DE ORIGEN ANIMAL</v>
          </cell>
        </row>
        <row r="57">
          <cell r="B57" t="str">
            <v>0300P051 CAPACIDAD RESPUESTA REGISTROS</v>
          </cell>
        </row>
        <row r="58">
          <cell r="B58" t="str">
            <v>0300P053 VISITAS DE VIGILANCIA Y CONTROL DE CALIDAD DE LOS PRODUCTOS DE COMPETENCIA</v>
          </cell>
        </row>
        <row r="59">
          <cell r="B59" t="str">
            <v>0300P054 VISITAS DE BUENAS PRACTICAS DE MANUFACTURA</v>
          </cell>
        </row>
        <row r="60">
          <cell r="B60" t="str">
            <v>0300P055 ANALISIS DE CONTROL DE CALIDAD FISICO QUIMICOS Y MICROBIOLOGICOS REALIZADOS</v>
          </cell>
        </row>
        <row r="61">
          <cell r="B61" t="str">
            <v>0300P056 REUNIONES TECNICO-CIENTIFICAS DE LA COMISION REVISORA</v>
          </cell>
        </row>
        <row r="62">
          <cell r="B62" t="str">
            <v>0300P057 CONSULTAS Y CONCEPTOS TECNICOS CIENTIFICOS EVALUADOS Y RESUELTOS</v>
          </cell>
        </row>
        <row r="63">
          <cell r="B63" t="str">
            <v>04000000 SECTOR COMUNICACIONES</v>
          </cell>
        </row>
        <row r="64">
          <cell r="B64" t="str">
            <v>0400P001 LOCALIDADES CON SERVICIO DE TELEFONIA COMUNITARIA</v>
          </cell>
        </row>
        <row r="65">
          <cell r="B65" t="str">
            <v>0400P002 LINEAS TELEFONICAS POR REGION.</v>
          </cell>
        </row>
        <row r="66">
          <cell r="B66" t="str">
            <v>0400P003 LINEAS TELEFONICAS EN LA REGION CON MAYOR DENSIDAD TELEFONICA</v>
          </cell>
        </row>
        <row r="67">
          <cell r="B67" t="str">
            <v>0400P004 LINEAS TELEFONICAS EN LA REGION CON MENOR DENSIDAD TELEFONICA</v>
          </cell>
        </row>
        <row r="68">
          <cell r="B68" t="str">
            <v>0400P005 ATENCION EN INSTALACION DE LINEAS POR LOCALIDAD</v>
          </cell>
        </row>
        <row r="69">
          <cell r="B69" t="str">
            <v>0400P006 COMPUTADORES CONECTADOS A INTERNET</v>
          </cell>
        </row>
        <row r="70">
          <cell r="B70" t="str">
            <v>0400P007 ATENCION DE SOLICITUDES DE BUSQUEDA DE DOCUMENTOS EN FORMA INMEDIATA</v>
          </cell>
        </row>
        <row r="71">
          <cell r="B71" t="str">
            <v>0400P008 HARDWARE CON MANTENIMIENTO</v>
          </cell>
        </row>
        <row r="72">
          <cell r="B72" t="str">
            <v>0400P009 OPERADORES DE SERVICIOS DE TELECOMUNICACIONES CONTROLADOS</v>
          </cell>
        </row>
        <row r="73">
          <cell r="B73" t="str">
            <v>0400P010 FUNCIONARIOS CAPACITADOS POR AREA</v>
          </cell>
        </row>
        <row r="74">
          <cell r="B74" t="str">
            <v>0400P011 FUNCIONARIOS CAPACITADOS POR MES</v>
          </cell>
        </row>
        <row r="75">
          <cell r="B75" t="str">
            <v>0400P012 EQUIPOS EXISTENTES PARA EL SISTEMA DE GESTION DEL ESPECTRO</v>
          </cell>
        </row>
        <row r="76">
          <cell r="B76" t="str">
            <v>0400P013 EQUIPOS ADQUIRIDOS PARA EL SISTEMA DE GESTION DEL ESPECTRO</v>
          </cell>
        </row>
        <row r="77">
          <cell r="B77" t="str">
            <v>0400P014 ENVIOS DE CORREO SOCIAL</v>
          </cell>
        </row>
        <row r="78">
          <cell r="B78" t="str">
            <v>0400P015 PUNTOS DE TELEFONIA RURAL COMUNITARIA</v>
          </cell>
        </row>
        <row r="79">
          <cell r="B79" t="str">
            <v>0400P016 PUNTOS DE ACCESO COMUNITARIO INSTALADOS</v>
          </cell>
        </row>
        <row r="80">
          <cell r="B80" t="str">
            <v>0400P017 TELEFONOS PUBLICOS PARA SORDOS INSTALADOS</v>
          </cell>
        </row>
        <row r="81">
          <cell r="B81" t="str">
            <v>0400P018 MUNICIPIOS CUBIERTOS CON CAPACITACION A RADIO COMUNITARIA</v>
          </cell>
        </row>
        <row r="82">
          <cell r="B82" t="str">
            <v>0400P019 EQUIPOS REACONDICIONADOS POR EL PROGRAMA COMPUTADORES PARA EDUCAR</v>
          </cell>
        </row>
        <row r="83">
          <cell r="B83" t="str">
            <v>0400P020 TRANSMISORES EN FUNCIONAMIENTO DE LA RADIODIFUSORA NACIONAL DE COLOMBIA</v>
          </cell>
        </row>
        <row r="84">
          <cell r="B84" t="str">
            <v>05000000 SECTOR MINAS Y ENERGIA</v>
          </cell>
        </row>
        <row r="85">
          <cell r="B85" t="str">
            <v>0500P001 MINAS REPORTADAS EN EXPLOTACION</v>
          </cell>
        </row>
        <row r="86">
          <cell r="B86" t="str">
            <v>0500P002 POZOS EN PRODUCCION</v>
          </cell>
        </row>
        <row r="87">
          <cell r="B87" t="str">
            <v>0500P003 YACIMIENTOS DE GAS EN PRODUCCION</v>
          </cell>
        </row>
        <row r="88">
          <cell r="B88" t="str">
            <v>0500P004 GASEODUCTOS PARA DISTRIBUCION CONSTRUIDOS</v>
          </cell>
        </row>
        <row r="89">
          <cell r="B89" t="str">
            <v>0500P005 GASEODUCTOS PARA TRANSPORTE CONSTRUIDOS</v>
          </cell>
        </row>
        <row r="90">
          <cell r="B90" t="str">
            <v>0500P006 CAPACIDAD O POTENCIA TOTAL QUE PUEDEN GENERAR LAS ELECTRIFICADORAS DEL PAIS</v>
          </cell>
        </row>
        <row r="91">
          <cell r="B91" t="str">
            <v>0500P007 CAPACIDAD O POTENCIA TOTAL ANUAL REPORTADA</v>
          </cell>
        </row>
        <row r="92">
          <cell r="B92" t="str">
            <v>0500P008 CAPACIDAD O POTENCIA TOTAL ANUAL CONSUMIDA</v>
          </cell>
        </row>
        <row r="93">
          <cell r="B93" t="str">
            <v>0500P009 ACTUALIZACION DEL DOCUMENTO CADENA DEL GAS NATURAL</v>
          </cell>
        </row>
        <row r="94">
          <cell r="B94" t="str">
            <v>0500P010 ACTUALIZACION DEL DOCUMENTO DE PROYECCIONES DE DEMANDA DE ENERGIA</v>
          </cell>
        </row>
        <row r="95">
          <cell r="B95" t="str">
            <v>0500P011 ACTUALIZACION DEL DOCUMENTO PLAN DE EXPANSION ELECTRICA, PEN</v>
          </cell>
        </row>
        <row r="96">
          <cell r="B96" t="str">
            <v>0500P012 ACTUALIZACION DEL DOCUMENTO PLAN DE EXPANSION DE LA GENERACION Y TRANSMISION</v>
          </cell>
        </row>
        <row r="97">
          <cell r="B97" t="str">
            <v>0500P013 ACTUALIZACION DEL DOCUMENTO PLAN INDICATIVO DE EXPANSION DE COBERTURA DE ELECTRICIDAD</v>
          </cell>
        </row>
        <row r="98">
          <cell r="B98" t="str">
            <v>0500P014 ACTUALIZACION DEL DOCUMENTO DE CAPACITACION Y DIFUSION URE</v>
          </cell>
        </row>
        <row r="99">
          <cell r="B99" t="str">
            <v>0500P015 ACTUALIZACION DEL DOCUMENTO ESTIMACION DE LOS COSTOS DE GESTION AMBIENTAL E INDICADORES DE IMPACTO POTENCIAL DE LA EXPANSION ENERGETICA</v>
          </cell>
        </row>
        <row r="100">
          <cell r="B100" t="str">
            <v>0500P016 INFORMES PRESENTADOS</v>
          </cell>
        </row>
        <row r="101">
          <cell r="B101" t="str">
            <v>0500P017 GAS (VOLUMEN) EXPORTADO</v>
          </cell>
        </row>
        <row r="102">
          <cell r="B102" t="str">
            <v>0500P018 VARIACION DE LOS PRECIOS DE BOLSA</v>
          </cell>
        </row>
        <row r="103">
          <cell r="B103" t="str">
            <v>0500P019 VARIACION (PESOS) DE LAS EXPORTACIONES DE GAS</v>
          </cell>
        </row>
        <row r="104">
          <cell r="B104" t="str">
            <v>0500P020 SEGUIMIENTO AL PROGRAMA CONOCE</v>
          </cell>
        </row>
        <row r="105">
          <cell r="B105" t="str">
            <v>0500P021 CARGOS DE TRANSMISION</v>
          </cell>
        </row>
        <row r="106">
          <cell r="B106" t="str">
            <v>0500P022 INGRESOS A LA PAGINA WEB DE LA COMISION DE REGULACION DE ENERGIA Y GAS, CREG</v>
          </cell>
        </row>
        <row r="107">
          <cell r="B107" t="str">
            <v>0500P023 CONSULTAS PRESENTADAS A LA COMISION DE REGULACION DE ENERGIA Y GAS, CREG POR PARTE DE LOS USUARIOS</v>
          </cell>
        </row>
        <row r="108">
          <cell r="B108" t="str">
            <v>0500P024 NUEVAS EMPRESAS COMPETITIVAS DE GAS</v>
          </cell>
        </row>
        <row r="109">
          <cell r="B109" t="str">
            <v>0500P025 SOBRECOSTOS DE GENERADORES TERMOELECTRICOS</v>
          </cell>
        </row>
        <row r="110">
          <cell r="B110" t="str">
            <v>0500P026 LINEAS DE TRANSMISION DE ENERGIA CONSTRUIDAS</v>
          </cell>
        </row>
        <row r="111">
          <cell r="B111" t="str">
            <v>0500P027 LINEAS DE DISTRIBUCION DE ENERGIA CONSTRUIDAS</v>
          </cell>
        </row>
        <row r="112">
          <cell r="B112" t="str">
            <v>0500P028 ENERGIA ELECTRICA QUE ENTRA AL SISTEMA</v>
          </cell>
        </row>
        <row r="113">
          <cell r="B113" t="str">
            <v>0500P029 ENERGIA ELECTRICA QUE SALE AL SISTEMA</v>
          </cell>
        </row>
        <row r="114">
          <cell r="B114" t="str">
            <v>0500P030 ENERGIA ELECTRICA PRODUCIDA POR EL SISTEMA</v>
          </cell>
        </row>
        <row r="115">
          <cell r="B115" t="str">
            <v>0500P031 ENERGIA ELECTRICA VENDIDA POR EL SISTEMA</v>
          </cell>
        </row>
        <row r="116">
          <cell r="B116" t="str">
            <v>0500P032 SOLUCIONES FOTOVOLTAICAS INSTALADAS</v>
          </cell>
        </row>
        <row r="117">
          <cell r="B117" t="str">
            <v>0500P033 REDES DE DISTRIBUCION Y/O LINEAS DE INTERCONEXION VEREDAL CONSTRUIDAS EN LAS ZONAS NO INTERCONECTADAS,  ZNI</v>
          </cell>
        </row>
        <row r="118">
          <cell r="B118" t="str">
            <v>0500P034 CAPACIDAD O POTENCIA TOTAL ANUAL INSTALADA EN ZONAS NO INTERCONECTADAS, ZNI.</v>
          </cell>
        </row>
        <row r="119">
          <cell r="B119" t="str">
            <v>0500P035 EMPRESAS ESTRUCTURADAS Y AUTOSOSTENIBLES PARA LAS ZONAS NO INTERCONECTADAS,  ZNI</v>
          </cell>
        </row>
        <row r="120">
          <cell r="B120" t="str">
            <v>0500P036 CARGOS DE TRANSMISION</v>
          </cell>
        </row>
        <row r="121">
          <cell r="B121" t="str">
            <v>0500P037 GESTION INTEGRAL DE DEMANDA DE ENERGIA</v>
          </cell>
        </row>
        <row r="122">
          <cell r="B122" t="str">
            <v>0500P038 DOCUMENTO PARA LA MEDICION DE POTENCIAL USO RACIONAL DE ENERGIA, URE</v>
          </cell>
        </row>
        <row r="123">
          <cell r="B123" t="str">
            <v>0500P039 DOCUMENTOS DE ACTUALIZACION DEL PLAN NACIONAL DE DESARROLLO MINERO, PNDM PUBLICADOS</v>
          </cell>
        </row>
        <row r="124">
          <cell r="B124" t="str">
            <v>0500P040 ASESORIAS O TALLERES REALIZADOS</v>
          </cell>
        </row>
        <row r="125">
          <cell r="B125" t="str">
            <v>0500P041 EMPLEADOS CAPACITADOS</v>
          </cell>
        </row>
        <row r="126">
          <cell r="B126" t="str">
            <v>0500P042 CUBRIMIENTO CON KM2 EQUIVALENTES A ESCALA 1:100.000</v>
          </cell>
        </row>
        <row r="127">
          <cell r="B127" t="str">
            <v>0500P043 APLICACION DEL PROGRAMA DE LEGALIZACION DE MINERIA DE HECHO</v>
          </cell>
        </row>
        <row r="128">
          <cell r="B128" t="str">
            <v>0500P044 UNIDADES MINERAS ACTUALIZADAS TECNOLOGICAMENTE</v>
          </cell>
        </row>
        <row r="129">
          <cell r="B129" t="str">
            <v>0500P045 INFORMACION BASICA DEL SUBSUELO</v>
          </cell>
        </row>
        <row r="130">
          <cell r="B130" t="str">
            <v>0500P046 INVENTARIO DE RECURSOS DEL SUBSUELO</v>
          </cell>
        </row>
        <row r="131">
          <cell r="B131" t="str">
            <v>0500P047 INVENTARIO DE AMENAZAS GEOLOGICAS Y ANTROPICAS SOBRE EL TERRITORIO</v>
          </cell>
        </row>
        <row r="132">
          <cell r="B132" t="str">
            <v>0500P048 EXPLOTACION MINERA ILEGAL</v>
          </cell>
        </row>
        <row r="133">
          <cell r="B133" t="str">
            <v>0500P049 MINAS LEGALIZADAS</v>
          </cell>
        </row>
        <row r="134">
          <cell r="B134" t="str">
            <v>0500P050 MINAS LEGALES RECONVERTIDAS</v>
          </cell>
        </row>
        <row r="135">
          <cell r="B135" t="str">
            <v>0500P051 MINAS LEGALES INTEGRADAS</v>
          </cell>
        </row>
        <row r="136">
          <cell r="B136" t="str">
            <v>0500P052 RECUPERACION AMBIENTAL</v>
          </cell>
        </row>
        <row r="137">
          <cell r="B137" t="str">
            <v>06000000 SECTOR TRANSPORTE</v>
          </cell>
        </row>
        <row r="138">
          <cell r="B138" t="str">
            <v>0600P001 COSTO MANTENIMIENTO RUTINARIO POR KILOMETRO</v>
          </cell>
        </row>
        <row r="139">
          <cell r="B139" t="str">
            <v>0600P002 COSTO MANTENIMIENTO PERIODICO POR KILOMETRO</v>
          </cell>
        </row>
        <row r="140">
          <cell r="B140" t="str">
            <v>0600P003 COSTO REHABILITACION POR KILOMETRO</v>
          </cell>
        </row>
        <row r="141">
          <cell r="B141" t="str">
            <v>0600P004 COSTO PROMEDIO DE OBRAS DE DRENAJE</v>
          </cell>
        </row>
        <row r="142">
          <cell r="B142" t="str">
            <v>0600P005 COSTO ESTUDIO POR KILOMETRO</v>
          </cell>
        </row>
        <row r="143">
          <cell r="B143" t="str">
            <v>0600P006 VARIACION EN EL VOLUMEN DE DRAGADO</v>
          </cell>
        </row>
        <row r="144">
          <cell r="B144" t="str">
            <v>0600P007 COBERTURA DE INFORMACION METEOROLOGICA DE LA ESTACION</v>
          </cell>
        </row>
        <row r="145">
          <cell r="B145" t="str">
            <v>0600P008 COBERTURA DE INFORMACION ELECTRONICA DE LA ESTACION</v>
          </cell>
        </row>
        <row r="146">
          <cell r="B146" t="str">
            <v>0600P009 ESTACIONES DE CONTROL DE UNA ZONA O REGION</v>
          </cell>
        </row>
        <row r="147">
          <cell r="B147" t="str">
            <v>0600P010 RADIOAYUDAS INSTALADAS</v>
          </cell>
        </row>
        <row r="148">
          <cell r="B148" t="str">
            <v>0600P011 SISTEMAS DE RADAR INSTALADOS</v>
          </cell>
        </row>
        <row r="149">
          <cell r="B149" t="str">
            <v>0600P012 CONEXIONES AERONAUTICAS POR SERVICIO</v>
          </cell>
        </row>
        <row r="150">
          <cell r="B150" t="str">
            <v>0600P013 ADQUISICION DE EQUIPOS</v>
          </cell>
        </row>
        <row r="151">
          <cell r="B151" t="str">
            <v>0600P014 ADQUISICION DE EQUIPOS DE ENERGIA</v>
          </cell>
        </row>
        <row r="152">
          <cell r="B152" t="str">
            <v>0600P015 ESTACIONES METEOROLOGICAS INSTALADAS</v>
          </cell>
        </row>
        <row r="153">
          <cell r="B153" t="str">
            <v>0600P016 ADQUIISCION DE MAQUINAS PARA EXTINCION DE INCENDIOS</v>
          </cell>
        </row>
        <row r="154">
          <cell r="B154" t="str">
            <v>0600P017 MANTENIMIENTO Y CONSERVACION DE EQUIPOS DE COMPUTACION</v>
          </cell>
        </row>
        <row r="155">
          <cell r="B155" t="str">
            <v>0600P018 ADQUISICION DE SISTEMAS DE INFORMACION Y SERVICIOS INFORMATICOS</v>
          </cell>
        </row>
        <row r="156">
          <cell r="B156" t="str">
            <v>0600P019 ESTUDIOS DE IMPACTO AMBIENTAL POR CONTAMINACION SONORA</v>
          </cell>
        </row>
        <row r="157">
          <cell r="B157" t="str">
            <v>0600P020 EQUIPOS MEDICOS PARA SANIDAD AEROPORTUARIA</v>
          </cell>
        </row>
        <row r="158">
          <cell r="B158" t="str">
            <v>0600P021 CAPACITACION A ESTUDIANTES DEL CENTRO DE ESTUDIOS AERONAUTICOS, CEA</v>
          </cell>
        </row>
        <row r="159">
          <cell r="B159" t="str">
            <v>0600P022 EQUIPOS DE AYUDA PARA CAPACITACION</v>
          </cell>
        </row>
        <row r="160">
          <cell r="B160" t="str">
            <v>0600P023 MANTENIMIENTO DE LA RED FERREA</v>
          </cell>
        </row>
        <row r="161">
          <cell r="B161" t="str">
            <v>0600P024 REHABILITACION DE LA RED FERREA</v>
          </cell>
        </row>
        <row r="162">
          <cell r="B162" t="str">
            <v>0600P025 SEÑALIZACION DE LA RED FERREA</v>
          </cell>
        </row>
        <row r="163">
          <cell r="B163" t="str">
            <v>0600P026 RED FERREA CON SISTEMA DE CAMBIA VIA</v>
          </cell>
        </row>
        <row r="164">
          <cell r="B164" t="str">
            <v>0600P027 RED FERREA CONCESIONADA</v>
          </cell>
        </row>
        <row r="165">
          <cell r="B165" t="str">
            <v>0600P028 ADECUACION DE MUELLES</v>
          </cell>
        </row>
        <row r="166">
          <cell r="B166" t="str">
            <v>0600P029 ADECUACION DE MUELLES</v>
          </cell>
        </row>
        <row r="167">
          <cell r="B167" t="str">
            <v>0600P030 AREAS AMPLIADAS, RECONSTRUIDAS O MEJORADAS</v>
          </cell>
        </row>
        <row r="168">
          <cell r="B168" t="str">
            <v>0600P031 CANALES NAVEGABLES</v>
          </cell>
        </row>
        <row r="169">
          <cell r="B169" t="str">
            <v>0600P032 CANAL NAVEGABLE</v>
          </cell>
        </row>
        <row r="170">
          <cell r="B170" t="str">
            <v>0600P033 CAPACITACIONES EN LAS REGIONES</v>
          </cell>
        </row>
        <row r="171">
          <cell r="B171" t="str">
            <v>0600P034 INSPECCIONES FLUVIALES DOTADAS</v>
          </cell>
        </row>
        <row r="172">
          <cell r="B172" t="str">
            <v>0600P035 ATENCION A EMERGENCIAS FLUVIALES</v>
          </cell>
        </row>
        <row r="173">
          <cell r="B173" t="str">
            <v>0600P036 EMERGENCIAS FLUVIALES</v>
          </cell>
        </row>
        <row r="174">
          <cell r="B174" t="str">
            <v>0600P037 EQUIPOS DE COMPUTO CON SERVICIO DE MANTENIMIENTO PREVENTIVO Y CORRECTIVO</v>
          </cell>
        </row>
        <row r="175">
          <cell r="B175" t="str">
            <v>0600P038 EQUIPOS REPARADOS Y HABILITADOS PARA FUNCIONAR</v>
          </cell>
        </row>
        <row r="176">
          <cell r="B176" t="str">
            <v>0600P039 ESTUDIOS CONTRATADOS</v>
          </cell>
        </row>
        <row r="177">
          <cell r="B177" t="str">
            <v>0600P040 ESTUDIOS DE PREINVERSION</v>
          </cell>
        </row>
        <row r="178">
          <cell r="B178" t="str">
            <v>0600P041 ESTUDIOS DE PREINVERSION</v>
          </cell>
        </row>
        <row r="179">
          <cell r="B179" t="str">
            <v>0600P042 MANTENIMIENTO Y REPARACION DE EQUIPOS DE TRASBORDO</v>
          </cell>
        </row>
        <row r="180">
          <cell r="B180" t="str">
            <v>0600P043 MANTENIMIENTO Y REPARACION DE EQUIPOS DE TRASBORDO.</v>
          </cell>
        </row>
        <row r="181">
          <cell r="B181" t="str">
            <v>0600P044 VARIACION EN LA MOVILIZACION DE PASAJEROS</v>
          </cell>
        </row>
        <row r="182">
          <cell r="B182" t="str">
            <v>0600P045 PUBLICACIONES REALIZADAS (MANUALES, DOCUMENTOS, REVISTAS, ETC)</v>
          </cell>
        </row>
        <row r="183">
          <cell r="B183" t="str">
            <v>0600P046 SEGUIMIENTO A OBRAS DE DEFENSA Y PROTECCION</v>
          </cell>
        </row>
        <row r="184">
          <cell r="B184" t="str">
            <v>0600P047 OBRAS DE DEFENSA</v>
          </cell>
        </row>
        <row r="185">
          <cell r="B185" t="str">
            <v>0600P048 PASAJEROS MOVILIZADOS POR SISTEMA FERREO</v>
          </cell>
        </row>
        <row r="186">
          <cell r="B186" t="str">
            <v>0600P049 VARIACION EN LA PROFUNDIDAD DE LOS CANALES DE ACCESO</v>
          </cell>
        </row>
        <row r="187">
          <cell r="B187" t="str">
            <v>0600P050 PUBLICACIONES DE MANUALES ESTADISTICOS</v>
          </cell>
        </row>
        <row r="188">
          <cell r="B188" t="str">
            <v>0600P051 SEGUIMIENTO AL MANTENIMIENTO DE PUENTES</v>
          </cell>
        </row>
        <row r="189">
          <cell r="B189" t="str">
            <v>0600P052 PUENTES CONSTRUIDOS</v>
          </cell>
        </row>
        <row r="190">
          <cell r="B190" t="str">
            <v>0600P053 RED FERREA CON SISTEMA DE CAMBIA VIAS</v>
          </cell>
        </row>
        <row r="191">
          <cell r="B191" t="str">
            <v>0600P054 RED FERREA CONCESIONADA</v>
          </cell>
        </row>
        <row r="192">
          <cell r="B192" t="str">
            <v>0600P055 RED FERREA MANTENIDA</v>
          </cell>
        </row>
        <row r="193">
          <cell r="B193" t="str">
            <v>0600P056 RED FERREA REHABILITADA</v>
          </cell>
        </row>
        <row r="194">
          <cell r="B194" t="str">
            <v>0600P057 RED FERREA SEÑALIZADA</v>
          </cell>
        </row>
        <row r="195">
          <cell r="B195" t="str">
            <v>0600P058 SERVICIOS INFORMATICOS HABILITADOS</v>
          </cell>
        </row>
        <row r="196">
          <cell r="B196" t="str">
            <v>0600P059 TERMINALES INVENTARIADOS</v>
          </cell>
        </row>
        <row r="197">
          <cell r="B197" t="str">
            <v>0600P060 TRONCALES CONSTRUIDAS PARA EL TRANSPORTE MASIVO</v>
          </cell>
        </row>
        <row r="198">
          <cell r="B198" t="str">
            <v>0600P061 VIAS ATENDIDAS O MANTENIDAS</v>
          </cell>
        </row>
        <row r="199">
          <cell r="B199" t="str">
            <v>0600P062 ADQUISICION DE VEHICULOS</v>
          </cell>
        </row>
        <row r="200">
          <cell r="B200" t="str">
            <v>0600P063 ADQUISICION DE EQUIPOS DE COMUNICACION</v>
          </cell>
        </row>
        <row r="201">
          <cell r="B201" t="str">
            <v>0600P064 DISTRIBUCION DE ESPECIES VENALES</v>
          </cell>
        </row>
        <row r="202">
          <cell r="B202" t="str">
            <v>0600P065 AREA CONSTRUIDA</v>
          </cell>
        </row>
        <row r="203">
          <cell r="B203" t="str">
            <v>0600P066 COBERTURA DE CAPACITACION EN CONTRATACION</v>
          </cell>
        </row>
        <row r="204">
          <cell r="B204" t="str">
            <v>0600P067 COBERTURA DE CAPACITACION EN PROYECTOS</v>
          </cell>
        </row>
        <row r="205">
          <cell r="B205" t="str">
            <v>0600P068 COBERTURA DE CAPACITACION EN INFORMATICA</v>
          </cell>
        </row>
        <row r="206">
          <cell r="B206" t="str">
            <v>0600P069 COSTO DE CONSTRUCCION CASETAS DE PEAJE EN LA RED NACIONAL DE CARRETERAS</v>
          </cell>
        </row>
        <row r="207">
          <cell r="B207" t="str">
            <v>0600P070 COSTO DE CONSTRUCCION POR KILOMETROS EN LA RED SECUNDARIA DE CARRETERAS</v>
          </cell>
        </row>
        <row r="208">
          <cell r="B208" t="str">
            <v>0600P071 COSTO DE CONSTRUCCION POR KILOMETROS EN LA RED VIAL NACIONAL</v>
          </cell>
        </row>
        <row r="209">
          <cell r="B209" t="str">
            <v>0600P072 COSTO DE CONSTRUCCION POR METRO LINEAL DE PUENTE</v>
          </cell>
        </row>
        <row r="210">
          <cell r="B210" t="str">
            <v>0600P073 COSTO DE CONSTRUCCION E IMPLANTACION POR APLICACON DEL PROGRAMA DE SISTEMAS</v>
          </cell>
        </row>
        <row r="211">
          <cell r="B211" t="str">
            <v>0600P074 COSTO DE OPERACION DE LAS ESTACIONES PARA EL CONTROL DE CARGA DE PESAJE EN LA RED VIAL NACIONAL</v>
          </cell>
        </row>
        <row r="212">
          <cell r="B212" t="str">
            <v>0600P075 COSTO DE ESTUDIOS POR KILOMETRO</v>
          </cell>
        </row>
        <row r="213">
          <cell r="B213" t="str">
            <v>0600P076 COSTO DE LEVANTAMIENTO DE INFORMACION SOBRE PESAJE EN LA RED VIAL</v>
          </cell>
        </row>
        <row r="214">
          <cell r="B214" t="str">
            <v>0600P077 COSTO MANTENIMIENTO OPERATIVO DE VEHICULOS</v>
          </cell>
        </row>
        <row r="215">
          <cell r="B215" t="str">
            <v>0600P078 COSTO MANTENIMIENTO PERIODICO POR KILOMETRO DE LA RED VIAL NACIONAL</v>
          </cell>
        </row>
        <row r="216">
          <cell r="B216" t="str">
            <v>0600P079 COSTO MANTENIMIENTO PERIODICO POR KILOMETRO DE LA RED VIAL SECUNDARIA</v>
          </cell>
        </row>
        <row r="217">
          <cell r="B217" t="str">
            <v>0600P080 COSTO MANTENIMIENTO RUTINARIO POR KILOMETRO DE LA RED VIAL NACIONAL</v>
          </cell>
        </row>
        <row r="218">
          <cell r="B218" t="str">
            <v>0600P081 COSTO MANTENIMIENTO RUTINARIO POR KILOMETRO DE LA RED VIAL SECUNDARIA</v>
          </cell>
        </row>
        <row r="219">
          <cell r="B219" t="str">
            <v>0600P082 COSTO MEJORAMIENTO POR KILOMETRO DE LA RED VIAL NACIONAL</v>
          </cell>
        </row>
        <row r="220">
          <cell r="B220" t="str">
            <v>0600P083 COSTO MEJORAMIENTO  KILOMETRO RED VIAL NACIONAL</v>
          </cell>
        </row>
        <row r="221">
          <cell r="B221" t="str">
            <v>0600P084 COSTO MEJORAMIENTO POR KILOMETRO DE LA RED VIAL SECUNDARIA</v>
          </cell>
        </row>
        <row r="222">
          <cell r="B222" t="str">
            <v>0600P085 COSTOS OPERATIVOS EN EL MANTENIMIENTO DE PEAJES EN LA RED VIAL NACIONAL DE CARRETERAS</v>
          </cell>
        </row>
        <row r="223">
          <cell r="B223" t="str">
            <v>0600P086 COSTO DE LA REHABILITACION POR KILOMETRO DE LA RED VIAL NACIONAL</v>
          </cell>
        </row>
        <row r="224">
          <cell r="B224" t="str">
            <v>0600P087 COSTO DE LA REHABILITACION POR KILOMETRO DE LA RED VIAL SECUNDARIA</v>
          </cell>
        </row>
        <row r="225">
          <cell r="B225" t="str">
            <v>0600P088 TIEMPO EN COMISIONES DE SUPERVISON</v>
          </cell>
        </row>
        <row r="226">
          <cell r="B226" t="str">
            <v>0600P089 APROBACION DE LICENCIAS AMBIENTALES PARA PROYECTOS VIALES</v>
          </cell>
        </row>
        <row r="227">
          <cell r="B227" t="str">
            <v>0600P090 EMERGENCIAS ATENDIDAS</v>
          </cell>
        </row>
        <row r="228">
          <cell r="B228" t="str">
            <v>0600P091 PAGO DE ASESORIAS POR UNIDAD DE CONCESION VIAL</v>
          </cell>
        </row>
        <row r="229">
          <cell r="B229" t="str">
            <v>0600P092 PAGO DE OBRAS COMPLEMENTARIAS A CONCESIONES VIALES</v>
          </cell>
        </row>
        <row r="230">
          <cell r="B230" t="str">
            <v>0600P093 RECAUDO Y CONTROL DE LA VALORIZACION</v>
          </cell>
        </row>
        <row r="231">
          <cell r="B231" t="str">
            <v>0600P094 RECURSOS PARA PAGO DE GARANTIAS A CONCESIONES VIALES</v>
          </cell>
        </row>
        <row r="232">
          <cell r="B232" t="str">
            <v>0600P095 RED NACIONAL VIAL CON SEÑALIZACION DE SEGURIDAD</v>
          </cell>
        </row>
        <row r="233">
          <cell r="B233" t="str">
            <v>0600P096 REPARACIONES LOCATIVAS A INMUEBLES A CARGO DE LA ENTIDAD</v>
          </cell>
        </row>
        <row r="234">
          <cell r="B234" t="str">
            <v>0600P097 REUNIONES DE CONCERTACION CON LA COMUNIDAD</v>
          </cell>
        </row>
        <row r="235">
          <cell r="B235" t="str">
            <v>0600P098 SINIESTROS CANCELADOS PARA VEHICULOS QUE TRANSITAN EN LA RED NACIONAL DE CARRETERAS</v>
          </cell>
        </row>
        <row r="236">
          <cell r="B236" t="str">
            <v>0600P099 ACCIDENTALIDAD POR MODO DE TRANSPORTE FERREO</v>
          </cell>
        </row>
        <row r="237">
          <cell r="B237" t="str">
            <v>0600P100 VIAS EXISTENTES EN EL PAIS</v>
          </cell>
        </row>
        <row r="238">
          <cell r="B238" t="str">
            <v>0600P101 LONGITUD DE CARRETERA PAVIMENTADA</v>
          </cell>
        </row>
        <row r="239">
          <cell r="B239" t="str">
            <v>0600P102 CARRETERAS ENTREGADOS EN CONCESION</v>
          </cell>
        </row>
        <row r="240">
          <cell r="B240" t="str">
            <v>0600P103 LONGITUD DE VIA FERREA</v>
          </cell>
        </row>
        <row r="241">
          <cell r="B241" t="str">
            <v>0600P104 VIAS FERREAS ENTREGADOS EN CONCESION</v>
          </cell>
        </row>
        <row r="242">
          <cell r="B242" t="str">
            <v>0600P105 PISTAS AEREAS EXISTENTES EN EL PAIS</v>
          </cell>
        </row>
        <row r="243">
          <cell r="B243" t="str">
            <v>0600P106 COBERTURA A NIVEL NACIONAL CON RADIOAYUDAS</v>
          </cell>
        </row>
        <row r="244">
          <cell r="B244" t="str">
            <v>0600P107 LONGITUD DE RIO NAVEGABLE</v>
          </cell>
        </row>
        <row r="245">
          <cell r="B245" t="str">
            <v>0600P108 LONGITUD DE DUCTOS</v>
          </cell>
        </row>
        <row r="246">
          <cell r="B246" t="str">
            <v>0600P109 INFRAESTRUCTURA PORTUARIA EN OPERACION</v>
          </cell>
        </row>
        <row r="247">
          <cell r="B247" t="str">
            <v>0600P110 LONGITUD DE ATRACADEROS EN PUERTOS DEL PAIS</v>
          </cell>
        </row>
        <row r="248">
          <cell r="B248" t="str">
            <v>0600P111 VIAJEROS QUE UTILIZAN TERMINALES DE TRANSPORTE</v>
          </cell>
        </row>
        <row r="249">
          <cell r="B249" t="str">
            <v>0600P112 PISTAS MANTENIDAS</v>
          </cell>
        </row>
        <row r="250">
          <cell r="B250" t="str">
            <v>0600P113 CERRAMIENTOS EN PISTA AEREAS MANTENIDOS</v>
          </cell>
        </row>
        <row r="251">
          <cell r="B251" t="str">
            <v>0600P114 TERMINALES AEREOS MANTENIDOS</v>
          </cell>
        </row>
        <row r="252">
          <cell r="B252" t="str">
            <v>0600P115 PISTAS AEREAS CONSTRUIDAS</v>
          </cell>
        </row>
        <row r="253">
          <cell r="B253" t="str">
            <v>0600P116 CERRAMIENTOS EN PISTAS AEREAS CONSTRUIDOS</v>
          </cell>
        </row>
        <row r="254">
          <cell r="B254" t="str">
            <v>0600P117 TERMINALES AEREOS CONSTRUIDOS</v>
          </cell>
        </row>
        <row r="255">
          <cell r="B255" t="str">
            <v>0600P118 INSTALACIONES ADMINISTRATIVAS COSNTRUIDAS</v>
          </cell>
        </row>
        <row r="256">
          <cell r="B256" t="str">
            <v>0600P119 MANTENIMIENTO DE INSTALACIONES ADMINISTRATIVAS</v>
          </cell>
        </row>
        <row r="257">
          <cell r="B257" t="str">
            <v>0600P120 SISMORESISTENCIA EN INSTALACIONES</v>
          </cell>
        </row>
        <row r="258">
          <cell r="B258" t="str">
            <v>0600P121 EQUIPOS DE SEGURIDAD MANTENIDOS</v>
          </cell>
        </row>
        <row r="259">
          <cell r="B259" t="str">
            <v>0600P122 EQUIPOS DE SEGURIDAD ADQUIRIDOS</v>
          </cell>
        </row>
        <row r="260">
          <cell r="B260" t="str">
            <v>0600P123 ADQUISICIÓN DE EQUIPOS MEDICOS</v>
          </cell>
        </row>
        <row r="261">
          <cell r="B261" t="str">
            <v>0600P124 REPOSICIÓN DE EQUIPOS  RELACIONADOS CON TELECOMUNICACIONES</v>
          </cell>
        </row>
        <row r="262">
          <cell r="B262" t="str">
            <v>0600P125 EMPRESAS AEREAS QUE INCUMPLEN CON LA NORMATIVIDAD</v>
          </cell>
        </row>
        <row r="263">
          <cell r="B263" t="str">
            <v>0600P126 ACTUALIZACIÓN DE PROGRAMAS DE CAPACITACIÓN EN EL CEA</v>
          </cell>
        </row>
        <row r="264">
          <cell r="B264" t="str">
            <v>0600P127 TALLERES Y SEMINARIOS DE CAPACITACIÓN  EFECTUADOS POR EL CEA</v>
          </cell>
        </row>
        <row r="265">
          <cell r="B265" t="str">
            <v>0600P128 PROGRAMAS ACADEMICOS IMPLEMENTADOS O EN OPERACIÓN</v>
          </cell>
        </row>
        <row r="266">
          <cell r="B266" t="str">
            <v>0600P128 AEROPUERTOS CON SISTEMAS DE DESCONTAMINARON</v>
          </cell>
        </row>
        <row r="267">
          <cell r="B267" t="str">
            <v>0600P129 IMPLEMENTACIÓN SISTEMAS DE SEGURIDAD</v>
          </cell>
        </row>
        <row r="268">
          <cell r="B268" t="str">
            <v>0600P130 ASISTENCIA TECNICA CONTRATADA</v>
          </cell>
        </row>
        <row r="269">
          <cell r="B269" t="str">
            <v>0600P131 ADQUISICIÓN DE EQUIPOS DE LABORATORIO CEA</v>
          </cell>
        </row>
        <row r="270">
          <cell r="B270" t="str">
            <v>0600P132 ADQUISICIÓN DE EQUIPOS  DE SEGURIDAD AEROPORTUARIA</v>
          </cell>
        </row>
        <row r="271">
          <cell r="B271" t="str">
            <v>0600P133 ADQUISICIÓN DE EQUIPOS DE EXTINCIÓN DE INCENDIOS</v>
          </cell>
        </row>
        <row r="272">
          <cell r="B272" t="str">
            <v>0600P134 COBERTURA DE LOS SERVICIOS DE PROTECCIÓN DE INCENDIO</v>
          </cell>
        </row>
        <row r="273">
          <cell r="B273" t="str">
            <v>0600P135 COBERTURA DEL MANTENIMIENTO A PISTAS</v>
          </cell>
        </row>
        <row r="274">
          <cell r="B274" t="str">
            <v>0600P136 COBERTURA DE LOS SERVICIOS DE SEGURIDAD EN AEROPUERTOS</v>
          </cell>
        </row>
        <row r="275">
          <cell r="B275" t="str">
            <v>0600P137 COBERTURA DE VIGILANCIA EN AEROPUERTOS</v>
          </cell>
        </row>
        <row r="276">
          <cell r="B276" t="str">
            <v>0600P138 COBERTURA DE VIGILANCIA EN ESTACIONES</v>
          </cell>
        </row>
        <row r="277">
          <cell r="B277" t="str">
            <v>0600P139 FUNCIONARIOS CON ACCESO A INTERNET</v>
          </cell>
        </row>
        <row r="278">
          <cell r="B278" t="str">
            <v>07000000 SECTOR EDUCACION Y CULTURA</v>
          </cell>
        </row>
        <row r="279">
          <cell r="B279" t="str">
            <v>0700P001 SUBSIDIOS OTORGADOS MATRICULA OFICIAL PREESCOLAR</v>
          </cell>
        </row>
        <row r="280">
          <cell r="B280" t="str">
            <v>0700P002 SUBSIDIOS OTORGADOS MATRICULA OFICIAL PRIMARIA</v>
          </cell>
        </row>
        <row r="281">
          <cell r="B281" t="str">
            <v>0700P003 SUBSIDIOS OTORGADOS MATRICULA OFICIAL SECUNDARIA</v>
          </cell>
        </row>
        <row r="282">
          <cell r="B282" t="str">
            <v>0700P004 CREDITOS OTORGADOS PARA EDUCACION SUPERIOR ICETEX</v>
          </cell>
        </row>
        <row r="283">
          <cell r="B283" t="str">
            <v>0700P005 BENEFICIARIOS DE SUBSIDIOS EDUCATIVOS</v>
          </cell>
        </row>
        <row r="284">
          <cell r="B284" t="str">
            <v>0700P006 CASAS DE CULTURA DOTADAS</v>
          </cell>
        </row>
        <row r="285">
          <cell r="B285" t="str">
            <v>0700P007 CASAS DE CULTURA TERMINADAS</v>
          </cell>
        </row>
        <row r="286">
          <cell r="B286" t="str">
            <v>0700P008 CATALOGOS TECNICOS (COLECCIONES, EXPOSICIONES TEMPORALES Y MUSEOLOGIA) PUBLICADOS</v>
          </cell>
        </row>
        <row r="287">
          <cell r="B287" t="str">
            <v>0700P009 MUSEOS A LOS QUE SE HA PRESTADO APOYO PARA SU FORTALECIMIENTO POR PARTE DE ENTIDADES DEL ESTADO</v>
          </cell>
        </row>
        <row r="288">
          <cell r="B288" t="str">
            <v>0700P010 VISITANTES A MUSEOS</v>
          </cell>
        </row>
        <row r="289">
          <cell r="B289" t="str">
            <v>0700P011 PROGRAMAS DE FORMACION AUDIOVISUAL IMPLANTADOS (EN FUNCIONAMIENTO)</v>
          </cell>
        </row>
        <row r="290">
          <cell r="B290" t="str">
            <v>0700P012 NIÑOS BENEFICIADOS EN TALLERES DE FORMACION DE ARTES PARA LA INFANCIA</v>
          </cell>
        </row>
        <row r="291">
          <cell r="B291" t="str">
            <v>0700P013 PUBLICACIONES BAJO EL PROGRAMA "BECAS DE EXCELENCIA DEL INSTITUTO DISTRIOTAL DE CULTURA Y TURISMO, IDCT"</v>
          </cell>
        </row>
        <row r="292">
          <cell r="B292" t="str">
            <v>0700P014 PUBLICACIONES DIDACTICAS Y PEDAGOGICAS</v>
          </cell>
        </row>
        <row r="293">
          <cell r="B293" t="str">
            <v>0700P015 PROGRAMAS CULTURALES PRODUCIDOS</v>
          </cell>
        </row>
        <row r="294">
          <cell r="B294" t="str">
            <v>0700P016 PROGRAMAS CULTURALES EMITIDOS A TRAVES DE RADIO COMUNITARIA</v>
          </cell>
        </row>
        <row r="295">
          <cell r="B295" t="str">
            <v>0700P017 PRODUCCIONES AUDIOVISUALES Y CINEMATOGRAFICAS COLOMBIANAS EXHIBIDAS</v>
          </cell>
        </row>
        <row r="296">
          <cell r="B296" t="str">
            <v>0700P018 NRO DE DOCENTES CAPACITADOS/AÑO</v>
          </cell>
        </row>
        <row r="297">
          <cell r="B297" t="str">
            <v>0700P019 CUPOS GENERADOS POR EL PROYECTO DE "EDUCACION RURAL BASICA" DEL MINISTERIO DE EDUCACION</v>
          </cell>
        </row>
        <row r="298">
          <cell r="B298" t="str">
            <v>0700P020 PRUEBAS A LAS QUE SE LES DIVULGA RESULTADOS (SABER, ICFES, TIMSS Y LLECE)</v>
          </cell>
        </row>
        <row r="299">
          <cell r="B299" t="str">
            <v>0700P021 PROGRAMAS DE EDUCACION SUPERIOR EVALUADOS EN LOS PROCESOS DE CERTIFICACION DE REQUISITOS BASICOS</v>
          </cell>
        </row>
        <row r="300">
          <cell r="B300" t="str">
            <v>0700P022 NUEVOS CUPOS EDUCATIVOS OFRECIDOS POR EL SECTOR OFICIAL</v>
          </cell>
        </row>
        <row r="301">
          <cell r="B301" t="str">
            <v>0700P023 CREDITOS AVALADOS A TRAVES DEL ESQUEMA DEL FONDO NACIONAL DE GARANTIAS</v>
          </cell>
        </row>
        <row r="302">
          <cell r="B302" t="str">
            <v>0700P024 CREDITOS OTORGADOS A LOS ESTRATOS 1, 2 Y 3</v>
          </cell>
        </row>
        <row r="303">
          <cell r="B303" t="str">
            <v>0700P025 CREDITOS UNIVERSITARIOS APROBADOS PARA ESTUDIANTES MATRICULADOS</v>
          </cell>
        </row>
        <row r="304">
          <cell r="B304" t="str">
            <v>0700P026 MUNICIPIOS CON COBERTURA EN LA FORMACION BASICA (PRIMARIA, MEDIA Y SECUNDARIA)</v>
          </cell>
        </row>
        <row r="305">
          <cell r="B305" t="str">
            <v>0700P027 FONDOS MIXTOS DEL SISTEMA NACIONAL DE CULTURA EVALUADOS Y EN SEGUIMIENTO</v>
          </cell>
        </row>
        <row r="306">
          <cell r="B306" t="str">
            <v>0700P028 CENTROS CULTURALES DEL SISTEMA NACIONAL DE CULTURA EVALUADOS Y EN SEGUIMIENTO</v>
          </cell>
        </row>
        <row r="307">
          <cell r="B307" t="str">
            <v>0700P029 CONSEJOS DE ARCHIVISTICA EVALUADOS Y EN SEGUIMIENTO</v>
          </cell>
        </row>
        <row r="308">
          <cell r="B308" t="str">
            <v>0700P030 MONUMENTOS NACIONALES RESTAURADOS O MANTENIDOS</v>
          </cell>
        </row>
        <row r="309">
          <cell r="B309" t="str">
            <v>0700P031 PARQUES ARQUEOLOGICOS RESTAURADOS O MANTENIDOS</v>
          </cell>
        </row>
        <row r="310">
          <cell r="B310" t="str">
            <v>0700P032 CENTROS PILOTO DE FORMACION CULTURAL LEGALMENTE CREADOS</v>
          </cell>
        </row>
        <row r="311">
          <cell r="B311" t="str">
            <v>0700P033 CENTROS DE SERVICIOS ARCHIVISTICOS LEGALMENTE CREADOS Y ASESORADOS</v>
          </cell>
        </row>
        <row r="312">
          <cell r="B312" t="str">
            <v>0700P034 CENTROS PILOTOS DE FORMACION ARQUEOLOGICA LEGALMENTE CREADOS</v>
          </cell>
        </row>
        <row r="313">
          <cell r="B313" t="str">
            <v>0700P035 INVESTIGACIONES EN ARTE Y CULTURA PUBLICADAS</v>
          </cell>
        </row>
        <row r="314">
          <cell r="B314" t="str">
            <v>0700P036 INVESTIGACIONES EN ANTROPOLOGIA E HISTORIA PUBLICADAS</v>
          </cell>
        </row>
        <row r="315">
          <cell r="B315" t="str">
            <v>0700P037 OBRAS DE ARTE MUSICALES REGISTRADAS EN LA "DIRECION NACIONAL DE DERECHOS DE AUTOR"</v>
          </cell>
        </row>
        <row r="316">
          <cell r="B316" t="str">
            <v>0700P038 OBRAS DE ARTE ESCENICAS CULTURA REGISTRADAS EN LA "DIRECION NACIONAL DE DERECHOS DE AUTOR"</v>
          </cell>
        </row>
        <row r="317">
          <cell r="B317" t="str">
            <v>0700P039 OBRAS DE LITERATURA REGISTRADAS EN LA "DIRECION NACIONAL DE DERECHOS DE AUTOR"</v>
          </cell>
        </row>
        <row r="318">
          <cell r="B318" t="str">
            <v>0700P040 EXPOSICIONES DEL ARTE Y LA CULTURA REALIZADAS</v>
          </cell>
        </row>
        <row r="319">
          <cell r="B319" t="str">
            <v>0700P041 PROGRAMAS DE "DIALOGOS DE NACION" PRODUCIDOS Y EMITIDOS POR EL MINISTERIO DE EDUCACION</v>
          </cell>
        </row>
        <row r="320">
          <cell r="B320" t="str">
            <v>0700P042 ESTUDIOS Y PROYECTOS DE CONTRIBUCION A LA LUCHA ANTIPIRATERIA EN EJECUCION (INDUSTRIA CINEMATOGRAFICA, AUDIOVISUAL, RADIAL Y DEL LIBRO)</v>
          </cell>
        </row>
        <row r="321">
          <cell r="B321" t="str">
            <v>0700P043 EJEMPLARES DE LAS MEMORIAS DEL PRIMER SEMINARIO DE ECONOMIA Y CULTURA PUBLICADOS Y DISTRIBUIDOS</v>
          </cell>
        </row>
        <row r="322">
          <cell r="B322" t="str">
            <v>0700P044 EQUIPOS ADQUIRIDOS</v>
          </cell>
        </row>
        <row r="323">
          <cell r="B323" t="str">
            <v>0700P045 AREA ADECUADA</v>
          </cell>
        </row>
        <row r="324">
          <cell r="B324" t="str">
            <v>0700P046 AREA CONSTRUIDA Y DOTADA.</v>
          </cell>
        </row>
        <row r="325">
          <cell r="B325" t="str">
            <v>0700P047 AREA ADQUIRIDA</v>
          </cell>
        </row>
        <row r="326">
          <cell r="B326" t="str">
            <v>0700P048 AGRUPACIONES Y ORQUESTAS SINFONICAS INFANTILES A LAS QUE SE HA BRINDADO APOYO POR PARTE DE LAS ENTIDADES DEL ESTADO</v>
          </cell>
        </row>
        <row r="327">
          <cell r="B327" t="str">
            <v>0700P049 POBLACION ATENDIDA</v>
          </cell>
        </row>
        <row r="328">
          <cell r="B328" t="str">
            <v>0700P050 CAPACITACIONES OFRECIDAS Y REALIZADAS</v>
          </cell>
        </row>
        <row r="329">
          <cell r="B329" t="str">
            <v>0700P051 CENTROS REGIONALES EDUCATIVOS CONSTRUIDOS Y DOTADOS</v>
          </cell>
        </row>
        <row r="330">
          <cell r="B330" t="str">
            <v>0700P052 EDICIONES PUBLICADAS</v>
          </cell>
        </row>
        <row r="331">
          <cell r="B331" t="str">
            <v>0700P053 EDIFICIOS PARA CAPACITACION (CONSTRUIDOS, ADECUADOS)</v>
          </cell>
        </row>
        <row r="332">
          <cell r="B332" t="str">
            <v>0700P054 EMPRESAS A LAS QUE SE HA BRINDADO ASESORIA EN SERVICIOS TECNOLOGICOS POR PARTE DE LA ENTIDADES DEL ESTADO</v>
          </cell>
        </row>
        <row r="333">
          <cell r="B333" t="str">
            <v>0700P055 ESTUDIOS DIFUNDIDOS O DIVULGADOS</v>
          </cell>
        </row>
        <row r="334">
          <cell r="B334" t="str">
            <v>0700P056 ESTUDIOS REALIZADOS</v>
          </cell>
        </row>
        <row r="335">
          <cell r="B335" t="str">
            <v>0700P057 FAMILIAS ATENDIDAS EN TORNO A EPISODIOS DE VIOLENCIA INTRAFAMILIAR</v>
          </cell>
        </row>
        <row r="336">
          <cell r="B336" t="str">
            <v>0700P058 FESTIVALES COMUNITARIOS REALIZADOS</v>
          </cell>
        </row>
        <row r="337">
          <cell r="B337" t="str">
            <v>0700P059 GRUPOS INTERDISCIPLINARIOS CONFORMADOS CON EL FIN DE FORTALECER LA INVESTIGACION EN LA UNIVERSIDAD</v>
          </cell>
        </row>
        <row r="338">
          <cell r="B338" t="str">
            <v>0700P060 OBRAS DE ARTE ADQUIRIDAS POR EL ESTADO Y RESTAURADAS</v>
          </cell>
        </row>
        <row r="339">
          <cell r="B339" t="str">
            <v>0700P061 PROGRAMAS DE APOYO AL DEPORTE</v>
          </cell>
        </row>
        <row r="340">
          <cell r="B340" t="str">
            <v>0700P062 PERSONAS EN CONDICIONES ESPECIALES ATENDIDAS (DISCAPACITADOS, MINORIAS ETNICAS, DESPLAZADOS, ETC.)</v>
          </cell>
        </row>
        <row r="341">
          <cell r="B341" t="str">
            <v>0700P063 TALLERES REALIZADOS</v>
          </cell>
        </row>
        <row r="342">
          <cell r="B342" t="str">
            <v>0700P064 PERSONAS CAPACITADAS</v>
          </cell>
        </row>
        <row r="343">
          <cell r="B343" t="str">
            <v>0700P065 UTILIZACION DE AREA EN ACTIVIDADES PEDAGÒGICAS EN CENTROS EDUCATIVOS</v>
          </cell>
        </row>
        <row r="344">
          <cell r="B344" t="str">
            <v>0700P066 GRADUADOS POR NIVEL DE ESCOLARIDAD</v>
          </cell>
        </row>
        <row r="345">
          <cell r="B345" t="str">
            <v>0700P067 COSTOS DE INVERSION POR CUPOS ESCOLARES</v>
          </cell>
        </row>
        <row r="346">
          <cell r="B346" t="str">
            <v>0700P068 CUPOS EDUCATIVOS OFRECIDOS</v>
          </cell>
        </row>
        <row r="347">
          <cell r="B347" t="str">
            <v>0700P069 GRADOS Y CERTIFICADOS OTORGADOS</v>
          </cell>
        </row>
        <row r="348">
          <cell r="B348" t="str">
            <v>0700P070 INTENSIDAD HORARIA POR CLASE TOMADAS POR LOS ESTUDIANTES</v>
          </cell>
        </row>
        <row r="349">
          <cell r="B349" t="str">
            <v>0700P071 ESTUDIANTES POR HORA DE CLASE</v>
          </cell>
        </row>
        <row r="350">
          <cell r="B350" t="str">
            <v>0700P072 PROMOCION DE ESTUDIANTES (GRADUADOS)</v>
          </cell>
        </row>
        <row r="351">
          <cell r="B351" t="str">
            <v>0700P073 AUSENTISMO EN CLASE</v>
          </cell>
        </row>
        <row r="352">
          <cell r="B352" t="str">
            <v>0700P074 RETIROS DE ESTUDIANTES</v>
          </cell>
        </row>
        <row r="353">
          <cell r="B353" t="str">
            <v>0700P075 DOCENTES POR FACULTAD</v>
          </cell>
        </row>
        <row r="354">
          <cell r="B354" t="str">
            <v>0700P076 VARIACION EN LOS GASTOS DE INVERSION</v>
          </cell>
        </row>
        <row r="355">
          <cell r="B355" t="str">
            <v>0700P077 DEMANDA DE CREDITOS SATISFECHA</v>
          </cell>
        </row>
        <row r="356">
          <cell r="B356" t="str">
            <v>0700P078 ESCUELAS NORMALES SUPERIORES ACREDITADAS POR CALIDAD</v>
          </cell>
        </row>
        <row r="357">
          <cell r="B357" t="str">
            <v>0700P079 ESTANDARES CURRICULARES POR AREAS FORMULADOS</v>
          </cell>
        </row>
        <row r="358">
          <cell r="B358" t="str">
            <v>0700P080 INSTITUCIONES EDUCATIVAS Y CULTURALES DOTADAS CON EQUIPO  ESPECIALIZADO Y MATERIAL TIFLOLOGICO</v>
          </cell>
        </row>
        <row r="359">
          <cell r="B359" t="str">
            <v>0700P081 INVESTIGACIONES (ASESORIAS, ENCUESTAS, VIDEOS, ETC) PUBLICADAS</v>
          </cell>
        </row>
        <row r="360">
          <cell r="B360" t="str">
            <v>0700P082 NUEVOS PROGRAMAS ACADEMICOS EDUCACION SUPERIOR DISEÑADOS O ACTUALIZADOS</v>
          </cell>
        </row>
        <row r="361">
          <cell r="B361" t="str">
            <v>0700P083 VISITANTES A PARQUES ARQUEOLOGICOS</v>
          </cell>
        </row>
        <row r="362">
          <cell r="B362" t="str">
            <v>08000000 SECTOR  INTERIOR Y JUSTICIA</v>
          </cell>
        </row>
        <row r="363">
          <cell r="B363" t="str">
            <v>0800P001 CUPOS DISPONIBLES (PLAZAS PARA REOS) EN LOS ESTABLECIMIENTOS DE RECLUSION DEL ORDEN NACIONAL</v>
          </cell>
        </row>
        <row r="364">
          <cell r="B364" t="str">
            <v>0800P002 SALIDAS EFECTIVAS RESPECTO AL TOT DE SALIDAS</v>
          </cell>
        </row>
        <row r="365">
          <cell r="B365" t="str">
            <v>0800P003 FOLIOS DE MATRICULA INMOBILIARIA SISTEMATIZADOS</v>
          </cell>
        </row>
        <row r="366">
          <cell r="B366" t="str">
            <v>0800P004 OFICINAS INTEGRADAS A LA RED INMOBILIARIA</v>
          </cell>
        </row>
        <row r="367">
          <cell r="B367" t="str">
            <v>0800P005 OFICINAS DE REGISTRO SISTEMATIZADAS ATENDIDAS TECNICAMENTE</v>
          </cell>
        </row>
        <row r="368">
          <cell r="B368" t="str">
            <v>0800P006 OFICINAS INTEGRADAS AL SISTEMA DE INFORMACION</v>
          </cell>
        </row>
        <row r="369">
          <cell r="B369" t="str">
            <v>0800P007 UNIDADES (OFICINAS) RENOVADAS</v>
          </cell>
        </row>
        <row r="370">
          <cell r="B370" t="str">
            <v>0800P008 CUBRIMIENTO DEL VOTO ELECTRONICO</v>
          </cell>
        </row>
        <row r="371">
          <cell r="B371" t="str">
            <v>0800P009 EQUIPOS ADQUIRIDOS Y EN FUNCIONAMIENTO</v>
          </cell>
        </row>
        <row r="372">
          <cell r="B372" t="str">
            <v>0800P010 MANTENIMIENTO Y MEJORAMIENTO DE SEDES</v>
          </cell>
        </row>
        <row r="373">
          <cell r="B373" t="str">
            <v>0800P011 REGISTRADURIAS INCLUIDAS EN EL SISTEMA EN LINEA</v>
          </cell>
        </row>
        <row r="374">
          <cell r="B374" t="str">
            <v>0800P012 ACTIVIDADES PROGRAMADAS POR LA ESCUELA JUDICIAL.</v>
          </cell>
        </row>
        <row r="375">
          <cell r="B375" t="str">
            <v>0800P013 AREA CONSTRUIDA DE DESPACHOS JUDICIALES</v>
          </cell>
        </row>
        <row r="376">
          <cell r="B376" t="str">
            <v>0800P014 IMPLEMENTACION DE CENTROS ESPECIALIZADOS EN MANEJO AMBIENTAL PRODUCTIVO</v>
          </cell>
        </row>
        <row r="377">
          <cell r="B377" t="str">
            <v>0800P015 EMPLEADOS ESCALAFONADOS</v>
          </cell>
        </row>
        <row r="378">
          <cell r="B378" t="str">
            <v>0800P016 ESTUDIOS DE MERCADO ELABORADOS</v>
          </cell>
        </row>
        <row r="379">
          <cell r="B379" t="str">
            <v>0800P017 ESTUDIOS SOBRE CARRERA JUDICIAL REALIZADOS</v>
          </cell>
        </row>
        <row r="380">
          <cell r="B380" t="str">
            <v>0800P018 FUNCIONARIOS ESCALAFONADOS</v>
          </cell>
        </row>
        <row r="381">
          <cell r="B381" t="str">
            <v>0800P019 ASPIRANTES QUE TERMINAN EL CURSO DEL CONSEJO SUPERIOR DE LA JUDICATURA EXIGIDO PARA OCUPAR CARGOS EN LA RAMA JUDICIAL</v>
          </cell>
        </row>
        <row r="382">
          <cell r="B382" t="str">
            <v>0800P020 INICIATIVAS LEGISLATIVAS PRESENTADAS</v>
          </cell>
        </row>
        <row r="383">
          <cell r="B383" t="str">
            <v>0800P021 MEJORAMIENTO DE LAS CONDICIONES DE LOS CENTROS PENITENCIARIOS</v>
          </cell>
        </row>
        <row r="384">
          <cell r="B384" t="str">
            <v>0800P022 MODELOS DE ATENCION Y TRATAMIENTO DROGADICCION (DISEÑADOS O DESARROLADOS) IMPLEMENTADOS</v>
          </cell>
        </row>
        <row r="385">
          <cell r="B385" t="str">
            <v>0800P023 MODELO DE ATENCION Y TRATAMIENTO DROGADICCION DISEÑADOS O DESARROLLADOS</v>
          </cell>
        </row>
        <row r="386">
          <cell r="B386" t="str">
            <v>0800P024 MODELOS EDUCATIVOS PARA EL SISTEMA PENITENCIARIO CARCELARIO</v>
          </cell>
        </row>
        <row r="387">
          <cell r="B387" t="str">
            <v>0800P025 PUBLICACIONES JUDICIALES</v>
          </cell>
        </row>
        <row r="388">
          <cell r="B388" t="str">
            <v>0800P026 PERFILES EDUCACIONALES Y LABORALES</v>
          </cell>
        </row>
        <row r="389">
          <cell r="B389" t="str">
            <v>0800P027 PUNTAJES PROMEDIO DE LAS PRUEBAS DE CONOCIMIENTOS PARA INGRESO A LA RAMA JUDICIAL</v>
          </cell>
        </row>
        <row r="390">
          <cell r="B390" t="str">
            <v>0800P028 PUNTAJES PROMEDIO DE LOS ASPIRANTES EN LOS MODULOS DEL CURSO REQUERIDO PARA OCUPAR CARGOS EN LA RAMA JUDICIAL</v>
          </cell>
        </row>
        <row r="391">
          <cell r="B391" t="str">
            <v>0800P029 SERVIDORES JUDICIALES ESCALAFONADOS</v>
          </cell>
        </row>
        <row r="392">
          <cell r="B392" t="str">
            <v>0800P030 SERVIDORES JUDICIALES EVALUADOS</v>
          </cell>
        </row>
        <row r="393">
          <cell r="B393" t="str">
            <v>0800P031 AREA AMPLIADA DE DESPACHOS JUDICIALES</v>
          </cell>
        </row>
        <row r="394">
          <cell r="B394" t="str">
            <v>0800P032 AREA DESPACHOS JUDICIALES A LA QUE SE HA REALIZADO MANTENIMIENTO</v>
          </cell>
        </row>
        <row r="395">
          <cell r="B395" t="str">
            <v>0800P033 EJECUCION DE ESTADISTICAS</v>
          </cell>
        </row>
        <row r="396">
          <cell r="B396" t="str">
            <v>0800P034 EJECUCION DE LEGISLATIVOS</v>
          </cell>
        </row>
        <row r="397">
          <cell r="B397" t="str">
            <v>0800P035 EJECUCION DE ARCHIVOS</v>
          </cell>
        </row>
        <row r="398">
          <cell r="B398" t="str">
            <v>0800P036 EJECUCION DE MODELOS</v>
          </cell>
        </row>
        <row r="399">
          <cell r="B399" t="str">
            <v>0800P037 DESPACHOS INTERVENIDOS</v>
          </cell>
        </row>
        <row r="400">
          <cell r="B400" t="str">
            <v>0800P038 EJECUCION PLANES DE SEGURIDAD</v>
          </cell>
        </row>
        <row r="401">
          <cell r="B401" t="str">
            <v>0800P039 LISTADO DE ELEGIBLES</v>
          </cell>
        </row>
        <row r="402">
          <cell r="B402" t="str">
            <v>0800P040 CUMPLIMIENTO INTENSIDAD ACADEMICA PROGRAMADA FUNCIONARIOS</v>
          </cell>
        </row>
        <row r="403">
          <cell r="B403" t="str">
            <v>0800P041 CUMPLIMIENTO INTENSIDAD ACADEMICA PROGRAMADA EMPLEADOS</v>
          </cell>
        </row>
        <row r="404">
          <cell r="B404" t="str">
            <v>0800P042 CAPACIDAD DE ATENCION A USUARIOS</v>
          </cell>
        </row>
        <row r="405">
          <cell r="B405" t="str">
            <v>0800P043 CAPACIDAD AREA DESPACHOS JUDICIALES INTERVENIDA</v>
          </cell>
        </row>
        <row r="406">
          <cell r="B406" t="str">
            <v>0800P044 EQUIDAD EN EL ACCESO</v>
          </cell>
        </row>
        <row r="407">
          <cell r="B407" t="str">
            <v>0800P045 TRANSMISION DIGITAL COLECTIVA</v>
          </cell>
        </row>
        <row r="408">
          <cell r="B408" t="str">
            <v>0800P046 CULTURA ORGANIZACIONAL</v>
          </cell>
        </row>
        <row r="409">
          <cell r="B409" t="str">
            <v>0800P047 UTILIZACION DE SOFTWARE DE GESTION JUDICIAL</v>
          </cell>
        </row>
        <row r="410">
          <cell r="B410" t="str">
            <v>0800P048 DESCONCENTRACION TAREAS ADMINISTRATIVAS EN DESPACHOS JUDICIALES</v>
          </cell>
        </row>
        <row r="411">
          <cell r="B411" t="str">
            <v>0800P049 DESPACHOS SISTEMATIZADOS NIVEL NACIONAL</v>
          </cell>
        </row>
        <row r="412">
          <cell r="B412" t="str">
            <v>0800P050 INFRAESTRUCTURA TECNOLOGICA INSTALADA A NIVEL NACIONAL</v>
          </cell>
        </row>
        <row r="413">
          <cell r="B413" t="str">
            <v>0800P051 SERVICIOS INFORMATICOS IMPLEMENTADOS</v>
          </cell>
        </row>
        <row r="414">
          <cell r="B414" t="str">
            <v>09000000 SECTOR MEDIO AMBIENTE</v>
          </cell>
        </row>
        <row r="415">
          <cell r="B415" t="str">
            <v>0900P001 OCUPACION DEL ESPACIO PUBLICO</v>
          </cell>
        </row>
        <row r="416">
          <cell r="B416" t="str">
            <v>0900P002 ASENTAMIENTOS HUMANOS EN ZONAS DE ALTO RIESGO.</v>
          </cell>
        </row>
        <row r="417">
          <cell r="B417" t="str">
            <v>0900P003 BOLETINES HIDROMETEOROLOGICA Y AMBIENTAL</v>
          </cell>
        </row>
        <row r="418">
          <cell r="B418" t="str">
            <v>0900P004 CAPACITADOS EN SISTEMAS NACIONALES Y/O REGIONALES DE AREAS PROTEGIDAS</v>
          </cell>
        </row>
        <row r="419">
          <cell r="B419" t="str">
            <v>0900P005 METODOLOGIAS IMPLEMENTADAS PARA LA VALORACION DE SERVICIOS AMBIENTALES</v>
          </cell>
        </row>
        <row r="420">
          <cell r="B420" t="str">
            <v>0900P006 DESARROLLO DE MODELOS INTERPRETATIVOS</v>
          </cell>
        </row>
        <row r="421">
          <cell r="B421" t="str">
            <v>0900P007 ÄREAS CON ESTRATEGIAS IMPLEMENTADAS DE PROTECCION Y CONTROL PARA EL SISTEMA DE PARQUES NACIONALES, SPNN</v>
          </cell>
        </row>
        <row r="422">
          <cell r="B422" t="str">
            <v>0900P008 ESTRATEGIA DE PROTECCION Y CONTROL DEL SPNN OPERANDO.</v>
          </cell>
        </row>
        <row r="423">
          <cell r="B423" t="str">
            <v>0900P009 CONVENIOS Y CONTRATOS SUSCRITOS Y/O EN DESARROLLO EN EL MARCO DEL FONDO NACIONAL AMBIENTAL, FONAM</v>
          </cell>
        </row>
        <row r="424">
          <cell r="B424" t="str">
            <v>0900P010 ACUERDOS CON COMUNIDADES PARA LA CONSERVACION DE ECOSISTEMAS ESTRATEGICOS (NACIONALES, REGIONALES Y LOCALES)</v>
          </cell>
        </row>
        <row r="425">
          <cell r="B425" t="str">
            <v>0900P011 DIAGNOSTICOS PARTICIPATIVOS DE CARACTERIZACION DE RECURSOS SOLIDOS REALIZADOS</v>
          </cell>
        </row>
        <row r="426">
          <cell r="B426" t="str">
            <v>0900P012 ESTACIONES AUTOMATICAS PROGRAMADAS</v>
          </cell>
        </row>
        <row r="427">
          <cell r="B427" t="str">
            <v>0900P013 CONVENIOS SUSCRITOS DE ASISTENCIA TECNICA</v>
          </cell>
        </row>
        <row r="428">
          <cell r="B428" t="str">
            <v>0900P014 ESTACIONES ATENDIDAS</v>
          </cell>
        </row>
        <row r="429">
          <cell r="B429" t="str">
            <v>0900P015 USUARIOS ATENDIDOS</v>
          </cell>
        </row>
        <row r="430">
          <cell r="B430" t="str">
            <v>0900P016 MANTENIMIENTO DE ESTACIONES DE RADIOSONDEO</v>
          </cell>
        </row>
        <row r="431">
          <cell r="B431" t="str">
            <v>0900P017 MEDICIONES ULTRAVIOLETA BETA, UV-B</v>
          </cell>
        </row>
        <row r="432">
          <cell r="B432" t="str">
            <v>0900P018 MEDICIONES ULTRAVIOLETA ALFA, UV-A</v>
          </cell>
        </row>
        <row r="433">
          <cell r="B433" t="str">
            <v>0900P019 MEDICIONES DE RADIACION GLOBAL</v>
          </cell>
        </row>
        <row r="434">
          <cell r="B434" t="str">
            <v>0900P020 MEDICIONES RADIACION ATMOSFERICA</v>
          </cell>
        </row>
        <row r="435">
          <cell r="B435" t="str">
            <v>0900P021 MEDICIONES RADIACION TERRESTRE</v>
          </cell>
        </row>
        <row r="436">
          <cell r="B436" t="str">
            <v>0900P022 MEDICIONES EMISION DE GASES CON EFECTO INVERNADERO</v>
          </cell>
        </row>
        <row r="437">
          <cell r="B437" t="str">
            <v>0900P023 MEDICIONES CONCENTRACION DE OZONO</v>
          </cell>
        </row>
        <row r="438">
          <cell r="B438" t="str">
            <v>0900P024 FUENTES Y SUMIDEROS DE AGUA IDENTIFICADOS</v>
          </cell>
        </row>
        <row r="439">
          <cell r="B439" t="str">
            <v>0900P025 ESTUDIOS DE CARACTERIZACION CULTURAL DE LAS ETNIAS REALIZADOS</v>
          </cell>
        </row>
        <row r="440">
          <cell r="B440" t="str">
            <v>0900P026 MAPAS DE ZONAS DE RIESGO SUSCEPTIBLE A INUNDACION</v>
          </cell>
        </row>
        <row r="441">
          <cell r="B441" t="str">
            <v>0900P027 MAPAS DE ZONAS DE RIESGO POR VOLUMENES DE PRECIPITACION</v>
          </cell>
        </row>
        <row r="442">
          <cell r="B442" t="str">
            <v>0900P028 MAPAS DE ZONAS DE RIESGO POR NIVELES Y CAUDALES</v>
          </cell>
        </row>
        <row r="443">
          <cell r="B443" t="str">
            <v>0900P029 LABORATORIOS DE AGUAS CONSTRUIDOS</v>
          </cell>
        </row>
        <row r="444">
          <cell r="B444" t="str">
            <v>0900P030 AREA DE PLANTACIONES DE PINO Y EUCALIPTO APROVECHADAS</v>
          </cell>
        </row>
        <row r="445">
          <cell r="B445" t="str">
            <v>0900P031 COMUNIDADES CAMPESINAS QUE EJERCEN ACTIVIDAD ECOTURISTICA</v>
          </cell>
        </row>
        <row r="446">
          <cell r="B446" t="str">
            <v>0900P032 ALEVINOS SEMBRADOS</v>
          </cell>
        </row>
        <row r="447">
          <cell r="B447" t="str">
            <v>0900P033 ALEVINOS LIBERADOS</v>
          </cell>
        </row>
        <row r="448">
          <cell r="B448" t="str">
            <v>0900P034 LONGITUD DE CAÑO DESTAPONADO</v>
          </cell>
        </row>
        <row r="449">
          <cell r="B449" t="str">
            <v>0900P035 LONGITUD DE CAÑO RECUPERADO</v>
          </cell>
        </row>
        <row r="450">
          <cell r="B450" t="str">
            <v>0900P036 ESPECIES CONSERVADAS Y MANTENIDAS EN ESTACIONES EXPERIMENTALES</v>
          </cell>
        </row>
        <row r="451">
          <cell r="B451" t="str">
            <v>0900P037 ARTICULOS DE CARACTER CIENTIFICO PUBLICADOS</v>
          </cell>
        </row>
        <row r="452">
          <cell r="B452" t="str">
            <v>0900P038 MONITOREO DE VIABILIDDA DE SEMILLAS</v>
          </cell>
        </row>
        <row r="453">
          <cell r="B453" t="str">
            <v>0900P039 PROYECTOS PRODUCTIVOS SOSTENIBLES</v>
          </cell>
        </row>
        <row r="454">
          <cell r="B454" t="str">
            <v>0900P040 FORMULACION DE PROYECTOS DE PROCESOS DE TECNOLOGIAS LIMPIAS</v>
          </cell>
        </row>
        <row r="455">
          <cell r="B455" t="str">
            <v>0900P041 CONSULTORIAS Y ESTUDIOS TECNICOS REALIZADAS EN EL TEMA DE AREAS PROTEGIDAS</v>
          </cell>
        </row>
        <row r="456">
          <cell r="B456" t="str">
            <v>0900P042 REGLAMENTACIONES Y ACUERDOS  EMITIDOS EN EL TEMA SOBRE EL FONDO NACIOANL AMBIENTAL, FONAM</v>
          </cell>
        </row>
        <row r="457">
          <cell r="B457" t="str">
            <v>0900P043 EVENTOS REALIZADOS POR LA UNIDAD ADMINISTRATIVA ESPACIAL DE PARQUES NACIONALES, UAESPNN SOBRE EL TEMA DE AREAS PROTEGIDAS</v>
          </cell>
        </row>
        <row r="458">
          <cell r="B458" t="str">
            <v>0900P044 AREA ADQUIRIDA Y CONSERVADA</v>
          </cell>
        </row>
        <row r="459">
          <cell r="B459" t="str">
            <v>0900P045 PROYECTOS PRODUCTIVOS SOSTENIBLE</v>
          </cell>
        </row>
        <row r="460">
          <cell r="B460" t="str">
            <v>0900P046 MUNICIPIOS CON PROGRAMA DE EDUCACION AMBIENTAL EN EL MANEJO INTEGRAL DE RESIDUOS SOLIDOS.</v>
          </cell>
        </row>
        <row r="461">
          <cell r="B461" t="str">
            <v>0900P047 DIAGNOSTICOS PARTICIPATIVOS REALIZADOS</v>
          </cell>
        </row>
        <row r="462">
          <cell r="B462" t="str">
            <v>0900P048 PROYECTOS DE PROCESOS DE TECNOLOGIAS LIMPIAS</v>
          </cell>
        </row>
        <row r="463">
          <cell r="B463" t="str">
            <v>0900P049 DEMANDA VS OFERTA DE AGUA</v>
          </cell>
        </row>
        <row r="464">
          <cell r="B464" t="str">
            <v>0900P050 CARGA DE DBO</v>
          </cell>
        </row>
        <row r="465">
          <cell r="B465" t="str">
            <v>0900P051 CARGA DE SST</v>
          </cell>
        </row>
        <row r="466">
          <cell r="B466" t="str">
            <v>0900P052 DISEÑOS DE PLANTAS TRATAMIENTO DE AGUA</v>
          </cell>
        </row>
        <row r="467">
          <cell r="B467" t="str">
            <v>0900P053 FUENTES IDENTIFICADAS DE EMISION DE GASES EFECTO INVERNADERO</v>
          </cell>
        </row>
        <row r="468">
          <cell r="B468" t="str">
            <v>0900P054 DENSIDAD DE POBLACION</v>
          </cell>
        </row>
        <row r="469">
          <cell r="B469" t="str">
            <v>0900P055 TASA DE FERTILIDAD</v>
          </cell>
        </row>
        <row r="470">
          <cell r="B470" t="str">
            <v>0900P056 CAMBIO DE USOS DE LA TIERRA</v>
          </cell>
        </row>
        <row r="471">
          <cell r="B471" t="str">
            <v>0900P057 SUPERFICIE EN USO</v>
          </cell>
        </row>
        <row r="472">
          <cell r="B472" t="str">
            <v>0900P058 INDICE DE DEGRADACION DEL SUELO</v>
          </cell>
        </row>
        <row r="473">
          <cell r="B473" t="str">
            <v>0900P059 POBLACION EXPUESTA A DESASTRES</v>
          </cell>
        </row>
        <row r="474">
          <cell r="B474" t="str">
            <v>0900P060 RESERVAS COMO PORCENTAJE DE RESERVAS PROBADAS ANUALMENTE</v>
          </cell>
        </row>
        <row r="475">
          <cell r="B475" t="str">
            <v>0900P061 VEHICULOS PER CAPITA</v>
          </cell>
        </row>
        <row r="476">
          <cell r="B476" t="str">
            <v>0900P062 DISTRIBUCION DEL PARQUE AUTOMOTOR</v>
          </cell>
        </row>
        <row r="477">
          <cell r="B477" t="str">
            <v>0900P063 RECICLADO DE RESIDUOS DOMESTICOS E INDUSTRIALES</v>
          </cell>
        </row>
        <row r="478">
          <cell r="B478" t="str">
            <v>0900P064 MUNICIPIOS CON SISTEMA DE DESCONTAMINACION</v>
          </cell>
        </row>
        <row r="479">
          <cell r="B479" t="str">
            <v>0900P065 CAPACIDAD DE TRATAMIENTO</v>
          </cell>
        </row>
        <row r="480">
          <cell r="B480" t="str">
            <v>10000000 SECTOR ADMINISTRACION DEL ESTADO</v>
          </cell>
        </row>
        <row r="481">
          <cell r="B481" t="str">
            <v>1000P001 PARTICIPACION ELECTORAL</v>
          </cell>
        </row>
        <row r="482">
          <cell r="B482" t="str">
            <v>1000P002 NUEVAS ALTERNATIVAS POLITICAS (PROGRAMAS, ACCIONES, LEYES, DECRETOS, ESTRATEGIAS, ETC)</v>
          </cell>
        </row>
        <row r="483">
          <cell r="B483" t="str">
            <v>1000P003 PEQUEÑAS Y MEDIANAS EMPRESAS, PYMES CON SISTEMA DE DECLARACION Y PAGO ELECTRONICO</v>
          </cell>
        </row>
        <row r="484">
          <cell r="B484" t="str">
            <v>1000P004 VARIACION MARGINAL DEL RECAUDO REAL</v>
          </cell>
        </row>
        <row r="485">
          <cell r="B485" t="str">
            <v>1000P005 TASA DE CRECIMIENTO REAL PROMEDIO DEL RECAUDO</v>
          </cell>
        </row>
        <row r="486">
          <cell r="B486" t="str">
            <v>1000P006 ELASTICIDAD DEL RECAUDO DE LOS IMPUESTOS FRENTE AL PIB DEPARTAMENTAL.</v>
          </cell>
        </row>
        <row r="487">
          <cell r="B487" t="str">
            <v>1000P007 PARTICIPACION PORCENTUAL DE CAD IMPUESTO EN LOS INGRESOS TRIBUTARIOS TERRITORIALES Y EN LOS INGRESOS CORRIENTES</v>
          </cell>
        </row>
        <row r="488">
          <cell r="B488" t="str">
            <v>1000P008 RENDIMIENTO DE RECAUDOS</v>
          </cell>
        </row>
        <row r="489">
          <cell r="B489" t="str">
            <v>1000P009 ESFUERZO FISCAL REAL</v>
          </cell>
        </row>
        <row r="490">
          <cell r="B490" t="str">
            <v>1000P101 BENEFICIARIOS DE LOS PROGRAMAS (AUXILIOS DE MANUTENCION, ASEO, ETC) DE LA RED DE SOLIDARIDAD SOCIAL, RSS</v>
          </cell>
        </row>
        <row r="491">
          <cell r="B491" t="str">
            <v>1000P102 FAMILIAS BENEFICIARIAS DEL PROGRAMA (AUXILIOS DE MANUTENCION, ASEO, ETC) DE LA RED DE SOLIDARIDAD SOCIAL, RSS</v>
          </cell>
        </row>
        <row r="492">
          <cell r="B492" t="str">
            <v>1000P103 CONTRATOS PARA LA ATENCION A LA COMUNIDAD</v>
          </cell>
        </row>
        <row r="493">
          <cell r="B493" t="str">
            <v>1000P104 BENEFICIARIOS DE LOS USUARIOS DE AYUDA HUMANITARIA</v>
          </cell>
        </row>
        <row r="494">
          <cell r="B494" t="str">
            <v>1000P105 EVENTOS DE DESPLAZAMIENTO MASIVO REGISTRADO</v>
          </cell>
        </row>
        <row r="495">
          <cell r="B495" t="str">
            <v>1000P106 ORGANIZACIONES NO GUBERNAMENTALES, ONGS CONTRATADAS PARA LA ATENCION HUMANITARIA DE EMERGENCIA</v>
          </cell>
        </row>
        <row r="496">
          <cell r="B496" t="str">
            <v>1000P107 UNIDADES DE ATENCION Y ORIENTACION (UAO) CONFORMADAS Y FORTALECIDAS</v>
          </cell>
        </row>
        <row r="497">
          <cell r="B497" t="str">
            <v>1000P108 ASISTENCIAS TECNICAS CONTRATADAS</v>
          </cell>
        </row>
        <row r="498">
          <cell r="B498" t="str">
            <v>1000P109 ALIANZAS FIRMADAS PARA AYUDAS A DESPLAZADOS</v>
          </cell>
        </row>
        <row r="499">
          <cell r="B499" t="str">
            <v>1000P110 FAMILIAS DESPLAZADAS RETORNADAS POR PROGRAMAS DE LA RSS</v>
          </cell>
        </row>
        <row r="500">
          <cell r="B500" t="str">
            <v>1000P111 PERSONAS BENEFICIADAS CON DISTRIBUCION DE ALIMENTOS</v>
          </cell>
        </row>
        <row r="501">
          <cell r="B501" t="str">
            <v>1000P112 COMUNIDADES BENEFICIARIAS DE PROGRAMAS DE FORTALECIMIENTO A CAPACIDAD LOCAL</v>
          </cell>
        </row>
        <row r="502">
          <cell r="B502" t="str">
            <v>1000P113 MUNICIPIOS CON IMPLANTACION DE SISTEMA DE MONITOREO Y SEGUIMIENTO A POYECTOS</v>
          </cell>
        </row>
        <row r="503">
          <cell r="B503" t="str">
            <v>1000P114 NRO DE LAS UNIDADES COMUNITARIAS DESPLAZADAS QUE SE HAN RETORNADO O REUBICADO</v>
          </cell>
        </row>
        <row r="504">
          <cell r="B504" t="str">
            <v>1000P115 PLANES DE DESARROLLO INTEGRALES Y PILOTO DESARROLLADOS POR LA ENTIDAD</v>
          </cell>
        </row>
        <row r="505">
          <cell r="B505" t="str">
            <v>1000P116 NRO DE ESTUDIOS DE CARACTERIZACION REALIZADOS</v>
          </cell>
        </row>
        <row r="506">
          <cell r="B506" t="str">
            <v>1000P117 CONFORMACION DE LA COMISION HUMANITARIA.</v>
          </cell>
        </row>
        <row r="507">
          <cell r="B507" t="str">
            <v>1000P118 ACUERDOS SUSCRITOS O ESTABLECIDOS PARA PREVENIR EL DESPLAZAMIENTO MASIVO</v>
          </cell>
        </row>
        <row r="508">
          <cell r="B508" t="str">
            <v>1000P119 CONFORMACION DE UNIDADES DE ATENCION Y ORIENTACION EN MUNICIPIOS RECEPTORES</v>
          </cell>
        </row>
        <row r="509">
          <cell r="B509" t="str">
            <v>1000P120 CONFORMACION DE REDES COMUNITARIAS, MECANISMOS DE COMUNICACION Y ALERTAS TEMPRANAS</v>
          </cell>
        </row>
        <row r="510">
          <cell r="B510" t="str">
            <v>1000P121 PPRESTACION DE SERVICIOS TEMPORALES</v>
          </cell>
        </row>
        <row r="511">
          <cell r="B511" t="str">
            <v>1000P122 NRO DE COMITES DE PREVENCION Y ALERTAS TEMPRANAS CONFORMADOS</v>
          </cell>
        </row>
        <row r="512">
          <cell r="B512" t="str">
            <v>1000P123 NRO DE PROGRAMAS Y PROYECTOS ECONOMICOS ASOCIATIVOS Y COMUNITARIOS PUESTOS EN MARCHA</v>
          </cell>
        </row>
        <row r="513">
          <cell r="B513" t="str">
            <v>1000P124 NRO DE MODELOS DE SEGURIDAD DESARROLLADOS E IMPLEMENTADOS</v>
          </cell>
        </row>
        <row r="514">
          <cell r="B514" t="str">
            <v>1000P125 NRO DE FAMILIAS QUE TUVIERON ACCESO A TIERRAS (RURAL)</v>
          </cell>
        </row>
        <row r="515">
          <cell r="B515" t="str">
            <v>1000P126 NRO DE FAMILIAS QUE TUVIERON ACCESO A PREDIOS (RURALES O URBANOS)</v>
          </cell>
        </row>
        <row r="516">
          <cell r="B516" t="str">
            <v>1000P127 NRO DE FAMILIAS QUE TUVIERON ACCESO A PLANES DE MEJORAMIENTO DE PREDIOS (RURALES O URBANOS)</v>
          </cell>
        </row>
        <row r="517">
          <cell r="B517" t="str">
            <v>1000P128 NRO DE PROYECTOS DE INFRAESTRUCTURA DESARROLLADOS</v>
          </cell>
        </row>
        <row r="518">
          <cell r="B518" t="str">
            <v>1000P129 CONSULTARIAS REALIZADAS PARA LA REVISION DE LA NORMATIVIDAD</v>
          </cell>
        </row>
        <row r="519">
          <cell r="B519" t="str">
            <v>1000P130 NRO DE ESTRATEGIAS PARA ORGANIZAR Y FORTALECER LA PARTICIPACION DEPARTAMENTAL Y MUNICIPAL IMPLEMENTADAS</v>
          </cell>
        </row>
        <row r="520">
          <cell r="B520" t="str">
            <v>1000P131 NRO DE NUEVOS LINEAMIENTOS Y PROCEDIMIENTOS ESTABLECIDOS (ADJUDICACION DE TIERRAS, SUBSIDIOS DE VIVIENDA, PROTECCION A LA PRODUCCION CAMPESINA, MECANISMOS DE COMERCIALIZACION, ETC)</v>
          </cell>
        </row>
        <row r="521">
          <cell r="B521" t="str">
            <v>1000P132 ESTRATEGIAS Y ACCIONES DESARROLLADAS PARA FORTALECER LOS DIFERENTES FONDOS DE AYUDA</v>
          </cell>
        </row>
        <row r="522">
          <cell r="B522" t="str">
            <v>1000P133 ESTRATEGIAS Y ACCIONES DESARROLLADAS PARA FORTALECER LOS DIFERENTES OBSERVATORIOS DE DESPLAZAMIENTO</v>
          </cell>
        </row>
        <row r="523">
          <cell r="B523" t="str">
            <v>1000P134 AUDITORIAS EXTERNAS CONTRATADAS</v>
          </cell>
        </row>
        <row r="524">
          <cell r="B524" t="str">
            <v>1000P135 NRO DE SISTEMAS DE INFORMACION Y ALERTAS TEMPRANAS IMPLANTADOS</v>
          </cell>
        </row>
        <row r="525">
          <cell r="B525" t="str">
            <v>1000P201 COBERTURA CON LA IMPLEMENTACION DEL SISTEMA DE GESTION</v>
          </cell>
        </row>
        <row r="526">
          <cell r="B526" t="str">
            <v>1000P202 COBERTURA CON LA IMPLEMENTACION DEL SISTEMA DATAWAREHOUSE</v>
          </cell>
        </row>
        <row r="527">
          <cell r="B527" t="str">
            <v>1000P203 PROGRAMACION DE EVENTOS DE DIVULGACION</v>
          </cell>
        </row>
        <row r="528">
          <cell r="B528" t="str">
            <v>1000P204 ESTUDIOS REALIZADOS</v>
          </cell>
        </row>
        <row r="529">
          <cell r="B529" t="str">
            <v>1000P205 PRODUCTOS ESPERADOS POR CONTRATOS SUSCRITOS</v>
          </cell>
        </row>
        <row r="530">
          <cell r="B530" t="str">
            <v>1000P301 SEMINARIOS O EVENTOS REALIZADOS</v>
          </cell>
        </row>
        <row r="531">
          <cell r="B531" t="str">
            <v>1000P302 INFORMES PRESENTADOS</v>
          </cell>
        </row>
        <row r="532">
          <cell r="B532" t="str">
            <v>1000P303 PROYECTOS Y/O PROGRAMAS SELECCIONADOS (PARA SER: IMPULSADOS, FINANCIADOS, EVALUADOS, ASESORADOS, ETC)</v>
          </cell>
        </row>
        <row r="533">
          <cell r="B533" t="str">
            <v>1000P304 ASISTENCIA TECNICA A ENTIDADES</v>
          </cell>
        </row>
        <row r="534">
          <cell r="B534" t="str">
            <v>1000P305 ACTUALIZACION DE DOCUMENTOS</v>
          </cell>
        </row>
        <row r="535">
          <cell r="B535" t="str">
            <v>1000P306 PROPUESTA DE LEY MARCO - NORMAS REGLAMENTARIAS PRESENTADAS A CONGRESO</v>
          </cell>
        </row>
        <row r="536">
          <cell r="B536" t="str">
            <v>1000P307 DIAGNOSTICO DE OFICINAS DE PLANEACION REALIZADOS</v>
          </cell>
        </row>
        <row r="537">
          <cell r="B537" t="str">
            <v>1000P308 SEMINARIOS PARA LA IMPLEMENTACION DEL SINAGEP</v>
          </cell>
        </row>
        <row r="538">
          <cell r="B538" t="str">
            <v>1000P309 INSTITUCIONES FORTALECIDAS PARA LA IMPLEMENTACION DEL SINAGEP</v>
          </cell>
        </row>
        <row r="539">
          <cell r="B539" t="str">
            <v>1000P310 DOCUMENTOS DE DISEÑO DE ESTRATEGIAS DE CAPACITACION.</v>
          </cell>
        </row>
        <row r="540">
          <cell r="B540" t="str">
            <v>1000P311 CONVENIOS CON INSTITUCIONES DE EDUCACION SUPERIOR.</v>
          </cell>
        </row>
        <row r="541">
          <cell r="B541" t="str">
            <v>1000P313 DISEÑOS DE SISTEMAS DE TRANSPORTE PUBLICO URBANO Y MASIVO PRESENTADOS AL DNP</v>
          </cell>
        </row>
        <row r="542">
          <cell r="B542" t="str">
            <v>1000P314 DOCUMENTOS E INVESTIGACIONES QUE PERMITAN LA GESTION TERRITORIAL DISEÑADOS</v>
          </cell>
        </row>
        <row r="543">
          <cell r="B543" t="str">
            <v>1000P315 PROYECTOS ESTRUCTURADOS DENTRO DEL MARCO DE LA POLITICA DE CONCESIONES EN TRANSPORTE</v>
          </cell>
        </row>
        <row r="544">
          <cell r="B544" t="str">
            <v>1000P316 ACTIVIDADES DE BIENESTAR REALIZADAS</v>
          </cell>
        </row>
        <row r="545">
          <cell r="B545" t="str">
            <v>1000P317 DOCUMENTOS A PUBLICAR</v>
          </cell>
        </row>
        <row r="546">
          <cell r="B546" t="str">
            <v>1000P318 MATERIALES Y SUMINISTROS ADQUIRIDOS</v>
          </cell>
        </row>
        <row r="547">
          <cell r="B547" t="str">
            <v>1000P319 CUPOS DE CAPACITACION OFRECIDOS</v>
          </cell>
        </row>
        <row r="548">
          <cell r="B548" t="str">
            <v>1000P320 PRODUCTOS O INFORMES RECIBIDOS A SATISFACCION</v>
          </cell>
        </row>
        <row r="549">
          <cell r="B549" t="str">
            <v>1000P321 REPOSICION DE EQUIPOS</v>
          </cell>
        </row>
        <row r="550">
          <cell r="B550" t="str">
            <v>1000P322 SERVICIO DE MANTENIMIENTO PREVENTIVO Y CORRECTIVO A EQUIPOS</v>
          </cell>
        </row>
        <row r="551">
          <cell r="B551" t="str">
            <v>1000P323 LIQUIDACION FINAL FONDOS REGIONALES DE INVERSION CORPES</v>
          </cell>
        </row>
        <row r="552">
          <cell r="B552" t="str">
            <v>1000P324 ADECUACIONES INSTITUCIONALES EJECUTADAS</v>
          </cell>
        </row>
        <row r="553">
          <cell r="B553" t="str">
            <v>1000P325 ADQUISICION DE SOFTWARE</v>
          </cell>
        </row>
        <row r="554">
          <cell r="B554" t="str">
            <v>1000P326 CONSULTARIAS CONTRATADAS</v>
          </cell>
        </row>
        <row r="555">
          <cell r="B555" t="str">
            <v>1000P327 ELABORACION DE TERMINOS DE REFERENCIA</v>
          </cell>
        </row>
        <row r="556">
          <cell r="B556" t="str">
            <v>1000P328 ESTUDIOS Y MANUALES REVISADOS</v>
          </cell>
        </row>
        <row r="557">
          <cell r="B557" t="str">
            <v>1000P329 ACTIVIDADES PREVIAS AL DESEMBOLSO (REQUISITOS DE OBLIGATORIO CUMPLIMIENTO: CARTAS DE COMPROMISO, POLIZAS, CONVENIOS, ETC)</v>
          </cell>
        </row>
        <row r="558">
          <cell r="B558" t="str">
            <v>1000P401 AREA ADECUADA EN INFRAESTRUCTURA</v>
          </cell>
        </row>
        <row r="559">
          <cell r="B559" t="str">
            <v>1000P402 AREA ADQUIRIDA PARA SEDES</v>
          </cell>
        </row>
        <row r="560">
          <cell r="B560" t="str">
            <v>1000P403 EQUIPOS ADECUADOS</v>
          </cell>
        </row>
        <row r="561">
          <cell r="B561" t="str">
            <v>1000P404 EQUIPOS OPERATIVOS ESPECIALIZADOS ADQUIRIDOS</v>
          </cell>
        </row>
        <row r="562">
          <cell r="B562" t="str">
            <v>1000P405 FUNCIONARIOS CON EQUIPOS DE COMUNICACION (RADIOS)</v>
          </cell>
        </row>
        <row r="563">
          <cell r="B563" t="str">
            <v>1000P406 TARJETAS DECADACTILARES SISTEMATIZADAS</v>
          </cell>
        </row>
        <row r="564">
          <cell r="B564" t="str">
            <v>1000P407 VEHICULOS ADQUIRIDOS</v>
          </cell>
        </row>
        <row r="565">
          <cell r="B565" t="str">
            <v>1000P501 AREA DE SEDES NACIONALES MEJORADAS</v>
          </cell>
        </row>
        <row r="566">
          <cell r="B566" t="str">
            <v>1000P502 AREA DOTADA SEDE NACIONAL</v>
          </cell>
        </row>
        <row r="567">
          <cell r="B567" t="str">
            <v>1000P503 SEDES EN EL EXTERIOR MEJORADAS</v>
          </cell>
        </row>
        <row r="568">
          <cell r="B568" t="str">
            <v>1000P504 SERVICIOS TECNOLOGICOS</v>
          </cell>
        </row>
        <row r="569">
          <cell r="B569" t="str">
            <v>11000000 SECTOR AGROPECUARIO</v>
          </cell>
        </row>
        <row r="570">
          <cell r="B570" t="str">
            <v>1100P001 EMPRESAS GENERADAS</v>
          </cell>
        </row>
        <row r="571">
          <cell r="B571" t="str">
            <v>1100P002 DISTRITOS DE RIEGO TERMINADOS</v>
          </cell>
        </row>
        <row r="572">
          <cell r="B572" t="str">
            <v>1100P003 HECTAREAS PROTEGIDAS DE INUNDACIONES</v>
          </cell>
        </row>
        <row r="573">
          <cell r="B573" t="str">
            <v>1100P004 FUENTES DE AGUA CANALIZADAS</v>
          </cell>
        </row>
        <row r="574">
          <cell r="B574" t="str">
            <v>1100P005 PROYECTOS REALIZADOS POR ALIANZAS</v>
          </cell>
        </row>
        <row r="575">
          <cell r="B575" t="str">
            <v>1100P006 EMPRESAS DE INNOVACION</v>
          </cell>
        </row>
        <row r="576">
          <cell r="B576" t="str">
            <v>1100P007 PERSONAS BENEFICIADAS CON LAS TRANSFERENCIAS TECNOLOGICAS</v>
          </cell>
        </row>
        <row r="577">
          <cell r="B577" t="str">
            <v>1100P008 AREA ADECUADA</v>
          </cell>
        </row>
        <row r="578">
          <cell r="B578" t="str">
            <v>1100P009 AREA AFECTADA POR PLAGAS  Y ENFERMEDADES EN CULTIVOS</v>
          </cell>
        </row>
        <row r="579">
          <cell r="B579" t="str">
            <v>1100P010 AREA BENEFICIADA CON SISTEMA DE RIEGO</v>
          </cell>
        </row>
        <row r="580">
          <cell r="B580" t="str">
            <v>1100P011 AREA CON PROTECCION</v>
          </cell>
        </row>
        <row r="581">
          <cell r="B581" t="str">
            <v>1100P012 AREA SIN PROTECCION</v>
          </cell>
        </row>
        <row r="582">
          <cell r="B582" t="str">
            <v>1100P013 CONEXIONES DOMICILIARIAS</v>
          </cell>
        </row>
        <row r="583">
          <cell r="B583" t="str">
            <v>1100P014 CREDITOS AVALADOS A TRAVES DEL ESQUEMA DEL INCENTIVO A LA CAPITALIZACION RURAL</v>
          </cell>
        </row>
        <row r="584">
          <cell r="B584" t="str">
            <v>1100P015 DISEÑOS DETALLADOS REALIZADOS</v>
          </cell>
        </row>
        <row r="585">
          <cell r="B585" t="str">
            <v>1100P016 DISTRITOS DE RIEGO CONSTRUIDOS</v>
          </cell>
        </row>
        <row r="586">
          <cell r="B586" t="str">
            <v>1100P017 DISTRITOS DE RIEGO REHABILITADOS Y/O COMPLEMENTADOS</v>
          </cell>
        </row>
        <row r="587">
          <cell r="B587" t="str">
            <v>1100P018 MATRIAL INVESTIGATIVO PUBLICADO</v>
          </cell>
        </row>
        <row r="588">
          <cell r="B588" t="str">
            <v>1100P019 ENTES TERRITORIALES APOYADOS</v>
          </cell>
        </row>
        <row r="589">
          <cell r="B589" t="str">
            <v>1100P020 EQUIPOS ADQUIRIDOS</v>
          </cell>
        </row>
        <row r="590">
          <cell r="B590" t="str">
            <v>1100P021 ESTUDIOS DE FACTIBILIDAD REALIZADOS</v>
          </cell>
        </row>
        <row r="591">
          <cell r="B591" t="str">
            <v>1100P022 ESTUDIOS Y DISEÑOS REALIZADOS</v>
          </cell>
        </row>
        <row r="592">
          <cell r="B592" t="str">
            <v>1100P023 CAPACITACION REALIZADA</v>
          </cell>
        </row>
        <row r="593">
          <cell r="B593" t="str">
            <v>1100P024 FAMILIAS BENEFICIADAS CON LA CONSTITUCION O AMPLIACION DE RESGUARDOS INDIGENAS</v>
          </cell>
        </row>
        <row r="594">
          <cell r="B594" t="str">
            <v>1100P025 FOCOS DE ENFERMEDADES DE CONTROL OFICIAL EN ANIMALES REGISTRADOS Y CONTROLADOS</v>
          </cell>
        </row>
        <row r="595">
          <cell r="B595" t="str">
            <v>1100P026 FUNCIONARIOS CAPACITADOS</v>
          </cell>
        </row>
        <row r="596">
          <cell r="B596" t="str">
            <v>1100P027 GRUPOS ASOCIATIVOS CONSTITUIDOS</v>
          </cell>
        </row>
        <row r="597">
          <cell r="B597" t="str">
            <v>1100P028 AREA ADQUIRIDA PARA RESGUARDOS INDIGENAS</v>
          </cell>
        </row>
        <row r="598">
          <cell r="B598" t="str">
            <v>1100P029 INVESTIGACIONES EN CULTIVOS REALIZADAS</v>
          </cell>
        </row>
        <row r="599">
          <cell r="B599" t="str">
            <v>1100P030 ALIANZAS CONSTITUIDAS</v>
          </cell>
        </row>
        <row r="600">
          <cell r="B600" t="str">
            <v>1100P031 NRO DE BENEFICIARIOS PRANES</v>
          </cell>
        </row>
        <row r="601">
          <cell r="B601" t="str">
            <v>1100P032 BENEFICIARIOS VIVIENDA RURAL</v>
          </cell>
        </row>
        <row r="602">
          <cell r="B602" t="str">
            <v>1100P033 DOCUMENTOS IMPRESOS Y/O MAGNETICOS CON INFORMACION SECTORIAL</v>
          </cell>
        </row>
        <row r="603">
          <cell r="B603" t="str">
            <v>1100P034 FAMILIAS BENEFICIADAS CON ADQUISICION TIERRAS</v>
          </cell>
        </row>
        <row r="604">
          <cell r="B604" t="str">
            <v>1100P035 NRO DE FOCOS DE FIEBRE AFTOSA EN EL PAIS (EXCLUYENDO, COSTA ATLANTICA, ANTIOQUIA Y ZONA NORTE DEL CHOCO)</v>
          </cell>
        </row>
        <row r="605">
          <cell r="B605" t="str">
            <v>1100P036 AREA ADQUIRIDA PARA TITULACION</v>
          </cell>
        </row>
        <row r="606">
          <cell r="B606" t="str">
            <v>1100P037 AREA LEGALIZADA PARA TITULACION</v>
          </cell>
        </row>
        <row r="607">
          <cell r="B607" t="str">
            <v>1100P038 AREAS LEGALIZADAS A COMUNIDADES NEGRAS</v>
          </cell>
        </row>
        <row r="608">
          <cell r="B608" t="str">
            <v>1100P039 AREAS RECUPERADAS CON PRODUCTOS INCLUIDOS EN LAS CADENAS PRODUCTIVAS</v>
          </cell>
        </row>
        <row r="609">
          <cell r="B609" t="str">
            <v>1100P040 AREAS REFORESTADAS</v>
          </cell>
        </row>
        <row r="610">
          <cell r="B610" t="str">
            <v>1100P041 DESARROLLO DE CADENAS PRODUCTIVAS</v>
          </cell>
        </row>
        <row r="611">
          <cell r="B611" t="str">
            <v>1100P042 INVESTIGACIONES EJECUTADAS</v>
          </cell>
        </row>
        <row r="612">
          <cell r="B612" t="str">
            <v>1100P043 MICROEMPRESARIOS RURALES BENEFICIADOS</v>
          </cell>
        </row>
        <row r="613">
          <cell r="B613" t="str">
            <v>1100P044 PESCADORES BENEFICIADOS EN TALLERES DE CAPACITACION (EN PROCESAMIENTO Y MANIPULACION DE PRODUCTOS PESQUEROS)</v>
          </cell>
        </row>
        <row r="614">
          <cell r="B614" t="str">
            <v>1100P045 PESCADORES Y ACUICULTORES CAPACITADOS</v>
          </cell>
        </row>
        <row r="615">
          <cell r="B615" t="str">
            <v>1100P046 PRODUCTORES BENEFICIADOS CON PROYECTOS DE ORIGEN TERRITORIAL</v>
          </cell>
        </row>
        <row r="616">
          <cell r="B616" t="str">
            <v>1100P047 PUBLICACIONES Y ESTADISTICAS PESQUERAS</v>
          </cell>
        </row>
        <row r="617">
          <cell r="B617" t="str">
            <v>1100P048 PUNTOS ESTABLECIDOS RED DE SISTEMATIZACION INTERNA DE LA ENTIDAD</v>
          </cell>
        </row>
        <row r="618">
          <cell r="B618" t="str">
            <v>1100P049 RESGUARDOS INDIGENAS</v>
          </cell>
        </row>
        <row r="619">
          <cell r="B619" t="str">
            <v>1100P050 NRO DE RESGUARDOS INDIGENAS CONSTITUIDOS</v>
          </cell>
        </row>
        <row r="620">
          <cell r="B620" t="str">
            <v>1100P051 TITULOS COLECTIVOS OTORGADOS A COMUNIDADES NEGRAS</v>
          </cell>
        </row>
        <row r="621">
          <cell r="B621" t="str">
            <v>1100P052 TITULOS EXPEDIDOS</v>
          </cell>
        </row>
        <row r="622">
          <cell r="B622" t="str">
            <v>1100P053 TONELADAS PRODUCIDAS EN PRODUCTOS DE CADENAS</v>
          </cell>
        </row>
        <row r="623">
          <cell r="B623" t="str">
            <v>1100P054 TONELADAS COMERCIALIZADAS CON RECURSOS DE LOS INCENTIVOS A LA COMERCIALIZACION</v>
          </cell>
        </row>
        <row r="624">
          <cell r="B624" t="str">
            <v>1100P055 INVERSION EN MEJORAS DE RESGUARDOS INDIGENAS</v>
          </cell>
        </row>
        <row r="625">
          <cell r="B625" t="str">
            <v>1100P056 ORGANIZACIONES FORMALES Y/O GRUPOS APOYADOS</v>
          </cell>
        </row>
        <row r="626">
          <cell r="B626" t="str">
            <v>1100P057 PLAGAS  Y ENFERMEDADES EXOTICAS (EN ANIMALES Y VEGETALES) QUE INGRESARON Y SE ESTABLECIERON EN EL PAIS</v>
          </cell>
        </row>
        <row r="627">
          <cell r="B627" t="str">
            <v>1100P058 ERRADICACION DE PLAGAS Y ENFERMEDADES EXOTICAS EN ANIMALES Y VEGETALES DETECTADAS</v>
          </cell>
        </row>
        <row r="628">
          <cell r="B628" t="str">
            <v>1100P059 PROCESOS AGROPECUARIOS MEJORADOS</v>
          </cell>
        </row>
        <row r="629">
          <cell r="B629" t="str">
            <v>1100P060 PRODUCCION AGROPECUARIA COMERCIALIZADA</v>
          </cell>
        </row>
        <row r="630">
          <cell r="B630" t="str">
            <v>1100P061 PROYECTOS FORMULADOS</v>
          </cell>
        </row>
        <row r="631">
          <cell r="B631" t="str">
            <v>1100P062 PROYECTOS DE TRANSFERENCIA DE TECNOLOGIA FINANCIADOS A NIVEL  REGIONAL</v>
          </cell>
        </row>
        <row r="632">
          <cell r="B632" t="str">
            <v>1100P063 PROYECTOS REALIZADOS CON ORGANISMOS INTERNACIONALES Y PROGRAMAS SECTORIALES</v>
          </cell>
        </row>
        <row r="633">
          <cell r="B633" t="str">
            <v>1100P064 PROYECTOS REALIZADOS A TRAVES DE POLITICA SECTORIAL</v>
          </cell>
        </row>
        <row r="634">
          <cell r="B634" t="str">
            <v>1100P065 EJEMPLARES O AVISOS DE PRENSA PUBLICADOS</v>
          </cell>
        </row>
        <row r="635">
          <cell r="B635" t="str">
            <v>1100P066 SEMILLA CERTIFICADA</v>
          </cell>
        </row>
        <row r="636">
          <cell r="B636" t="str">
            <v>1100P067 VIVIENDAS BENEFICIADAS</v>
          </cell>
        </row>
        <row r="637">
          <cell r="B637" t="str">
            <v>1100P068 VOLUMEN DE PRODUCCION</v>
          </cell>
        </row>
        <row r="638">
          <cell r="B638" t="str">
            <v>1100P069 TONELADAS PRODUCIDAS PARA CONSUMO INTERNO INCLUIDOS EN CADENAS PRODUCTIVAS (PROGRAMA DE PROMOCION AL AGRO, PROAGRO)</v>
          </cell>
        </row>
        <row r="639">
          <cell r="B639" t="str">
            <v>1100P070 NRO DE FAMILIAS CAMPESINAS BENEFICIADAS CON LA ADQUISICION DE TIERRAS</v>
          </cell>
        </row>
        <row r="640">
          <cell r="B640" t="str">
            <v>1100P071 HECTAREAS ENTREGADAS A CAMPESINOS</v>
          </cell>
        </row>
        <row r="641">
          <cell r="B641" t="str">
            <v>1100P072 FAMILIAS INDIGENAS BENEFICIADAS CON LA CONSTITUCION Y AMPLIACION DE RESGUARDOS</v>
          </cell>
        </row>
        <row r="642">
          <cell r="B642" t="str">
            <v>1100P073 NRO DE EMPLEOS DIRECTOS GENERADOS CON PROGRAMAS DE REFORMA AGRARIA</v>
          </cell>
        </row>
        <row r="643">
          <cell r="B643" t="str">
            <v>1100P074 NRO DE ZONAS DE RESERVA CAMPESINA CONSTITUIDAS LEGALMENTE</v>
          </cell>
        </row>
        <row r="644">
          <cell r="B644" t="str">
            <v>1100P075 NRO DE EMPLEOS GENERADOS CON PRODUCTOS INCLUIDOS EN CADENAS PRODUCTIVAS</v>
          </cell>
        </row>
        <row r="645">
          <cell r="B645" t="str">
            <v>1100P076 NRO DE FAMILIAS BENEFICIADAS CON PROYECTOS DE MEJORAMEINTO DE INFRAESTRUCTURA</v>
          </cell>
        </row>
        <row r="646">
          <cell r="B646" t="str">
            <v>1100P077 NRO DE FAMILIAS BENEFICIADAS CON SUBSIDIOS DE VIVIENDA SOCIAL RURAL</v>
          </cell>
        </row>
        <row r="647">
          <cell r="B647" t="str">
            <v>1100P078 NRO DE PLANES DE ORDENAMIENTO Y MANEJO DE RECURSOS PESQUEROS FORMULADOS</v>
          </cell>
        </row>
        <row r="648">
          <cell r="B648" t="str">
            <v>1100P079 NRO DE HECTAREAS REFORESTADAS CON EL CERTIFICADO DE INCENTIVO FORESTAL, CIF</v>
          </cell>
        </row>
        <row r="649">
          <cell r="B649" t="str">
            <v>1100P080 VALOR ENTREGADO  A TRAVES DE LOS PROGRAMAS DE "INCENTIVO AL ALMACENAMIENTO Y COMPENSACION DEL PRECIO"</v>
          </cell>
        </row>
        <row r="650">
          <cell r="B650" t="str">
            <v>1100P081 NRO DE TONELADAS TRANSADAS CON LOS PROGRAMAS DE "INCENTIVO AL ALMACENAMIENTO Y COMPENSACION DEL PRECIO" ( ALGODON)</v>
          </cell>
        </row>
        <row r="651">
          <cell r="B651" t="str">
            <v>1100P082 NRO DE HECTAREAS ADECUADAS QUE SE INCORPORAN A LA PRODUCION EN PEQUEÑA IRRIGACION</v>
          </cell>
        </row>
        <row r="652">
          <cell r="B652" t="str">
            <v>1100P083 NRO DE EMPRESAS DE INNOVACION CREADAS EN EL SECTOR AGROPECUARIO</v>
          </cell>
        </row>
        <row r="653">
          <cell r="B653" t="str">
            <v>1100P084 NRO DE PERSONAS BENEFICIADAS CON LAS TRANSFERENCIAS TECNOLOGICAS QUE FUERON APROPIADAS POR LAS COMUNIDADES Y/O EL SECTOR PRIVADO</v>
          </cell>
        </row>
        <row r="654">
          <cell r="B654" t="str">
            <v>12000000 SECTOR SANEAMIENTO BASICO</v>
          </cell>
        </row>
        <row r="655">
          <cell r="B655" t="str">
            <v>1200P001 LONGITUD DE ALCANTARILLADO CONSTRUIDO</v>
          </cell>
        </row>
        <row r="656">
          <cell r="B656" t="str">
            <v>1200P002 COBERTURA CON EL SISTEMA DE ALCANTARILLADO</v>
          </cell>
        </row>
        <row r="657">
          <cell r="B657" t="str">
            <v>1200P003 COBERTURA CON SISTEMA DE ACUEDUCTO</v>
          </cell>
        </row>
        <row r="658">
          <cell r="B658" t="str">
            <v>1200P004 COBERTURA EN SERVICIO DE ASEO</v>
          </cell>
        </row>
        <row r="659">
          <cell r="B659" t="str">
            <v>1200P005 M3 DE AGUA TRATADA PARA SERVICIO DE ACUEDUCTO</v>
          </cell>
        </row>
        <row r="660">
          <cell r="B660" t="str">
            <v>1200P006 M3 DE AGUA TRATADA RECUPERADA (TRATAMIENTO DE AGUAS)</v>
          </cell>
        </row>
        <row r="661">
          <cell r="B661" t="str">
            <v>1200P007 PLANTAS DE TRATAMIENTO DE AGUAS NEGRAS POR CADA CIEN MIL HABITANTES</v>
          </cell>
        </row>
        <row r="662">
          <cell r="B662" t="str">
            <v>1200P008 LICITACIONES ABIERTAS OPERACION CON INVERSION</v>
          </cell>
        </row>
        <row r="663">
          <cell r="B663" t="str">
            <v>1200P009 LICITACIONES ABIERTAS CONSTRUCTOR-OPERADOR</v>
          </cell>
        </row>
        <row r="664">
          <cell r="B664" t="str">
            <v>1200P010 PERSONAS CAPACITADAS EN GESTION AMBIENTAL Y EMPRESARIAL</v>
          </cell>
        </row>
        <row r="665">
          <cell r="B665" t="str">
            <v>1200P011 TRABAJADORES DEL SECTOR CERTIFICADOS EN FORMACION BASADAS EN COMPETENCIAS LABORALES</v>
          </cell>
        </row>
        <row r="666">
          <cell r="B666" t="str">
            <v>1200P012 CONSTRUCCION SISTEMA DE ALCANTARILLADO</v>
          </cell>
        </row>
        <row r="667">
          <cell r="B667" t="str">
            <v>1200P013 ACOMETIDAS DE ACUEDUCTO INSTALADAS Y FUNCIONANDO</v>
          </cell>
        </row>
        <row r="668">
          <cell r="B668" t="str">
            <v>1200P014 SERVICIO DE RECOLECCION DE BASURA</v>
          </cell>
        </row>
        <row r="669">
          <cell r="B669" t="str">
            <v>1200P015 VIVIENDAS CON SERVICIOS BASICOS DE ACUEDUTO, ALCANTARILLADO Y SERVICIO DE RECOLECCION DE BASURAS</v>
          </cell>
        </row>
        <row r="670">
          <cell r="B670" t="str">
            <v>13000000 SECTOR TRABAJO Y SEGURIDAD SOCIAL</v>
          </cell>
        </row>
        <row r="671">
          <cell r="B671" t="str">
            <v>1300P001 NIÑOS ATENDIDOS CON EL PROGRAMA HOGARES COMUNITARIOS DE BIENESTAR INFANTIL</v>
          </cell>
        </row>
        <row r="672">
          <cell r="B672" t="str">
            <v>1300P002 NIÑOS ATENDIDOS EN PROGRAMAS DE DESAYUNOS, ALMUERZOS Y REFRIGERIOS ESCOLARES</v>
          </cell>
        </row>
        <row r="673">
          <cell r="B673" t="str">
            <v>1300P003 NIÑOS, JOVENES Y MUJERES GESTANTES Y LACTANTES CON COMPLEMENTO NUTRICIONAL Y OTROS BENEFICIOS</v>
          </cell>
        </row>
        <row r="674">
          <cell r="B674" t="str">
            <v>1300P004 FAMILIAS ATENDIDAS EN TORNO A EPISODIOS DE VIOLENCIA INTRA FAMILIAR</v>
          </cell>
        </row>
        <row r="675">
          <cell r="B675" t="str">
            <v>1300P005 ALUMNOS ATENDIDOS POR EL FONDO DE INDUSTRIA DE LA CONSTRUCCION, FIC</v>
          </cell>
        </row>
        <row r="676">
          <cell r="B676" t="str">
            <v>1300P006 ALUMNOS ATENDIDOS SEGUN EL SISTEMA DE INFORMACION PARA LA GESTION ACADEMICA - CENTROS AGROPECUARIOS Y MINEROS</v>
          </cell>
        </row>
        <row r="677">
          <cell r="B677" t="str">
            <v>1300P007 ALUMNOS ATENDIDOS SEGUN EL SISTEMA DE INFORMACION PARA LA GESTION ACADEMICA - CENTROS DE FORMACION PROFESIONAL COMERCIALES Y DE SERVICIOS DEL SENA</v>
          </cell>
        </row>
        <row r="678">
          <cell r="B678" t="str">
            <v>1300P008 ALUMNOS ATENDIDOS SEGUN EL SISTEMA DE INFORMACION PARA LA GESTION ACADEMICA - CENTROS INDUSTRIALES Y DE LA CONSTRUCCION DEL SENA</v>
          </cell>
        </row>
        <row r="679">
          <cell r="B679" t="str">
            <v>1300P009 ALUMNOS ATENDIDOS SEGUN EL SISTEMA DE INFORMACION PARA LA GESTION ACADEMICA - CENTROS MULTISECTORIALES DEL SENA</v>
          </cell>
        </row>
        <row r="680">
          <cell r="B680" t="str">
            <v>1300P010 DISEÑOS CURRICULARES ACTUALIZADOS POR COMPETENCIAS LABORALES</v>
          </cell>
        </row>
        <row r="681">
          <cell r="B681" t="str">
            <v>1300P011 DISEÑOS CURRICULARES ELABORADOS POR COMPETENCIAS LABORALES</v>
          </cell>
        </row>
        <row r="682">
          <cell r="B682" t="str">
            <v>1300P012 EMPRESAS ATENDIDAS POR EL PROGRAMA DE DESARROLLO EMPRESARIAL</v>
          </cell>
        </row>
        <row r="683">
          <cell r="B683" t="str">
            <v>1300P013 EMPRESAS INCUBADAS OPERANDO</v>
          </cell>
        </row>
        <row r="684">
          <cell r="B684" t="str">
            <v>1300P014 INVERSION PROMEDIO EN CAPACITACION POR FUNCIONARIO</v>
          </cell>
        </row>
        <row r="685">
          <cell r="B685" t="str">
            <v>1300P015 PATENTES REGISTRADAS EN PROYECTOS DE INNOVACION TECNOLOGICA</v>
          </cell>
        </row>
        <row r="686">
          <cell r="B686" t="str">
            <v>1300P016 PROYECTOS DE INNOVACION Y DESARROLLO TECNOLOGICO APOYADOS POR EL SENA,</v>
          </cell>
        </row>
        <row r="687">
          <cell r="B687" t="str">
            <v>1300P017 INFORMES ENTREGADOS</v>
          </cell>
        </row>
        <row r="688">
          <cell r="B688" t="str">
            <v>14000000 SECTOR VIVIENDA Y DESARROLLO URBANO</v>
          </cell>
        </row>
        <row r="689">
          <cell r="B689" t="str">
            <v>1400P001 FAMILIAS QUE HABITAN EN VIVIENDA ALQUILADA</v>
          </cell>
        </row>
        <row r="690">
          <cell r="B690" t="str">
            <v>1400P002 FAMILIAS QUE HABITAN EN INQUILINATOS</v>
          </cell>
        </row>
        <row r="691">
          <cell r="B691" t="str">
            <v>1400P003 VIVIENDAS QUE NO CUMPLEN CON LOS ESTANDARES INTERNACIONALES Y/O NACIONALES DE CONSTRUCCION</v>
          </cell>
        </row>
        <row r="692">
          <cell r="B692" t="str">
            <v>1400P004 CUENTAS DE AHORRO PROGRAMADO ABIERTAS EN LAS ENTES FINANCIEROS</v>
          </cell>
        </row>
        <row r="693">
          <cell r="B693" t="str">
            <v>1400P005 SUBSIDIOS DE VIVIENDA OTORGADOS</v>
          </cell>
        </row>
        <row r="694">
          <cell r="B694" t="str">
            <v>1400P006 PROGRAMAS DE MEJORAMIENTO DE LAS CONDICIONES DE HABITABILIDAD Y CALIDAD DE VIDA EN LOS ASENTAMIENTOS</v>
          </cell>
        </row>
        <row r="695">
          <cell r="B695" t="str">
            <v>1400P007 PROGRAMAS DESARROLLADOS PARA LA COMERCIALIZACION DE VIVIENDA DE INTERES SOCIAL (OFERENTES Y DEMANDANTES)</v>
          </cell>
        </row>
        <row r="696">
          <cell r="B696" t="str">
            <v>1400P008 FAMILIAS QUE POSEEN  VIVIENDA PROPIA</v>
          </cell>
        </row>
        <row r="697">
          <cell r="B697" t="str">
            <v>1400P009 FAMILIAS QUE TIENEN DIFICULTADES PARA PAGAR LAS CUOTAS DE SU VIVIENDA</v>
          </cell>
        </row>
        <row r="698">
          <cell r="B698" t="str">
            <v>1400P010 PROGRAMAS DE CONSTRUCCION HABITACIONAL EN UNA ZONA O REGION</v>
          </cell>
        </row>
        <row r="699">
          <cell r="B699" t="str">
            <v>1400P011 FAMILIAS QUE HABITAN EN VIVIENDAS QUE  CUMPLEN CON LOS REQUISITOS  MINIMOS DE HABITABILIDAD DE LAS UNIDADES BASICAS</v>
          </cell>
        </row>
        <row r="700">
          <cell r="B700" t="str">
            <v>1400P012 PROGRAMAS DE VIVIENDA DIRIGIDOS A FAMILIAS Y/O REFUGIADOS QUE HAN SIDO OBJETO DE FENOMENOS NATURALES</v>
          </cell>
        </row>
        <row r="701">
          <cell r="B701" t="str">
            <v>1400P013 PROGRAMAS DIRIGIDOS A LOTES CON SERVICIOS</v>
          </cell>
        </row>
        <row r="702">
          <cell r="B702" t="str">
            <v>1400P014 PROGRAMAS DE MEJORAMIENTO A  BARRIOS POPULARES Y TUGURIOS</v>
          </cell>
        </row>
        <row r="703">
          <cell r="B703" t="str">
            <v>1400P015 FAMILIAS ATENDIDAS CON SOLUCION DE VIVIENDA</v>
          </cell>
        </row>
        <row r="704">
          <cell r="B704" t="str">
            <v>1400P016 PREDIOS MEJORADOS</v>
          </cell>
        </row>
        <row r="705">
          <cell r="B705" t="str">
            <v>1400P017 VIVIENDAS CON SERVICIOS BASICOS: ENERGIA, ACUEDUCTO Y ALCANTARILLADO</v>
          </cell>
        </row>
        <row r="706">
          <cell r="B706" t="str">
            <v>1400P018 MUNICIPIOS ASISTIDOS TECNICAMENTE EN SUS PROCESOS DE PLANIFICACION Y GESTION TERRITORIAL</v>
          </cell>
        </row>
        <row r="707">
          <cell r="B707" t="str">
            <v>1400P019 ESTUDIOS DE VIVIENDA Y DESARROLLO URBANO ELABORADOS</v>
          </cell>
        </row>
        <row r="708">
          <cell r="B708" t="str">
            <v>15000000 SECTOR DESARROLLO COMUNITARIO</v>
          </cell>
        </row>
        <row r="709">
          <cell r="B709" t="str">
            <v>1500P001 TASA DE MORTALIDAD INFANTIL</v>
          </cell>
        </row>
        <row r="710">
          <cell r="B710" t="str">
            <v>1500P002 ESTUDIOS DE MERCADO REALIZADOS</v>
          </cell>
        </row>
        <row r="711">
          <cell r="B711" t="str">
            <v>1500P003 PRESUPU EJECUTADO POR PRODUCTO</v>
          </cell>
        </row>
        <row r="712">
          <cell r="B712" t="str">
            <v>1500P004 SUBSIDIOS Y/O CREDITOS ENTREGADOS</v>
          </cell>
        </row>
        <row r="713">
          <cell r="B713" t="str">
            <v>17000000 SECTOR TURISMO</v>
          </cell>
        </row>
        <row r="714">
          <cell r="B714" t="str">
            <v>1700P001 ACTOS DELINCUENCIALES PRESENTADOS CONTRA TURISTAS</v>
          </cell>
        </row>
        <row r="715">
          <cell r="B715" t="str">
            <v>1700P002 TIPO DE ACTOS DELINCUENCIALES FRECUENTES</v>
          </cell>
        </row>
        <row r="716">
          <cell r="B716" t="str">
            <v>1700P003 ATRACTIVOS TURISTICOS CON VIGILANCIA</v>
          </cell>
        </row>
        <row r="717">
          <cell r="B717" t="str">
            <v>1700P004 INVERSION PARA LA ADQUISICION DE EQUIPOS DE VIGILANCIA</v>
          </cell>
        </row>
        <row r="718">
          <cell r="B718" t="str">
            <v>1700P005 INVERSION PARA DOTACION</v>
          </cell>
        </row>
        <row r="719">
          <cell r="B719" t="str">
            <v>1700P006 PUNTOS DE INFORMACION Y CONTROL</v>
          </cell>
        </row>
        <row r="720">
          <cell r="B720" t="str">
            <v>1700P007 PROYECTOS PRESENTADOS ANTE ENTES DE COOPERACION INTERNACIONAL</v>
          </cell>
        </row>
        <row r="721">
          <cell r="B721" t="str">
            <v>1700P008 ASISTENCIAS TECNICAS IMPARTIDAS</v>
          </cell>
        </row>
        <row r="722">
          <cell r="B722" t="str">
            <v>1700P009 ASISTENCIAS TECNICAS RECIBIDAS</v>
          </cell>
        </row>
        <row r="723">
          <cell r="B723" t="str">
            <v>1700P010 INTERCAMBIOS REALIZADOS CON EXPERTOS INTERNACIONALES</v>
          </cell>
        </row>
        <row r="724">
          <cell r="B724" t="str">
            <v>1700P011 INDICADORES IMPLEMENTADOS</v>
          </cell>
        </row>
        <row r="725">
          <cell r="B725" t="str">
            <v>1700P012 ASESORIAS IMPARTIDAS</v>
          </cell>
        </row>
        <row r="726">
          <cell r="B726" t="str">
            <v>1700P013 EVENTOS DE SENSIBILIZACION Y DIFUSION DE INDICADORES</v>
          </cell>
        </row>
        <row r="727">
          <cell r="B727" t="str">
            <v>1700P014 EVENTOS DE SENSIBILIZACION Y APROPIACION DE PROYECTOS</v>
          </cell>
        </row>
        <row r="728">
          <cell r="B728" t="str">
            <v>1700P015 TURISTAS (NACIONALES O EXTRANJEROS) QUE VISITAN UNA REGION</v>
          </cell>
        </row>
        <row r="729">
          <cell r="B729" t="str">
            <v>1700P016 PRESTADORES DE SERVICIOS TURISTICOS</v>
          </cell>
        </row>
        <row r="730">
          <cell r="B730" t="str">
            <v>1700P017 NORMAS TECNICAS SECTORIALES</v>
          </cell>
        </row>
        <row r="731">
          <cell r="B731" t="str">
            <v>1700P018 EMPRESAS CERTIFICADAS</v>
          </cell>
        </row>
        <row r="732">
          <cell r="B732" t="str">
            <v>1700P019 PERSONAS CERTIFICADAS</v>
          </cell>
        </row>
        <row r="733">
          <cell r="B733" t="str">
            <v>1700P020 EVENTOS DE CAPACITACION</v>
          </cell>
        </row>
        <row r="734">
          <cell r="B734" t="str">
            <v>1700P021 LICITACIONES ABIERTAS</v>
          </cell>
        </row>
        <row r="735">
          <cell r="B735" t="str">
            <v>1700P022 LICITACIONES NACIONALES ABIERTAS</v>
          </cell>
        </row>
        <row r="736">
          <cell r="B736" t="str">
            <v>1700P023 LICITACIONES INTERNACIONALES ABIERTAS.</v>
          </cell>
        </row>
        <row r="737">
          <cell r="B737" t="str">
            <v>19000000 SECTOR ARTESANIAS</v>
          </cell>
        </row>
        <row r="738">
          <cell r="B738" t="str">
            <v>1900P001 EMPLEOS CONSERVADOS POR EMPRESAS ARTESANALES ATENDIDAS</v>
          </cell>
        </row>
        <row r="739">
          <cell r="B739" t="str">
            <v>1900P002 EMPLEOS GENERADOS POR EMPRESAS ARTESANALES ATENDIDAS</v>
          </cell>
        </row>
        <row r="740">
          <cell r="B740" t="str">
            <v>1900P003 EVENTOS DE PROMOCION DEL SECTOR ARTESANAL REALIZADOS</v>
          </cell>
        </row>
        <row r="741">
          <cell r="B741" t="str">
            <v>20000000 CIENCIA Y TECNOLOGIA</v>
          </cell>
        </row>
        <row r="742">
          <cell r="B742" t="str">
            <v>2000P001 AGENDAS TERRITORIALES DE C&amp;T</v>
          </cell>
        </row>
        <row r="743">
          <cell r="B743" t="str">
            <v>2000P002 AVANCE EN EL MAPA DE REFERENCIA DEL SNC&amp;T</v>
          </cell>
        </row>
        <row r="744">
          <cell r="B744" t="str">
            <v>2000P003 PROYECTOS DE ALTO RIESGO TECNOLOGICO Y COMERCIAL FINANCIADOS</v>
          </cell>
        </row>
        <row r="745">
          <cell r="B745" t="str">
            <v>2000P004 PORTALES EN C&amp;T</v>
          </cell>
        </row>
      </sheetData>
      <sheetData sheetId="15">
        <row r="2">
          <cell r="B2" t="str">
            <v>01000000 SECTOR DEFENSA Y SEGURIDAD</v>
          </cell>
        </row>
        <row r="3">
          <cell r="B3" t="str">
            <v>0100I001 ASALTOS POR PARTE DE GRUPOS AL MARGEN DE LA LEY A POBLACIONES</v>
          </cell>
        </row>
        <row r="4">
          <cell r="B4" t="str">
            <v>0100I002 CAPACIDAD HELICOPORADA (HELICOPTEROS) EN HORAS</v>
          </cell>
        </row>
        <row r="5">
          <cell r="B5" t="str">
            <v>0100I003 AREA CUBIERTA CON PRESENCIA DE FUERZA PUBLICA</v>
          </cell>
        </row>
        <row r="6">
          <cell r="B6" t="str">
            <v>0100I004 POBLACION CUBIERTA CON PRESENCIA DE FUERZA PUBLICA</v>
          </cell>
        </row>
        <row r="7">
          <cell r="B7" t="str">
            <v>0100I005 ASALTOS GUERRILLEROS A POBLACIONES</v>
          </cell>
        </row>
        <row r="8">
          <cell r="B8" t="str">
            <v>0100I006 ATAQUES GUERRILLEROS A UNIDADES MILITARES</v>
          </cell>
        </row>
        <row r="9">
          <cell r="B9" t="str">
            <v>0100I007 OPERACIONES MILITARES OFENSIVAS Y DE CONTROL DE AREA</v>
          </cell>
        </row>
        <row r="10">
          <cell r="B10" t="str">
            <v>0100I008 MIEMBROS DE LA FUERZA PUBLICA POR CADA 100 KMS²</v>
          </cell>
        </row>
        <row r="11">
          <cell r="B11" t="str">
            <v>0100I009 CAPTURAS</v>
          </cell>
        </row>
        <row r="12">
          <cell r="B12" t="str">
            <v>0100I010 LABORATORIOS DESTRUIDOS</v>
          </cell>
        </row>
        <row r="13">
          <cell r="B13" t="str">
            <v>0100I011 COCAINA INCAUTADA</v>
          </cell>
        </row>
        <row r="14">
          <cell r="B14" t="str">
            <v>0100I012 MARIHUANA INCAUTADA</v>
          </cell>
        </row>
        <row r="15">
          <cell r="B15" t="str">
            <v>0100I013 DROGA INCAUTADA (MORFINA, HEROINA, BAZUCO)</v>
          </cell>
        </row>
        <row r="16">
          <cell r="B16" t="str">
            <v>0100I014 PRECURSORES QUIMICOS LIQUIDOS INCAUTADOS</v>
          </cell>
        </row>
        <row r="17">
          <cell r="B17" t="str">
            <v>0100I015 PRECURSORES QUIMICOS SOLIDOS INCAUTADOS</v>
          </cell>
        </row>
        <row r="18">
          <cell r="B18" t="str">
            <v>0100I016 CULTIVOS ILICITOS ERRADICADOS MANUALMENTE</v>
          </cell>
        </row>
        <row r="19">
          <cell r="B19" t="str">
            <v>0100I017 CULTIVOS ILICITOS FUMIGADOS</v>
          </cell>
        </row>
        <row r="20">
          <cell r="B20" t="str">
            <v>0100I018 DELITOS DE MAYOR IMPACTO</v>
          </cell>
        </row>
        <row r="21">
          <cell r="B21" t="str">
            <v>0100I019 MATERIAL DE GUERRA INCAUTADO (ARMAS, MUNICION, GRANADAS)</v>
          </cell>
        </row>
        <row r="22">
          <cell r="B22" t="str">
            <v>0100I020 SECUESTRADOS RESCATADOS</v>
          </cell>
        </row>
        <row r="23">
          <cell r="B23" t="str">
            <v>0100I021 COBERTURA AREA MARITIMA</v>
          </cell>
        </row>
        <row r="24">
          <cell r="B24" t="str">
            <v>0100I022 RECURSOS ASIGNADOS AL PROGRAMA DE "TRANSPARENCIA Y CONVIVENCIA.</v>
          </cell>
        </row>
        <row r="25">
          <cell r="B25" t="str">
            <v>0100I023 PREDIOS TITULADOS O CON CONTRATO DE ASIGNACION EN EL PROGRAMA DE "TRANSPARENCIA Y CONVIVENCIA".</v>
          </cell>
        </row>
        <row r="26">
          <cell r="B26" t="str">
            <v>0100I024 PERSONAS CAPACITADAS EN PREVENCION EN EL PROGRAMA DE "TRANSPARENCIA Y CONVIVENCIA".</v>
          </cell>
        </row>
        <row r="27">
          <cell r="B27" t="str">
            <v>0100I025 ENTIDADES BENEFICIADAS CON PROYECTOS DE FORTALECIMIENTO INSTITUCIONAL EN EL PROGRAMA DE "TRANSPARENCIA Y CONVIVENCIA".</v>
          </cell>
        </row>
        <row r="28">
          <cell r="B28" t="str">
            <v>0100I026 HECTAREAS CULTIVADAS EN EL PROGRAMA DE "EL CAMPO EN ACCION".</v>
          </cell>
        </row>
        <row r="29">
          <cell r="B29" t="str">
            <v>0100I027 FAMILIAS INVOLUCRADAS  EN EL PROGRAMA DE EL CAMPO EN ACCION".</v>
          </cell>
        </row>
        <row r="30">
          <cell r="B30" t="str">
            <v>0100I028 RECURSOS APALANCADOS EN EL PROGRAMA DE "EL CAMPO EN ACCION".</v>
          </cell>
        </row>
        <row r="31">
          <cell r="B31" t="str">
            <v>0100I029 CARTILLAS REPRODUCIDAS CON EL PROGRAMA DE "CONVIVENCIA CIUDADANA".</v>
          </cell>
        </row>
        <row r="32">
          <cell r="B32" t="str">
            <v>0100I030 MUNICIPIOS APLICANDO LA CAPACITACION CON EL PROGRAMA DE "CONVIVENCIA CIUDADANA".</v>
          </cell>
        </row>
        <row r="33">
          <cell r="B33" t="str">
            <v>0100I031 MULTIPLICADORES CAPACITADOS EN EL MATERIAL DEL BUEN CIUDADANO CON EL PROGRAMA DE "CONVIVENCIA CIUDADANA".</v>
          </cell>
        </row>
        <row r="34">
          <cell r="B34" t="str">
            <v>0100I032 INDICE DE ACTIVIDAD ARMADA DE GRUPOS GUERRILLEROS</v>
          </cell>
        </row>
        <row r="35">
          <cell r="B35" t="str">
            <v>0100I033 INDICE DE MASACRES</v>
          </cell>
        </row>
        <row r="36">
          <cell r="B36" t="str">
            <v>0100I034 INDICE DE HOMICIDIOS</v>
          </cell>
        </row>
        <row r="37">
          <cell r="B37" t="str">
            <v>0100I035 INDICE DE SECUESTRO</v>
          </cell>
        </row>
        <row r="38">
          <cell r="B38" t="str">
            <v>0100I036 INDICE DE VIOLENCIA INTRA FAMILIAR</v>
          </cell>
        </row>
        <row r="39">
          <cell r="B39" t="str">
            <v>0100I037 INDICE DE DELITOS SEXUALES</v>
          </cell>
        </row>
        <row r="40">
          <cell r="B40" t="str">
            <v>0100I038 INDICE DE LESIONES PERSONALES</v>
          </cell>
        </row>
        <row r="41">
          <cell r="B41" t="str">
            <v>0100I039 INDICE DE ATRACOS</v>
          </cell>
        </row>
        <row r="42">
          <cell r="B42" t="str">
            <v>0100I040 INDICE DE HURTO A RESIDENCIAS</v>
          </cell>
        </row>
        <row r="43">
          <cell r="B43" t="str">
            <v>0100I041 INDICE DE HURTO DE VEHICULOS</v>
          </cell>
        </row>
        <row r="44">
          <cell r="B44" t="str">
            <v>0100I042 INDICE DE ASALTOS BANCARIOS</v>
          </cell>
        </row>
        <row r="45">
          <cell r="B45" t="str">
            <v>0100I043 INDICE DE PIRATERIA TERRESTRE</v>
          </cell>
        </row>
        <row r="46">
          <cell r="B46" t="str">
            <v>0100I044 INDICE DE MUERTES EN ACCIDENTE DE TRANSITO</v>
          </cell>
        </row>
        <row r="47">
          <cell r="B47" t="str">
            <v>0100I045 INDICE DE SUICIDIO</v>
          </cell>
        </row>
        <row r="48">
          <cell r="B48" t="str">
            <v>0100I046 INDICE DE VIOLACIONES A DERECHOS HUMANOS</v>
          </cell>
        </row>
        <row r="49">
          <cell r="B49" t="str">
            <v>0100I047 INDICE DE DESPLAZADOS</v>
          </cell>
        </row>
        <row r="50">
          <cell r="B50" t="str">
            <v>0100I048 ENTES TERRITORIALES CON CENTROS OPERATIVOS DE SEGUIMIENTO DEL DELITO, COSED EN FUNCIONAMIENTO</v>
          </cell>
        </row>
        <row r="51">
          <cell r="B51" t="str">
            <v>0100I049 EJES VIALES CON PROGRAMAS DE SEGURIDAD INSTALADOS</v>
          </cell>
        </row>
        <row r="52">
          <cell r="B52" t="str">
            <v>0100I050 INDICE DE DELITOS COMETIDOS EN EJES VIALES</v>
          </cell>
        </row>
        <row r="53">
          <cell r="B53" t="str">
            <v>0100I051 MUNICIPIOS EN LOS QUE LA POLICIA IMPLEMENTE EL PROGRAMA "CENTROS OPERATIVOS DE SEGUIMIENTO DEL DELITO, COSED"</v>
          </cell>
        </row>
        <row r="54">
          <cell r="B54" t="str">
            <v>0100I052 MUNICIPIOS QUE IMPLEMENTEN PROGRAMA DE CIRCUITOS CERRADOS DE TELEVISION, CCTV</v>
          </cell>
        </row>
        <row r="55">
          <cell r="B55" t="str">
            <v>0100I053 CAMARAS INSTALADAS POR MUNICIPIO</v>
          </cell>
        </row>
        <row r="56">
          <cell r="B56" t="str">
            <v>0100I054 MUNICIPIOS DE LOS AUTORIZADOS A SOLICITAR LA RESTRICCION "PORTE DE ARMAS", QUE APLICAN LA MEDIDA</v>
          </cell>
        </row>
        <row r="57">
          <cell r="B57" t="str">
            <v>0100I055 INDICE DE HOMICIDIO CON ARMA DE FUEGO EN LOS MUNICIPIOS EN DONDE SE APLIQUE LA RESTRICCION (TASA POR CIEN MIL)</v>
          </cell>
        </row>
        <row r="58">
          <cell r="B58" t="str">
            <v>0100I056 RECURSOS CAPTADOS PARA LA IMPLEMENTACION DEL SISTEMA EN LAS CUATRO INSTITUCIONES CON FUNCIONES DE POLICIA JUDICIAL</v>
          </cell>
        </row>
        <row r="59">
          <cell r="B59" t="str">
            <v>0100I057 INDICE DE IMPUNIDAD EN CASOS DE DELITOS COMETIDOS CON ARMA DE FUEGO</v>
          </cell>
        </row>
        <row r="60">
          <cell r="B60" t="str">
            <v>0100I058 REGISTROS POR AÑO EN LA BASE DE DATOS CENTRAL (INFORMACION DE ARMAS, BALAS Y CASQUILLOS INVOLUCRADOS EN CRIMENES INVESTIGADOS POR LAS AUTORIDADES)</v>
          </cell>
        </row>
        <row r="61">
          <cell r="B61" t="str">
            <v>0100I059 CONVENIOS INTERINSTITUCIONALES PARA CONSOLIDAR SISTEMA (QUE CONTENGA, ACTUALICE Y ALMACENE LA INFORMACION DE ARMAS, BALAS Y CASQUILLOS INVOLUCRADOS EN CRIMENES INVESTIGADOS POR LAS AUTORIDADES)</v>
          </cell>
        </row>
        <row r="62">
          <cell r="B62" t="str">
            <v>0100I060 ASALTOS GUERRILLEROS A POBLACIONES</v>
          </cell>
        </row>
        <row r="63">
          <cell r="B63" t="str">
            <v>0100I061 ATAQUES GUERRILLEROS A UNIDADES MILITARES</v>
          </cell>
        </row>
        <row r="64">
          <cell r="B64" t="str">
            <v>0100I062 OPERACIONES MILITARES OFENSIVAS Y DE CONTROL DE AREA</v>
          </cell>
        </row>
        <row r="65">
          <cell r="B65" t="str">
            <v>0100I063 MIEMBROS DE LA FUERZA PUBLICA POR CADA 100 KMS.²</v>
          </cell>
        </row>
        <row r="66">
          <cell r="B66" t="str">
            <v>0100I064 CAPTURAS</v>
          </cell>
        </row>
        <row r="67">
          <cell r="B67" t="str">
            <v>0100I065 LABORATORIOS DESTRUIDOS</v>
          </cell>
        </row>
        <row r="68">
          <cell r="B68" t="str">
            <v>0100I066 DROGAS INCAUTADAS (TONELADAS DE COCAINA)</v>
          </cell>
        </row>
        <row r="69">
          <cell r="B69" t="str">
            <v>0100I067 DROGA INCAUTADAS (TONELADAS DE MORFINA, HEROINA, BAZUCO Y MARIHUANA)</v>
          </cell>
        </row>
        <row r="70">
          <cell r="B70" t="str">
            <v>0100I068 PRECURSORES QUIMICOS SOLIDOS INCAUTADOS</v>
          </cell>
        </row>
        <row r="71">
          <cell r="B71" t="str">
            <v>0100I069 PRECURSORES QUIMICOS LIQUIDOS INCAUTADOS</v>
          </cell>
        </row>
        <row r="72">
          <cell r="B72" t="str">
            <v>0100I070 HECTAREAS DE CULTIVOS ILICITOS ERRADICADOS MANUALMENTE</v>
          </cell>
        </row>
        <row r="73">
          <cell r="B73" t="str">
            <v>0100I071 HECTAREAS DE CULTIVOS ILICITOS FUMIGADOS</v>
          </cell>
        </row>
        <row r="74">
          <cell r="B74" t="str">
            <v>0100I072 DELITOS DE MAYOR IMPACTO</v>
          </cell>
        </row>
        <row r="75">
          <cell r="B75" t="str">
            <v>0100I073 MATERIAL DE GUERRA INCAUTADO (ARMAS, MUNICION, GRANADAS)</v>
          </cell>
        </row>
        <row r="76">
          <cell r="B76" t="str">
            <v>0100I074 SECUESTRADOS RESCATADOS</v>
          </cell>
        </row>
        <row r="77">
          <cell r="B77" t="str">
            <v>0100I075 COBERTURA AREA MARITIMA</v>
          </cell>
        </row>
        <row r="78">
          <cell r="B78" t="str">
            <v>0100I076 SOLDADOS PROFESIONALES</v>
          </cell>
        </row>
        <row r="79">
          <cell r="B79" t="str">
            <v>0100I077 HORAS DE VUELO EN APOYO DE OPERACIONES DE ORDEN PUBLICO</v>
          </cell>
        </row>
        <row r="80">
          <cell r="B80" t="str">
            <v>0100I078 UNIDADES DE CONTRAGUERRILLA DOTADAS CON TELEFONOS SATELITALES PARA OPERAR EFICAZMENTE EN EL AREA</v>
          </cell>
        </row>
        <row r="81">
          <cell r="B81" t="str">
            <v>0100I079 CAPACIDAD HELICOPORTADA</v>
          </cell>
        </row>
        <row r="82">
          <cell r="B82" t="str">
            <v>0100I080 MANTENIMIENTO DE LA CAPACIDAD DE VIGILANCIA COSTERA</v>
          </cell>
        </row>
        <row r="83">
          <cell r="B83" t="str">
            <v>02000000 SECTOR INDUSTRIA COMERCIO EXTERIOR</v>
          </cell>
        </row>
        <row r="84">
          <cell r="B84" t="str">
            <v>0200I001 INICIATIVAS INDUSTRIALES GENERADAS DE LAS DEMOSTRACIONES DE CATALOGO</v>
          </cell>
        </row>
        <row r="85">
          <cell r="B85" t="str">
            <v>0200I002 EMPLEOS GENERADOS POR EMPRESAS QUE RECIBIERON PRESTAMOS  (12/24 MESES DESPUES DE LA RECEPCION DEL PRESTAMO)</v>
          </cell>
        </row>
        <row r="86">
          <cell r="B86" t="str">
            <v>0200I003 EMPLEOS CONSERVADOS POR EMPRESAS QUE RECIBIERON PRESTAMOS  (12/24 MESES DESPUES DE LA RECEPCION DEL PRESTAMO)</v>
          </cell>
        </row>
        <row r="87">
          <cell r="B87" t="str">
            <v>0200I004 ASISTENTES POR EVENTO</v>
          </cell>
        </row>
        <row r="88">
          <cell r="B88" t="str">
            <v>0200I005 RESTRICCIONES INTERNAS POR PRODUCTO</v>
          </cell>
        </row>
        <row r="89">
          <cell r="B89" t="str">
            <v>0200I006 MONTO DE EXPORTACIONES</v>
          </cell>
        </row>
        <row r="90">
          <cell r="B90" t="str">
            <v>0200I007 MONTO DE IMPORTACIONES</v>
          </cell>
        </row>
        <row r="91">
          <cell r="B91" t="str">
            <v>0200I008 MONTO DE COMERCIO (EXPORTACIONES + IMPORTACIONES)</v>
          </cell>
        </row>
        <row r="92">
          <cell r="B92" t="str">
            <v>0200I009 MONTO DE LAS EXPORTACIONES DE BIENES</v>
          </cell>
        </row>
        <row r="93">
          <cell r="B93" t="str">
            <v>0200I010 TASA DE EXPORTACIONES DE BIENES</v>
          </cell>
        </row>
        <row r="94">
          <cell r="B94" t="str">
            <v>0200I011 MONTO DE LAS EXPORTACIONES DE SERVICIOS</v>
          </cell>
        </row>
        <row r="95">
          <cell r="B95" t="str">
            <v>0200I012 TASA DE EXPORTACIONES DE BIENES</v>
          </cell>
        </row>
        <row r="96">
          <cell r="B96" t="str">
            <v>0200I013 MONTO DE LAS EXPORTACIONES TRADICIONALES</v>
          </cell>
        </row>
        <row r="97">
          <cell r="B97" t="str">
            <v>0200I014 TASA DE EXPORTACIONES TRADICIONALES</v>
          </cell>
        </row>
        <row r="98">
          <cell r="B98" t="str">
            <v>0200I015 MONTO DE LAS EXPORTACIONES NO TRADICIONALES</v>
          </cell>
        </row>
        <row r="99">
          <cell r="B99" t="str">
            <v>0200I016 TASA DE EXPORTACIONES NO TRADICIONALES</v>
          </cell>
        </row>
        <row r="100">
          <cell r="B100" t="str">
            <v>0200I017 MONTO DE LAS EXPORTACIONES REALIZADAS A TRAVES DEL PLAN VALLEJO</v>
          </cell>
        </row>
        <row r="101">
          <cell r="B101" t="str">
            <v>0200I018 TASA DE EXPORTACIONES REALIZADAS A TRAVES DEL PLAN VALLEJO</v>
          </cell>
        </row>
        <row r="102">
          <cell r="B102" t="str">
            <v>0200I019 MONTO DE LAS IMPORTACIONES REALIZADAS A TRAVES DEL PLAN VALLEJO</v>
          </cell>
        </row>
        <row r="103">
          <cell r="B103" t="str">
            <v>0200I020 TASA DE IMPORTACIONES REALIZADAS A TRAVES DEL PLAN VALLEJO</v>
          </cell>
        </row>
        <row r="104">
          <cell r="B104" t="str">
            <v>0200I021 MONTO DE LAS EXPORTACIONES A ESTADOS UNIDOS</v>
          </cell>
        </row>
        <row r="105">
          <cell r="B105" t="str">
            <v>0200I022 TASA DE EXPORTACIONES A ESTADOS UNIDOS</v>
          </cell>
        </row>
        <row r="106">
          <cell r="B106" t="str">
            <v>0200I023 MONTO DE LAS IMPORTACIONES DE ESTADOS UNIDOS</v>
          </cell>
        </row>
        <row r="107">
          <cell r="B107" t="str">
            <v>0200I024 TASA DE IMPORTACIONES DE ESTADOS UNIDOS</v>
          </cell>
        </row>
        <row r="108">
          <cell r="B108" t="str">
            <v>0200I025 MONTO DE LAS EXPORTACIONES A CANADA</v>
          </cell>
        </row>
        <row r="109">
          <cell r="B109" t="str">
            <v>0200I026 TASA DE EXPORTACIONES A CANADA</v>
          </cell>
        </row>
        <row r="110">
          <cell r="B110" t="str">
            <v>0200I027 MONTO DE LAS IMPORTACIONES DE CANADA</v>
          </cell>
        </row>
        <row r="111">
          <cell r="B111" t="str">
            <v>0200I028 TASA DE IMPORTACIONES DE CANADA</v>
          </cell>
        </row>
        <row r="112">
          <cell r="B112" t="str">
            <v>0200I029 MONTO DE LAS EXPORTACIONES A CENTROAMERICA Y EL CARIBE</v>
          </cell>
        </row>
        <row r="113">
          <cell r="B113" t="str">
            <v>0200I030 TASA DE EXPORTACIONES A CENTROAMERICA Y EL CARIBE</v>
          </cell>
        </row>
        <row r="114">
          <cell r="B114" t="str">
            <v>0200I031 MONTO DE LAS IMPORTACIONES DE CENTROAMERICA Y EL CARIBE</v>
          </cell>
        </row>
        <row r="115">
          <cell r="B115" t="str">
            <v>0200I032 TASA DE IMPORTACIONES DE CENTROAMERICA Y EL CARIBE</v>
          </cell>
        </row>
        <row r="116">
          <cell r="B116" t="str">
            <v>0200I033 MONTO DE LAS EXPORTACIONES A LA UNION EUROPEA</v>
          </cell>
        </row>
        <row r="117">
          <cell r="B117" t="str">
            <v>0200I034 TASA DE EXPORTACIONES A LA UNION EUROPEA</v>
          </cell>
        </row>
        <row r="118">
          <cell r="B118" t="str">
            <v>0200I035 MONTO DE LAS IMPORTACIONES DE LA UNION EUROPEA</v>
          </cell>
        </row>
        <row r="119">
          <cell r="B119" t="str">
            <v>0200I036 TASA DE IMPORTACIONES DE LA UNION EUROPEA</v>
          </cell>
        </row>
        <row r="120">
          <cell r="B120" t="str">
            <v>0200I037 MONTO DE LAS EXPORTACIONES A LA CUENCA PACIFICA NICS</v>
          </cell>
        </row>
        <row r="121">
          <cell r="B121" t="str">
            <v>0200I038 TASA DE EXPORTACIONES A LA CUENCA PACIFICA NICS</v>
          </cell>
        </row>
        <row r="122">
          <cell r="B122" t="str">
            <v>0200I039 MONTO DE LAS IMPORTACIONES DE LA CUENCA PACIFICA NICS</v>
          </cell>
        </row>
        <row r="123">
          <cell r="B123" t="str">
            <v>0200I040 TASA DE IMPORTACIONES DE LA CUENCA PACIFICA NICS</v>
          </cell>
        </row>
        <row r="124">
          <cell r="B124" t="str">
            <v>0200I041 MONTO DE LAS EXPORTACIONES A JAPON</v>
          </cell>
        </row>
        <row r="125">
          <cell r="B125" t="str">
            <v>0200I042 TASA DE EXPORTACIONES A JAPON</v>
          </cell>
        </row>
        <row r="126">
          <cell r="B126" t="str">
            <v>0200I043 MONTO DE LAS IMPORTACIONES DE JAPON</v>
          </cell>
        </row>
        <row r="127">
          <cell r="B127" t="str">
            <v>0200I044 TASA DE IMPORTACIONES DE JAPON</v>
          </cell>
        </row>
        <row r="128">
          <cell r="B128" t="str">
            <v>0200I045 SOLICITUDES CERT RADICADAS</v>
          </cell>
        </row>
        <row r="129">
          <cell r="B129" t="str">
            <v>0200I046 SOCIEDADES DE COMERCIALIZACION INTERNACIONAL APROBADAS</v>
          </cell>
        </row>
        <row r="130">
          <cell r="B130" t="str">
            <v>0200I047 EMPRESAS REGISTRADAS EN EL SISTEMA DE INTELIGENCIA DE MERCADOS</v>
          </cell>
        </row>
        <row r="131">
          <cell r="B131" t="str">
            <v>0200I048 USUARIOS REGISTRADOS EN EL SISTEMA DE INTELIGENCIA DE MERCADOS</v>
          </cell>
        </row>
        <row r="132">
          <cell r="B132" t="str">
            <v>0200I049 COMBINACIONES DE PRODUCTOS CON POTENCIAL EXPORTADOR IDENTIFICADOS POR EL PIAS</v>
          </cell>
        </row>
        <row r="133">
          <cell r="B133" t="str">
            <v>0200I050 IDENTIFICACION DE COMBINACIONES DE PRODUCTOS CON POTENCIAL EXPORTADOR</v>
          </cell>
        </row>
        <row r="134">
          <cell r="B134" t="str">
            <v>0200I051 PLANES EXPORTADORES CON RECURSOS</v>
          </cell>
        </row>
        <row r="135">
          <cell r="B135" t="str">
            <v>0200I052 EMPRESAS ATENDIDAS POR PROEXPORT</v>
          </cell>
        </row>
        <row r="136">
          <cell r="B136" t="str">
            <v>0200I053 PROYECTOS ESPECIALES DE EXPORTACION APROBADOS</v>
          </cell>
        </row>
        <row r="137">
          <cell r="B137" t="str">
            <v>0200I054 EMPRESAS EN PROYECTOS ESPECIALES DE EXPORTACION APROBADOS</v>
          </cell>
        </row>
        <row r="138">
          <cell r="B138" t="str">
            <v>0200I055 EMPRESAS ATENDIDAS EN EL PROGRAMA EXPOPYME CON PLAN EXPORTADOR</v>
          </cell>
        </row>
        <row r="139">
          <cell r="B139" t="str">
            <v>0200I056 MONTO DE LA INVERSION EXTRANJERA DIRECTA CON PORTAFOLIO</v>
          </cell>
        </row>
        <row r="140">
          <cell r="B140" t="str">
            <v>0200I057 EMPRESAS VINCULADAS DENTRO DEL PROGRAMA DE ASEGURAMIENTO DE CALIDAD</v>
          </cell>
        </row>
        <row r="141">
          <cell r="B141" t="str">
            <v>0200I058 JORNADAS "SEMANA DEL EXPORTADOR" EFECTUADAS</v>
          </cell>
        </row>
        <row r="142">
          <cell r="B142" t="str">
            <v>0200I059 JORNADAS DE CAPACITACION A FUNCIONARIOS DEL SECTOR DE COMERCIO EXTERIOR</v>
          </cell>
        </row>
        <row r="143">
          <cell r="B143" t="str">
            <v>0200I060 FUNCIONARIOS CAPACITADOS EN LAS JORNADAS DE CAPACITACION A FUNCIONARIOS DEL SECTOR COMERCIO EXTERIOR</v>
          </cell>
        </row>
        <row r="144">
          <cell r="B144" t="str">
            <v>0200I061 VISITANTES DE LA PAGINA WEB DEL MINCOMEX</v>
          </cell>
        </row>
        <row r="145">
          <cell r="B145" t="str">
            <v>0200I062 UNIVERSIDADES CON CONVENIO DE CATEDRA DE NEGOCIOS INTERNACIONALES</v>
          </cell>
        </row>
        <row r="146">
          <cell r="B146" t="str">
            <v>0200I063 ANTEPROYECTOS PRESENTADOS AL PROGRAMA JOVENES EMPRENDEDORES EXPORTADORES</v>
          </cell>
        </row>
        <row r="147">
          <cell r="B147" t="str">
            <v>0200I064 PROYECTOS ACEPTADOS EN EL PROGRAMA JOVENES EMPRENDEDORES EXPORTADORES</v>
          </cell>
        </row>
        <row r="148">
          <cell r="B148" t="str">
            <v>0200I065 JORNADAS DE FORMACION A FORMADORES</v>
          </cell>
        </row>
        <row r="149">
          <cell r="B149" t="str">
            <v>0200I066 PERSONAS CAPACITADAS EN LAS JORNADAS DE FORMACION A FORMADORES</v>
          </cell>
        </row>
        <row r="150">
          <cell r="B150" t="str">
            <v>0200I067 COSTOS PROMEDIOS DE CREACION Y LEGALIZACION DE EMPRESAS</v>
          </cell>
        </row>
        <row r="151">
          <cell r="B151" t="str">
            <v>0200I068 RECURSOS FINANCIEROS COLOCADOS EN EL SECTOR COMERCIO</v>
          </cell>
        </row>
        <row r="152">
          <cell r="B152" t="str">
            <v>0200I069 VOLUMEN DE VENTAS DEL SECTOR COMERCIO</v>
          </cell>
        </row>
        <row r="153">
          <cell r="B153" t="str">
            <v>0200I070 EMPRESAS COMERCIALES CREADAS E INCUBADAS</v>
          </cell>
        </row>
        <row r="154">
          <cell r="B154" t="str">
            <v>03000000 SECTOR SALUD</v>
          </cell>
        </row>
        <row r="155">
          <cell r="B155" t="str">
            <v>0300I001 COBERTURA DE VACUNACION EN NIÑOS MENORES DE UN (1) AÑO</v>
          </cell>
        </row>
        <row r="156">
          <cell r="B156" t="str">
            <v>0300I002 COBERTURA DE VACUNACION EN NIÑOS ENTRE UN (1) Y CINCO (5) AÑOS (TRIPLE V)</v>
          </cell>
        </row>
        <row r="157">
          <cell r="B157" t="str">
            <v>0300I003 TASA DE INCIDENCIA DE LA MALARIA EN ZONAS ENDEMICAS</v>
          </cell>
        </row>
        <row r="158">
          <cell r="B158" t="str">
            <v>0300I004 TASA DE MORTALIDAD MATERNA</v>
          </cell>
        </row>
        <row r="159">
          <cell r="B159" t="str">
            <v>0300I005 TASA DE MORTALIDAD INFANTIL</v>
          </cell>
        </row>
        <row r="160">
          <cell r="B160" t="str">
            <v>0300I006 TASA DE MORTALIDAD POR TUMORES MALIGNOS</v>
          </cell>
        </row>
        <row r="161">
          <cell r="B161" t="str">
            <v>0300I007 TASA DE MORTALIDAD POR ENFERMEDADES CARDIOVASCULARES</v>
          </cell>
        </row>
        <row r="162">
          <cell r="B162" t="str">
            <v>0300I008 TASA DE MORTALIDAD POR CAUSA EXTERNA</v>
          </cell>
        </row>
        <row r="163">
          <cell r="B163" t="str">
            <v>0300I009 EFICIENCIA OPERACIONAL</v>
          </cell>
        </row>
        <row r="164">
          <cell r="B164" t="str">
            <v>0300I010 PROCESO DE DESCENTRALIZACION FORTALECIDO</v>
          </cell>
        </row>
        <row r="165">
          <cell r="B165" t="str">
            <v>0300I011 INDICE DE COBERTURA</v>
          </cell>
        </row>
        <row r="166">
          <cell r="B166" t="str">
            <v>0300I012 TRABAJADORES POBRES EN EL SISBEN EN ESTRATOS 1 Y 2 RESPECTO DE LOS TRABAJADORES DE EMPLEO EN ACCION</v>
          </cell>
        </row>
        <row r="167">
          <cell r="B167" t="str">
            <v>0300I013 NUMERO DE FAMILIAS BENEFICIADAS POR SUBSIDIO NUTRICION QUE PERTENECEN AL PROGRAMA "FAMILIAS EN ACCION"</v>
          </cell>
        </row>
        <row r="168">
          <cell r="B168" t="str">
            <v>0300I014 NIÑOS LLEVADOS A LOS CENTROS DE SALUD PARA ATENCION PREVENTIVA QUE PERTENECE AL PROGRAMA "FAMILIAS EN ACCION"</v>
          </cell>
        </row>
        <row r="169">
          <cell r="B169" t="str">
            <v>0300I015 BENEFICIARIOS DEL SUBPROGRAMA "JOVENES EN ACCION" EMPLEADOS.</v>
          </cell>
        </row>
        <row r="170">
          <cell r="B170" t="str">
            <v>0300I016 CUMPLIMIENTO EN EL RECAUDO EN LAS AREAS DE PENSIONES</v>
          </cell>
        </row>
        <row r="171">
          <cell r="B171" t="str">
            <v>0300I017 TIEMPO DE RECONOCIMIENTO (DIAS) DE PENSIONES</v>
          </cell>
        </row>
        <row r="172">
          <cell r="B172" t="str">
            <v>0300I018 INDICE DE INSATISFACCION EN EL SISTEMA DE SALUD</v>
          </cell>
        </row>
        <row r="173">
          <cell r="B173" t="str">
            <v>0300I019 INDICE DE INSATISFACCION EN EL REGIMEN DE PENSIONES</v>
          </cell>
        </row>
        <row r="174">
          <cell r="B174" t="str">
            <v>0300I020 INDICE DE INSATISFACCION EN EL SISTEMA GENERAL DE RIESGOS PROFESIONALES</v>
          </cell>
        </row>
        <row r="175">
          <cell r="B175" t="str">
            <v>0300I021 PASIVO PENSIONAL A CARGO DE LA NACION (% DEL PIB)</v>
          </cell>
        </row>
        <row r="176">
          <cell r="B176" t="str">
            <v>0300I022 CUMPLIMIENTO EN EL RECAUDO DEL SISTEMA GENERAL DE RIESGOS PROFESIONALES</v>
          </cell>
        </row>
        <row r="177">
          <cell r="B177" t="str">
            <v>0300I023 PRESTACIONES (ASISTENCIALES Y ECONOMICAS, SIN RESERVAS TECNICAS, POR ACCIDENTES DE TRABAJO Y ENFERMEDADES PROFESIONALES) RESPECTO DEL RECAUDO</v>
          </cell>
        </row>
        <row r="178">
          <cell r="B178" t="str">
            <v>0300I024 RESERVAS TECNICAS POR ACCIDENTES DE TRABAJO Y ENFERMEDADES PROFESIONALES RESPECTO A LOS RECAUDOS</v>
          </cell>
        </row>
        <row r="179">
          <cell r="B179" t="str">
            <v>0300I025 PROMOCION Y PREVENCION DEL SISTEMA GENERAL DE RIESGOS PROFESIONALES RESPECTO DEL RECAUDO</v>
          </cell>
        </row>
        <row r="180">
          <cell r="B180" t="str">
            <v>0300I026 NIVEL DE EVASION EN RIESGOS PROFESIONALES</v>
          </cell>
        </row>
        <row r="181">
          <cell r="B181" t="str">
            <v>0300I027 AFILIADOS ACTIVOS AL FONDO DE SOLIDARIDAD PENSIONAL</v>
          </cell>
        </row>
        <row r="182">
          <cell r="B182" t="str">
            <v>0300I028 COBERTURA EN PENSIONES A NIVEL NACIONAL</v>
          </cell>
        </row>
        <row r="183">
          <cell r="B183" t="str">
            <v>0300I029 COBERTURA EN PENSIONES DE AFILIADOS ACTIVOS A NIVEL NACIONAL</v>
          </cell>
        </row>
        <row r="184">
          <cell r="B184" t="str">
            <v>0300I030 POBLACION DE TRABAJADORES AFILIADOS AL SISTEMA GENERAL DE RIESGOS PROFESIONALES</v>
          </cell>
        </row>
        <row r="185">
          <cell r="B185" t="str">
            <v>0300I031 POBLACION AFILIADA AL SISTEMA GENERAL DE RIESGOS PROFESIONALES RESPECTO DE LA POBLACION ECONOMICAMENTE ACTIVA (PEA)</v>
          </cell>
        </row>
        <row r="186">
          <cell r="B186" t="str">
            <v>0300I032 CASOS DE ACCIDENTES DE TRABAJO RESPECTO A LOS TRABAJADORES AFILIADOS AL SISTEMA GENERAL DE RIESGOS PROFESIONALES</v>
          </cell>
        </row>
        <row r="187">
          <cell r="B187" t="str">
            <v>0300I033 CASOS DE ENFERMEDAD PROFESIONAL RESPECTO A LOS TRABAJADORES AFILIADOS AL SISTEMA GENERAL DE RIESGOS PROFESIONALES</v>
          </cell>
        </row>
        <row r="188">
          <cell r="B188" t="str">
            <v>0300I034 AFILIADOS AL REGIMEN SUBSIDIADO</v>
          </cell>
        </row>
        <row r="189">
          <cell r="B189" t="str">
            <v>0300I035 AFILIACION  MULTIPLE AL REGIMEN SUBSIDIADO</v>
          </cell>
        </row>
        <row r="190">
          <cell r="B190" t="str">
            <v>0300I036 AFILIADOS AL REGIMEN CONTRIBUTIVO</v>
          </cell>
        </row>
        <row r="191">
          <cell r="B191" t="str">
            <v>0300I037 POBLACION AFILIADA AL SISTEMA GENERAL DE SEGURIDAD SOCIAL EN SALUD</v>
          </cell>
        </row>
        <row r="192">
          <cell r="B192" t="str">
            <v>0300I038 POBLACION POBRE NO AFILIADA DEBIDAMENTE IDENTIFICADA MEDIANTE SISBEN</v>
          </cell>
        </row>
        <row r="193">
          <cell r="B193" t="str">
            <v>0300I039 NUEVOS AFILIADOS AL SISTEMA GENERAL DE SEGURIDAD SOCIAL EN SALUD</v>
          </cell>
        </row>
        <row r="194">
          <cell r="B194" t="str">
            <v>0300I040 COBERTURA DE VACUNACION DE NIÑOS MENORES DE UN AÑO</v>
          </cell>
        </row>
        <row r="195">
          <cell r="B195" t="str">
            <v>0300I041 CUMPLIMIENTO DE LA COBERTURA DE VACUNACION DE NIÑOS MENORES DE UN AÑO</v>
          </cell>
        </row>
        <row r="196">
          <cell r="B196" t="str">
            <v>0300I042 COBERTURA DE VACUNACION CON TRIPLE VIRAL EN NIÑOS DE UN AÑO</v>
          </cell>
        </row>
        <row r="197">
          <cell r="B197" t="str">
            <v>0300I043 CUMPLIMIENTO DE LA COBERTURA DE VACUNACION CON TRIPLE VIRAL EN NIÑOS DE UN AÑO</v>
          </cell>
        </row>
        <row r="198">
          <cell r="B198" t="str">
            <v>0300I044 COBERTURA DE VACUNACION ANTIRRABICA</v>
          </cell>
        </row>
        <row r="199">
          <cell r="B199" t="str">
            <v>0300I045 DEPARTAMENTOS QUE DESARROLLAN PROYECTOS DE PREVENCION AL CONSUMO (ALCOHOL, TABACO Y SUSTANCIAS PSICOACTIVAS)</v>
          </cell>
        </row>
        <row r="200">
          <cell r="B200" t="str">
            <v>0300I046 DISTRITOS QUE DESARROLLAN PROYECTOS DE PREVENCION AL CONSUMO (ALCOHOL, TABACO Y SUSTANCIAS PSICOACTIVAS)</v>
          </cell>
        </row>
        <row r="201">
          <cell r="B201" t="str">
            <v>0300I047 DEPARTAMENTOS QUE DESARROLLAN PROYECTOS DE PREVENCION DE LAS ENFERMEDADES CRONICAS NO TRANSMISIBLES</v>
          </cell>
        </row>
        <row r="202">
          <cell r="B202" t="str">
            <v>0300I048 DISTRITOS QUE DESARROLLAN PROYECTOS DE PREVENCION DE LAS ENFERMEDADES CRONICAS NO TRANSMISIBLES</v>
          </cell>
        </row>
        <row r="203">
          <cell r="B203" t="str">
            <v>0300I049 INCIDENCIA DE MALARIA EN EL PAIS (POR CADA 1,000 HABITANTES)</v>
          </cell>
        </row>
        <row r="204">
          <cell r="B204" t="str">
            <v>0300I050 DETECCION DE CASOS DE TUBERCULOSIS, TBC POSITIVOS</v>
          </cell>
        </row>
        <row r="205">
          <cell r="B205" t="str">
            <v>0300I051 CASOS NUEVOS DE LEPRA SIN DISCAPACIDAD</v>
          </cell>
        </row>
        <row r="206">
          <cell r="B206" t="str">
            <v>0300I052 DEPARTAMENTOS QUE DESARROLLAN PROYECTOS DE PROMOCION DE LA SALUD SEXUAL Y REPRODUCTIVA EN ADOLESCENTES</v>
          </cell>
        </row>
        <row r="207">
          <cell r="B207" t="str">
            <v>0300I053 DISTRITOS QUE DESARROLLAN PROYECTOS DE PROMOCION DE LA SALUD SEXUAL Y REPRODUCTIVA EN ADOLESCENTES</v>
          </cell>
        </row>
        <row r="208">
          <cell r="B208" t="str">
            <v>0300I054 INCIDENCIA DE SIFILIS CONGENITA (POR CADA 1,000 NACIDOS VIVOS)</v>
          </cell>
        </row>
        <row r="209">
          <cell r="B209" t="str">
            <v>0300I055 INCIDENCIA DE  POLIO (POR CADA 1,000 NACIDOS VIVOS)</v>
          </cell>
        </row>
        <row r="210">
          <cell r="B210" t="str">
            <v>0300I056 INCIDENCIA DE TETANOS NEONATAL (POR CADA 1,000 NACIDOS VIVOS)</v>
          </cell>
        </row>
        <row r="211">
          <cell r="B211" t="str">
            <v>0300I057 INCIDENCIA DE SARAMPION (POR CADA 100.000 NIÑOS MENORES DE 5 AÑOS)</v>
          </cell>
        </row>
        <row r="212">
          <cell r="B212" t="str">
            <v>0300I058 MORTALIDAD MATERNA</v>
          </cell>
        </row>
        <row r="213">
          <cell r="B213" t="str">
            <v>0300I059 MORTALIDAD INFANTIL</v>
          </cell>
        </row>
        <row r="214">
          <cell r="B214" t="str">
            <v>0300I060 REGISTRO DE PRESTADORES DE SERVICIOS DE SALUD ACTUALIZADO Y CONFIABLE (IPS PUBLICAS Y PRIVADAS)</v>
          </cell>
        </row>
        <row r="215">
          <cell r="B215" t="str">
            <v>0300I061 CAMAS POR TIPO DE INSTITUCION (IPS PUBLICAS Y PRIVADAS)</v>
          </cell>
        </row>
        <row r="216">
          <cell r="B216" t="str">
            <v>0300I062 NIÑOS ATENDIDOS EN HOGARES COMUNITARIOS DE BIENESTAR</v>
          </cell>
        </row>
        <row r="217">
          <cell r="B217" t="str">
            <v>0300I063 NIÑOS ATENDIDOS EN RESTAURANTES ESCOLARES</v>
          </cell>
        </row>
        <row r="218">
          <cell r="B218" t="str">
            <v>0300I064 JOVENES ATENDIDOS EN CLUBES JUVENILES</v>
          </cell>
        </row>
        <row r="219">
          <cell r="B219" t="str">
            <v>0300I065 EMBARAZADAS ATENDIDAS</v>
          </cell>
        </row>
        <row r="220">
          <cell r="B220" t="str">
            <v>0300I066 LACTANTES ATENDIDAS</v>
          </cell>
        </row>
        <row r="221">
          <cell r="B221" t="str">
            <v>0300I067 NIÑOS DE LA CALLE ATENDIDOS EN LAS MODALIDADES DE SERVICIO</v>
          </cell>
        </row>
        <row r="222">
          <cell r="B222" t="str">
            <v>0300I068 AGENTES EDUCATIVOS  COMUNITARIOS CAPACITADOS (PARA LA DETECCION PRECOZ, PREVENCION Y MANEJO DE EPISODIOS DE VIOLENCIA INTRA FAMILIAR)</v>
          </cell>
        </row>
        <row r="223">
          <cell r="B223" t="str">
            <v>0300I069 FAMILIAS ATENDIDAS EN TORNO A EPISODIOS DE VIOLENCIA INTRA FAMILIAR (MEDIANTE LAS ESTRATEGIAS EDUCADOR FAMILIAR Y ESCUELA DE PADRES)</v>
          </cell>
        </row>
        <row r="224">
          <cell r="B224" t="str">
            <v>0300I070 NIÑOS CON MEDIDA DE PROTECCION UBICADOS EN MEDIO FAMILIAR</v>
          </cell>
        </row>
        <row r="225">
          <cell r="B225" t="str">
            <v>0300I071 POBLACION FOCALIZADA EN HOGARES COMUNITARIOS DE BIENESTAR</v>
          </cell>
        </row>
        <row r="226">
          <cell r="B226" t="str">
            <v>0300I072 POBLACION FOCALIZADA EN RESTAURANTES ESCOLARES</v>
          </cell>
        </row>
        <row r="227">
          <cell r="B227" t="str">
            <v>0300I073 POBLACION FOCALIZADA EN CLUBES JUVENILES</v>
          </cell>
        </row>
        <row r="228">
          <cell r="B228" t="str">
            <v>0300I074 EMBARAZADAS Y LACTANTES FOCALIZADAS</v>
          </cell>
        </row>
        <row r="229">
          <cell r="B229" t="str">
            <v>0300I075 DESNUTRICION GLOBAL NACIONAL</v>
          </cell>
        </row>
        <row r="230">
          <cell r="B230" t="str">
            <v>0300I076 DESNUTRICION CRONICA NACIONAL</v>
          </cell>
        </row>
        <row r="231">
          <cell r="B231" t="str">
            <v>0300I077 DESNUTRICION AGUDA NACIONAL</v>
          </cell>
        </row>
        <row r="232">
          <cell r="B232" t="str">
            <v>04000000 SECTOR COMUNICACIONES</v>
          </cell>
        </row>
        <row r="233">
          <cell r="B233" t="str">
            <v>0400I001 LINEAS TELEFONICAS EN REGIONES DE ALTA DENSIDAD TELEFONICA</v>
          </cell>
        </row>
        <row r="234">
          <cell r="B234" t="str">
            <v>0400I002 LINEAS TELEFONICAS EN REGIONES DE BAJA DENSIDAD TELEFONICA.</v>
          </cell>
        </row>
        <row r="235">
          <cell r="B235" t="str">
            <v>0400I003 ATENCION EN INSTALACION DE LINEAS TELEFONICAS POR USUARIO</v>
          </cell>
        </row>
        <row r="236">
          <cell r="B236" t="str">
            <v>0400I004 ATENCION EN INSTALACION DE LINEAS POR FAMILIA</v>
          </cell>
        </row>
        <row r="237">
          <cell r="B237" t="str">
            <v>0400I005 PERSONAS CON ACCESO A INTERNET</v>
          </cell>
        </row>
        <row r="238">
          <cell r="B238" t="str">
            <v>0400I006 USUARIOS DE LOS SERVICIOS DE TELECOMUNICACIONES CONTROLADOS Y VIGILADOS POR EL MINISTERIO DE COMUNICACIONES</v>
          </cell>
        </row>
        <row r="239">
          <cell r="B239" t="str">
            <v>0400I007 FUNCIONARIOS BENEFICIADOS CON EL PLAN DE CAPACITACION</v>
          </cell>
        </row>
        <row r="240">
          <cell r="B240" t="str">
            <v>0400I008 FUNCIONARIOS BENEFICIADOS CON EL PROGRAMA DE BIENESTAR SOCIAL</v>
          </cell>
        </row>
        <row r="241">
          <cell r="B241" t="str">
            <v>0400I009 MUNICIPIOS QUE CUENTAN EL SERVICIO DE CORREO SOCIAL</v>
          </cell>
        </row>
        <row r="242">
          <cell r="B242" t="str">
            <v>0400I010 INTERCONEXION A LA RED DE ALTA VELOCIDAD DEL ESTADO COMUNITARIO</v>
          </cell>
        </row>
        <row r="243">
          <cell r="B243" t="str">
            <v>0400I011 MUNICIPIOS CUBIERTOS CON TELEFONOS PUBLICOS PARA SORDOS</v>
          </cell>
        </row>
        <row r="244">
          <cell r="B244" t="str">
            <v>0400I012 ESCUELAS BENEFICIADAS CON EL PROGRAMA COMPUTADORES PARA EDUCAR</v>
          </cell>
        </row>
        <row r="245">
          <cell r="B245" t="str">
            <v>0400I013 FUNCIONARIOS BENEFICIADOS CON MANTENIMIENTO DE EQUIPOS DE COMPUTO</v>
          </cell>
        </row>
        <row r="246">
          <cell r="B246" t="str">
            <v>0400I014 USUARIOS VIGILADOS Y COTROLADOS POR EL MINISTERIO DE COMUNICACIONES</v>
          </cell>
        </row>
        <row r="247">
          <cell r="B247" t="str">
            <v>0400I015 HORAS DE CAPACITACION POR FUNCIONARIO</v>
          </cell>
        </row>
        <row r="248">
          <cell r="B248" t="str">
            <v>0400I016 SATISFACCION DE LOS FUNCIONARIOS BENEFICIADOS CON PROGRAMAS DE BIENESTAR SOCIAL</v>
          </cell>
        </row>
        <row r="249">
          <cell r="B249" t="str">
            <v>0400I017 INTERCONEXION CON LAS DIRECCIONES TERRITORIALES</v>
          </cell>
        </row>
        <row r="250">
          <cell r="B250" t="str">
            <v>0400I018 TIEMPO DE RESPUESTA AL USUARIO</v>
          </cell>
        </row>
        <row r="251">
          <cell r="B251" t="str">
            <v>0400I019 MUNICIPIOS CUBIERTOS CON AGENCIAS DE CORREO SOCIAL</v>
          </cell>
        </row>
        <row r="252">
          <cell r="B252" t="str">
            <v>0400I020 LOCALIDADES CON SERVICIO DE TELEFONIA RURAL COMUNITARIA</v>
          </cell>
        </row>
        <row r="253">
          <cell r="B253" t="str">
            <v>0400I021 ESCUELAS PUBLICAS CONECTADAS A INTERNET</v>
          </cell>
        </row>
        <row r="254">
          <cell r="B254" t="str">
            <v>0400I022 HOSPITALES CONECTADOS A INTERNET</v>
          </cell>
        </row>
        <row r="255">
          <cell r="B255" t="str">
            <v>0400I023 ALCALDIAS CONECTADAS A INTERNET</v>
          </cell>
        </row>
        <row r="256">
          <cell r="B256" t="str">
            <v>0400I024 POBLACION BENEFICADA CON TELEFONOS PUBLICOS PARA SORDOS</v>
          </cell>
        </row>
        <row r="257">
          <cell r="B257" t="str">
            <v>0400I025 ESCUELAS PUBLICAS BENEFICIADAS CON EL PROGRAMA COMPUTADORES PARA EDUCAR</v>
          </cell>
        </row>
        <row r="258">
          <cell r="B258" t="str">
            <v>0400I026 ALUMNOS BENEFICADOS CON EL PROGRAMA COMPUTADORES PARA EDUCAR</v>
          </cell>
        </row>
        <row r="259">
          <cell r="B259" t="str">
            <v>0400I027 DOCENTES CAPACITADOS POR COMPUTADORES PARA EDUCAR</v>
          </cell>
        </row>
        <row r="260">
          <cell r="B260" t="str">
            <v>0400I028 DIRECTIVOS CAPACITADOS POR COMPUTADORES PARA EDUCAR</v>
          </cell>
        </row>
        <row r="261">
          <cell r="B261" t="str">
            <v>0400I029 POBLACION BENEFICIADA POR LA RADIODIFUSORA NACIONAL</v>
          </cell>
        </row>
        <row r="262">
          <cell r="B262" t="str">
            <v>0400I030 TIEMPO PROMEDIO DE RESPUESTA EN LA BUSQUEDA DE DOCUMENTOS</v>
          </cell>
        </row>
        <row r="263">
          <cell r="B263" t="str">
            <v>0400I031 DENSIDAD TELEFONICA EN EL RESTO DEL PAIS (EXCLUYE 5 GRANDES CIUDADES)</v>
          </cell>
        </row>
        <row r="264">
          <cell r="B264" t="str">
            <v>0400I032 LOCALIDADES RURALES CON ACCESO A TELEFONIA COMUNITARIA</v>
          </cell>
        </row>
        <row r="265">
          <cell r="B265" t="str">
            <v>0400I033 CIUDADES CON ACCESO LOCAL A INTERNET</v>
          </cell>
        </row>
        <row r="266">
          <cell r="B266" t="str">
            <v>0400I034 LOCALIDADES CON SERVICIO POSTAL</v>
          </cell>
        </row>
        <row r="267">
          <cell r="B267" t="str">
            <v>0400I035 PENETRACION TELEFONIA MOVIL</v>
          </cell>
        </row>
        <row r="268">
          <cell r="B268" t="str">
            <v>0400I036 LINEAS DE TELEFONIA BASICA CONMUTADA (TPBC) EN SERVICIO</v>
          </cell>
        </row>
        <row r="269">
          <cell r="B269" t="str">
            <v>0400I037 DENSIDAD TELEFONICA PUBLICA BASICA CONMUTADA EN SERVICIO</v>
          </cell>
        </row>
        <row r="270">
          <cell r="B270" t="str">
            <v>0400I038 USUARIOS DE TELEFONIA MOVIL CELULAR</v>
          </cell>
        </row>
        <row r="271">
          <cell r="B271" t="str">
            <v>0400I039 DENSIDAD DEL SERVICIO DE TELEFONIA MOVIL</v>
          </cell>
        </row>
        <row r="272">
          <cell r="B272" t="str">
            <v>0400I040 TIEMPO MEDIO DE REPARACION LINEAS TELEFONICAS</v>
          </cell>
        </row>
        <row r="273">
          <cell r="B273" t="str">
            <v>0400I041 TIEMPO MEDIO DE INSTALACION DE NUEVAS LINEAS</v>
          </cell>
        </row>
        <row r="274">
          <cell r="B274" t="str">
            <v>0400I042 DAÑOS POR CADA 100 ABONADOS DE TPBC</v>
          </cell>
        </row>
        <row r="275">
          <cell r="B275" t="str">
            <v>0400I043 AMPLIACION DE LA COBERTURA TELEFONICA</v>
          </cell>
        </row>
        <row r="276">
          <cell r="B276" t="str">
            <v>0400I044 TARIFA PROMEDIO DE TELEFONIA PUBLICA BASICA CONMUTADA DE LARGA DISTANCIA -TPBCLD- NACIONAL</v>
          </cell>
        </row>
        <row r="277">
          <cell r="B277" t="str">
            <v>0400I045 TARIFA PROMEDIO DE TELEFONIA PUBLICA BASICA CONMUTADA DE LARGA DISTANCIA -TPBCLD- INTERNACIONAL</v>
          </cell>
        </row>
        <row r="278">
          <cell r="B278" t="str">
            <v>0400I046 PARTICIPACION DEL SECTOR DE LAS TELECOMUNICACIONES EN EL PIB</v>
          </cell>
        </row>
        <row r="279">
          <cell r="B279" t="str">
            <v>0400I047 INVERSION NACIONAL EN EL SECTOR DE LAS TELECOMUNICACIONES</v>
          </cell>
        </row>
        <row r="280">
          <cell r="B280" t="str">
            <v>0400I048 INVERSION EXTRANJERA EN EL SECTOR DE LAS TELECOMUNICACIONES.</v>
          </cell>
        </row>
        <row r="281">
          <cell r="B281" t="str">
            <v>0400I049 CENTROS (INCLUYE ENTIDADES MILITARES) DE ACCESO COMUNITARIO A INTERNET</v>
          </cell>
        </row>
        <row r="282">
          <cell r="B282" t="str">
            <v>0400I050 CABECERAS  MUNICIPALES CON ACCESO CONMUTADO A INTERNET</v>
          </cell>
        </row>
        <row r="283">
          <cell r="B283" t="str">
            <v>0400I051 USUARIOS EN COLOMBIA CON ACCESO A INTERNET</v>
          </cell>
        </row>
        <row r="284">
          <cell r="B284" t="str">
            <v>0400I052 ENTIDADES GUBERNAMENTALES DEL NIVEL NACIONAL CON PAGINAS DE INTERNET</v>
          </cell>
        </row>
        <row r="285">
          <cell r="B285" t="str">
            <v>0400I053 MUNICIPIOS CON ACCESO A TECNOLOGIAS DE BANDA ANCHA LDMS</v>
          </cell>
        </row>
        <row r="286">
          <cell r="B286" t="str">
            <v>0400I054 COMPUTADORES POR CADA 100 HABITANTES</v>
          </cell>
        </row>
        <row r="287">
          <cell r="B287" t="str">
            <v>0400I055 USUARIOS DE INTERNET SECTOR COMERCIO</v>
          </cell>
        </row>
        <row r="288">
          <cell r="B288" t="str">
            <v>0400I056 USUARIOS DE INTERNET SECTOR EDUCACION</v>
          </cell>
        </row>
        <row r="289">
          <cell r="B289" t="str">
            <v>0400I057 USUARIOS DE INTERNET EN LOS HOGARES</v>
          </cell>
        </row>
        <row r="290">
          <cell r="B290" t="str">
            <v>0400I058 COMPUTADORES CONECTADOS A UNA RED</v>
          </cell>
        </row>
        <row r="291">
          <cell r="B291" t="str">
            <v>05000000 SECTOR MINAS Y ENERGIA</v>
          </cell>
        </row>
        <row r="292">
          <cell r="B292" t="str">
            <v>0500I001 COSTO PROMEDIO DE KWH</v>
          </cell>
        </row>
        <row r="293">
          <cell r="B293" t="str">
            <v>0500I002 COSTO CONEXION</v>
          </cell>
        </row>
        <row r="294">
          <cell r="B294" t="str">
            <v>0500I003 COSTO POTENCIA INSTALADA</v>
          </cell>
        </row>
        <row r="295">
          <cell r="B295" t="str">
            <v>0500I004 COBERTURA DEL SERVICIO DE GAS</v>
          </cell>
        </row>
        <row r="296">
          <cell r="B296" t="str">
            <v>0500I005 PROMEDIO DE HORAS DIARIAS DEL SERVICIO DE GAS</v>
          </cell>
        </row>
        <row r="297">
          <cell r="B297" t="str">
            <v>0500I006 VIVIENDAS (HOGARES) ATENDIDOS CON SERVICIO DE GAS</v>
          </cell>
        </row>
        <row r="298">
          <cell r="B298" t="str">
            <v>0500I007 CONSUMO NACIONAL DE ENERGIA EN KWH-DIA</v>
          </cell>
        </row>
        <row r="299">
          <cell r="B299" t="str">
            <v>0500I008 PROYECTOS DE EXPLOTACION MINERA LLEVADOS A CABO</v>
          </cell>
        </row>
        <row r="300">
          <cell r="B300" t="str">
            <v>0500I009 PROYECTOS DE EXPLOTACION MINERA LLEVADOS A CABO CON EXITO</v>
          </cell>
        </row>
        <row r="301">
          <cell r="B301" t="str">
            <v>0500I010 PERMISOS O LICENCIAS DE EXPLORACION MINERA APROBADAS O LEGALIZADAS</v>
          </cell>
        </row>
        <row r="302">
          <cell r="B302" t="str">
            <v>0500I011 DESVIACION PORCENTUAL DE LA DEMANDA ESTIMADA</v>
          </cell>
        </row>
        <row r="303">
          <cell r="B303" t="str">
            <v>0500I012 POBLACION CON SERVICIO DE ENERGIA ELECTRICA EN LAS AREAS RURALES</v>
          </cell>
        </row>
        <row r="304">
          <cell r="B304" t="str">
            <v>0500I013 COBERTURA DE LA RED DE SISTEMAS DEL MINISTERIO</v>
          </cell>
        </row>
        <row r="305">
          <cell r="B305" t="str">
            <v>0500I014 DEMANDA DE ENERGIA CUBIERTA CON TRANSACCIONES INTERCONEXIONALES</v>
          </cell>
        </row>
        <row r="306">
          <cell r="B306" t="str">
            <v>0500I015 CAPACIDAD INSTALADA</v>
          </cell>
        </row>
        <row r="307">
          <cell r="B307" t="str">
            <v>0500I016 VIVIENDAS (HOGARES) ATENDIDOS CON SERVICIO DE ENERGIA</v>
          </cell>
        </row>
        <row r="308">
          <cell r="B308" t="str">
            <v>0500I017 VALOR DE LOS SUBSIDIOS ENTREGADOS A LOS USUARIOS DE LOS ESTRATOS 1, 2 Y 3</v>
          </cell>
        </row>
        <row r="309">
          <cell r="B309" t="str">
            <v>0500I018 COBERTURA DEL SERVICIO DE ENERGIA EN LAS ZONAS INTERCONECTADAS</v>
          </cell>
        </row>
        <row r="310">
          <cell r="B310" t="str">
            <v>0500I019 COSTO PROMEDIO KILOWATIO HORA, KWH</v>
          </cell>
        </row>
        <row r="311">
          <cell r="B311" t="str">
            <v>0500I020 COSTO PROMEDIO DE KILOWATIOS HORA, KWH REPORTADOS.</v>
          </cell>
        </row>
        <row r="312">
          <cell r="B312" t="str">
            <v>0500I021 COSTO CONEXION</v>
          </cell>
        </row>
        <row r="313">
          <cell r="B313" t="str">
            <v>0500I022 COSTO POTENCIA INSTALADA.</v>
          </cell>
        </row>
        <row r="314">
          <cell r="B314" t="str">
            <v>0500I023 COBERTURA DEL SERVICIO DE ENERGIA EN ZONAS NO INTERCONECTADAS, ZNI</v>
          </cell>
        </row>
        <row r="315">
          <cell r="B315" t="str">
            <v>0500I024 VIVIENDAS (HOGARES) ATENDIDOS CON SERVICIO DE ENERGIA EN LAS ZNI</v>
          </cell>
        </row>
        <row r="316">
          <cell r="B316" t="str">
            <v>0500I025 PROMEDIO EN TIEMPO DEL SERVICIO DE ENERGIA EN ZNI</v>
          </cell>
        </row>
        <row r="317">
          <cell r="B317" t="str">
            <v>0500I026 PROYECTOS ENERGETICOS INTEGRALES (PRODUCTIVOS Y SOSTENIBLES) IDENTIFICADOS PARA ZNI</v>
          </cell>
        </row>
        <row r="318">
          <cell r="B318" t="str">
            <v>0500I027 PROYECTOS ESTRUCTURADOS CON ENERGIAS ALTERNATIVAS</v>
          </cell>
        </row>
        <row r="319">
          <cell r="B319" t="str">
            <v>0500I028 VARIACION DE LA PRODUCCION DEL SECTOR MINERO (PIBMINERO)</v>
          </cell>
        </row>
        <row r="320">
          <cell r="B320" t="str">
            <v>0500I029 NUEVOS PROSPECTOS MINEROS</v>
          </cell>
        </row>
        <row r="321">
          <cell r="B321" t="str">
            <v>0500I030 CRECIMIENTO DE LA PRODUCCION DEL SECTOR MINERO</v>
          </cell>
        </row>
        <row r="322">
          <cell r="B322" t="str">
            <v>0500I031 USUARIOS RESIDENCIALES CONECTADOS CON SERVICIO DE GAS NATURAL AL AÑO</v>
          </cell>
        </row>
        <row r="323">
          <cell r="B323" t="str">
            <v>0500I032 GRADO DE UTILIZACION DE PRODUCTOS</v>
          </cell>
        </row>
        <row r="324">
          <cell r="B324" t="str">
            <v>0500I033 VARIACION DE COSTOS DE PRODUCCION DE LAS UNIDADES MINERAS DOTADAS TECNOLOGICAMENTE</v>
          </cell>
        </row>
        <row r="325">
          <cell r="B325" t="str">
            <v>0500I034 CARGOS DE TRANSMISION</v>
          </cell>
        </row>
        <row r="326">
          <cell r="B326" t="str">
            <v>0500I035 CONSULTAS ATENDIDAS DE USUARIOS</v>
          </cell>
        </row>
        <row r="327">
          <cell r="B327" t="str">
            <v>0500I036 DERECHOS DE USUARIOS</v>
          </cell>
        </row>
        <row r="328">
          <cell r="B328" t="str">
            <v>0500I037 EMPRESAS QUE INCUMPLEN LA NORMATIVIDAD</v>
          </cell>
        </row>
        <row r="329">
          <cell r="B329" t="str">
            <v>0500I038 NUEVAS EMPRESAS COMPETITIVAS</v>
          </cell>
        </row>
        <row r="330">
          <cell r="B330" t="str">
            <v>0500I039 SOBRECOSTOS DE LOS GENERADORES POR FALTA DE SINCRONIZACION DE DESPACHO DE GAS</v>
          </cell>
        </row>
        <row r="331">
          <cell r="B331" t="str">
            <v>0500I040 GENERACION DE PRODUCTOS MINEROS</v>
          </cell>
        </row>
        <row r="332">
          <cell r="B332" t="str">
            <v>0500I041 CONTRAPRESTACIONES POR PRODUCCION MINERA RESULTADO DE LA GESTION INSTITUCIONAL</v>
          </cell>
        </row>
        <row r="333">
          <cell r="B333" t="str">
            <v>0500I043 VOLUMEN DE EXPORTACION MINERA</v>
          </cell>
        </row>
        <row r="334">
          <cell r="B334" t="str">
            <v>0500I044 INFORMACION URBANA DE AGUA NO CONTABILIZADA EN MUNICIPIOS MENOR A 100.000 HAB</v>
          </cell>
        </row>
        <row r="335">
          <cell r="B335" t="str">
            <v>0500I045 COBERTURA DEL SERVICIO DE ENERGIA ELECTRICA EN LAS AREAS URBANAS</v>
          </cell>
        </row>
        <row r="336">
          <cell r="B336" t="str">
            <v>0500I046 CUBRIMIENTO DEL SERVICIO ENERGIA ELECTRICA EN CAPITALES DE ZONAS NO INTERCONECTADAS</v>
          </cell>
        </row>
        <row r="337">
          <cell r="B337" t="str">
            <v>0500I047 PROMEDIO DE HORAS DIARIAS DE SERVICIO DE ENERGIA ELECTRICA EN CAPITALES DE ZONAS NO INTERCONECTADAS</v>
          </cell>
        </row>
        <row r="338">
          <cell r="B338" t="str">
            <v>0500I048 KILOMETROS DE LINEA DE TRANSMISION CONSTRUIDOS</v>
          </cell>
        </row>
        <row r="339">
          <cell r="B339" t="str">
            <v>0500I049 COBERTURA DE MUNICIPIOS CON POTENCIAL MAYOR DEL 30% EN SERVICIO DE GAS NATURAL POR RED PARA USUARIOS RESIDENCIALES</v>
          </cell>
        </row>
        <row r="340">
          <cell r="B340" t="str">
            <v>0500I050 CONSUMO NACIONAL DE GAS NATURAL (MILLONES DE BTU/DIA)</v>
          </cell>
        </row>
        <row r="341">
          <cell r="B341" t="str">
            <v>0500I051 PRODUCCION NACIONAL DE CRUDO (MILES DE BARRILES DE PETROLEO PRODUCIDOS DIARIAMENTE)</v>
          </cell>
        </row>
        <row r="342">
          <cell r="B342" t="str">
            <v>0500I052 BARRILES DE RESERVA DE PETROLEO DESCUBIERTOS</v>
          </cell>
        </row>
        <row r="343">
          <cell r="B343" t="str">
            <v>0500I053 POZOS DE PETROLEO PERFORADOS</v>
          </cell>
        </row>
        <row r="344">
          <cell r="B344" t="str">
            <v>0500I054 PARTICIPACION DEL PETROLEO Y SUS DERIVADOS EN LAS EXPORTACIONES NACIONALES</v>
          </cell>
        </row>
        <row r="345">
          <cell r="B345" t="str">
            <v>0500I055 RESERVAS REMANENTES DE PETROLEO (MILLONES DE BARRILES)</v>
          </cell>
        </row>
        <row r="346">
          <cell r="B346" t="str">
            <v>0500I056 DISPONIBILIDAD DE PETROLEO</v>
          </cell>
        </row>
        <row r="347">
          <cell r="B347" t="str">
            <v>0500I057 PRODUCCION DE ESMERALDAS</v>
          </cell>
        </row>
        <row r="348">
          <cell r="B348" t="str">
            <v>0500I058 PRODUCCION TOTAL DE CARBON</v>
          </cell>
        </row>
        <row r="349">
          <cell r="B349" t="str">
            <v>0500I059 PRODUCCION DE NIQUEL</v>
          </cell>
        </row>
        <row r="350">
          <cell r="B350" t="str">
            <v>0500I060 PRODUCCION DE ORO</v>
          </cell>
        </row>
        <row r="351">
          <cell r="B351" t="str">
            <v>0500I061 PRODUCCION DE PLATA</v>
          </cell>
        </row>
        <row r="352">
          <cell r="B352" t="str">
            <v>0500I062 USUARIOS ATENDIDOS POR EMPRESAS PRIVADAS DE DISTRIBUCION ELECTRICA</v>
          </cell>
        </row>
        <row r="353">
          <cell r="B353" t="str">
            <v>0500I063 ACTIVOS DE TRANSMISION ELECTRICA BAJO EL CONTROL PRIVADO</v>
          </cell>
        </row>
        <row r="354">
          <cell r="B354" t="str">
            <v>0500I064 ACTIVOS DE GENERACION ELECTRICA BAJO EL CONTROL PRIVADO</v>
          </cell>
        </row>
        <row r="355">
          <cell r="B355" t="str">
            <v>0500I065 EXPORTACIONES DE CARBON</v>
          </cell>
        </row>
        <row r="356">
          <cell r="B356" t="str">
            <v>0500I066 EXPORTACIONES DE NIQUEL</v>
          </cell>
        </row>
        <row r="357">
          <cell r="B357" t="str">
            <v>0500I067 EXPORTACIONES DE ORO</v>
          </cell>
        </row>
        <row r="358">
          <cell r="B358" t="str">
            <v>0500I068 EXPORTACIONES DE PLATA</v>
          </cell>
        </row>
        <row r="359">
          <cell r="B359" t="str">
            <v>0500I069 EXPORTACIONES DE ESMERALDA</v>
          </cell>
        </row>
        <row r="360">
          <cell r="B360" t="str">
            <v>06000000 SECTOR TRANSPORTE</v>
          </cell>
        </row>
        <row r="361">
          <cell r="B361" t="str">
            <v>0600I001 TIEMPO DE VIAJE POR TRAMO DE VIA TERRESTRE DEFINIDO</v>
          </cell>
        </row>
        <row r="362">
          <cell r="B362" t="str">
            <v>0600I002 MOVIMIENTO DE VEHICULOS POR TRAMO DE VIA DEFINIDO</v>
          </cell>
        </row>
        <row r="363">
          <cell r="B363" t="str">
            <v>0600I003 MOVIMIENTO DE BUQUES POR PUERTO O MUELLE</v>
          </cell>
        </row>
        <row r="364">
          <cell r="B364" t="str">
            <v>0600I004 OPERACIONES DE CABOTAJE POR PUERTO O MUELLE</v>
          </cell>
        </row>
        <row r="365">
          <cell r="B365" t="str">
            <v>0600I005 OPERACIONES INTERNACIONALES POR PUERTO O MUELLE</v>
          </cell>
        </row>
        <row r="366">
          <cell r="B366" t="str">
            <v>0600I006 HORAS DE VUELO POR AERONAVE</v>
          </cell>
        </row>
        <row r="367">
          <cell r="B367" t="str">
            <v>0600I007 SILLAS OCUPADAS POR VUELO Y AERONAVE</v>
          </cell>
        </row>
        <row r="368">
          <cell r="B368" t="str">
            <v>0600I008 VUELOS PROGRAMADOS POR VUELO O AERONAVE</v>
          </cell>
        </row>
        <row r="369">
          <cell r="B369" t="str">
            <v>0600I009 AEROPUERTOS QUE CUMPLEN CON ESPECIFICACIONES DE LA FEDERAL AVIATION ADMINISTRATION, FAA</v>
          </cell>
        </row>
        <row r="370">
          <cell r="B370" t="str">
            <v>0600I010 PASAJEROS MOVILIZADOS EN PUERTOS INTERNACIONALES</v>
          </cell>
        </row>
        <row r="371">
          <cell r="B371" t="str">
            <v>0600I011 MOVIMIENTO DE CARGA NACIONAL POR MODO DE TRANSPORTE</v>
          </cell>
        </row>
        <row r="372">
          <cell r="B372" t="str">
            <v>0600I012 VALOR TOTAL FLETE DE TRANSPORTE TERRESTRE DE CARGA POR TONELADA KILOMETRO</v>
          </cell>
        </row>
        <row r="373">
          <cell r="B373" t="str">
            <v>0600I013 VALOR TOTAL FLETE DE TRANSPORTE AEREO DE CARGA POR TONELADA Y KILOMETROS O RUTA</v>
          </cell>
        </row>
        <row r="374">
          <cell r="B374" t="str">
            <v>0600I014 VALOR TOTAL FLETE DE TRANSPORTE FERREO DE CARGA POR TONELADA Y KILOMETRO</v>
          </cell>
        </row>
        <row r="375">
          <cell r="B375" t="str">
            <v>0600I015 VALOR TOTAL FLETE DE TRANSPORTE FLUVIAL O MARITIMO DE CARGA POR TONELADA Y KILOMETRO</v>
          </cell>
        </row>
        <row r="376">
          <cell r="B376" t="str">
            <v>0600I016 VUELOS (LLEGANDO O SALIENDO) POR AEROPUERTO</v>
          </cell>
        </row>
        <row r="377">
          <cell r="B377" t="str">
            <v>0600I017 VARIACION EN EL VOLUMEN DE ALMACENAMIENTO DE CARGA EN PUERTOS</v>
          </cell>
        </row>
        <row r="378">
          <cell r="B378" t="str">
            <v>0600I018 VARIACION DEL MOVIMIENTO DIARIO DE CARGA EN PUERTOS</v>
          </cell>
        </row>
        <row r="379">
          <cell r="B379" t="str">
            <v>0600I019 VARIACION DE DESCARGA DIARIA DE CARGA EN PUERTOS</v>
          </cell>
        </row>
        <row r="380">
          <cell r="B380" t="str">
            <v>0600I020 COBERTURA DEL SISTEMAS DE RADIOAYUDAS</v>
          </cell>
        </row>
        <row r="381">
          <cell r="B381" t="str">
            <v>0600I021 COBERTURA DEL SISTEMA DE INFORMACION EN AEROPUERTOS</v>
          </cell>
        </row>
        <row r="382">
          <cell r="B382" t="str">
            <v>0600I022 COBERTURA DE SISTEMAS DE COMUNICACION</v>
          </cell>
        </row>
        <row r="383">
          <cell r="B383" t="str">
            <v>0600I023 COBERTURA DEL SISTEMA DE ENERGIA</v>
          </cell>
        </row>
        <row r="384">
          <cell r="B384" t="str">
            <v>0600I024 COBERTURA DE LA RED METEOROLOGICA</v>
          </cell>
        </row>
        <row r="385">
          <cell r="B385" t="str">
            <v>0600I025 COBERTURA DE EQUIPOS DE INCENDIO EN AEROPUERTOS</v>
          </cell>
        </row>
        <row r="386">
          <cell r="B386" t="str">
            <v>0600I026 MANTENIMIENTO Y CONSERVACION DE EQUIPOS DE COMPUTACION</v>
          </cell>
        </row>
        <row r="387">
          <cell r="B387" t="str">
            <v>0600I027 ADQUISICION DE SISTEMAS Y SERVICIOS INFORMATICOS</v>
          </cell>
        </row>
        <row r="388">
          <cell r="B388" t="str">
            <v>0600I028 MANTENIMIENTO A TERMINALES AEREOS</v>
          </cell>
        </row>
        <row r="389">
          <cell r="B389" t="str">
            <v>0600I029 INSPECCIONES A EMPRESAS AEREAS</v>
          </cell>
        </row>
        <row r="390">
          <cell r="B390" t="str">
            <v>0600I030 AEROPUERTOS CON SISTEMAS DE SEGURIDAD</v>
          </cell>
        </row>
        <row r="391">
          <cell r="B391" t="str">
            <v>0600I031 AEROPUERTOS CON OBRAS DE SISMORESISTENCIA</v>
          </cell>
        </row>
        <row r="392">
          <cell r="B392" t="str">
            <v>0600I032 INSPECCIONES A TALLERES AERONAUTICOS</v>
          </cell>
        </row>
        <row r="393">
          <cell r="B393" t="str">
            <v>0600I033 INSPECCION A ESCUELAS DE AVIACION</v>
          </cell>
        </row>
        <row r="394">
          <cell r="B394" t="str">
            <v>0600I034 MANTENIMIENTO DE PISTAS</v>
          </cell>
        </row>
        <row r="395">
          <cell r="B395" t="str">
            <v>0600I035 PASAJEROS MOVILIZADOS POR MEDIOS DE TRANSPORTE FERREO</v>
          </cell>
        </row>
        <row r="396">
          <cell r="B396" t="str">
            <v>0600I036 BUQUES CON CALADO MAXIMO PERMITIDO QUE USAN CANAL DE ACCESO</v>
          </cell>
        </row>
        <row r="397">
          <cell r="B397" t="str">
            <v>0600I037 VARIACION DE CARGA MOVILIZADA EN PUERTOS</v>
          </cell>
        </row>
        <row r="398">
          <cell r="B398" t="str">
            <v>0600I038 COBERTURA DE CAPACITACION A MANO DE OBRA NO CALIFICADA EN LA REGION</v>
          </cell>
        </row>
        <row r="399">
          <cell r="B399" t="str">
            <v>0600I039 COBERTURA CON EQUIPOS DE COMPUTO Y SERVICIOS DE RED</v>
          </cell>
        </row>
        <row r="400">
          <cell r="B400" t="str">
            <v>0600I040 CUBRIMIENTO DEL PROGRAMA ALIANZA</v>
          </cell>
        </row>
        <row r="401">
          <cell r="B401" t="str">
            <v>0600I041 VARIACION EN EL VOLUMEN DE CARGA MOVILIZADA EN PUERTOS</v>
          </cell>
        </row>
        <row r="402">
          <cell r="B402" t="str">
            <v>0600I042 VARIACION EN TIEMPO DE LA NAVEGABILIDAD</v>
          </cell>
        </row>
        <row r="403">
          <cell r="B403" t="str">
            <v>0600I043 INCREMENTO DE DIAS NAVEGABLES.</v>
          </cell>
        </row>
        <row r="404">
          <cell r="B404" t="str">
            <v>0600I044 VOLUMEN DE PASAJEROS</v>
          </cell>
        </row>
        <row r="405">
          <cell r="B405" t="str">
            <v>0600I045 INVERSION DE RECURSOS POR DEPARTAMENTO</v>
          </cell>
        </row>
        <row r="406">
          <cell r="B406" t="str">
            <v>0600I046 COBERTURA A PERSONAS BENEFICIADAS CON PROYECTOS</v>
          </cell>
        </row>
        <row r="407">
          <cell r="B407" t="str">
            <v>0600I047 COBERTURA A POBLACION BENEFICIADA CON PROYECTOS</v>
          </cell>
        </row>
        <row r="408">
          <cell r="B408" t="str">
            <v>0600I048 PASAJEROS MOVILIZADOS EN CANALES MUELLES O PUERTOS</v>
          </cell>
        </row>
        <row r="409">
          <cell r="B409" t="str">
            <v>0600I049 PASAJEROS MOVILIZADOS POR MEDIO DE TRANSPORTE</v>
          </cell>
        </row>
        <row r="410">
          <cell r="B410" t="str">
            <v>0600I050 VARIACION EN COSTOS DE OPERACION VEHICULAR</v>
          </cell>
        </row>
        <row r="411">
          <cell r="B411" t="str">
            <v>0600I051 APLICACIONES DE SISTEMAS EN SERVICIOS (PROCESOS ADMINISTRATIVOS Y MISIONALES)</v>
          </cell>
        </row>
        <row r="412">
          <cell r="B412" t="str">
            <v>0600I052 AREA DE PRODUCCION ANUAL POR ACTIVIDADES ECONOMICAS</v>
          </cell>
        </row>
        <row r="413">
          <cell r="B413" t="str">
            <v>0600I053 ATENCION ACCIDENTES DE TRANSITO A NIVEL NACIONAL</v>
          </cell>
        </row>
        <row r="414">
          <cell r="B414" t="str">
            <v>0600I054 CAPACIDAD CARGA AEREA MOVILIZADA</v>
          </cell>
        </row>
        <row r="415">
          <cell r="B415" t="str">
            <v>0600I055 VARIACION DE LA CARGA MOVILIZADA</v>
          </cell>
        </row>
        <row r="416">
          <cell r="B416" t="str">
            <v>0600I056 CONSULTAS O SOLICITUDES SOBRE OPERACION Y COSTOS DE TRANSPORTE RESUELTAS</v>
          </cell>
        </row>
        <row r="417">
          <cell r="B417" t="str">
            <v>0600I057 CUBRIMIENTO DE LA SEGURIDAD VIAL EN LA RED NACIONAL DE CARRETERAS</v>
          </cell>
        </row>
        <row r="418">
          <cell r="B418" t="str">
            <v>0600I058 TRAFICO PROMEDIO DIARIO</v>
          </cell>
        </row>
        <row r="419">
          <cell r="B419" t="str">
            <v>0600I059 VELOCIDAD DE OPERACION</v>
          </cell>
        </row>
        <row r="420">
          <cell r="B420" t="str">
            <v>0600I060 MOVILIZACION DE CARGA POR VIAJE</v>
          </cell>
        </row>
        <row r="421">
          <cell r="B421" t="str">
            <v>0600I061 REUNIONES DE CONCERTACION LOGRADAS CON LA COMUNIDAD</v>
          </cell>
        </row>
        <row r="422">
          <cell r="B422" t="str">
            <v>0600I062 OPERACIONES AEREAS</v>
          </cell>
        </row>
        <row r="423">
          <cell r="B423" t="str">
            <v>0600I063 TIEMPO DE ATERRIZAJE Y DECOLAJE DE LAS NAVES</v>
          </cell>
        </row>
        <row r="424">
          <cell r="B424" t="str">
            <v>0600I064 TIEMPO DE PASO POR FRONTERA</v>
          </cell>
        </row>
        <row r="425">
          <cell r="B425" t="str">
            <v>0600I065 TIEMPOS DE DESPLAZAMIENTO</v>
          </cell>
        </row>
        <row r="426">
          <cell r="B426" t="str">
            <v>0600I066 USUARIOS ATENDIDOS</v>
          </cell>
        </row>
        <row r="427">
          <cell r="B427" t="str">
            <v>0600I067 VENTAS ANUALES EN UNA ZONA</v>
          </cell>
        </row>
        <row r="428">
          <cell r="B428" t="str">
            <v>0600I068 VARIACION EN EL VALOR TOTAL FLETE TERRESTRE DE CARGA</v>
          </cell>
        </row>
        <row r="429">
          <cell r="B429" t="str">
            <v>0600I069 COBERTURA EN SEGURIDAD EN AEROPUERTOS</v>
          </cell>
        </row>
        <row r="430">
          <cell r="B430" t="str">
            <v>0600I070 MOVIMIENTO DE CARGA NACIONAL POR MODO DE TRANSPORTE AEREO</v>
          </cell>
        </row>
        <row r="431">
          <cell r="B431" t="str">
            <v>0600I071 MOVIMIENTO DE PASAJEROS POR MODO DE TRANSPORTE</v>
          </cell>
        </row>
        <row r="432">
          <cell r="B432" t="str">
            <v>0600I072 MOVIMIENTO DE PASAJEROS POR MODO DE TRANSPORTE AEREO</v>
          </cell>
        </row>
        <row r="433">
          <cell r="B433" t="str">
            <v>0600I073 NRO DE ACCIDENTES POR MODO DE TRANSPORTE</v>
          </cell>
        </row>
        <row r="434">
          <cell r="B434" t="str">
            <v>0600I074 NRO DE ACCIDENTES POR MODO DE TRANSPORTE FERREO</v>
          </cell>
        </row>
        <row r="435">
          <cell r="B435" t="str">
            <v>0600I075 MANTENIMIENTO DE PISTAS</v>
          </cell>
        </row>
        <row r="436">
          <cell r="B436" t="str">
            <v>0600I076 MANTENIMIENTO DE CERRAMIENTOS EN PISTA AEREAS</v>
          </cell>
        </row>
        <row r="437">
          <cell r="B437" t="str">
            <v>0600I077 MANTENIMIENTO DE TERMINALES AEREOS</v>
          </cell>
        </row>
        <row r="438">
          <cell r="B438" t="str">
            <v>0600I078 CONSTRUCCIÓN DE PISTAS AEREAS</v>
          </cell>
        </row>
        <row r="439">
          <cell r="B439" t="str">
            <v>0600I079 CONSTRUCCIÓN DE CERRAMIENTOS EN PISTAS AEREAS</v>
          </cell>
        </row>
        <row r="440">
          <cell r="B440" t="str">
            <v>0600I080 CONSTRUCCIÓN DE TERMINALES AEREOS</v>
          </cell>
        </row>
        <row r="441">
          <cell r="B441" t="str">
            <v>0600I081 CONSTRUCCIÓN DE INSTALACIONES ADMINISTRATIVAS</v>
          </cell>
        </row>
        <row r="442">
          <cell r="B442" t="str">
            <v>0600I082 MANTENIMIENTO DE INSTALACIONES ADMINISTRATIVAS</v>
          </cell>
        </row>
        <row r="443">
          <cell r="B443" t="str">
            <v>0600I083 OBRAS DE SISMORESISTENCIA EN INSTALACIONES</v>
          </cell>
        </row>
        <row r="444">
          <cell r="B444" t="str">
            <v>0600I084 MANTENIMIENTO A EQUIPOS DE SEGURIDAD</v>
          </cell>
        </row>
        <row r="445">
          <cell r="B445" t="str">
            <v>0600I085 SEGURIDAD AEROPORTUARIA</v>
          </cell>
        </row>
        <row r="446">
          <cell r="B446" t="str">
            <v>0600I086 AEROPUERTOS CON INFRAESTRUCTURA AMBIENTAL</v>
          </cell>
        </row>
        <row r="447">
          <cell r="B447" t="str">
            <v>0600I087 AEROPUERTOS CUBIERTOS CON SISTEMAS DE VIGILANCIA</v>
          </cell>
        </row>
        <row r="448">
          <cell r="B448" t="str">
            <v>0600I088 COBERTURA DE LA RED DE SISTEMAS</v>
          </cell>
        </row>
        <row r="449">
          <cell r="B449" t="str">
            <v>0600I089 CUBRIMIENTO ESTACIONES METEOROLÓGICAS</v>
          </cell>
        </row>
        <row r="450">
          <cell r="B450" t="str">
            <v>0600I090 MEJORAMIENTO EN LAS CONDICIONES DE TRABAJO</v>
          </cell>
        </row>
        <row r="451">
          <cell r="B451" t="str">
            <v>0600I091 KILOMETROS CONSTRUIDOS EN LA RED VIAL PRIMARIA POR CONCESION</v>
          </cell>
        </row>
        <row r="452">
          <cell r="B452" t="str">
            <v>0600I092 RED VIAL PRIMARIA CONSTRUIDA POR CONCESION</v>
          </cell>
        </row>
        <row r="453">
          <cell r="B453" t="str">
            <v>0600I093 KILOMETROS REHABILITADOS EN LA RED VIAL PRIMARIA POR CONCESION</v>
          </cell>
        </row>
        <row r="454">
          <cell r="B454" t="str">
            <v>0600I094 RED VIAL PRIMARIA REHABILITADA POR CONCESION</v>
          </cell>
        </row>
        <row r="455">
          <cell r="B455" t="str">
            <v>0600I095 KILOMETROS MANTENIDOS EN LA RED VIAL PRIMARIA POR CONCESION</v>
          </cell>
        </row>
        <row r="456">
          <cell r="B456" t="str">
            <v>0600I096 RED VIAL PRIMARIA MANTENIDA POR CONCESION</v>
          </cell>
        </row>
        <row r="457">
          <cell r="B457" t="str">
            <v>0600I097 VELOCIDAD PROMEDIO DE OPERACION DE LOS CORREDORES FERREOS</v>
          </cell>
        </row>
        <row r="458">
          <cell r="B458" t="str">
            <v>0600I098 KILOMETROS DE RED FERREA MANTENIDA</v>
          </cell>
        </row>
        <row r="459">
          <cell r="B459" t="str">
            <v>0600I099 RED FERREA MANTENIDA POR CONCESION</v>
          </cell>
        </row>
        <row r="460">
          <cell r="B460" t="str">
            <v>0600I100 KILOMETROS DE RED FERREA REHABILITADA</v>
          </cell>
        </row>
        <row r="461">
          <cell r="B461" t="str">
            <v>0600I101 RED FERREA MANTENIDA POR CONCESION</v>
          </cell>
        </row>
        <row r="462">
          <cell r="B462" t="str">
            <v>0600I102 CARGA MOVILIZADAS POR LA RED FERREA</v>
          </cell>
        </row>
        <row r="463">
          <cell r="B463" t="str">
            <v>0600I103 MOVIMIENTO DE PASAJEROS POR LA RED FERREA</v>
          </cell>
        </row>
        <row r="464">
          <cell r="B464" t="str">
            <v>0600I104 CANALES DE ACCESO A PUERTOS ADJUDICADOS EN CONCESION</v>
          </cell>
        </row>
        <row r="465">
          <cell r="B465" t="str">
            <v>0600I105 RED VIAL PRINCIPAL CONSTRUIDA</v>
          </cell>
        </row>
        <row r="466">
          <cell r="B466" t="str">
            <v>0600I106 KILOMETROS CONSTRUIDOS RED VIAL PRINCIPAL</v>
          </cell>
        </row>
        <row r="467">
          <cell r="B467" t="str">
            <v>0600I107 RED VIAL PRINCIPAL REHABILITADA</v>
          </cell>
        </row>
        <row r="468">
          <cell r="B468" t="str">
            <v>0600I108 KILOMETROS REHABILITADOS RED VIAL PRINCIPAL</v>
          </cell>
        </row>
        <row r="469">
          <cell r="B469" t="str">
            <v>0600I109 RED VIAL PRINCIPAL CONSERVADA A TRAVES DE MICROEMPRESAS</v>
          </cell>
        </row>
        <row r="470">
          <cell r="B470" t="str">
            <v>0600I110 KILOMETROS CONSERVADOS EN LA RED VIAL PRINCIPAL A TRAVES DE MICROEMPRESAS</v>
          </cell>
        </row>
        <row r="471">
          <cell r="B471" t="str">
            <v>0600I111 RED VIAL PRINCIPAL CONSERVADOS POR MANTENIMIENTO PERIODICO</v>
          </cell>
        </row>
        <row r="472">
          <cell r="B472" t="str">
            <v>0600I112 KILOMETROS CONSERVADOS POR MANTENIMIENTO PERIODICO EN LA RED VIAL PRINCIPAL</v>
          </cell>
        </row>
        <row r="473">
          <cell r="B473" t="str">
            <v>0600I113 RED VIAL PAVIMENTADA EN BUEN ESTADO</v>
          </cell>
        </row>
        <row r="474">
          <cell r="B474" t="str">
            <v>0600I114 KILOMETROS PAVIMENTADOS Y EN BUEN ESTADO EN LA RED VIAL PRINCIPAL</v>
          </cell>
        </row>
        <row r="475">
          <cell r="B475" t="str">
            <v>0600I115 RED VIAL PAVIMENTADA EN REGULAR ESTADO</v>
          </cell>
        </row>
        <row r="476">
          <cell r="B476" t="str">
            <v>0600I116 KILOMETROS PAVIMENTADOS Y EN REGULAR ESTADO EN LA RED VIAL PRINCIPAL</v>
          </cell>
        </row>
        <row r="477">
          <cell r="B477" t="str">
            <v>0600I117 RED VIAL PAVIMENTADA EN MAL ESTADO</v>
          </cell>
        </row>
        <row r="478">
          <cell r="B478" t="str">
            <v>0600I118 KILOMETROS PAVIMENTADOS Y EN MAL ESTADO EN LA RED VIAL PRINCIPAL</v>
          </cell>
        </row>
        <row r="479">
          <cell r="B479" t="str">
            <v>0600I119 RED VIAL EN AFIRMADO EN BUEN ESTADO</v>
          </cell>
        </row>
        <row r="480">
          <cell r="B480" t="str">
            <v>0600I120 KILOMETROS EN AFIRMADO Y EN BUEN ESTADO EN LA RED VIAL PRINCIPAL</v>
          </cell>
        </row>
        <row r="481">
          <cell r="B481" t="str">
            <v>0600I121 RED VIAL EN AFIRMADO EN REGULAR ESTADO</v>
          </cell>
        </row>
        <row r="482">
          <cell r="B482" t="str">
            <v>0600I122 KILOMETROS EN AFIRMADO Y EN REGULAR ESTADO EN LA RED VIAL PRINCIPAL</v>
          </cell>
        </row>
        <row r="483">
          <cell r="B483" t="str">
            <v>0600I123 RED VIAL EN AFIRMADO EN MAL ESTADO</v>
          </cell>
        </row>
        <row r="484">
          <cell r="B484" t="str">
            <v>0600I124 KILOMETROS EN AFIRMADO Y EN MAL ESTADO EN LA RED VIAL PRINCIPAL</v>
          </cell>
        </row>
        <row r="485">
          <cell r="B485" t="str">
            <v>0600I125 RED VIAL SECUNDARIA MANTENIDA</v>
          </cell>
        </row>
        <row r="486">
          <cell r="B486" t="str">
            <v>0600I126 KILOMETROS MANTENIDOS EN LA RED VIAL SECUNDARIA</v>
          </cell>
        </row>
        <row r="487">
          <cell r="B487" t="str">
            <v>0600I127 RED VIAL TERCIARIA MANTENIDA</v>
          </cell>
        </row>
        <row r="488">
          <cell r="B488" t="str">
            <v>0600I128 KILOMETROS MANTENIDOS EN LA RED VIAL TERCIARIA</v>
          </cell>
        </row>
        <row r="489">
          <cell r="B489" t="str">
            <v>0600I129 RED VIAL SECUNDARIA CONSTRUIDA</v>
          </cell>
        </row>
        <row r="490">
          <cell r="B490" t="str">
            <v>0600I130 KILOMETROS CONSTRUIDOS EN LA RED VIAL SECUNDARIA</v>
          </cell>
        </row>
        <row r="491">
          <cell r="B491" t="str">
            <v>0600I131 RED VIAL TERCIARIA CONSTRUIDA</v>
          </cell>
        </row>
        <row r="492">
          <cell r="B492" t="str">
            <v>0600I132 KILOMETROS  CONSTRUIDOS EN LA RED VIAL TERCIARIA</v>
          </cell>
        </row>
        <row r="493">
          <cell r="B493" t="str">
            <v>0600I133 KILOMETROS TRANSFERIDOS DE LA RED VIAL TERCIARIA</v>
          </cell>
        </row>
        <row r="494">
          <cell r="B494" t="str">
            <v>0600I134 RED VIAL TERCIARIA TRANSFERIDA</v>
          </cell>
        </row>
        <row r="495">
          <cell r="B495" t="str">
            <v>0600I135 KILOMETROS MANTENIDOS EN LA RED FLUVIAL NAVEGABLE</v>
          </cell>
        </row>
        <row r="496">
          <cell r="B496" t="str">
            <v>0600I136 RED FLUVIAL NAVEGABLE MANTENIDA</v>
          </cell>
        </row>
        <row r="497">
          <cell r="B497" t="str">
            <v>0600I137 PERMANENCIA DE BUQUES EN PUERTO</v>
          </cell>
        </row>
        <row r="498">
          <cell r="B498" t="str">
            <v>0600I138 CARGA MOVILIZADA POR NAVE</v>
          </cell>
        </row>
        <row r="499">
          <cell r="B499" t="str">
            <v>0600I139 MOVIMIENTO DE CARGA POR NAVE</v>
          </cell>
        </row>
        <row r="500">
          <cell r="B500" t="str">
            <v>0600I140 MOVIMIENTO DE CARGA POR NAVE AL DIA</v>
          </cell>
        </row>
        <row r="501">
          <cell r="B501" t="str">
            <v>0600I141 DEPARTAMENTOS CON INVENTARIO DE VIAS ACTUALIZADO</v>
          </cell>
        </row>
        <row r="502">
          <cell r="B502" t="str">
            <v>0600I142 ACCIDENTALIDAD EN LA RED VIAL PRINCIPAL</v>
          </cell>
        </row>
        <row r="503">
          <cell r="B503" t="str">
            <v>0600I143 ACCIDENTALIDAD EN LA RED VIAL PRIMARIA</v>
          </cell>
        </row>
        <row r="504">
          <cell r="B504" t="str">
            <v>0600I144 ACCIDENTALIDAD EN LA RED VIAL SECUNDARIA</v>
          </cell>
        </row>
        <row r="505">
          <cell r="B505" t="str">
            <v>0600I145 ACCIDENTALIDAD EN LA RED VIAL TERCIARIA</v>
          </cell>
        </row>
        <row r="506">
          <cell r="B506" t="str">
            <v>0600I146 COBERTURA DE RADAR SECUNDARIO DE NIVEL SUPERIOR</v>
          </cell>
        </row>
        <row r="507">
          <cell r="B507" t="str">
            <v>0600I147 COBERTURA DE RADAR SECUNDARIO DE NIVEL INFERIOR</v>
          </cell>
        </row>
        <row r="508">
          <cell r="B508" t="str">
            <v>0600I148 COBERTURA DE RADAR PRIMARIO</v>
          </cell>
        </row>
        <row r="509">
          <cell r="B509" t="str">
            <v>0600I149 COBERTURA SISTEMA DE RADIOAYUDAS ILS</v>
          </cell>
        </row>
        <row r="510">
          <cell r="B510" t="str">
            <v>0600I150 COBERTURA SISTEMA DE RADIOAYUDAS VOR</v>
          </cell>
        </row>
        <row r="511">
          <cell r="B511" t="str">
            <v>0600I151 COBERTURA SISTEMA DE RADIOAYUDAS DME</v>
          </cell>
        </row>
        <row r="512">
          <cell r="B512" t="str">
            <v>0600I152 CUBRIMIENTO DEL SISTEMA DE COMUNICACIONES TIERRA - AIRE</v>
          </cell>
        </row>
        <row r="513">
          <cell r="B513" t="str">
            <v>0600I153 ACCIDENTES EN EL MODO DE TRANSPORTE AEREO</v>
          </cell>
        </row>
        <row r="514">
          <cell r="B514" t="str">
            <v>0600I154 ACCIDENTES EN EL MODO DE TRANSPORTE FERREO</v>
          </cell>
        </row>
        <row r="515">
          <cell r="B515" t="str">
            <v>0600I155 NOVEDADES EN LAS VIAS FERREAS</v>
          </cell>
        </row>
        <row r="516">
          <cell r="B516" t="str">
            <v>07000000 SECTOR EDUCACION Y CULTURA</v>
          </cell>
        </row>
        <row r="517">
          <cell r="B517" t="str">
            <v>0700I001 COBERTURA EN EDUCACION PREESCOLAR</v>
          </cell>
        </row>
        <row r="518">
          <cell r="B518" t="str">
            <v>0700I002 ESTUDIANTES QUE INGRESAN A UNA UNIVERSIDAD 2 AÑOS DESPUES DE LA GRADUACION</v>
          </cell>
        </row>
        <row r="519">
          <cell r="B519" t="str">
            <v>0700I003 RETENCION ESCOLAR SECUNDARIA</v>
          </cell>
        </row>
        <row r="520">
          <cell r="B520" t="str">
            <v>0700I004 COBERTURA EN EDUCACION PRIMARIA</v>
          </cell>
        </row>
        <row r="521">
          <cell r="B521" t="str">
            <v>0700I005 COBERTURA EN EDUCACION SECUNDARIA Y MEDIA</v>
          </cell>
        </row>
        <row r="522">
          <cell r="B522" t="str">
            <v>0700I006 VISITANTES A BIBLIOTECAS</v>
          </cell>
        </row>
        <row r="523">
          <cell r="B523" t="str">
            <v>0700I007 ARTISTAS PARTICIPANTES EN EL SALON NACIONAL DE ARTISTAS</v>
          </cell>
        </row>
        <row r="524">
          <cell r="B524" t="str">
            <v>0700I008 PUNTAJES MINIMOS LOGRADOS EN LAS PRUEBAS ACADEMICAS GRADUATE RECORD EXAM, GRE O DE LAS PRUEBAS GRADUATE MANAGEMENT ADMISION TEST, GMAT</v>
          </cell>
        </row>
        <row r="525">
          <cell r="B525" t="str">
            <v>0700I009 ESTUDIANTES QUE LOGRAN PUNTAJE MINIMO EN LAS PRUEBAS ACADEMICAS GRADUATE MANAGEMENT ADMISION TEST, GMAT</v>
          </cell>
        </row>
        <row r="526">
          <cell r="B526" t="str">
            <v>0700I010 EGRESADOS QUE SOLICITAN INGRESO A UNIVERSIDADES EXTRANJERAS Y SON ADMITIDOS</v>
          </cell>
        </row>
        <row r="527">
          <cell r="B527" t="str">
            <v>0700I011 EGRESADOS DE UNIVERSIDADES QUE LOGRAN CONSEGUIR TRABAJO DURANTE EL AÑO SIGUIENTE A SU TERMINACION, EN SU AREA DE TRABAJO</v>
          </cell>
        </row>
        <row r="528">
          <cell r="B528" t="str">
            <v>0700I012 RESULTADOS POR AREA TEMATICA EN LOS PUNTAJES DEL LOS EXAMEN DEL ICFES</v>
          </cell>
        </row>
        <row r="529">
          <cell r="B529" t="str">
            <v>0700I013 COBERTURA CON EXAMENES DEL ICFES</v>
          </cell>
        </row>
        <row r="530">
          <cell r="B530" t="str">
            <v>0700I014 ESTUDIANTES CON ALTOS PUNTAJES</v>
          </cell>
        </row>
        <row r="531">
          <cell r="B531" t="str">
            <v>0700I015 ESTUDIANTES DE SECUNDARIA GRADUADOS QUE NO LOGRARON INGRESAR A UNIVERSIDADES</v>
          </cell>
        </row>
        <row r="532">
          <cell r="B532" t="str">
            <v>0700I016 ESTUDIANTES DE SECUNDARIA GRADUADOS QUE LOGRARON INGRESAR A UNIVERSIDADES</v>
          </cell>
        </row>
        <row r="533">
          <cell r="B533" t="str">
            <v>0700I017 RESULTADOS DE LA PRUEBAS SABER E ICFES</v>
          </cell>
        </row>
        <row r="534">
          <cell r="B534" t="str">
            <v>0700I018 TASA DE COBERTURA NETA EN EDUCACION PRIMARIA</v>
          </cell>
        </row>
        <row r="535">
          <cell r="B535" t="str">
            <v>0700I019 TASA DE COBERTURA NETA EN EDUCACION MEDIA Y SECUNDARIA</v>
          </cell>
        </row>
        <row r="536">
          <cell r="B536" t="str">
            <v>0700I020 TASA DE RETENCION ESCOLAR PRIMARIA</v>
          </cell>
        </row>
        <row r="537">
          <cell r="B537" t="str">
            <v>0700I021 VARIACION EN EL NRO DE PERSONAS CON FORMACION EN DEPORTE</v>
          </cell>
        </row>
        <row r="538">
          <cell r="B538" t="str">
            <v>0700I022 INVESTIGADORES QUE HACEN PARTE DE LAS UNIVERSIDADES.</v>
          </cell>
        </row>
        <row r="539">
          <cell r="B539" t="str">
            <v>0700I023 PROGRAMAS ACREDITADOS DE EDUCACION SUPERIOR.</v>
          </cell>
        </row>
        <row r="540">
          <cell r="B540" t="str">
            <v>0700I024 AGRUPACIONES MUSICALES Y ORQUESTAS SINFONICAS JUVENILES E INFANTILES FUNCIONANDO</v>
          </cell>
        </row>
        <row r="541">
          <cell r="B541" t="str">
            <v>0700I025 BIBLIOTECAS PUBLICAS FORTALECIDAS A TRAVES DE LA RED DE BIBLIOTECAS A NIVEL NACIONAL</v>
          </cell>
        </row>
        <row r="542">
          <cell r="B542" t="str">
            <v>0700I026 DEPORTISTAS DE ALTO RENDIMIENTO APOYADOS POR ENTIDADES DEL ESTADO</v>
          </cell>
        </row>
        <row r="543">
          <cell r="B543" t="str">
            <v>0700I027 INVESTIGADORES FORMADOS.</v>
          </cell>
        </row>
        <row r="544">
          <cell r="B544" t="str">
            <v>0700I028 PROYECTOS AUTO EVALUADOS.</v>
          </cell>
        </row>
        <row r="545">
          <cell r="B545" t="str">
            <v>0700I029 ATENCION DE USUARIOS</v>
          </cell>
        </row>
        <row r="546">
          <cell r="B546" t="str">
            <v>0700I030 COBERTURA EDUCACION SUPERIOR</v>
          </cell>
        </row>
        <row r="547">
          <cell r="B547" t="str">
            <v>0700I031 COBERTURA EN EDUCCION DE LA POBLACION LIMITADA VISUAL</v>
          </cell>
        </row>
        <row r="548">
          <cell r="B548" t="str">
            <v>0700I032 COBERTURA CON EL CREDITO ICETEX</v>
          </cell>
        </row>
        <row r="549">
          <cell r="B549" t="str">
            <v>0700I033 ENTIDADES TERRITORIALES DOTADAS CON AULAS INFORMATICAS ACCESIBLES A LA POBLACION CON LIMITACION VISUAL</v>
          </cell>
        </row>
        <row r="550">
          <cell r="B550" t="str">
            <v>0700I034 POBLACION LIMITADA VISUAL BENEFICIADA CON MATERIAL Y EQUIPO TIFLOTECNICO</v>
          </cell>
        </row>
        <row r="551">
          <cell r="B551" t="str">
            <v>0700I035 GRADUADOS QUE NO LOGRARON INGRESAR AL MERCADO LABORAL, NI CONSIGUIERON ENTRADA A UNA UNIVERSIDAD</v>
          </cell>
        </row>
        <row r="552">
          <cell r="B552" t="str">
            <v>0700I036 GRADUADOS CON EMPLEOS BIEN REMUNERADOS O QUE CONTINUARON ESTUDIANDO 2 AÑOS DESPUES DE LA GRADUACION</v>
          </cell>
        </row>
        <row r="553">
          <cell r="B553" t="str">
            <v>0700I037 RESULTADOS DE LAS PRUEBAS "SABER"</v>
          </cell>
        </row>
        <row r="554">
          <cell r="B554" t="str">
            <v>0700I038 TASA DE COBERTURA (O TASA DE ESCOLARIDAD) EN EDUCACION PRIMARIA</v>
          </cell>
        </row>
        <row r="555">
          <cell r="B555" t="str">
            <v>0700I039 TASA DE COBERTURA EN EDUCACION MEDIA Y SECUNDARIA</v>
          </cell>
        </row>
        <row r="556">
          <cell r="B556" t="str">
            <v>0700I041 INDIVIDUOS FORMADOS EN EL DEPORTE</v>
          </cell>
        </row>
        <row r="557">
          <cell r="B557" t="str">
            <v>0700I042 CENTROS Y CASAS DE LA CULTURA OPERANDO</v>
          </cell>
        </row>
        <row r="558">
          <cell r="B558" t="str">
            <v>0700I043 ONGS CULTURALES ASESORADAS</v>
          </cell>
        </row>
        <row r="559">
          <cell r="B559" t="str">
            <v>0700I044 FONDOS MIXTOS DEL SISTEMA NACIONAL DE CULTURA EVALUADOS Y CON SEGUIMIENTO</v>
          </cell>
        </row>
        <row r="560">
          <cell r="B560" t="str">
            <v>0700I045 CENTROS CULTURALES DEL SISTEMA NACIONAL DE CULTURA EVALUADOS Y CON SEGUIMIENTO</v>
          </cell>
        </row>
        <row r="561">
          <cell r="B561" t="str">
            <v>0700I046 CONSEJOS DE ARCHIVISTICA EVALUADOS Y CON SEGUIMIENTO</v>
          </cell>
        </row>
        <row r="562">
          <cell r="B562" t="str">
            <v>0700I047 VISITANTES A PARQUES ARQUEOLOGICOS</v>
          </cell>
        </row>
        <row r="563">
          <cell r="B563" t="str">
            <v>0700I048 PERSONAS VISITANTES A PARQUES ARQUEOLOGICOS</v>
          </cell>
        </row>
        <row r="564">
          <cell r="B564" t="str">
            <v>0700I049 MONUMENTOS NACIONALES RESTAURADOS</v>
          </cell>
        </row>
        <row r="565">
          <cell r="B565" t="str">
            <v>0700I050 MONUMENTOS NACIONALES MANTENIDOS</v>
          </cell>
        </row>
        <row r="566">
          <cell r="B566" t="str">
            <v>0700I051 PARQUES ARQUEOLOGICOS RESTAURADOS</v>
          </cell>
        </row>
        <row r="567">
          <cell r="B567" t="str">
            <v>0700I052 PARQUES ARQUEOLOGICOS MANTENIDOS</v>
          </cell>
        </row>
        <row r="568">
          <cell r="B568" t="str">
            <v>0700I053 PARQUES ARQUEOLOGICOS PRESERVADOS</v>
          </cell>
        </row>
        <row r="569">
          <cell r="B569" t="str">
            <v>0700I054 MUSEOS VINCULADOS AL SISTEMA NACIONAL DE MUSEOS</v>
          </cell>
        </row>
        <row r="570">
          <cell r="B570" t="str">
            <v>0700I055 VISITANTES AL MUSEO NACIONAL</v>
          </cell>
        </row>
        <row r="571">
          <cell r="B571" t="str">
            <v>0700I056 VISITANTES A BIBLIOTECAS</v>
          </cell>
        </row>
        <row r="572">
          <cell r="B572" t="str">
            <v>0700I057 EVENTOS ARTISTICOS APOYADOS</v>
          </cell>
        </row>
        <row r="573">
          <cell r="B573" t="str">
            <v>0700I058 PROGRAMAS DE FORMACION QUE INVOLUCREN LA DIMENSION ARTISTICA Y CULTURAL COMO ESTRATEGIA PARA EL DESARROLLO INTEGRAL</v>
          </cell>
        </row>
        <row r="574">
          <cell r="B574" t="str">
            <v>0700I059 NIÑOS BENEFICIADOS EN TALLERES DE FORMACION ARTISTICA PARA LA INFANCIA</v>
          </cell>
        </row>
        <row r="575">
          <cell r="B575" t="str">
            <v>0700I060 CENTROS PILOTO DE FORMACION CULTURAL CREADOS</v>
          </cell>
        </row>
        <row r="576">
          <cell r="B576" t="str">
            <v>0700I061 CENTROS DE SERVICIOS ARCHIVISTICOS ASESORADOS</v>
          </cell>
        </row>
        <row r="577">
          <cell r="B577" t="str">
            <v>0700I062 CENTROS DE SERVICIOS ARCHIVISTICOS CREADOS</v>
          </cell>
        </row>
        <row r="578">
          <cell r="B578" t="str">
            <v>0700I063 CENTROS PILOTOS DE FORMACION ARQUEOLOGICA CREADOS</v>
          </cell>
        </row>
        <row r="579">
          <cell r="B579" t="str">
            <v>0700I064 ARTISTAS PARTICIPANTES EN EL SALON ARTISTAS</v>
          </cell>
        </row>
        <row r="580">
          <cell r="B580" t="str">
            <v>0700I065 BECAS NACIONALES EN ARTE OTORGADAS</v>
          </cell>
        </row>
        <row r="581">
          <cell r="B581" t="str">
            <v>0700I066 PREMIOS NACIONALES EN ARTE OTORGADOS</v>
          </cell>
        </row>
        <row r="582">
          <cell r="B582" t="str">
            <v>0700I067 INVESTIGACIONES EN ARTE Y CULTURA REALIZADAS</v>
          </cell>
        </row>
        <row r="583">
          <cell r="B583" t="str">
            <v>0700I068 INVESTIGACIONES EN ANTROPOLOGIA E HISTORIA REALIZADAS</v>
          </cell>
        </row>
        <row r="584">
          <cell r="B584" t="str">
            <v>0700I069 EXPOSICIONES DEL ARTE Y LA CULTURA E HISTORIA REALIZADAS</v>
          </cell>
        </row>
        <row r="585">
          <cell r="B585" t="str">
            <v>0700I070 OBRAS DE ARTE MUSICALES REGISTRADAS</v>
          </cell>
        </row>
        <row r="586">
          <cell r="B586" t="str">
            <v>0700I071 OBRAS DE ARTE ESCENICAS REGISTRADAS</v>
          </cell>
        </row>
        <row r="587">
          <cell r="B587" t="str">
            <v>0700I072 OBRAS DE LITERATURA REGISTRADAS</v>
          </cell>
        </row>
        <row r="588">
          <cell r="B588" t="str">
            <v>0700I073 PROGRAMAS DE RADIO PRODUCIDOS</v>
          </cell>
        </row>
        <row r="589">
          <cell r="B589" t="str">
            <v>0700I074 PROGRAMAS EMITIDOS A TRAVES DE RADIO COMUNITARIA</v>
          </cell>
        </row>
        <row r="590">
          <cell r="B590" t="str">
            <v>0700I075 PRODUCCIONES AUDIOVISUALES Y CINEMATOGRAFICAS COLOMBIANAS EXHIBIDAS</v>
          </cell>
        </row>
        <row r="591">
          <cell r="B591" t="str">
            <v>0700I076 PUBLICACIONES Y BOLETINES EN ARCHIVISTICA DIFUNDIDOS POR LOS MEDIOS</v>
          </cell>
        </row>
        <row r="592">
          <cell r="B592" t="str">
            <v>0700I077 PUBLICACIONES Y BOLETINES DE ANTROPOLOGIA E HISTORIA DIFUNDIDOS POR LOS MEDIOS</v>
          </cell>
        </row>
        <row r="593">
          <cell r="B593" t="str">
            <v>0700I078 PROGRAMAS DE DIALOGOS DE NACION PRODUCIDOS Y EMITIDOS</v>
          </cell>
        </row>
        <row r="594">
          <cell r="B594" t="str">
            <v>0700I079 PROGRAMAS DE TV DEL MINISTERIO DE CULTURA DIFUNDIDOS</v>
          </cell>
        </row>
        <row r="595">
          <cell r="B595" t="str">
            <v>0700I080 ESTUDIOS DE CONTRIBUCION A LA LUCHA  ANTIPIRATERIA DE LA INDUSTRIA CINEMATOGRAFICA</v>
          </cell>
        </row>
        <row r="596">
          <cell r="B596" t="str">
            <v>0700I081 ESTUDIOS DE CONTRIBUCION A LA LUCHA  ANTIPIRATERIA AUDIOVISUAL</v>
          </cell>
        </row>
        <row r="597">
          <cell r="B597" t="str">
            <v>0700I082 ESTUDIOS DE CONTRIBUCION A LA LUCHA  ANTIPIRATERIA RADIAL</v>
          </cell>
        </row>
        <row r="598">
          <cell r="B598" t="str">
            <v>0700I083 ESTUDIOS DE CONTRIBUCION A LA LUCHA  ANTIPIRATERIA DEL LIBRO</v>
          </cell>
        </row>
        <row r="599">
          <cell r="B599" t="str">
            <v>0700I084 PROYECTOS DE CONTRIBUCION A LA LUCHA  ANTIPIRATERIA DE LA INDUSTRIA CINEMATOGRAFICA</v>
          </cell>
        </row>
        <row r="600">
          <cell r="B600" t="str">
            <v>0700I085 PROYECTOS DE CONTRIBUCION A LA LUCHA  ANTIPIRATERIA AUDIOVISUAL</v>
          </cell>
        </row>
        <row r="601">
          <cell r="B601" t="str">
            <v>0700I086 PROYECTOS DE CONTRIBUCION A LA LUCHA  ANTIPIRATERIA RADIAL</v>
          </cell>
        </row>
        <row r="602">
          <cell r="B602" t="str">
            <v>0700I087 PROYECTOS DE CONTRIBUCION A LA LUCHA  ANTIPIRATERIA DEL LIBRO</v>
          </cell>
        </row>
        <row r="603">
          <cell r="B603" t="str">
            <v>0700I088 EJEMPLARES DE LAS MEMORIAS "SEMINARIO DE ECONOMIA Y CULTURA" PUBLICADOS Y DISTRIBUIDOS</v>
          </cell>
        </row>
        <row r="604">
          <cell r="B604" t="str">
            <v>0700I089 EVALUACION CENSAL A MUNICIPIOS CUBIERTOS POR EL PROGRAMA NUEVO SISTEMA ESCOLAR (ALUMNOS DE 5° A 9°)</v>
          </cell>
        </row>
        <row r="605">
          <cell r="B605" t="str">
            <v>0700I090 PRUEBAS A LAS QUE SE LES DIVULGA RESULTADOS (SABER, ICFES, TIMSS Y LLECE)</v>
          </cell>
        </row>
        <row r="606">
          <cell r="B606" t="str">
            <v>0700I091 PROMEDIO NACIONAL PREGUNTAS DEL NUCLEO COMUN (2) - ICFES (LENGUAJE)</v>
          </cell>
        </row>
        <row r="607">
          <cell r="B607" t="str">
            <v>0700I092 PROMEDIO NACIONAL PREGUNTAS DEL NUCLEO COMUN (2) - ICFES (MATEMATICAS)</v>
          </cell>
        </row>
        <row r="608">
          <cell r="B608" t="str">
            <v>0700I093 PROGRAMAS DE EDUCACION SUPERIOR EVALUADOS EN LOS PROCESOS DE CERTIFICACION DE REQUISITOS BASICOS</v>
          </cell>
        </row>
        <row r="609">
          <cell r="B609" t="str">
            <v>0700I094 NUEVOS CUPOS OFRECIDOS POR EL SECTOR OFICIAL</v>
          </cell>
        </row>
        <row r="610">
          <cell r="B610" t="str">
            <v>0700I095 CREDITOS PARA EDUCACION SUPERIOR ICETEX</v>
          </cell>
        </row>
        <row r="611">
          <cell r="B611" t="str">
            <v>0700I096 RECUPERACION DE CARTERA DE CREDITOS OTORGADOS POR EL ICETEX</v>
          </cell>
        </row>
        <row r="612">
          <cell r="B612" t="str">
            <v>0700I097 CREDITOS PARA EDUCACION AVALADOS A TRAVES DEL  ESQUEMA DEL FONDO NACIONAL DE GARANTIAS</v>
          </cell>
        </row>
        <row r="613">
          <cell r="B613" t="str">
            <v>0700I098 CREDITOS PARA EDUCACION OTORGADOS A LOS ESTRATOS 1, 2 Y 3</v>
          </cell>
        </row>
        <row r="614">
          <cell r="B614" t="str">
            <v>0700I099 CREDITOS UNIVERSITARIOS</v>
          </cell>
        </row>
        <row r="615">
          <cell r="B615" t="str">
            <v>0700I100 BENEFICIARIOS SUBSIDIADOS PARA EDUCACION BASICA Y MEDIA</v>
          </cell>
        </row>
        <row r="616">
          <cell r="B616" t="str">
            <v>0700I101 MUNICIPIOS GRADUADOS POR COBERTURA PLENA EN BASICA</v>
          </cell>
        </row>
        <row r="617">
          <cell r="B617" t="str">
            <v>0700I102 MUNICIPIOS CERTIFICADOS PARA EL MANEJO AUTONOMO DE LA EDUCACION</v>
          </cell>
        </row>
        <row r="618">
          <cell r="B618" t="str">
            <v>0700I103 CONVENIOS DE DESEMPEÑO CERTIFICADOS FIRMADOS</v>
          </cell>
        </row>
        <row r="619">
          <cell r="B619" t="str">
            <v>0700I104 DOCENTES TERRITORIALES INCORPORADOS A LA PLANTA DEL SITUADO FISCAL</v>
          </cell>
        </row>
        <row r="620">
          <cell r="B620" t="str">
            <v>0700I105 TRASLADO DE PLAZAS (EN Y ENTRE MUNICIPIOS)</v>
          </cell>
        </row>
        <row r="621">
          <cell r="B621" t="str">
            <v>0700I106 TRASLADO DE DOCENTES (EN Y ENTRE MUNICIPIOS)</v>
          </cell>
        </row>
        <row r="622">
          <cell r="B622" t="str">
            <v>0700I107 CANCELACION DE CARGOS TERRITORIALES NO FINANCIABLES</v>
          </cell>
        </row>
        <row r="623">
          <cell r="B623" t="str">
            <v>0700I108 CANCELACION DE CONTRATOS TERRITORIALES NO FINANCIABLES</v>
          </cell>
        </row>
        <row r="624">
          <cell r="B624" t="str">
            <v>0700I109 TASA DE COBERTURA EN EDUCACION PREESCOLAR</v>
          </cell>
        </row>
        <row r="625">
          <cell r="B625" t="str">
            <v>0700I110 TASA DE COBERTURA EN EDUCACION PRIMARIA</v>
          </cell>
        </row>
        <row r="626">
          <cell r="B626" t="str">
            <v>0700I111 TASA DE COBERTURA EN EDUCACION SECUNDARIA Y MEDIA</v>
          </cell>
        </row>
        <row r="627">
          <cell r="B627" t="str">
            <v>0700I112 TASA DE RETENCION ESCOLAR PREESCOLAR</v>
          </cell>
        </row>
        <row r="628">
          <cell r="B628" t="str">
            <v>0700I113 TASA DE RETENCION ESCOLAR PRIMARIA</v>
          </cell>
        </row>
        <row r="629">
          <cell r="B629" t="str">
            <v>0700I114 TASA DE RETENCION ESCOLAR SECUNDARIA Y MEDIA</v>
          </cell>
        </row>
        <row r="630">
          <cell r="B630" t="str">
            <v>0700I115 RELACION ALUMNO POR DOCENTE - OFICIAL - EN EDUCACION PREESCOLAR</v>
          </cell>
        </row>
        <row r="631">
          <cell r="B631" t="str">
            <v>0700I116 RELACION ALUMNO POR DOCENTE - OFICIAL - EN EDUCACION PRIMARIA</v>
          </cell>
        </row>
        <row r="632">
          <cell r="B632" t="str">
            <v>0700I117 RELACION ALUMNO POR DOCENTE - OFICIAL - EN EDUCACION MEDIA Y SECUNDARIA</v>
          </cell>
        </row>
        <row r="633">
          <cell r="B633" t="str">
            <v>0700I118 ALUMNOS CAPACITADOS EN CURSOS LARGOS POR EL SENA</v>
          </cell>
        </row>
        <row r="634">
          <cell r="B634" t="str">
            <v>0700I119 ALUMNOS CAPACITADOS EN CURSOS CORTOS POR EL SENA</v>
          </cell>
        </row>
        <row r="635">
          <cell r="B635" t="str">
            <v>0700I120 TASA DE DESEMPLEO DE LOS EGRESADOS DE CURSOS LARGOS DEL SENA</v>
          </cell>
        </row>
        <row r="636">
          <cell r="B636" t="str">
            <v>0700I121 TASA DE OCUPACION DE LOS EGRESADOS DE CURSOS LARGOS DEL SENA</v>
          </cell>
        </row>
        <row r="637">
          <cell r="B637" t="str">
            <v>0700I122 EGRESADOS CURSOS LARGOS DEL SENA QUE SE DEDICAN A ACTIVIDADES DIFERENTES A AQUELLAS EN LAS QUE RECIBIERON CAPACITACION</v>
          </cell>
        </row>
        <row r="638">
          <cell r="B638" t="str">
            <v>0700I123 EMPRESAS ATENDIDAS CON SERVICIOS TECNOLOGICOS POR EL SENA</v>
          </cell>
        </row>
        <row r="639">
          <cell r="B639" t="str">
            <v>0700I124 DESEMPLEADOS INSCRITOS EN LOS CENTROS DE INFORMACION PARA EL EMPLEO (CIES) DEL SENA QUE SE COLOCAN DIRECTA O INDIRECTAMENTE</v>
          </cell>
        </row>
        <row r="640">
          <cell r="B640" t="str">
            <v>0700I125 VACANTES CAPTADAS EN  LOS CIES DEL SENA Y CUBIERTAS A TRAVES DE ESTOS MISMOS CENTROS DIRECTAMENTE</v>
          </cell>
        </row>
        <row r="641">
          <cell r="B641" t="str">
            <v>0700I126 DESEMPLEADOS INSCRITOS EN LOS CIES DEL SENA, QUE SE ORIENTAN PARA CONSEGUIR EMPLEO O PARA CAPACITACION</v>
          </cell>
        </row>
        <row r="642">
          <cell r="B642" t="str">
            <v>0700I127 COLOCADOS POR LOS CIES DEL SENA EN  EMPLEOS GENERADOS POR LA ECONOMIA</v>
          </cell>
        </row>
        <row r="643">
          <cell r="B643" t="str">
            <v>0700I128 NUMERO DE NIÑOS BENEFICIADOS POR SUBSIDIOS EN EDUCACION PRIMARIA QUE PERTENECEN AL PROGRAMA "FAMILIAS EN ACCION"</v>
          </cell>
        </row>
        <row r="644">
          <cell r="B644" t="str">
            <v>0700I129 NUMERO DE JOVENES BENEFICIADOS POR SUBSIDIOS EN EDUCACION SECUNDARIA QUE PERTENECEN AL PROGRAMA "FAMILIAS EN ACCION"</v>
          </cell>
        </row>
        <row r="645">
          <cell r="B645" t="str">
            <v>0700I130 CAMBIO NETO EN LA ASISTENCIA ESCOLAR DE NIÑOS QUE PERTENECEN AL PROGRAMA "FAMILIAS EN ACCION"</v>
          </cell>
        </row>
        <row r="646">
          <cell r="B646" t="str">
            <v>0700I131 CAMBIO NETO EN DESERCION ESCOLAR DE NIÑOS QUE PERTENECEN AL PROGRAMA "FAMILIAS EN ACCION"</v>
          </cell>
        </row>
        <row r="647">
          <cell r="B647" t="str">
            <v>0700I132 CAMBIO NETO EN MATRICULAS ESCOLARES DE NIÑOS QUE PERTENECEN AL PROGRAMA "FAMILIAS EN ACCION"</v>
          </cell>
        </row>
        <row r="648">
          <cell r="B648" t="str">
            <v>08000000 SECTOR  INTERIOR Y JUSTICIA</v>
          </cell>
        </row>
        <row r="649">
          <cell r="B649" t="str">
            <v>0800I001 CASAS DE JUSTICIA EN FUNCIONAMIENTO</v>
          </cell>
        </row>
        <row r="650">
          <cell r="B650" t="str">
            <v>0800I002 INDICE DE EVACUAION RESPECTO AL TOT DE SALIDAS</v>
          </cell>
        </row>
        <row r="651">
          <cell r="B651" t="str">
            <v>0800I003 EVACUACION  DE PROCESOS</v>
          </cell>
        </row>
        <row r="652">
          <cell r="B652" t="str">
            <v>0800I004 INDICE DE DESCONGESTION RESPECTO AL TOT DE SALIDAS DEL PROCESO</v>
          </cell>
        </row>
        <row r="653">
          <cell r="B653" t="str">
            <v>0800I005 DESCONGESTION RESPECTO A LAS SALIDAS EFECTIVAS DE PROCESOS</v>
          </cell>
        </row>
        <row r="654">
          <cell r="B654" t="str">
            <v>0800I006 COBERTURA DE ATENCION DE USUARIOS DE REGISTRO CON LA NUEVA RED DE SISTEMAS</v>
          </cell>
        </row>
        <row r="655">
          <cell r="B655" t="str">
            <v>0800I007 COBERTURA  DE POBLACION ATENDIDA RESPECTO A LOS SERVICIOS PUBLICOS DE REGISTRO CON LA INTEGRACION DE SISTEMAS</v>
          </cell>
        </row>
        <row r="656">
          <cell r="B656" t="str">
            <v>0800I008 PORCENTAJE DE ATENCION A LOS USUARIOS CON LA REPOSICION DE EQUIPOS</v>
          </cell>
        </row>
        <row r="657">
          <cell r="B657" t="str">
            <v>0800I009 POBLACION BENEFICIADA POR PRESTACION DE SERVICIOS CON LA SISTEMATIZACION</v>
          </cell>
        </row>
        <row r="658">
          <cell r="B658" t="str">
            <v>0800I010 TIEMPO DE RESPUESTA EN EL SERVICIO</v>
          </cell>
        </row>
        <row r="659">
          <cell r="B659" t="str">
            <v>0800I011 VARIACION EN EL NRO DE USUARIOS ATENDIDOS</v>
          </cell>
        </row>
        <row r="660">
          <cell r="B660" t="str">
            <v>0800I012 COBERTURA DE SISTEMATIZACION DE PROCESOS MUNICIPALES</v>
          </cell>
        </row>
        <row r="661">
          <cell r="B661" t="str">
            <v>0800I013 VARIACION EN TIEMPO DE ENTREGA DE RESULTADOS EN LOS PROCESOS ELECTORALES CON VOTO ELECTRONICO</v>
          </cell>
        </row>
        <row r="662">
          <cell r="B662" t="str">
            <v>0800I014 MANTENIMIENTO Y MEJORAMIENTO DE SEDES POR MUNICIPIO.</v>
          </cell>
        </row>
        <row r="663">
          <cell r="B663" t="str">
            <v>0800I015 PERDIDA DE INFORMACION DE PROCESOS</v>
          </cell>
        </row>
        <row r="664">
          <cell r="B664" t="str">
            <v>0800I016 TIEMPO EN LA ENTREGA DEL DOCUMENTO</v>
          </cell>
        </row>
        <row r="665">
          <cell r="B665" t="str">
            <v>0800I017 BENEFICIARIOS ACTIVIDADES ESCUELA JUDICIAL</v>
          </cell>
        </row>
        <row r="666">
          <cell r="B666" t="str">
            <v>0800I018 CENTROS EDUCATIVOS ORGANIZADOS Y EN FUNCIONAMIENTO</v>
          </cell>
        </row>
        <row r="667">
          <cell r="B667" t="str">
            <v>0800I019 EQUIPOS INTERDISCIPLINARIOS CAPACITADOS EN ATENCION Y TRATAMIENTO PARA ATENCION AL RECLUSO</v>
          </cell>
        </row>
        <row r="668">
          <cell r="B668" t="str">
            <v>0800I020 ORGANIZACION DEL DESPACHO JUDICIAL (DESPACHOS ATENDIDOS CON PROGRAMAS DE ORGANIZACION DEL DESPACHO JUDICIAL JUEZ DIRECTOR DEL PROCESO)</v>
          </cell>
        </row>
        <row r="669">
          <cell r="B669" t="str">
            <v>0800I021 INTERNOS TRABAJANDO Y EN CAPACITACION</v>
          </cell>
        </row>
        <row r="670">
          <cell r="B670" t="str">
            <v>0800I022 COBERTURA DEL PROGRAMA DE PREVENCION A LA DROGADICCION A INTERNOS</v>
          </cell>
        </row>
        <row r="671">
          <cell r="B671" t="str">
            <v>0800I023 CAMBIO DE HABITOS DE SALUD DE INTERNOS POR PROGRAMAS DE PREVENCION SALUD</v>
          </cell>
        </row>
        <row r="672">
          <cell r="B672" t="str">
            <v>0800I024 VARIACION EN LA MORBILIDAD TOTAL POR PATOLOGIA A LOS SEIS MESES (PREVENCION Y PROMOCION DE LA SALUD)</v>
          </cell>
        </row>
        <row r="673">
          <cell r="B673" t="str">
            <v>0800I025 USUARIOS BENEFICIADOS POR LA INFRAESTRUCTURA FISICA</v>
          </cell>
        </row>
        <row r="674">
          <cell r="B674" t="str">
            <v>0800I026 PRODUCTIVIDAD</v>
          </cell>
        </row>
        <row r="675">
          <cell r="B675" t="str">
            <v>0800I027 OFERTA DEL SERVICIO</v>
          </cell>
        </row>
        <row r="676">
          <cell r="B676" t="str">
            <v>0800I028 EJECUCION PLANES SEGURIDAD</v>
          </cell>
        </row>
        <row r="677">
          <cell r="B677" t="str">
            <v>0800I029 ESTABILIDAD, ROTACION, EXCELENCIA EN EL SERVICIO</v>
          </cell>
        </row>
        <row r="678">
          <cell r="B678" t="str">
            <v>0800I030 EXCELENCIA EN EL SERVICIO</v>
          </cell>
        </row>
        <row r="679">
          <cell r="B679" t="str">
            <v>0800I031 OPORTUNIDAD</v>
          </cell>
        </row>
        <row r="680">
          <cell r="B680" t="str">
            <v>0800I032 PRODUCTIVIDAD PROCESOS</v>
          </cell>
        </row>
        <row r="681">
          <cell r="B681" t="str">
            <v>0800I033 PRODUCTIVIDAD PROCESOS QUE TERMINAN</v>
          </cell>
        </row>
        <row r="682">
          <cell r="B682" t="str">
            <v>0800I034 PERSONAL SANCIONADO POR VIOLACIONES A LOS DERECHOS HUMANOS QUE PERTENECE A LA FUERZA PUBLICA, FP</v>
          </cell>
        </row>
        <row r="683">
          <cell r="B683" t="str">
            <v>0800I035 PERSONAL SANCIONADO POR VIOLACIONES A LOS DERECHOS HUMANOS QUE PERTENECE A LA FUERZA PUBLICA, FP</v>
          </cell>
        </row>
        <row r="684">
          <cell r="B684" t="str">
            <v>0800I036 MIEMBROS DE LA FUERZA PUBLICA, FP, CONDENADOS POR LA FISCALIA, POR CONCEPTO DE VIOLACION DE DERECHOS HUMANOS</v>
          </cell>
        </row>
        <row r="685">
          <cell r="B685" t="str">
            <v>0800I037 MIEMBROS DE LA FUERZA PUBLICA, FP, CONDENADOS POR LA FISCALIA, POR CONCEPTO DE VIOLACION DE DERECHOS HUMANOS</v>
          </cell>
        </row>
        <row r="686">
          <cell r="B686" t="str">
            <v>0800I038 PERSONAL ABSUELTO POR LA FISCALIA</v>
          </cell>
        </row>
        <row r="687">
          <cell r="B687" t="str">
            <v>0800I039 PROCESOS ABIERTOS POR QUEJAS RECIBIDAS</v>
          </cell>
        </row>
        <row r="688">
          <cell r="B688" t="str">
            <v>0800I040 PROTECCION A LOS DEFENSORES DE DERECHOS HUMANOS</v>
          </cell>
        </row>
        <row r="689">
          <cell r="B689" t="str">
            <v>0800I041 CASOS PARA PROTECCION APROBADOS</v>
          </cell>
        </row>
        <row r="690">
          <cell r="B690" t="str">
            <v>0800I042 CASOS CON PROTECCION</v>
          </cell>
        </row>
        <row r="691">
          <cell r="B691" t="str">
            <v>0800I043 CASOS DE PERSONAS PROTEGIDAS QUE HAN SIDO ASESINADAS</v>
          </cell>
        </row>
        <row r="692">
          <cell r="B692" t="str">
            <v>0800I044 PERSONAS CAPACITADAS EN AUTOPROTECCION Y AUTO SEGURIDAD EN COORDINACION CON EL DEPARTAMENTO ADMINISTRATIVO DE SEGURIDAD, DAS</v>
          </cell>
        </row>
        <row r="693">
          <cell r="B693" t="str">
            <v>0800I045 EQUIDAD EN EL ACCESO</v>
          </cell>
        </row>
        <row r="694">
          <cell r="B694" t="str">
            <v>0800I046 OFERTA DEL SERVICIO</v>
          </cell>
        </row>
        <row r="695">
          <cell r="B695" t="str">
            <v>0800I047 OPORTUNIDAD</v>
          </cell>
        </row>
        <row r="696">
          <cell r="B696" t="str">
            <v>0800I048 PRODUCTIVIDAD</v>
          </cell>
        </row>
        <row r="697">
          <cell r="B697" t="str">
            <v>0800I049 ROTACION</v>
          </cell>
        </row>
        <row r="698">
          <cell r="B698" t="str">
            <v>0800I050 EXCELENCIA EN EL SERVICIO POR CALIFICACION</v>
          </cell>
        </row>
        <row r="699">
          <cell r="B699" t="str">
            <v>0800I051 EXCELENCIA EN EL SERVICIO POR JUECES DENTRO DEL RANGO DETERMINADO</v>
          </cell>
        </row>
        <row r="700">
          <cell r="B700" t="str">
            <v>0800I052 ESTABILIDAD</v>
          </cell>
        </row>
        <row r="701">
          <cell r="B701" t="str">
            <v>0800I053 CONTROL DISCIPLINARIO A ABOGADOS</v>
          </cell>
        </row>
        <row r="702">
          <cell r="B702" t="str">
            <v>0800I054 CONTROL DISCIPLINARIO A SERVIDORES</v>
          </cell>
        </row>
        <row r="703">
          <cell r="B703" t="str">
            <v>0800I055 PARTICIPACION PRESUPUESTAL</v>
          </cell>
        </row>
        <row r="704">
          <cell r="B704" t="str">
            <v>0800I056 SEGURIDAD COLECTIVA</v>
          </cell>
        </row>
        <row r="705">
          <cell r="B705" t="str">
            <v>0800I057 SEGURIDAD INDIVIDUAL</v>
          </cell>
        </row>
        <row r="706">
          <cell r="B706" t="str">
            <v>0800I058 COMITES REGIONALES PARA LA PREVENCION Y ATENCION DE DESASTRES CON PLAN TERRITORIAL</v>
          </cell>
        </row>
        <row r="707">
          <cell r="B707" t="str">
            <v>0800I059 MUNICIPIOS CON COMITES LOCALES DE PREVENCION Y ATENCION DE DESASTRES CON FONDO EN FUNCIONAMIENTO</v>
          </cell>
        </row>
        <row r="708">
          <cell r="B708" t="str">
            <v>0800I060 MUNICIPIOS EN QUE SE APLICA EL INSTRUMENTO DE DESCENTRALIZACION</v>
          </cell>
        </row>
        <row r="709">
          <cell r="B709" t="str">
            <v>0800I061 EQUIPOS DE COORDINACION INTERINSTITUCIONAL</v>
          </cell>
        </row>
        <row r="710">
          <cell r="B710" t="str">
            <v>0800I062 CASAS DE PARTICIPACION QUE SE IMPLEMENTARAN CON EL PROGRAMA "CASAS DE  PARTICIPACION" EN LOS ENTES TERRITORIALES</v>
          </cell>
        </row>
        <row r="711">
          <cell r="B711" t="str">
            <v>0800I063 COBERTURA DEL PLAN DE APOYO LEGISLATIVO (ENTIDADES DE ORDEN NACIONAL Y ENTES TERRITORIALES)</v>
          </cell>
        </row>
        <row r="712">
          <cell r="B712" t="str">
            <v>0800I064 PROYECTOS DE LEY Y DE ACTOS LEGISLATIVOS DE INTERES GUBERNAMENTAL CON SEGUIMIENTO Y ANALISIS ANTE EL CONGRESO</v>
          </cell>
        </row>
        <row r="713">
          <cell r="B713" t="str">
            <v>0800I065 HECTAREAS TITULADAS</v>
          </cell>
        </row>
        <row r="714">
          <cell r="B714" t="str">
            <v>0800I066 ORGANIZACIONES AFRO COLOMBIANAS ACTIVAS</v>
          </cell>
        </row>
        <row r="715">
          <cell r="B715" t="str">
            <v>0800I067 ORGANIZACIONES AFRO COLOMBIANAS CAPACITADAS EN DERECHOS ETNICOS</v>
          </cell>
        </row>
        <row r="716">
          <cell r="B716" t="str">
            <v>0800I068 COMUNIDADES INDIGENAS REPORTADAS</v>
          </cell>
        </row>
        <row r="717">
          <cell r="B717" t="str">
            <v>0800I069 GOBERNADORES INDIGENAS VERIFICADOS</v>
          </cell>
        </row>
        <row r="718">
          <cell r="B718" t="str">
            <v>0800I070 COMUNIDADES INDIGENAS RECONOCIDAS EN SALUD</v>
          </cell>
        </row>
        <row r="719">
          <cell r="B719" t="str">
            <v>0800I071 CONFLICTOS REGISTRADOS</v>
          </cell>
        </row>
        <row r="720">
          <cell r="B720" t="str">
            <v>0800I072 CENTROS DE INFORMACION POLICIAL EN FUNCIONAMIENTO</v>
          </cell>
        </row>
        <row r="721">
          <cell r="B721" t="str">
            <v>0800I073 ESTACIONES DE POLICIAL COFINANCIADAS CONSTRUIDAS</v>
          </cell>
        </row>
        <row r="722">
          <cell r="B722" t="str">
            <v>0800I074 ESTACIONES DE POLICIA COFINANCIADAS RECONSTRUIDAS</v>
          </cell>
        </row>
        <row r="723">
          <cell r="B723" t="str">
            <v>0800I075 ALCALDIAS RECONSTRUIDAS</v>
          </cell>
        </row>
        <row r="724">
          <cell r="B724" t="str">
            <v>0800I076 PERSONAS DESMOVILIZADAS AFILIADAS AL REGIMEN SUBSIDIADO</v>
          </cell>
        </row>
        <row r="725">
          <cell r="B725" t="str">
            <v>0800I077 POBLACION DESMOVILIZADA QUE ACCEDE A LA EDUCACION SUPERIOR</v>
          </cell>
        </row>
        <row r="726">
          <cell r="B726" t="str">
            <v>0800I078 POBLACION DESMOVILIZADA QUE VA A LA UNIVERSIDAD</v>
          </cell>
        </row>
        <row r="727">
          <cell r="B727" t="str">
            <v>0800I079 NIÑOS DESMOVILIZADOS VINCULADOS AL POS</v>
          </cell>
        </row>
        <row r="728">
          <cell r="B728" t="str">
            <v>0800I080 NIÑOS DESMOVILIZADOS ATENDIDOS PSICO AFECTIVAMENTE</v>
          </cell>
        </row>
        <row r="729">
          <cell r="B729" t="str">
            <v>0800I081 EMPLEOS GENERADOS PARA LA POBLACION DESMOVILIZADOS</v>
          </cell>
        </row>
        <row r="730">
          <cell r="B730" t="str">
            <v>0800I082 FUNCIONARIOS TERRITORIALES INVESTIGADOS Y SANCIONADOS PENAL, FISCAL Y DISCIPLINARIAMENTE</v>
          </cell>
        </row>
        <row r="731">
          <cell r="B731" t="str">
            <v>0800I083 PLANTAS DE PERSONAL MUNICIPIOS</v>
          </cell>
        </row>
        <row r="732">
          <cell r="B732" t="str">
            <v>0800I084 PLANTAS DE PERSONAL DEPARTAMENTOS</v>
          </cell>
        </row>
        <row r="733">
          <cell r="B733" t="str">
            <v>0800I085 NUEVAS CASAS DE JUSTICIA EN FUNCIONAMIENTO</v>
          </cell>
        </row>
        <row r="734">
          <cell r="B734" t="str">
            <v>0800I086 REINCIDENCIA DELICTIVA</v>
          </cell>
        </row>
        <row r="735">
          <cell r="B735" t="str">
            <v>0800I087 PRESOS FUGADOS</v>
          </cell>
        </row>
        <row r="736">
          <cell r="B736" t="str">
            <v>0800I088 PRESOS FUGADOS EN LOS NUEVOS ESTABLECIMIENTOS  DE RECLUSION</v>
          </cell>
        </row>
        <row r="737">
          <cell r="B737" t="str">
            <v>0800I089 NIVEL DE HACINAMIENTO DE LA POBLACION RECLUSA</v>
          </cell>
        </row>
        <row r="738">
          <cell r="B738" t="str">
            <v>0800I090 CUPOS NUEVOS RECIBIDOS POR EL INPEC Y EN OPERACION EN LOS ESTABLECIMIENTOS DE RECLUSION DEL ORDEN NACIONAL</v>
          </cell>
        </row>
        <row r="739">
          <cell r="B739" t="str">
            <v>0800I091 CUPOS NUEVOS GENERADOS Y ENTREGADOS AL INPEC MEDIANTE ACTA</v>
          </cell>
        </row>
        <row r="740">
          <cell r="B740" t="str">
            <v>0800I092 POBLACION CARCELARIA (NUMERO DE PRESOS POR 100.000 HABITANTES)</v>
          </cell>
        </row>
        <row r="741">
          <cell r="B741" t="str">
            <v>0800I093 POBLACION EN LAS CARCELES (NUMERO DE PRESOS POR 100.000 HABITANTES)</v>
          </cell>
        </row>
        <row r="742">
          <cell r="B742" t="str">
            <v>0800I094 CONDENADOS ENCARCELADOS (NUMERO DE PRESOS POR 100.000 HABITANTES)</v>
          </cell>
        </row>
        <row r="743">
          <cell r="B743" t="str">
            <v>09000000 SECTOR MEDIO AMBIENTE</v>
          </cell>
        </row>
        <row r="744">
          <cell r="B744" t="str">
            <v>0900I001 POBLACION AFECTADA POR DESASTRE NATURAL</v>
          </cell>
        </row>
        <row r="745">
          <cell r="B745" t="str">
            <v>0900I002 AREA AFECTADA POR DESASTRES.</v>
          </cell>
        </row>
        <row r="746">
          <cell r="B746" t="str">
            <v>0900I003 PARTICIPACION EN EL DESARROLLO FORESTAL</v>
          </cell>
        </row>
        <row r="747">
          <cell r="B747" t="str">
            <v>0900I004 CONSERVACION DE TIERRAS</v>
          </cell>
        </row>
        <row r="748">
          <cell r="B748" t="str">
            <v>0900I005 DEMANDA BIOQUIMICA DE OXIGENO EN LAS CORRIENTES SUPERFICIALES, DBO (MEDIDA DE CONTENIDO DE MATERIA ORGANICA BIODEGRADABLE)</v>
          </cell>
        </row>
        <row r="749">
          <cell r="B749" t="str">
            <v>0900I006 FUENTES CONTAMINANTES</v>
          </cell>
        </row>
        <row r="750">
          <cell r="B750" t="str">
            <v>0900I007 POBLACION EN JURISDICCION DE UNA CORPORACION AUTONOMA REGIONAL</v>
          </cell>
        </row>
        <row r="751">
          <cell r="B751" t="str">
            <v>0900I008 AREA AFECTADA POR DESASTRES</v>
          </cell>
        </row>
        <row r="752">
          <cell r="B752" t="str">
            <v>0900I009 PERDIDAS HUMANAS POR DESASTRE NATURAL</v>
          </cell>
        </row>
        <row r="753">
          <cell r="B753" t="str">
            <v>0900I010 TASA DE DEFORESTACION ANUAL</v>
          </cell>
        </row>
        <row r="754">
          <cell r="B754" t="str">
            <v>0900I011 PRODUCCION DE MACERA</v>
          </cell>
        </row>
        <row r="755">
          <cell r="B755" t="str">
            <v>0900I012 RELACION PRODUCCION - RESERVA DE RECURSO MADERABLE</v>
          </cell>
        </row>
        <row r="756">
          <cell r="B756" t="str">
            <v>0900I013 EMPRESAS VINCULADAS A PROGRAMAS DE MEJORAMIENTO CONTINUO</v>
          </cell>
        </row>
        <row r="757">
          <cell r="B757" t="str">
            <v>0900I014 EAR, EMPRESAS ATENDIDAS EN PROGRAMAS DE RECONVERSION A TECNOLOGIAS LIMPIAS EN UN PERIODO N; TEA, NUMERO TOTAL DE EMPRESAS ATENDIDAS EN PROGRAMAS DE RECONVERSION A TECNOLOGIAS LIMPIAS; TESS, NUMERO TOTAL DE EMPRESAS QUE S</v>
          </cell>
        </row>
        <row r="758">
          <cell r="B758" t="str">
            <v>0900I015 EMPRESAS BENEFICIADAS POR EL SISTEMA NACIONAL DE GARANTIAS</v>
          </cell>
        </row>
        <row r="759">
          <cell r="B759" t="str">
            <v>0900I016 CAPACITADAS EN PROGRAMAS DEL SENA PARA EL SECTOR PRODUCTIVO</v>
          </cell>
        </row>
        <row r="760">
          <cell r="B760" t="str">
            <v>0900I017 INCUBADORAS OPERANDO</v>
          </cell>
        </row>
        <row r="761">
          <cell r="B761" t="str">
            <v>0900I018 EMPRESAS INCUBADAS</v>
          </cell>
        </row>
        <row r="762">
          <cell r="B762" t="str">
            <v>0900I019 ECORREGIONES ESTRATEGICAS</v>
          </cell>
        </row>
        <row r="763">
          <cell r="B763" t="str">
            <v>0900I020 ECORREGIONES ESTRATEGICAS NACIONALES CARACTERIZADAS</v>
          </cell>
        </row>
        <row r="764">
          <cell r="B764" t="str">
            <v>0900I021 ECORREGIONES ESTRATEGICAS REGIONALES IDENTIFICADAS</v>
          </cell>
        </row>
        <row r="765">
          <cell r="B765" t="str">
            <v>0900I022 ECORREGIONES ESTRATEGICAS REGIONALES CON PROGRAMAS DE DESARROLLO SOSTENIBLE</v>
          </cell>
        </row>
        <row r="766">
          <cell r="B766" t="str">
            <v>0900I023 ECORREGIONES ESTRATEGICAS MARINAS Y COSTERAS IDENTIFICADAS Y CARACTERIZADAS</v>
          </cell>
        </row>
        <row r="767">
          <cell r="B767" t="str">
            <v>0900I024 MICROCUENCAS ABASTECEDORAS DE ACUEDUCTOS CON PLANES DE ORDENAMIENTO Y MANEJO EN  OPERACION</v>
          </cell>
        </row>
        <row r="768">
          <cell r="B768" t="str">
            <v>0900I025 AUTORIDADES AMBIENTALES COBRANDO TASAS RETRIBUTIVAS POR CONTAMINACION HIDRICA</v>
          </cell>
        </row>
        <row r="769">
          <cell r="B769" t="str">
            <v>0900I026 VALOR TOTAL DE LOS RECAUDOS POR TASAS RETRIBUTIVAS</v>
          </cell>
        </row>
        <row r="770">
          <cell r="B770" t="str">
            <v>0900I027 VALOR TOTAL DE LOS RECAUDOS POR TASAS RETRIBUTIVAS EN FUNCION DEL PIB</v>
          </cell>
        </row>
        <row r="771">
          <cell r="B771" t="str">
            <v>0900I028 FONDOS REGIONALES DE RECUPERACION HIDRICA EN OPERACION</v>
          </cell>
        </row>
        <row r="772">
          <cell r="B772" t="str">
            <v>0900I029 POBLACION AFECTADA  POR ESCASEZ DE AGUA EN AÑO SECO</v>
          </cell>
        </row>
        <row r="773">
          <cell r="B773" t="str">
            <v>0900I030 DEMANDA TOTAL DE AGUA EN COLOMBIA</v>
          </cell>
        </row>
        <row r="774">
          <cell r="B774" t="str">
            <v>0900I031 DEMANDA TOTAL DE AGUA PARA CONSUMO HUMANO EN COLOMBIA</v>
          </cell>
        </row>
        <row r="775">
          <cell r="B775" t="str">
            <v>0900I032 DEMANDA DE AGUA PARA CONSUMO HUMANO EN COLOMBIA</v>
          </cell>
        </row>
        <row r="776">
          <cell r="B776" t="str">
            <v>0900I033 AREAS DE PARAMO EN COLOMBIA</v>
          </cell>
        </row>
        <row r="777">
          <cell r="B777" t="str">
            <v>0900I034 AREA DE PARAMO DELIMITADA EN COLOMBIA</v>
          </cell>
        </row>
        <row r="778">
          <cell r="B778" t="str">
            <v>0900I035 AREAS DE SUBPARAMO EN COLOMBIA</v>
          </cell>
        </row>
        <row r="779">
          <cell r="B779" t="str">
            <v>0900I036 PLANES DE MANEJO FORMULADOS EN ZONAS DE PARAMO Y SUBPARAMO</v>
          </cell>
        </row>
        <row r="780">
          <cell r="B780" t="str">
            <v>0900I037 ESPECIES DE FLORA AMENAZADAS</v>
          </cell>
        </row>
        <row r="781">
          <cell r="B781" t="str">
            <v>0900I038 FLORA AMENAZADA</v>
          </cell>
        </row>
        <row r="782">
          <cell r="B782" t="str">
            <v>0900I039 ESPECIES DE FAUNA AMENAZADAS</v>
          </cell>
        </row>
        <row r="783">
          <cell r="B783" t="str">
            <v>0900I040 FAUNA AMENAZADA</v>
          </cell>
        </row>
        <row r="784">
          <cell r="B784" t="str">
            <v>0900I041 FLORA AMENAZADA CON PLANES DE MANEJO EN OPERACION</v>
          </cell>
        </row>
        <row r="785">
          <cell r="B785" t="str">
            <v>0900I042 FAUNA AMENAZADA CON PLANES DE MANEJO EN OPERACION</v>
          </cell>
        </row>
        <row r="786">
          <cell r="B786" t="str">
            <v>0900I043 HECTAREAS TITULADAS A COMUNIDADES NEGRAS DENTRO DE  LA ESTRATEGIA DE CONSERVACION DE ESPACIOS DE BIODIVERSIDAD</v>
          </cell>
        </row>
        <row r="787">
          <cell r="B787" t="str">
            <v>0900I044 COMUNIDADES NEGRAS BENEFICIADAS CON LA TITULACION DE TIERRAS DENTRO DE  LA ESTRATEGIA DE CONSERVACION DE ESPACIOS DE BIODIVERSIDAD</v>
          </cell>
        </row>
        <row r="788">
          <cell r="B788" t="str">
            <v>0900I045 AREA POR COMUNIDAD NEGRA QUE FUE BENEFICIADA CON LA TITULACION DE TIERRAS DENTRO DE  LA ESTRATEGIA DE CONSERVACION DE ESPACIOS DE BIODIVERSIDAD EN UN PERIODO N; TAT, AREA TOTAL TITULADA DENTRO DE  LA ESTRATEGIA DE CONSER</v>
          </cell>
        </row>
        <row r="789">
          <cell r="B789" t="str">
            <v>0900I046 HECTAREAS DE CONSTITUCION DE RESGUARDOS INDIGENAS DENTRO DE  LA ESTRATEGIA DE CONSERVACION DE ESPACIOS DE BIODIVERSIDAD</v>
          </cell>
        </row>
        <row r="790">
          <cell r="B790" t="str">
            <v>0900I047 HECTAREAS DE AMPLIACION DE RESGUARDOS INDIGENAS DENTRO DE  LA ESTRATEGIA DE CONSERVACION DE ESPACIOS DE BIODIVERSIDAD</v>
          </cell>
        </row>
        <row r="791">
          <cell r="B791" t="str">
            <v>0900I048 RESGUARDOS INDIGENAS DENTRO DE  LA ESTRATEGIA DE CONSERVACION DE ESPACIOS DE BIODIVERSIDAD</v>
          </cell>
        </row>
        <row r="792">
          <cell r="B792" t="str">
            <v>0900I049 TERRITORIO NACIONAL PROTEGIDO POR LA UNIDAD ADMINISTRATIVA ESPECIAL DEL SISTEMA DE PARQUES NACIONALES NATURALES</v>
          </cell>
        </row>
        <row r="793">
          <cell r="B793" t="str">
            <v>0900I050 TERRITORIO DE PARQUES NACIONALES NATURALES</v>
          </cell>
        </row>
        <row r="794">
          <cell r="B794" t="str">
            <v>0900I051 PARQUES NACIONALES CON "ACUERDOS DE PARTICIPACION Y MANEJO"</v>
          </cell>
        </row>
        <row r="795">
          <cell r="B795" t="str">
            <v>0900I052 NUEVAS AREAS DE PROTEGIDAS "COGESTIONADAS Y APOYADAS" POR EL NIVEL REGIONAL</v>
          </cell>
        </row>
        <row r="796">
          <cell r="B796" t="str">
            <v>0900I053 ESPECIES COLOMBIANAS PROPUESTAS PARA REGULACION COMERCIAL</v>
          </cell>
        </row>
        <row r="797">
          <cell r="B797" t="str">
            <v>0900I054 ESPECIES PROPUESTAS PARA REGULACION COMERCIAL</v>
          </cell>
        </row>
        <row r="798">
          <cell r="B798" t="str">
            <v>0900I055 COBERTURA DE AREA NATURAL TOTAL DEL PAIS</v>
          </cell>
        </row>
        <row r="799">
          <cell r="B799" t="str">
            <v>0900I056 COBERTURA BOSCOSA</v>
          </cell>
        </row>
        <row r="800">
          <cell r="B800" t="str">
            <v>0900I057 AREA DEFORESTADA</v>
          </cell>
        </row>
        <row r="801">
          <cell r="B801" t="str">
            <v>0900I058 TASA DE DEFORESTACION</v>
          </cell>
        </row>
        <row r="802">
          <cell r="B802" t="str">
            <v>0900I059 AREA REFORESTADA</v>
          </cell>
        </row>
        <row r="803">
          <cell r="B803" t="str">
            <v>0900I060 TASA DE REFORESTACION</v>
          </cell>
        </row>
        <row r="804">
          <cell r="B804" t="str">
            <v>0900I061 AREA REFORESTADA EN EL MARCO DEL PLAN NACIONAL DE DESARROLLO FORESTAL - COMPONENTE PLAN VERDE</v>
          </cell>
        </row>
        <row r="805">
          <cell r="B805" t="str">
            <v>0900I062 TASA DE REFORESTACION EN EL MARCO DEL PLAN NACIONAL DE DESARROLLO FORESTAL - COMPONENTE PLAN VERDE</v>
          </cell>
        </row>
        <row r="806">
          <cell r="B806" t="str">
            <v>0900I063 AREA REFORESTADA EN MICROCUENCAS ABASTECEDORAS DE ACUEDUCTOS</v>
          </cell>
        </row>
        <row r="807">
          <cell r="B807" t="str">
            <v>0900I064 TASA DE REFORESTACION EN MICROCUENCAS ABASTECEDORAS DE ACUEDUCTOS</v>
          </cell>
        </row>
        <row r="808">
          <cell r="B808" t="str">
            <v>0900I065 CENTROS DE PREVENCION Y ATENCION DE INCENDIOS FORESTALES EN OPERACION</v>
          </cell>
        </row>
        <row r="809">
          <cell r="B809" t="str">
            <v>0900I066 GUIAS AMBIENTALES SECTORIALES EN OPERACION</v>
          </cell>
        </row>
        <row r="810">
          <cell r="B810" t="str">
            <v>0900I067 PROYECTOS DE PRODUCCION LIMPIA OPERANDO</v>
          </cell>
        </row>
        <row r="811">
          <cell r="B811" t="str">
            <v>0900I068 PROYECTOS DE RECONVERSION INDUSTRIAL OPERANDO</v>
          </cell>
        </row>
        <row r="812">
          <cell r="B812" t="str">
            <v>0900I069 TONELADAS METRICAS DE SUSTANCIAS AGOTADORAS DE LA CAPA DE OZONO ELIMINADAS POR PROYECTOS DE RECONVERSION INDUSTRIAL</v>
          </cell>
        </row>
        <row r="813">
          <cell r="B813" t="str">
            <v>0900I070 SUSTANCIAS AGOTADORAS DE LA CAPA DE OZONO ELIMINADAS POR PROYECTOS DE RECONVERSION INDUSTRIAL</v>
          </cell>
        </row>
        <row r="814">
          <cell r="B814" t="str">
            <v>0900I071 EMPRESAS PRODUCTORAS DE SUSTANCIAS AGOTADORAS DE LA CAPA DE OZONO</v>
          </cell>
        </row>
        <row r="815">
          <cell r="B815" t="str">
            <v>0900I072 EMPRESAS PRODUCTORAS DE SUSTANCIAS AGOTADORAS DE LA CAPA DE OZONO EN PLAN DE RECONVERSION INDUSTRIAL</v>
          </cell>
        </row>
        <row r="816">
          <cell r="B816" t="str">
            <v>0900I073 INVENTARIO NACIONAL SOBRE PLAGUICIDAS OBSOLETOS</v>
          </cell>
        </row>
        <row r="817">
          <cell r="B817" t="str">
            <v>0900I074 INVENTARIO NACIONAL DE PLAGUICIDAS OBSOLETOS</v>
          </cell>
        </row>
        <row r="818">
          <cell r="B818" t="str">
            <v>0900I075 PLAGUICIDAS OBSOLETOS</v>
          </cell>
        </row>
        <row r="819">
          <cell r="B819" t="str">
            <v>0900I076 TONELADAS DE RESIDUOS SOLIDOS QUE GENERA EL SECTOR INDUSTRIAL</v>
          </cell>
        </row>
        <row r="820">
          <cell r="B820" t="str">
            <v>0900I077 TONELADAS DE RESIDUOS SOLIDOS QUE GENERA EL SECTOR INDUSTRIAL MANUFACTURERO</v>
          </cell>
        </row>
        <row r="821">
          <cell r="B821" t="str">
            <v>0900I078 PLANES DE BIONEGOCIO PARA LA BOLSA AMAZONICA SOBRE ESPECIES PROMISORIAS PRESENTADOS</v>
          </cell>
        </row>
        <row r="822">
          <cell r="B822" t="str">
            <v>0900I079 PLANES DE BIONEGOCIO PARA LA BOLSA AMAZONICA SOBRE ESPECIES PROMISORIAS</v>
          </cell>
        </row>
        <row r="823">
          <cell r="B823" t="str">
            <v>0900I080 ESPECIES PROMISORIAS IDENTIFICADAS</v>
          </cell>
        </row>
        <row r="824">
          <cell r="B824" t="str">
            <v>0900I081 ESPECIES PROMISORIAS CARACTERIZADAS</v>
          </cell>
        </row>
        <row r="825">
          <cell r="B825" t="str">
            <v>0900I082 ESPECIES PROMISORIAS IDENTIFICADAS Y CARACTERIZADAS</v>
          </cell>
        </row>
        <row r="826">
          <cell r="B826" t="str">
            <v>0900I083 ESPECIES PROMISORIAS IDENTIFICADAS QUE PUEDEN HACER PARTE DE LOS PLANES DE BIONEGOCIO PARA LA BOLSA AMAZONICA SOBRE ESPECIES</v>
          </cell>
        </row>
        <row r="827">
          <cell r="B827" t="str">
            <v>0900I084 ESPECIES PROMISORIAS IDENTIFICADAS Y CARACTERIZADAS QUE PUEDEN HACER PARTE DE LOS PLANES DE BIONEGOCIO PARA LA BOLSA AMAZONICA SOBRE ESPECIES</v>
          </cell>
        </row>
        <row r="828">
          <cell r="B828" t="str">
            <v>0900I085 PAQUETES TECNOLOGICOS DE ESPECIES PROMISORIAS RECOMENDADOS PARA TRANSFERENCIA A PRODUCTORES</v>
          </cell>
        </row>
        <row r="829">
          <cell r="B829" t="str">
            <v>0900I086 ESPECIES PROMISORIAS OBJETO DE PROYECTOS PILOTO DE APROVECHAMIENTO</v>
          </cell>
        </row>
        <row r="830">
          <cell r="B830" t="str">
            <v>0900I087 ESPECIES PROMISORIAS EN PROYECTOS PILOTO DE APROVECHAMIENTO</v>
          </cell>
        </row>
        <row r="831">
          <cell r="B831" t="str">
            <v>0900I088 CIUDADES DONDE SE APLICAN EXPERIENCIAS PILOTO DEL MODELO DE GESTION AMBIENTAL URBANA, SIGAM</v>
          </cell>
        </row>
        <row r="832">
          <cell r="B832" t="str">
            <v>0900I089 PROYECTOS DE TRATAMIENTOS DE AGUAS RESIDUALES COFINANCIADOS EN LA ETAPA DE PREINVERSION</v>
          </cell>
        </row>
        <row r="833">
          <cell r="B833" t="str">
            <v>0900I090 PROYECTOS DE TRATAMIENTOS DE AGUAS RESIDUALES COFINANCIADOS EN LA ETAPA DE INVERSION</v>
          </cell>
        </row>
        <row r="834">
          <cell r="B834" t="str">
            <v>0900I091 PROYECTOS DE MANEJO INTEGRAL DE RESIDUOS SOLIDOS COFINANCIADOS EN LA ETAPA DE PREINVERSION</v>
          </cell>
        </row>
        <row r="835">
          <cell r="B835" t="str">
            <v>0900I092 PROYECTOS DE MANEJO INTEGRAL DE RESIDUOS SOLIDOS COFINANCIADOS EN LA ETAPA DE INVERSION</v>
          </cell>
        </row>
        <row r="836">
          <cell r="B836" t="str">
            <v>0900I093 PROYECTOS PILOTO PARA LA GESTION INTEGRAL DE RESIDUOS SOLIDOS</v>
          </cell>
        </row>
        <row r="837">
          <cell r="B837" t="str">
            <v>0900I094 PROYECTOS PILOTO PARA LA GESTION INTEGRAL DE LOS RESIDUOS HOSPITALARIOS</v>
          </cell>
        </row>
        <row r="838">
          <cell r="B838" t="str">
            <v>0900I095 GUIAS AMBIENTALES ELABORADAS PARA PROYECTOS DE ACUEDUCTOS</v>
          </cell>
        </row>
        <row r="839">
          <cell r="B839" t="str">
            <v>0900I096 GUIAS AMBIENTALES ELABORADAS PARA PROYECTOS DE ALCANTARILLADOS</v>
          </cell>
        </row>
        <row r="840">
          <cell r="B840" t="str">
            <v>0900I097 GUIAS AMBIENTALES ELABORADAS PARA PROYECTOS DE SISTEMAS DE TRATAMIENTO DE AGUAS RESIDUALES</v>
          </cell>
        </row>
        <row r="841">
          <cell r="B841" t="str">
            <v>0900I098 GUIAS AMBIENTALES ELABORADAS PARA PROYECTOS DE FORMULACION DE PLANES DE MANEJO INTEGRAL DE RESIDUOS SOLIDOS</v>
          </cell>
        </row>
        <row r="842">
          <cell r="B842" t="str">
            <v>0900I099 CUENCAS CRITICAS QUE REQUIEREN GESTION PRIORITARIA PARA EL SANEAMIENTO HIDRICO EN COLOMBIA</v>
          </cell>
        </row>
        <row r="843">
          <cell r="B843" t="str">
            <v>0900I100 CIUDADES CON EL PROGRAMA DE USO EFICIENTE Y AHORRO DEL AGUA IMPLEMENTADO</v>
          </cell>
        </row>
        <row r="844">
          <cell r="B844" t="str">
            <v>0900I101 RESIDUOS SOLIDOS DE LA POBLACION</v>
          </cell>
        </row>
        <row r="845">
          <cell r="B845" t="str">
            <v>0900I102 VOLUMEN TOTAL DE RESIDUOS SOLIDOS POR PERSONA</v>
          </cell>
        </row>
        <row r="846">
          <cell r="B846" t="str">
            <v>0900I103 RESIDUOS SOLIDOS DISPUESTOS ADECUADAMENTE</v>
          </cell>
        </row>
        <row r="847">
          <cell r="B847" t="str">
            <v>0900I104 DESARROLLO DE LA LINEA BASE  GENERAL SOBRE EL ESTADO DEL MEDIO AMBIENTE EN EL CONTEXTO URBANO - CARACTERIZADO Y GEOREFERENCIADA</v>
          </cell>
        </row>
        <row r="848">
          <cell r="B848" t="str">
            <v>0900I105 DESARROLLO DE LA LINEA BASE  GENERAL SOBRE EL ESTADO DEL MEDIO AMBIENTE EN EL CONTEXTO REGIONAL - CARACTERIZADO Y GEOREFERENCIADA</v>
          </cell>
        </row>
        <row r="849">
          <cell r="B849" t="str">
            <v>0900I106 DESARROLLO DE INDICADORES DE ESTADO EN HIDROLOGICA</v>
          </cell>
        </row>
        <row r="850">
          <cell r="B850" t="str">
            <v>0900I107 DESARROLLO DE INDICADORES DE ESTADO EN METEOROLOGIA</v>
          </cell>
        </row>
        <row r="851">
          <cell r="B851" t="str">
            <v>0900I108 DESARROLLO DE INDICADORES DE ESTADO EN ECOSISTEMAS</v>
          </cell>
        </row>
        <row r="852">
          <cell r="B852" t="str">
            <v>0900I109 DESARROLLO DE INDICADORES DE ESTADO EN CAMBIO GLOBAL</v>
          </cell>
        </row>
        <row r="853">
          <cell r="B853" t="str">
            <v>0900I110 DESARROLLO DE INDICADORES DE ESTADO EN GEOMORFOLOGIA</v>
          </cell>
        </row>
        <row r="854">
          <cell r="B854" t="str">
            <v>0900I111 DESARROLLO DE INDICADORES DE ESTADO EN SUELOS</v>
          </cell>
        </row>
        <row r="855">
          <cell r="B855" t="str">
            <v>0900I112 DESARROLLO DE LOS INDICES DE FRAGMENTACION DE ECOSISTEMAS PARA EL TOTAL DEL PAIS</v>
          </cell>
        </row>
        <row r="856">
          <cell r="B856" t="str">
            <v>0900I113 ELABORACION DE LA "LINEA BASE DE INDICADORES DE CALIDAD" DE LAS AGUAS CONTINENTALES</v>
          </cell>
        </row>
        <row r="857">
          <cell r="B857" t="str">
            <v>0900I114 ELABORACION DE LA "LINEA BASE DE INDICADORES DE CALIDAD" DE LAS AGUAS MARINAS Y COSTERAS</v>
          </cell>
        </row>
        <row r="858">
          <cell r="B858" t="str">
            <v>0900I115 MUNICIPIOS CON PLANES DE ORDENAMIENTO TERRITORIAL APROBADOS POR LAS CAR</v>
          </cell>
        </row>
        <row r="859">
          <cell r="B859" t="str">
            <v>10000000 SECTOR ADMINISTRACION DEL ESTADO</v>
          </cell>
        </row>
        <row r="860">
          <cell r="B860" t="str">
            <v>1000I001 PARTICIPACION DE LA INVERSION DEL RECURSO CENTRAL EN LAS INVERSIONES A NIVEL MUNICIPAL</v>
          </cell>
        </row>
        <row r="861">
          <cell r="B861" t="str">
            <v>1000I002 PARTICIPACION CIUDADANA</v>
          </cell>
        </row>
        <row r="862">
          <cell r="B862" t="str">
            <v>1000I003 EFICIENCIA DEL RECAUDO DE IMPUESTOS</v>
          </cell>
        </row>
        <row r="863">
          <cell r="B863" t="str">
            <v>1000I004 EXPORTACIONES DE TEXTILES</v>
          </cell>
        </row>
        <row r="864">
          <cell r="B864" t="str">
            <v>1000I005 EXPORTACIONES DE CONFECCIONES</v>
          </cell>
        </row>
        <row r="865">
          <cell r="B865" t="str">
            <v>1000I006 EXPORTACIONES DE CALZADO</v>
          </cell>
        </row>
        <row r="866">
          <cell r="B866" t="str">
            <v>1000I007 EXPORTACIONES DE PAPEL E INSUMOS IMPRENTA</v>
          </cell>
        </row>
        <row r="867">
          <cell r="B867" t="str">
            <v>1000I008 EXPORTACIONES DE ALIMENTOS</v>
          </cell>
        </row>
        <row r="868">
          <cell r="B868" t="str">
            <v>1000I009 EXPORTACIONES DE BEBIDAS</v>
          </cell>
        </row>
        <row r="869">
          <cell r="B869" t="str">
            <v>1000I010 EXPORTACIONES DE TABACOS</v>
          </cell>
        </row>
        <row r="870">
          <cell r="B870" t="str">
            <v>1000I011 EXPORTACIONES DE PRODUCTOS AGRICOLAS</v>
          </cell>
        </row>
        <row r="871">
          <cell r="B871" t="str">
            <v>1000I012 EXPORTACIONES DE SILVICULTURA</v>
          </cell>
        </row>
        <row r="872">
          <cell r="B872" t="str">
            <v>1000I013 EXPORTACIONES DE PRODUCTOS PARA LA PESCA</v>
          </cell>
        </row>
        <row r="873">
          <cell r="B873" t="str">
            <v>1000I014 EXPORTACIONES DE QUIMICOS</v>
          </cell>
        </row>
        <row r="874">
          <cell r="B874" t="str">
            <v>1000I015 EXPORTACIONES DE PLASTICOS</v>
          </cell>
        </row>
        <row r="875">
          <cell r="B875" t="str">
            <v>1000I016 EXPORTACIONES DE PRODUCTOS CERAMICOS</v>
          </cell>
        </row>
        <row r="876">
          <cell r="B876" t="str">
            <v>1000I017 EXPORTACIONES DE HIERRO</v>
          </cell>
        </row>
        <row r="877">
          <cell r="B877" t="str">
            <v>1000I018 EXPORTACIONES DE ACERO</v>
          </cell>
        </row>
        <row r="878">
          <cell r="B878" t="str">
            <v>1000I019 EXPORTACIONES DE MADERA</v>
          </cell>
        </row>
        <row r="879">
          <cell r="B879" t="str">
            <v>1000I020 EXPORTACIONES DE MUEBLES</v>
          </cell>
        </row>
        <row r="880">
          <cell r="B880" t="str">
            <v>1000I021 EXPORTACIONES DE MINERALES</v>
          </cell>
        </row>
        <row r="881">
          <cell r="B881" t="str">
            <v>1000I022 EXPORTACIONES DE OTROS MINERALES</v>
          </cell>
        </row>
        <row r="882">
          <cell r="B882" t="str">
            <v>1000I023 IMPORTACIONES DE TEXTILES</v>
          </cell>
        </row>
        <row r="883">
          <cell r="B883" t="str">
            <v>1000I024 IMPORTACIONES DE CONFECCIONES</v>
          </cell>
        </row>
        <row r="884">
          <cell r="B884" t="str">
            <v>1000I025 IMPORTACIONES DE CALZADO</v>
          </cell>
        </row>
        <row r="885">
          <cell r="B885" t="str">
            <v>1000I026 IMPORTACIONES DE PAPEL E INSUMOS IMPRENTA</v>
          </cell>
        </row>
        <row r="886">
          <cell r="B886" t="str">
            <v>1000I027 IMPORTACIONES DE ALIMENTOS</v>
          </cell>
        </row>
        <row r="887">
          <cell r="B887" t="str">
            <v>1000I028 IMPORTACIONES DE BEBIDAS</v>
          </cell>
        </row>
        <row r="888">
          <cell r="B888" t="str">
            <v>1000I029 IMPORTACIONES DE TABACOS</v>
          </cell>
        </row>
        <row r="889">
          <cell r="B889" t="str">
            <v>1000I030 IMPORTACIONES DE PRODUCTOS AGRICOLAS</v>
          </cell>
        </row>
        <row r="890">
          <cell r="B890" t="str">
            <v>1000I031 IMPORTACIONES DE SILVICULTURA</v>
          </cell>
        </row>
        <row r="891">
          <cell r="B891" t="str">
            <v>1000I032 IMPORTACIONES DE PRODUCTOS PARA LA PESCA</v>
          </cell>
        </row>
        <row r="892">
          <cell r="B892" t="str">
            <v>1000I033 IMPORTACIONES DE QUIMICOS</v>
          </cell>
        </row>
        <row r="893">
          <cell r="B893" t="str">
            <v>1000I034 IMPORTACIONES DE PLASTICOS</v>
          </cell>
        </row>
        <row r="894">
          <cell r="B894" t="str">
            <v>1000I035 IMPORTACIONES DE PRODUCTOS CERAMICOS</v>
          </cell>
        </row>
        <row r="895">
          <cell r="B895" t="str">
            <v>1000I036 IMPORTACIONES DE HIERRO</v>
          </cell>
        </row>
        <row r="896">
          <cell r="B896" t="str">
            <v>1000I037 IMPORTACIONES DE ACERO</v>
          </cell>
        </row>
        <row r="897">
          <cell r="B897" t="str">
            <v>1000I038 IMPORTACIONES DE MADERA</v>
          </cell>
        </row>
        <row r="898">
          <cell r="B898" t="str">
            <v>1000I039 IMPORTACIONES DE MUEBLES</v>
          </cell>
        </row>
        <row r="899">
          <cell r="B899" t="str">
            <v>1000I040 IMPORTACIONES DE MINERALES</v>
          </cell>
        </row>
        <row r="900">
          <cell r="B900" t="str">
            <v>1000I041 IMPORTACIONES DE OTROS MINERALES</v>
          </cell>
        </row>
        <row r="901">
          <cell r="B901" t="str">
            <v>1000I042 PRODUCTO INTERNO BRUTO (PRECIOS CONSTANTES)</v>
          </cell>
        </row>
        <row r="902">
          <cell r="B902" t="str">
            <v>1000I043 EXPORTACIONES TOTALES</v>
          </cell>
        </row>
        <row r="903">
          <cell r="B903" t="str">
            <v>1000I044 EXPORTACIONES NO TRADICIONALES</v>
          </cell>
        </row>
        <row r="904">
          <cell r="B904" t="str">
            <v>1000I045 IMPORTACIONES TOTALES</v>
          </cell>
        </row>
        <row r="905">
          <cell r="B905" t="str">
            <v>1000I046 BALANCE DEL SECTOR PUBLICO CONSOLIDADO (COMO % DEL PIB)</v>
          </cell>
        </row>
        <row r="906">
          <cell r="B906" t="str">
            <v>1000I047 BALANCE DEL SECTOR PUBLICO NO FINANCIERO  (COMO % DEL PIB)</v>
          </cell>
        </row>
        <row r="907">
          <cell r="B907" t="str">
            <v>1000I048 BALANCE DEL GOBIERNO CENTRAL  (COMO % DEL PIB)</v>
          </cell>
        </row>
        <row r="908">
          <cell r="B908" t="str">
            <v>1000I049 BALANCE DEL SECTOR DESCENTRALIZADO  (COMO % DEL PIB)</v>
          </cell>
        </row>
        <row r="909">
          <cell r="B909" t="str">
            <v>1000I101 EVENTOS DE DESPLAZAMIENTO MASIVO ATENDIDO POR LA RSS</v>
          </cell>
        </row>
        <row r="910">
          <cell r="B910" t="str">
            <v>1000I102 MUNICIPIOS ATENDIDOS VICTIMA DE LA VIOLENCIA</v>
          </cell>
        </row>
        <row r="911">
          <cell r="B911" t="str">
            <v>1000I103 ORGANIZACIONES COMUNITARIAS CAPACITADAS</v>
          </cell>
        </row>
        <row r="912">
          <cell r="B912" t="str">
            <v>1000I104 EVENTOS DE DESPLAZAMIENTO MASIVO A LOS QUE HA PRESTADO APOYO O HA ENTREGADO RECURSOS LA RED DE SOLIDARIDAD SOCIAL, RSS</v>
          </cell>
        </row>
        <row r="913">
          <cell r="B913" t="str">
            <v>1000I105 PARTICIPACION DE LAS ONGS EN CONTRATACION PARA LA ATENCION HUMANITARIA DE EMERGENCIA</v>
          </cell>
        </row>
        <row r="914">
          <cell r="B914" t="str">
            <v>1000I106 POBLACION SOBRE LOS QUE SE HAN DESARROLLADO LAS DIFERENTES ACCIONES (BENEFICIARIOS DIRECTOS) DEL PROYECTO</v>
          </cell>
        </row>
        <row r="915">
          <cell r="B915" t="str">
            <v>1000I201 CONTROL Y SEGUIMIENTO AL SISTEMA DE GESTION</v>
          </cell>
        </row>
        <row r="916">
          <cell r="B916" t="str">
            <v>1000I202 CONTROL Y SEGUIMIENTO AL SISTEMA DATAWAREHOUSE</v>
          </cell>
        </row>
        <row r="917">
          <cell r="B917" t="str">
            <v>1000I203 INCIDENTES O SINIESTROS OCURRIDOS</v>
          </cell>
        </row>
        <row r="918">
          <cell r="B918" t="str">
            <v>1000I204 SINIESTRALIDAD ACCIDENTES SEDE BOGOTA</v>
          </cell>
        </row>
        <row r="919">
          <cell r="B919" t="str">
            <v>1000I205 CUBRIMIENTO SISTEMA DE COMUNICACIONES</v>
          </cell>
        </row>
        <row r="920">
          <cell r="B920" t="str">
            <v>1000I206 COBERTURA DE POBLACION EN EVENTOS DE DIVULGACION</v>
          </cell>
        </row>
        <row r="921">
          <cell r="B921" t="str">
            <v>1000I207 ATENCION A SOLICITUDES (COBERTURA DE ATENCION)</v>
          </cell>
        </row>
        <row r="922">
          <cell r="B922" t="str">
            <v>1000I208 ESTABLECIMIENTOS EDUCATIVOS REPARADOS EN ZONAS AFECTADAS POR SISMO</v>
          </cell>
        </row>
        <row r="923">
          <cell r="B923" t="str">
            <v>1000I209 ESTABLECIMIENTOS EDUCATIVOS RECONSTRUIDOS EN EL AREA URBANA EN ZONAS AFECTADAS POR SISMO</v>
          </cell>
        </row>
        <row r="924">
          <cell r="B924" t="str">
            <v>1000I210 ESTABLECIMIENTO EDUCATIVOS RECONSTRUIDOS EN EL AREA RURAL EN ZONAS AFECTADAS POR SISMO</v>
          </cell>
        </row>
        <row r="925">
          <cell r="B925" t="str">
            <v>1000I211 ALCALDIAS Y OFICINAS PUBLICAS RECONSTRUIDAS EN ZONAS AFECTADAS POR SISMO</v>
          </cell>
        </row>
        <row r="926">
          <cell r="B926" t="str">
            <v>1000I212 VIAS URBANAS RECONSTRUIDAS EN ZONAS AFECTADAS POR SISMO</v>
          </cell>
        </row>
        <row r="927">
          <cell r="B927" t="str">
            <v>1000I213 ACUEDUCTOS Y ALCANTARILLADOS RECONSTRUIDOS EN ZONAS AFECTADAS POR SISMO</v>
          </cell>
        </row>
        <row r="928">
          <cell r="B928" t="str">
            <v>1000I214 IGLESIAS RECONSTRUIDAS QUE FUERON AFECTADAS POR EL SISMO</v>
          </cell>
        </row>
        <row r="929">
          <cell r="B929" t="str">
            <v>1000I215 CENTROS DE RECREACION CULTURA Y DEPORTE RECONSTRUIDOS  QUE FUERON AFECTADOS POR EL SISMO</v>
          </cell>
        </row>
        <row r="930">
          <cell r="B930" t="str">
            <v>1000I216 PLAZAS DE MERCADO RECONSTRUIDAS QUE FUERON AFECTADAS POR EL SISMO</v>
          </cell>
        </row>
        <row r="931">
          <cell r="B931" t="str">
            <v>1000I217 ESTACIONES DE BOMBEROS Y DEFENSA CIVIL RECONSTRUIDAS QUE FUERON AFECTADAS POR EL SISMO</v>
          </cell>
        </row>
        <row r="932">
          <cell r="B932" t="str">
            <v>1000I218 HOGARES DE ATENCION INFANTIL RECONSTRUIDOS QUE FUERON AFECTADOS POR SISMO</v>
          </cell>
        </row>
        <row r="933">
          <cell r="B933" t="str">
            <v>1000I219 CENTROS COMUNITARIOS RECONSTRUIDOS QUE FUERON AFECTADOS POR EL SISMO</v>
          </cell>
        </row>
        <row r="934">
          <cell r="B934" t="str">
            <v>1000I220 INFRAESTRUCTURA CARCELARIA RECONSTRUIDA QUE FUERON AFECTADAS POR EL SISMO</v>
          </cell>
        </row>
        <row r="935">
          <cell r="B935" t="str">
            <v>1000I221 ANCIANATOS RECONSTRUIDOS QUE FUERON AFECTADOS POR EL SISMO</v>
          </cell>
        </row>
        <row r="936">
          <cell r="B936" t="str">
            <v>1000I222 CASAS DE LA CULTURA RECONSTRUIDAS QUE FUERON AFECTADAS POR EL SISMO</v>
          </cell>
        </row>
        <row r="937">
          <cell r="B937" t="str">
            <v>1000I223 REDES DE TELEFONIA RECONSTRUIDAS QUE FUERON AFECTADAS POR EL SISMO</v>
          </cell>
        </row>
        <row r="938">
          <cell r="B938" t="str">
            <v>1000I224 REDES DE ENERGIA RECONSTRUIDAS QUE FUERON AFECTADAS POR EL SISMO</v>
          </cell>
        </row>
        <row r="939">
          <cell r="B939" t="str">
            <v>1000I225 MATADEROS RECONSTRUIDOS QUE FUERON AFECTADOS POR EL SISMO</v>
          </cell>
        </row>
        <row r="940">
          <cell r="B940" t="str">
            <v>1000I226 VIVIENDAS REPARADAS EN EL SECTOR URBANO</v>
          </cell>
        </row>
        <row r="941">
          <cell r="B941" t="str">
            <v>1000I227 VIVIENDAS RECONSTRUIDAS EN EL SECTOR URBANO</v>
          </cell>
        </row>
        <row r="942">
          <cell r="B942" t="str">
            <v>1000I228 VIVIENDAS  REUBICADAS  EN EL SECTOR URBANO</v>
          </cell>
        </row>
        <row r="943">
          <cell r="B943" t="str">
            <v>1000I229 VIVIENDAS REPARADAS EN EL SECTOR RURAL</v>
          </cell>
        </row>
        <row r="944">
          <cell r="B944" t="str">
            <v>1000I230 VIVIENDAS  RECONSTRUIDAS  EN EL SECTOR RURAL</v>
          </cell>
        </row>
        <row r="945">
          <cell r="B945" t="str">
            <v>1000I231 VIVIENDAS  REUBICADAS EN EL SECTOR RURAL</v>
          </cell>
        </row>
        <row r="946">
          <cell r="B946" t="str">
            <v>1000I232 FAMILIAS BENEFICIARIAS QUE SALIERON DE ALOJAMIENTOS TEMPORALES</v>
          </cell>
        </row>
        <row r="947">
          <cell r="B947" t="str">
            <v>1000I233 PROYECTOS DE ATENCION EN SALUD</v>
          </cell>
        </row>
        <row r="948">
          <cell r="B948" t="str">
            <v>1000I234 PROYECTOS DE ATENCION EN SANEAMIENTO BASICO</v>
          </cell>
        </row>
        <row r="949">
          <cell r="B949" t="str">
            <v>1000I235 PROYECTOS DE ATENCION EN  VIGILANCIA EPIDEMIOLOGICA</v>
          </cell>
        </row>
        <row r="950">
          <cell r="B950" t="str">
            <v>1000I236 PERSONAS AFILIADAS AL REGIMEN SUBSIDIADO DE SALUD</v>
          </cell>
        </row>
        <row r="951">
          <cell r="B951" t="str">
            <v>1000I237 INFRAESTRUCTURA EN SALUD RECONSTRUIDA EN ZONAS AFECTADAS POR SISMO</v>
          </cell>
        </row>
        <row r="952">
          <cell r="B952" t="str">
            <v>1000I238 MUNICIPIOS CON ZONIFICACION DE AMENAZAS NATURALES EN ZONAS AFECTADAS POR SISMO</v>
          </cell>
        </row>
        <row r="953">
          <cell r="B953" t="str">
            <v>1000I239 PLANES DE ORDENAMIENTO MUNICIPAL APROBADOS EN LA ZONA AFECTADA POR EL SISMO</v>
          </cell>
        </row>
        <row r="954">
          <cell r="B954" t="str">
            <v>1000I240 NUMERO DE PLANES DE ORDENAMIENTO DEPARTAMENTAL EN LA ZONA AFECTADA POR EL SISMO</v>
          </cell>
        </row>
        <row r="955">
          <cell r="B955" t="str">
            <v>1000I241 MUNICIPIOS CON DECRETOS APROBADOS QUE INCLUYEN ZONAS DE RIESGO</v>
          </cell>
        </row>
        <row r="956">
          <cell r="B956" t="str">
            <v>1000I242 FAMILIAS ATENDIDAS CON MICRO CREDITO</v>
          </cell>
        </row>
        <row r="957">
          <cell r="B957" t="str">
            <v>1000I243 FAMILIAS ATENDIDAS CON CAPITAL SEMILLA</v>
          </cell>
        </row>
        <row r="958">
          <cell r="B958" t="str">
            <v>1000I244 FAMILIAS CON PREDIOS ASIGNADOS</v>
          </cell>
        </row>
        <row r="959">
          <cell r="B959" t="str">
            <v>1000I245 FAMILIAS DESPLAZADAS BENEFICIADAS CON SUBSIDIOS DE ARRENDAMIENTO</v>
          </cell>
        </row>
        <row r="960">
          <cell r="B960" t="str">
            <v>1000I246 MUJERES CABEZA DE FAMILIA DESPLAZADAS BENEFICIADAS CON LOS PROGRAMAS DE RESTABLECIMIENTO</v>
          </cell>
        </row>
        <row r="961">
          <cell r="B961" t="str">
            <v>1000I247 PERSONAS DESPLAZADAS BENEFICIADAS CON PROYECTOS DE TERRITORIALIDAD COLECTIVA, FORMAS ASOCIATIVAS Y PROCESOS DE ETNOEDUCACION</v>
          </cell>
        </row>
        <row r="962">
          <cell r="B962" t="str">
            <v>1000I248 FAMILIAS DESPLAZADAS BENEFICIADAS CON PROYECTOS PRODUCTIVOS</v>
          </cell>
        </row>
        <row r="963">
          <cell r="B963" t="str">
            <v>1000I249 FAMILIAS BENEFICIADAS CON REPARACION DE VIVIENDAS</v>
          </cell>
        </row>
        <row r="964">
          <cell r="B964" t="str">
            <v>1000I250 FAMILIAS BENEFICIADAS CON SUBSIDIOS NUTRICIONALES ASIGNADOS</v>
          </cell>
        </row>
        <row r="965">
          <cell r="B965" t="str">
            <v>1000I251 FAMILIAS BENEFICIADAS CON SUBSIDIOS EN EDUCACION ASIGNADOS</v>
          </cell>
        </row>
        <row r="966">
          <cell r="B966" t="str">
            <v>1000I252 FAMILIAS DESPLAZADAS BENEFICIADAS CON SUBSIDIOS DE ALOJAMIENTO TEMPORAL ENTREGADOS</v>
          </cell>
        </row>
        <row r="967">
          <cell r="B967" t="str">
            <v>1000I253 FAMILIAS DESPLAZADAS QUE RECIBEN KITS DE ASEO</v>
          </cell>
        </row>
        <row r="968">
          <cell r="B968" t="str">
            <v>1000I254 PERSONAS DESPLAZADAS MENORES DE 18 AÑOS BENEFICIADAS CON ACTIVIDADES CULTURALES Y/O RECREATIVAS CON APOYO PSICOSOCIAL</v>
          </cell>
        </row>
        <row r="969">
          <cell r="B969" t="str">
            <v>1000I255 CUPOS ESCOLARES PARA PERSONAS DESPLAZADAS EN EDAD ESCOLAR</v>
          </cell>
        </row>
        <row r="970">
          <cell r="B970" t="str">
            <v>1000I256 FAMILIAS DESPLAZADAS AFILIADAS AL REGIMEN SUBSIDIADO DE SALUD</v>
          </cell>
        </row>
        <row r="971">
          <cell r="B971" t="str">
            <v>1000I257 UNIDADES DE ATENCION Y ORIENTACION, UAO CONFORMADOS Y FUNCIONANDO</v>
          </cell>
        </row>
        <row r="972">
          <cell r="B972" t="str">
            <v>1000I258 COMITES MUNICIPALES Y DEPARTAMENTALES DE ATENCION A LA POBLACION DESPLAZADA FUNCIONANDO</v>
          </cell>
        </row>
        <row r="973">
          <cell r="B973" t="str">
            <v>1000I259 FAMILIAS DESPLAZADAS REGISTRADAS EN EL SUR</v>
          </cell>
        </row>
        <row r="974">
          <cell r="B974" t="str">
            <v>1000I260 ACUERDOS HUMANITARIOS FIRMADOS CON GRUPOS AL MARGEN DE LEY</v>
          </cell>
        </row>
        <row r="975">
          <cell r="B975" t="str">
            <v>1000I261 POBLACION DESVINCULADA DEL CONFLICTO ARMADO</v>
          </cell>
        </row>
        <row r="976">
          <cell r="B976" t="str">
            <v>1000I262 MUNICIPIOS CON PLANES LOCALES DE PREVENCION DE ACCIDENTES POR MINAS ANTIPERSONALES, MAP.</v>
          </cell>
        </row>
        <row r="977">
          <cell r="B977" t="str">
            <v>1000I263 ATENCION A VICTIMAS DE MINAS ANTIPERSONALES, MAP</v>
          </cell>
        </row>
        <row r="978">
          <cell r="B978" t="str">
            <v>1000I264 CASOS IMPULSADOS EN EL COMITE ESPECIAL DE IMPULSO A CASOS GRAVES DE VIOLACION DE DERECHOS HUMANOS</v>
          </cell>
        </row>
        <row r="979">
          <cell r="B979" t="str">
            <v>1000I265 LEYES APROBADAS Y SANCIONADAS CONTRA LA VIOLACION DE DERECHOS HUMANOS</v>
          </cell>
        </row>
        <row r="980">
          <cell r="B980" t="str">
            <v>1000I266 PROYECTOS LEY CONTRA LA VIOLACION DE DERECHOS HUMANOS CON DEBATE EN EL CONGRESO</v>
          </cell>
        </row>
        <row r="981">
          <cell r="B981" t="str">
            <v>1000I267 DECRETOS EXPEDIDOS</v>
          </cell>
        </row>
        <row r="982">
          <cell r="B982" t="str">
            <v>1000I268 DIRECTIVAS PRESIDENCIALES EXPEDIDAS</v>
          </cell>
        </row>
        <row r="983">
          <cell r="B983" t="str">
            <v>1000I269 INFORMES PRESENTADOS ANTE ORGANISMOS INTERNACIONALES</v>
          </cell>
        </row>
        <row r="984">
          <cell r="B984" t="str">
            <v>1000I270 PUBLICACIONES SOBRE DIFERENTES TEMAS DDHH ELABORADAS Y DISTRIBUIDAS</v>
          </cell>
        </row>
        <row r="985">
          <cell r="B985" t="str">
            <v>1000I271 EJEMPLARES DISTRIBUIDOS SOBRE INVESTIGACIONES</v>
          </cell>
        </row>
        <row r="986">
          <cell r="B986" t="str">
            <v>1000I272 EMISORAS RADIALES COMUNITARIAS CON PROGRAMAS DE DERECHOS HUMANOS DIFUNDIDOS</v>
          </cell>
        </row>
        <row r="987">
          <cell r="B987" t="str">
            <v>1000I273 CANALES REGIONALES CON PROGRAMAS DE DERECHOS HUMANOS</v>
          </cell>
        </row>
        <row r="988">
          <cell r="B988" t="str">
            <v>1000I274 ENCUENTROS REALIZADOS ENTRE SOCIEDAD CIVIL - GOBIERNO Y FFPP</v>
          </cell>
        </row>
        <row r="989">
          <cell r="B989" t="str">
            <v>1000I275 EFECTIVOS DE LA FUERZA PUBLICA, FP CAPACITADOS ESPECIALIZADOS EN DERECHOS HUMANOS, DH</v>
          </cell>
        </row>
        <row r="990">
          <cell r="B990" t="str">
            <v>1000I276 PROYECTO PEDAGOGICO EN MATERIA DE DERECHOS HUMANOS, DH Y DERECHO INTERNACIONAL HUMANITARIO, DIH</v>
          </cell>
        </row>
        <row r="991">
          <cell r="B991" t="str">
            <v>1000I277 OBSERVATORIO DE DERECHOS HUMANOS, DH Y DEL DERECHO INTERNACIONAL HUMANITARIO DIH</v>
          </cell>
        </row>
        <row r="992">
          <cell r="B992" t="str">
            <v>1000I278 DEPARTAMENTOS CON EL COMPONENTE DE DERECHOS HUMANOS, DH EN EL PLAN DE DESARROLLO</v>
          </cell>
        </row>
        <row r="993">
          <cell r="B993" t="str">
            <v>1000I279 MUNICIPIOS CON EL COMPONENTE DE DERECHOS HUMANOS, DH EN EL PLAN DE DESARROLLO</v>
          </cell>
        </row>
        <row r="994">
          <cell r="B994" t="str">
            <v>1000I280 CASOS DE VIOLACIONES DE DERECHOS LABORALES TRAMITADOS</v>
          </cell>
        </row>
        <row r="995">
          <cell r="B995" t="str">
            <v>1000I281 PROMOTORES DE DERECHOS HUMANOS FORMADOS</v>
          </cell>
        </row>
        <row r="996">
          <cell r="B996" t="str">
            <v>1000I282 PUBLICACIONES GUIAS SOBRE DERECHOS HUMANOS</v>
          </cell>
        </row>
        <row r="997">
          <cell r="B997" t="str">
            <v>1000I283 BASES DE DATOS CONCERTADA SOBRE VIOLACIONES AL DERECHO A LA VIDA DE LOS TRABAJADORES Y DIRIGENTES SINDICALES</v>
          </cell>
        </row>
        <row r="998">
          <cell r="B998" t="str">
            <v>1000I284 RECURSOS ASIGNADOS PARA ASISTENCIA HUMANITARIA</v>
          </cell>
        </row>
        <row r="999">
          <cell r="B999" t="str">
            <v>1000I285 RECURSOS ASIGNADOS PARA ALERTAS TEMPRANAS</v>
          </cell>
        </row>
        <row r="1000">
          <cell r="B1000" t="str">
            <v>1000I286 RECURSOS ASIGNADOS PARA COFINANCIACION DE: TIERRAS, RETORNOS, PROYECTOS PRODUCTIVOS.</v>
          </cell>
        </row>
        <row r="1001">
          <cell r="B1001" t="str">
            <v>1000I287 RECURSOS ASIGNADOS PARA APOYO ADQUISICION TIERRAS NIVEL NACIONAL.</v>
          </cell>
        </row>
        <row r="1002">
          <cell r="B1002" t="str">
            <v>1000I288 RECURSOS ASIGNADOS PARA ALIANZAS ESTRATEGICAS A NIVEL NACIONAL.</v>
          </cell>
        </row>
        <row r="1003">
          <cell r="B1003" t="str">
            <v>1000I289 RECURSOS ASIGNADOS PARA EL PROGRAMA "HAZ PAZ".</v>
          </cell>
        </row>
        <row r="1004">
          <cell r="B1004" t="str">
            <v>1000I290 RECURSOS ASIGNADOS PARA EL PROGRAMA "CULTURA PARA LA PAZ".</v>
          </cell>
        </row>
        <row r="1005">
          <cell r="B1005" t="str">
            <v>1000I291 RECURSOS ASIGNADOS PARA EDUCACION RURAL.</v>
          </cell>
        </row>
        <row r="1006">
          <cell r="B1006" t="str">
            <v>1000I292 RECURSOS ASIGNADOS PARA ELIMINACION MINAS ANTIPERSONALES, MAP.</v>
          </cell>
        </row>
        <row r="1007">
          <cell r="B1007" t="str">
            <v>1000I293 RECURSOS ASIGNADOS PARA ATENCION VICTIMAS NIVEL NACIONAL.</v>
          </cell>
        </row>
        <row r="1008">
          <cell r="B1008" t="str">
            <v>1000I294 RECURSOS ASIGNADOS PARA INVESTIGACION DE CASOS EN DERECHO HUMANITARIO, DH Y DERECHO INTERNACIONAL HUMANITARIO, DIH.</v>
          </cell>
        </row>
        <row r="1009">
          <cell r="B1009" t="str">
            <v>1000I295 RECURSOS ASIGNADOS PARA OBSERVATORIO DERECHOS HUMANOS, DH.</v>
          </cell>
        </row>
        <row r="1010">
          <cell r="B1010" t="str">
            <v>1000I296 RECURSOS ASIGNADOS PARA PROMOTORES DE DERECHOS HUMANOS, DH,.</v>
          </cell>
        </row>
        <row r="1011">
          <cell r="B1011" t="str">
            <v>1000I297 RECURSOS ASIGNADOS PARA ACUERDOS HUMANITARIOS NIVEL NACIONAL.</v>
          </cell>
        </row>
        <row r="1012">
          <cell r="B1012" t="str">
            <v>1000I301 PARTICIPACION CIUDADANA EN EVENTOS REALIZADOS</v>
          </cell>
        </row>
        <row r="1013">
          <cell r="B1013" t="str">
            <v>1000I302 CRECIMIENTO DE LAS EXPORTACIONES (PUEDE TOMARSE EN PESOS O EN TONELADAS DE PRODUCTO EXPORTADO)</v>
          </cell>
        </row>
        <row r="1014">
          <cell r="B1014" t="str">
            <v>1000I303 COBERTURA DEL PROGRAMA PLAN CARIBE EN LA REGION CARIBE</v>
          </cell>
        </row>
        <row r="1015">
          <cell r="B1015" t="str">
            <v>1000I304 PROYECTOS MEJORADOS EN CALIDAD DE INFORMACION</v>
          </cell>
        </row>
        <row r="1016">
          <cell r="B1016" t="str">
            <v>1000I305 IMPLEMENTACION HERRAMIENTAS PARA EL DESARROLLO TERRITORIAL</v>
          </cell>
        </row>
        <row r="1017">
          <cell r="B1017" t="str">
            <v>1000I306 PARTICIPACION CIUDADANA EN EVENTOS REALIZADOS</v>
          </cell>
        </row>
        <row r="1018">
          <cell r="B1018" t="str">
            <v>1000I307 PARTICIPACION DE LA INVERSION PRIVADA EN INFRAESTRUCTURA DE MINAS Y ENERGIA</v>
          </cell>
        </row>
        <row r="1019">
          <cell r="B1019" t="str">
            <v>1000I308 DENSIDAD TELEFONICA (POR CADA 100 HABITANTES)</v>
          </cell>
        </row>
        <row r="1020">
          <cell r="B1020" t="str">
            <v>1000I309 CALIDAD DE LOS SERVICIOS DE APOYO</v>
          </cell>
        </row>
        <row r="1021">
          <cell r="B1021" t="str">
            <v>1000I310 DIFUSION DE LAS PUBLICACIONES</v>
          </cell>
        </row>
        <row r="1022">
          <cell r="B1022" t="str">
            <v>1000I311 FUNCIONARIOS BENEFICIADOS</v>
          </cell>
        </row>
        <row r="1023">
          <cell r="B1023" t="str">
            <v>1000I312 FUNCIONARIOS CAPACITADOS</v>
          </cell>
        </row>
        <row r="1024">
          <cell r="B1024" t="str">
            <v>1000I313 DEPURACION (REVISION) CUENTA ANTICIPOS A TERCEROS</v>
          </cell>
        </row>
        <row r="1025">
          <cell r="B1025" t="str">
            <v>1000I314 ASESORIAS BRINDADAS</v>
          </cell>
        </row>
        <row r="1026">
          <cell r="B1026" t="str">
            <v>1000I401 COBERTURA DE INFORMACION DECADACTILAR</v>
          </cell>
        </row>
        <row r="1027">
          <cell r="B1027" t="str">
            <v>1000I402 ANALISIS DE INTELIGENCIA (MONITOREO, PROGRAMACION, SEGUIMIENTO, AYANAMIENTOS, OPERATIVOS DE INTELIGENCIA, ETC) REALIZADOS PARA PREVENIR ACCIONES DE GRUPOS AL MARGEN DE LA LEY</v>
          </cell>
        </row>
        <row r="1028">
          <cell r="B1028" t="str">
            <v>1000I403 TIEMPO DE RESPUESTA EN EL SERVICIO</v>
          </cell>
        </row>
        <row r="1029">
          <cell r="B1029" t="str">
            <v>1000I404 DICTAMENES PERICIALES (ACTIVIDADES REALIZADAS POR UN PERITO, PERITAJE)</v>
          </cell>
        </row>
        <row r="1030">
          <cell r="B1030" t="str">
            <v>1000I405 FUNCIONARIOS BENEFICIADOS CON ADECUACIONES</v>
          </cell>
        </row>
        <row r="1031">
          <cell r="B1031" t="str">
            <v>1000I406 COBERTURA A PERSONAS PROTEGIDAS</v>
          </cell>
        </row>
        <row r="1032">
          <cell r="B1032" t="str">
            <v>1000I407 USUARIOS ATENDIDOS CON SERVICIOS DE SISTEMATIZACION</v>
          </cell>
        </row>
        <row r="1033">
          <cell r="B1033" t="str">
            <v>1000I408 COBERTURA DE FUNCIONARIOS CON EQUIPOS DE COMUNICACION</v>
          </cell>
        </row>
        <row r="1034">
          <cell r="B1034" t="str">
            <v>1000I409 TIEMPO DE RESPUESTA EN EL SERVICIO</v>
          </cell>
        </row>
        <row r="1035">
          <cell r="B1035" t="str">
            <v>1000I501 MEJORAMIENTO DE LAS CONDICIONES DE TRABAJO</v>
          </cell>
        </row>
        <row r="1036">
          <cell r="B1036" t="str">
            <v>1000I501 FINANCIACION GASTOS FUNCIONAMIENTO DE LOS MUNICIPIOS</v>
          </cell>
        </row>
        <row r="1037">
          <cell r="B1037" t="str">
            <v>1000I502 COBERTURA DE SERVICIOS TECNOLOGICOS</v>
          </cell>
        </row>
        <row r="1038">
          <cell r="B1038" t="str">
            <v>1000I502 FINANCIACION GASTOS DE FUNCIONAMIENTO DE LOS DEPARTAMENTOS</v>
          </cell>
        </row>
        <row r="1039">
          <cell r="B1039" t="str">
            <v>1000I503 PARTICIPACION DE LA INVERSION MUNICIPAL EN LA INVERSION TOTAL NACIONAL</v>
          </cell>
        </row>
        <row r="1040">
          <cell r="B1040" t="str">
            <v>1000I504 PARTICIPACION DE LOS INGRESOS TRIBUTARIOS MUNICIPALES EN EL TOTAL DE INGRESOS TRIBUTARIOS NACIONALES</v>
          </cell>
        </row>
        <row r="1041">
          <cell r="B1041" t="str">
            <v>1000I505 INVERSION REAL MUNICIPAL</v>
          </cell>
        </row>
        <row r="1042">
          <cell r="B1042" t="str">
            <v>1000I506 INVERSION REAL DEPARTAMENTAL</v>
          </cell>
        </row>
        <row r="1043">
          <cell r="B1043" t="str">
            <v>1000I507 PARTICIPACION DE LA INVERSION TERRITORIAL MUNICIPAL EN EL GASTO TERRITORIAL MUNICIPAL</v>
          </cell>
        </row>
        <row r="1044">
          <cell r="B1044" t="str">
            <v>1000I508 INGRESOS TRIBUTARIOS REALES MUNICIPALES</v>
          </cell>
        </row>
        <row r="1045">
          <cell r="B1045" t="str">
            <v>1000I509 GASTOS DE FUNCIONAMIENTO REAL DE LOS MUNICIPIOS</v>
          </cell>
        </row>
        <row r="1046">
          <cell r="B1046" t="str">
            <v>1000I510 TRANSFERENCIAS NACIONALES REALES (SITUADO FISCAL Y PARTICIPACIONES MUNICIPALES)</v>
          </cell>
        </row>
        <row r="1047">
          <cell r="B1047" t="str">
            <v>1000I511 TRANSFERENCIAS NACIONALES REALES (SITUADO FISCAL, FOSYGA, FCEE, FONDO NACIONAL DE REGALIAS, PRESUPUESTO NACIONAL Y PARTICIPACIONES MUNICIPALES)</v>
          </cell>
        </row>
        <row r="1048">
          <cell r="B1048" t="str">
            <v>1000I512 TASA DE DEPENDENCIA CON RESPECTO A TRANSFERENCIAS NACIONALES</v>
          </cell>
        </row>
        <row r="1049">
          <cell r="B1049" t="str">
            <v>1000I513 DEFICIT FISCAL MUNICIPAL COMO PORCENTAJE DEL PIB</v>
          </cell>
        </row>
        <row r="1050">
          <cell r="B1050" t="str">
            <v>1000I514 DEFICIT FISCAL DEPARTAMENTAL COMO PORCENTAJE  DEL PIB</v>
          </cell>
        </row>
        <row r="1051">
          <cell r="B1051" t="str">
            <v>1000I515 DEFICIT FISCAL DISTRITAL COMO PORCENTAJE DEL PIB</v>
          </cell>
        </row>
        <row r="1052">
          <cell r="B1052" t="str">
            <v>1000I516 ENDEUDAMIENTO MUNICIPAL COMO PORCENTAJE DEL PIB</v>
          </cell>
        </row>
        <row r="1053">
          <cell r="B1053" t="str">
            <v>1000I517 ENDEUDAMIENTO DEPARTAMENTAL COMO PORCENTAJE DEL PIB (SOLO SALDO DE LA DEUDA COMERCIAL CON LA BANCA INTERNA)</v>
          </cell>
        </row>
        <row r="1054">
          <cell r="B1054" t="str">
            <v>1000I518 ENDEUDAMIENTO DISTRITAL COMO PORCENTAJE DEL PIB</v>
          </cell>
        </row>
        <row r="1055">
          <cell r="B1055" t="str">
            <v>1000I519 CUMPLIMIENTO DE LA ASIGNACION SECTORIAL ESTABLECIDA EN LA LEY PARA LA ASIGNACION DE  LAS TRANSFERENCIAS. SECTOR EDUCACION</v>
          </cell>
        </row>
        <row r="1056">
          <cell r="B1056" t="str">
            <v>1000I520 CUMPLIMIENTO DE LA ASIGNACION SECTORIAL ESTABLECIDA EN LA LEY PARA LA ASIGNACION DE  LAS TRANSFERENCIAS SECTOR SALUD</v>
          </cell>
        </row>
        <row r="1057">
          <cell r="B1057" t="str">
            <v>1000I521 CUMPLIMIENTO DE LA ASIGNACION SECTORIAL ESTABLECIDA EN LA LEY PARA LA ASIGNACION DE  LAS TRANSFERENCIAS SECTOR SERVICIOS BASICOS</v>
          </cell>
        </row>
        <row r="1058">
          <cell r="B1058" t="str">
            <v>1000I522 INGRESOS TRIBUTARIOS MUNICIPALES PER CAPITA MUNICIPALES</v>
          </cell>
        </row>
        <row r="1059">
          <cell r="B1059" t="str">
            <v>1000I523 PAGO DE INTERESES MUNICIPALES</v>
          </cell>
        </row>
        <row r="1060">
          <cell r="B1060" t="str">
            <v>1000I524 PAGO DE INTERESES DEPARTAMENTALES</v>
          </cell>
        </row>
        <row r="1061">
          <cell r="B1061" t="str">
            <v>1000I525 SERVICIO DE LA DEUDA MUNICIPAL</v>
          </cell>
        </row>
        <row r="1062">
          <cell r="B1062" t="str">
            <v>1000I526 SERVICIO DE LA DEUDA DEPARTAMENTAL</v>
          </cell>
        </row>
        <row r="1063">
          <cell r="B1063" t="str">
            <v>1000I527 EQUIDAD EN LA DISTRIBUCION DE LAS TRANSFERENCIAS INTERGUBERNAMENTALES HACIA ENTIDADES TERRITORIALES</v>
          </cell>
        </row>
        <row r="1064">
          <cell r="B1064" t="str">
            <v>1000I528 TRANSFERENCIAS POR POBRE (INCLUYE REAFOROS EN LA VIGENCIA QUE SE GIRARON)</v>
          </cell>
        </row>
        <row r="1065">
          <cell r="B1065" t="str">
            <v>1000I529 METODOLOGIA PERMANENTE DE EVALUACION DESARROLLADA</v>
          </cell>
        </row>
        <row r="1066">
          <cell r="B1066" t="str">
            <v>1000I530 METODOLOGIAS PARA LA EVALUACION Y SEGUIMIENTO DESARROLLADAS</v>
          </cell>
        </row>
        <row r="1067">
          <cell r="B1067" t="str">
            <v>1000I531 INFORMES DE EVALUACION DE LA GESTION DE LAS ENTIDADES TERRITORIALES PUBLICADOS</v>
          </cell>
        </row>
        <row r="1068">
          <cell r="B1068" t="str">
            <v>1000I532 INSTRUMENTOS PARA LA CONSTITUCION DE LA AREAS DE DESARROLLO TERRITORIAL Y OTROS ARTICULOS CONSTITUCIONALES SOBRE ORDENAMIENTO APROBADOS</v>
          </cell>
        </row>
        <row r="1069">
          <cell r="B1069" t="str">
            <v>1000I533 ENTIDADES DEL ORDEN NACIONAL QUE HAN IMPLEMENTADO COMO MINIMO UNA DE LAS HERRAMIENTAS CONTRA LA CORRUPCION</v>
          </cell>
        </row>
        <row r="1070">
          <cell r="B1070" t="str">
            <v>1000I534 ENTIDADES QUE HAN MEJORADO AL MENOS UN PROCESO Y PUBLICAN SUS RESULTADOS</v>
          </cell>
        </row>
        <row r="1071">
          <cell r="B1071" t="str">
            <v>1000I535 ENTIDADES DEL ORDEN TERRITORIAL QUE HAN IMPLEMENTADO COMO MINIMO UNA DE LAS HERRAMIENTAS CONTRA LA CORRUPCION</v>
          </cell>
        </row>
        <row r="1072">
          <cell r="B1072" t="str">
            <v>1000I536 ENTIDADES DEL ORDEN TERRITORIAL QUE HAN MEJORADO AL MENOS UN PROCESO Y PUBLICAN SUS RESULTADOS</v>
          </cell>
        </row>
        <row r="1073">
          <cell r="B1073" t="str">
            <v>1000I537 MUNICIPIOS QUE SE HAN CERTIFICADO EN LA NORMA DE EFICIENCIA Y TRANSPARENCIA</v>
          </cell>
        </row>
        <row r="1074">
          <cell r="B1074" t="str">
            <v>1000I538 GOBERNACIONES QUE SE HAN CERTIFICADO EN LA NORMA DE EFICIENCIA Y TRANSPARENCIA</v>
          </cell>
        </row>
        <row r="1075">
          <cell r="B1075" t="str">
            <v>1000I539 NIÑOS Y JOVENES PARTICIPES EN EL TALLER DE MALOKA EN EL TEMA DE CONTROL SOCIAL</v>
          </cell>
        </row>
        <row r="1076">
          <cell r="B1076" t="str">
            <v>1000I540 VISITAS A MUNICIPIOS POR LAS PATRULLAS VOLADORAS PARA LA VIGILANCIA DEL SECTOR SALUD</v>
          </cell>
        </row>
        <row r="1077">
          <cell r="B1077" t="str">
            <v>1000I541 EXPEDIENTES DE PENSIONES REPORTADOS A ENTIDADES DE CONTROL EN CASOS CON ANALISIS DE IRREGULARIDADES</v>
          </cell>
        </row>
        <row r="1078">
          <cell r="B1078" t="str">
            <v>1000I542 DENUNCIAS ANALIZADAS Y SUSTANCIADAS PARA SER TRASLADADAS A LOS ORGANISMOS COMPETENTES</v>
          </cell>
        </row>
        <row r="1079">
          <cell r="B1079" t="str">
            <v>1000I543 MEDIDAS DE ASEGURAMIENTO PROFERIDAS POR DENUNCIAS JUDICIALIZADAS</v>
          </cell>
        </row>
        <row r="1080">
          <cell r="B1080" t="str">
            <v>1000I544 SANCIONES FISCALES Y DISCIPLINARIAS PROFERIDAS</v>
          </cell>
        </row>
        <row r="1081">
          <cell r="B1081" t="str">
            <v>1000I545 INVESTIGACIONES ABIERTAS POR LA FISCALIA</v>
          </cell>
        </row>
        <row r="1082">
          <cell r="B1082" t="str">
            <v>1000I546 MEDIDAS DE ASEGURAMIENTO PROFERIDAS POR LA FISCALIA GENERAL</v>
          </cell>
        </row>
        <row r="1083">
          <cell r="B1083" t="str">
            <v>11000000 SECTOR AGROPECUARIO</v>
          </cell>
        </row>
        <row r="1084">
          <cell r="B1084" t="str">
            <v>1100I001 INGRESOS DE LOS CAMPESINOS CON LA APLICACION DE UN PROGRAMA ESPECIFICO (PROAGRO)</v>
          </cell>
        </row>
        <row r="1085">
          <cell r="B1085" t="str">
            <v>1100I002 PRODUCTIVIDAD AGRICOLA EN UN PRODUCTO ESPECIFICO</v>
          </cell>
        </row>
        <row r="1086">
          <cell r="B1086" t="str">
            <v>1100I003 FAMILIAS QUE SE BENEFICIAN CON SISTEMA DE RIEGO</v>
          </cell>
        </row>
        <row r="1087">
          <cell r="B1087" t="str">
            <v>1100I004 EXPORTACIONES AGRICOLAS REGIONALES POR PRODUCTO</v>
          </cell>
        </row>
        <row r="1088">
          <cell r="B1088" t="str">
            <v>1100I005 COSECHAS PERDIDAS</v>
          </cell>
        </row>
        <row r="1089">
          <cell r="B1089" t="str">
            <v>1100I006 COSTOS DE PRODUCCION PROMEDIO POR HECTAREA TECNIFICADA</v>
          </cell>
        </row>
        <row r="1090">
          <cell r="B1090" t="str">
            <v>1100I007 PLANTACIONES ATACADAS POR PLAGAS AGRICOLAS TRADICIONALES</v>
          </cell>
        </row>
        <row r="1091">
          <cell r="B1091" t="str">
            <v>1100I008 INVESTIGACION EN DESARROLLO DE PRODUCTOS AGROECOLOGICOS</v>
          </cell>
        </row>
        <row r="1092">
          <cell r="B1092" t="str">
            <v>1100I009 EXPORTACIONES DE PRODUCTOS AGROECOLOGICOS</v>
          </cell>
        </row>
        <row r="1093">
          <cell r="B1093" t="str">
            <v>1100I010 COBERTURA DE AREA DESTINADA PARA COMUNIDADES INDIGENAS</v>
          </cell>
        </row>
        <row r="1094">
          <cell r="B1094" t="str">
            <v>1100I011 COBERTURA DE AREA TITULADA Y LEGALIZADA A COLONOS</v>
          </cell>
        </row>
        <row r="1095">
          <cell r="B1095" t="str">
            <v>1100I012 COBERTURA DE COLONOS BENEFICIADOS CON LA TITULACION DE TIERRAS</v>
          </cell>
        </row>
        <row r="1096">
          <cell r="B1096" t="str">
            <v>1100I013 COBERTURA POBLACIONAL INDIGENA BENEFICIADA CON LA TITULACION DE TIERRAS</v>
          </cell>
        </row>
        <row r="1097">
          <cell r="B1097" t="str">
            <v>1100I014 TITULACION COLECTIVA EN EL RECONOCIMIENTO LEGAL DE LOS TERRITORIOS BALDIOS EN COMUNIDADES AFRO COLOMBIANA</v>
          </cell>
        </row>
        <row r="1098">
          <cell r="B1098" t="str">
            <v>1100I015 ENTES TERRITORIALES Y ORGANIZACIONES BENEFICIABAS</v>
          </cell>
        </row>
        <row r="1099">
          <cell r="B1099" t="str">
            <v>1100I016 EXPORTACIONES PESQUERAS</v>
          </cell>
        </row>
        <row r="1100">
          <cell r="B1100" t="str">
            <v>1100I017 FAMILIAS BENEFICIADAS</v>
          </cell>
        </row>
        <row r="1101">
          <cell r="B1101" t="str">
            <v>1100I018 FAMILIAS BENEFICIADAS CON LA CONSTRUCCION DISTRITOS PEQUEÑA IRRIGACION</v>
          </cell>
        </row>
        <row r="1102">
          <cell r="B1102" t="str">
            <v>1100I019 FAMILIAS BENEFICIADAS CON CAPACITACION</v>
          </cell>
        </row>
        <row r="1103">
          <cell r="B1103" t="str">
            <v>1100I020 FAMILIAS BENEFICIADAS CON REHABILITACION Y/O COMPLEMENTACION DE OBRAS DE ADECUACION DE TIERRAS</v>
          </cell>
        </row>
        <row r="1104">
          <cell r="B1104" t="str">
            <v>1100I021 AREA BENEFICIADA CON CONSTRUCCION DISTRITOS PEQUEÑA IRRIGACION</v>
          </cell>
        </row>
        <row r="1105">
          <cell r="B1105" t="str">
            <v>1100I022 AREA BENEFICIADA CON LA REHABILITACION Y/O COMPLEMENTACION</v>
          </cell>
        </row>
        <row r="1106">
          <cell r="B1106" t="str">
            <v>1100I023 AREA CON  FACTIBILIDAD</v>
          </cell>
        </row>
        <row r="1107">
          <cell r="B1107" t="str">
            <v>1100I024 AREA CON DISEÑOS DETALLADOS</v>
          </cell>
        </row>
        <row r="1108">
          <cell r="B1108" t="str">
            <v>1100I025 HECTAREAS CON ESTUDIOS Y DISEÑOS</v>
          </cell>
        </row>
        <row r="1109">
          <cell r="B1109" t="str">
            <v>1100I026 AREA REFORESTADA</v>
          </cell>
        </row>
        <row r="1110">
          <cell r="B1110" t="str">
            <v>1100I027 INGRESOS DE MICROEMPRESARIOS</v>
          </cell>
        </row>
        <row r="1111">
          <cell r="B1111" t="str">
            <v>1100I028 INGRESOS DE PRODUCTORES VINCULADOS EN LAS ALIANZAS</v>
          </cell>
        </row>
        <row r="1112">
          <cell r="B1112" t="str">
            <v>1100I029 INGRESOS DE PRODUCCION AGROPECUARIA</v>
          </cell>
        </row>
        <row r="1113">
          <cell r="B1113" t="str">
            <v>1100I030 TONELADAS DE PRODUCTOS CON INCENTIVOS A LA COMERCIALIZACION</v>
          </cell>
        </row>
        <row r="1114">
          <cell r="B1114" t="str">
            <v>1100I031 VIVIENDAS CONSTRUIDAS</v>
          </cell>
        </row>
        <row r="1115">
          <cell r="B1115" t="str">
            <v>1100I032 PRODUCCION DE PRODUCTOS ESTABLECIDOS EN CADENAS PRODUCTIVAS</v>
          </cell>
        </row>
        <row r="1116">
          <cell r="B1116" t="str">
            <v>1100I033 PRODUCCION DE PRODUCTOS DE CADENAS A PARTIR DE INNOVACIONES TECNOLOGICAS</v>
          </cell>
        </row>
        <row r="1117">
          <cell r="B1117" t="str">
            <v>1100I034 OCUPACION DE COLONOS EN TERRITORIOS INDIGENAS</v>
          </cell>
        </row>
        <row r="1118">
          <cell r="B1118" t="str">
            <v>1100I035 CREDITOS NUEVOS OTORGADOS A CAMPESINOS</v>
          </cell>
        </row>
        <row r="1119">
          <cell r="B1119" t="str">
            <v>1100I036 ECORREGIONES CON PROGRAMAS DE DESARROLLO SOSTENIBLE</v>
          </cell>
        </row>
        <row r="1120">
          <cell r="B1120" t="str">
            <v>1100I037 FAMILIAS BENEFICIADAS CON LA RECUPERACION DEL RECURSO PESQUERO</v>
          </cell>
        </row>
        <row r="1121">
          <cell r="B1121" t="str">
            <v>1100I038 PROYECTOS DE PRODUCCION LIMPIA.</v>
          </cell>
        </row>
        <row r="1122">
          <cell r="B1122" t="str">
            <v>1100I039 PERDIDAS  EN LA PRODUCCION AGROPECUARIA</v>
          </cell>
        </row>
        <row r="1123">
          <cell r="B1123" t="str">
            <v>1100I040 PLANES DE ORDENAMIENTO TERRITORIAL, POTS,  QUE BENEFICIA A COMUNIDADES NEGRAS</v>
          </cell>
        </row>
        <row r="1124">
          <cell r="B1124" t="str">
            <v>1100I041 USO DE INFORMACION ENTREGADA</v>
          </cell>
        </row>
        <row r="1125">
          <cell r="B1125" t="str">
            <v>1100I042 PREDIOS REACTIVADOS ADQUIRIDOS A PARTIR DE LA LEY 160/94</v>
          </cell>
        </row>
        <row r="1126">
          <cell r="B1126" t="str">
            <v>1100I043 CONFLICTOS ASOCIADOS CON LA TITULACION COLECTIVA DE TIERRAS A COMUNIDADES NEGRAS</v>
          </cell>
        </row>
        <row r="1127">
          <cell r="B1127" t="str">
            <v>1100I044 SATISFACCION DEMANDA DE TIERRAS</v>
          </cell>
        </row>
        <row r="1128">
          <cell r="B1128" t="str">
            <v>1100I045 TITULACION COLECTIVA DE TIERRAS A COMUNIDADES NEGRAS COMO ESTRATEGIA DE  CONSERVACION DEL MEDIO AMBIENTE</v>
          </cell>
        </row>
        <row r="1129">
          <cell r="B1129" t="str">
            <v>1100I046 EXPORTACIONES AGROPECUARIAS NO RECHAZADAS EN PAISES COMPRADORES POR ESTADO SANITARIO INDESEABLE</v>
          </cell>
        </row>
        <row r="1130">
          <cell r="B1130" t="str">
            <v>1100I047 VALOR DE LA PARTICIPACION DEL INCENTIVO PARA LA CAPITALIZACION RURAL, ICR PAGADO SOBRE TOTAL DEL VALOR DE CREDITOS ORDINARIO PARA INVERSION OTORGADOS</v>
          </cell>
        </row>
        <row r="1131">
          <cell r="B1131" t="str">
            <v>1100I048 INCENTIVO PARA LA CAPITALIZACION RURAL, ICR PAGADO SOBRE TOTAL DEL CREDITO ORDINARIO PARA INVERSION EN EL TOTAL DE PROYECTOS</v>
          </cell>
        </row>
        <row r="1132">
          <cell r="B1132" t="str">
            <v>1100I049 NRO DE HECTAREAS CULTIVADAS CON PRODUCTOS INCLUIDOS EN CADENAS PRODUCTIVAS</v>
          </cell>
        </row>
        <row r="1133">
          <cell r="B1133" t="str">
            <v>1100I051 NRO DE NUEVAS EMPRESAS PESQUERAS</v>
          </cell>
        </row>
        <row r="1134">
          <cell r="B1134" t="str">
            <v>1100I053 PRODUCTO INTERNO BRUTO</v>
          </cell>
        </row>
        <row r="1135">
          <cell r="B1135" t="str">
            <v>1100I054 PRODUCCION DE LOS CULTIVOS PERMANENTES Y/O TRANSITORIOS</v>
          </cell>
        </row>
        <row r="1136">
          <cell r="B1136" t="str">
            <v>1100I055 PRODUCCION CULTIVOS PROYECTO</v>
          </cell>
        </row>
        <row r="1137">
          <cell r="B1137" t="str">
            <v>1100I056 INVERSION REQUERIDA PARA MEJORAR LA PRODUCCION</v>
          </cell>
        </row>
        <row r="1138">
          <cell r="B1138" t="str">
            <v>1100I057 INGRESO NACIONAL NETO A COSTO DE LOS FACTORES</v>
          </cell>
        </row>
        <row r="1139">
          <cell r="B1139" t="str">
            <v>1100I058 INGRESO DE LA POBLACION AREA DE ESTUDIO</v>
          </cell>
        </row>
        <row r="1140">
          <cell r="B1140" t="str">
            <v>1100I059 PARTICIPACION INGRESO POBLACION PROYECTO</v>
          </cell>
        </row>
        <row r="1141">
          <cell r="B1141" t="str">
            <v>1100I060 TASA DE DESEMPLEO EN EL SECTOR AGROPECUARIO</v>
          </cell>
        </row>
        <row r="1142">
          <cell r="B1142" t="str">
            <v>1100I061 INVERSION REQUERIDA PARA LA GENERACION DE EMPLEO EN EL SECTOR AGROPECUARIO</v>
          </cell>
        </row>
        <row r="1143">
          <cell r="B1143" t="str">
            <v>1100I062 BALANZA COMERCIAL</v>
          </cell>
        </row>
        <row r="1144">
          <cell r="B1144" t="str">
            <v>1100I063 VARIACION DE LAS EXPORTACIONES DEL PRODUCTO GENERADO POR EL PROYECTO</v>
          </cell>
        </row>
        <row r="1145">
          <cell r="B1145" t="str">
            <v>1100I064 PARTICIPACION DEL PRODUCTO EN LAS EXPORTACIONES DEL SECTOR</v>
          </cell>
        </row>
        <row r="1146">
          <cell r="B1146" t="str">
            <v>1100I065 COBERTURA</v>
          </cell>
        </row>
        <row r="1147">
          <cell r="B1147" t="str">
            <v>1100I067 INVERSION REQUERIDA PARA AMPLIAR LA COBERTURA DE ATENCION</v>
          </cell>
        </row>
        <row r="1148">
          <cell r="B1148" t="str">
            <v>1100I068 VARIACION EN EL NRO DE ACCIONES EN LA ZONA DEL PROYECTO</v>
          </cell>
        </row>
        <row r="1149">
          <cell r="B1149" t="str">
            <v>1100I069 PARTICIPACION POR TIPO Y AREA DE CONFLICTO</v>
          </cell>
        </row>
        <row r="1150">
          <cell r="B1150" t="str">
            <v>1100I070 INVERSION EN LA SOLUCION DE CONFLICTOS</v>
          </cell>
        </row>
        <row r="1151">
          <cell r="B1151" t="str">
            <v>1100I071 TASA DE DESEMPLEO EN EL AREA DE EJECUCION DEL PROYECTO</v>
          </cell>
        </row>
        <row r="1152">
          <cell r="B1152" t="str">
            <v>1100I072 PARTICIPACION DEL EMPLEO GENERADO EN EL AREA DE EJECUCION DEL PROYECTO</v>
          </cell>
        </row>
        <row r="1153">
          <cell r="B1153" t="str">
            <v>1100I073 INVERSION EN LA GENERACION DE EMPLEO</v>
          </cell>
        </row>
        <row r="1154">
          <cell r="B1154" t="str">
            <v>1100I074 HECTAREAS CULTIVADAS CON PRODUCTOS INCLUIDOS EN CADENAS PRODUCTIVAS (PROAGRO)</v>
          </cell>
        </row>
        <row r="1155">
          <cell r="B1155" t="str">
            <v>1100I075 TONELADAS PRODUCIDAS PARA CONSUMO INTERNO  INCLUIDOS EN CADENAS PRODUCTIVAS (PROAGRO)</v>
          </cell>
        </row>
        <row r="1156">
          <cell r="B1156" t="str">
            <v>1100I076 TONELADAS EXPORTADAS DE PRODUCTOS INCLUIDOS EN CADENAS PRODUCTIVAS (PROAGRO)</v>
          </cell>
        </row>
        <row r="1157">
          <cell r="B1157" t="str">
            <v>1100I077 FAMILIAS CAMPESINAS BENEFICIADAS CON LA ADQUISICION DE TIERRAS</v>
          </cell>
        </row>
        <row r="1158">
          <cell r="B1158" t="str">
            <v>1100I078 HECTAREAS ENTREGADAS A CAMPESINOS</v>
          </cell>
        </row>
        <row r="1159">
          <cell r="B1159" t="str">
            <v>1100I079 FAMILIAS INDIGENAS BENEFICIADAS CON LA CONSTITUCION Y AMPLIACION DE RESGUARDOS</v>
          </cell>
        </row>
        <row r="1160">
          <cell r="B1160" t="str">
            <v>1100I080 HECTAREAS LEGALIZADAS A LAS COMUNIDADES INDIGENAS</v>
          </cell>
        </row>
        <row r="1161">
          <cell r="B1161" t="str">
            <v>1100I081 FAMILIAS DE COLONOS BENEFICIADAS CON LA LEGALIZACION DE BALDIOS</v>
          </cell>
        </row>
        <row r="1162">
          <cell r="B1162" t="str">
            <v>1100I082 HECTAREAS BALDIAS LEGALIZADAS A COLONOS</v>
          </cell>
        </row>
        <row r="1163">
          <cell r="B1163" t="str">
            <v>1100I083 FAMILIAS DE COMUNIDADES NEGRAS BENEFICIADAS CON LA TITILACION COLECTIVA</v>
          </cell>
        </row>
        <row r="1164">
          <cell r="B1164" t="str">
            <v>1100I084 HECTAREAS LEGALIZADAS COMUNIDADES NEGRAS</v>
          </cell>
        </row>
        <row r="1165">
          <cell r="B1165" t="str">
            <v>1100I085 ZONAS DE RESERVA CAMPESINA CONSTITUIDAS LEGALMENTE</v>
          </cell>
        </row>
        <row r="1166">
          <cell r="B1166" t="str">
            <v>1100I086 EMPLEOS DIRECTOS GENERADOS CON PROGRAMAS DE  REFORMA AGRARIA</v>
          </cell>
        </row>
        <row r="1167">
          <cell r="B1167" t="str">
            <v>1100I087 EMPLEOS GENERADOS CON PRODUCTOS INCLUIDOS EN CADENAS PRODUCTIVAS (PROAGRO)</v>
          </cell>
        </row>
        <row r="1168">
          <cell r="B1168" t="str">
            <v>1100I088 FAMILIAS BENEFICIADAS CON PROYECTOS DE CONSTRUCCION EN INFRAESTRUCTURA</v>
          </cell>
        </row>
        <row r="1169">
          <cell r="B1169" t="str">
            <v>1100I089 FAMILIAS BENEFICIADAS CON PROYECTOS DE MEJORAMIENTO DE INFRAESTRUCTURA</v>
          </cell>
        </row>
        <row r="1170">
          <cell r="B1170" t="str">
            <v>1100I090 FAMILIAS BENEFICIADAS CON SUBSIDIOS DE VIVIENDA SOCIAL RURAL</v>
          </cell>
        </row>
        <row r="1171">
          <cell r="B1171" t="str">
            <v>1100I091 VACUNACION CONTRA LA FIEBRE AFTOSA EN BOVINOS A NIVEL NACIONAL</v>
          </cell>
        </row>
        <row r="1172">
          <cell r="B1172" t="str">
            <v>1100I092 FOCOS DE AFTOSA EN EL PAIS (EXCLUYENDO COSTA  ATLANTICA, ANTIOQUIA Y ZONA NORTE DEL CHOCO)</v>
          </cell>
        </row>
        <row r="1173">
          <cell r="B1173" t="str">
            <v>1100I093 INSUMOS PECUARIOS QUE NO CUMPLEN CON LA CALIDAD OFRECIDA POR LOS PRODUCTORES DEL MUESTREO REALIZADO</v>
          </cell>
        </row>
        <row r="1174">
          <cell r="B1174" t="str">
            <v>1100I094 INSUMOS AGRICOLAS QUE NO CUMPLEN CON LA CALIDAD OFRECIDA POR PRODUCTORES CON RESPECTO A MUESTRAS ANALIZADAS</v>
          </cell>
        </row>
        <row r="1175">
          <cell r="B1175" t="str">
            <v>1100I095 PLANES DE ORDENAMIENTO Y MANEJO DE RECURSOS PESQUEROS FORMULADOS</v>
          </cell>
        </row>
        <row r="1176">
          <cell r="B1176" t="str">
            <v>1100I096 HECTAREAS REFORESTADAS CON CERTIFICADO DE INCENTIVO FORESTAL -CIF</v>
          </cell>
        </row>
        <row r="1177">
          <cell r="B1177" t="str">
            <v>1100I097 PARTICIPACION DE LOS PEQUEÑOS PRODUCTORES EN EL VALOR TOTAL DE LOS CREDITOS</v>
          </cell>
        </row>
        <row r="1178">
          <cell r="B1178" t="str">
            <v>1100I098 INDICE DE SINIESTRALIDAD DE CARTERA</v>
          </cell>
        </row>
        <row r="1179">
          <cell r="B1179" t="str">
            <v>1100I099 RECURSOS DESEMBOLSADOS A TRAVES DE CREDITOS ENTREGADOS POR LOS PROGRAMAS DE "INCENTIVO AL ALMACENAMIENTO" Y "COMPENSACION DEL PRECIO".</v>
          </cell>
        </row>
        <row r="1180">
          <cell r="B1180" t="str">
            <v>1100I100 TONELADAS DE ALGODON TRANSADAS CON LOS PROGRAMAS DE "INCENTIVO AL ALMACENAMIENTO" Y "COMPENSACIONES AL PRECIO"</v>
          </cell>
        </row>
        <row r="1181">
          <cell r="B1181" t="str">
            <v>1100I101 HECTAREAS ADECUADAS QUE SE INCORPORAN A LA PRODUCCION EN PEQUEÑA IRRIGACION</v>
          </cell>
        </row>
        <row r="1182">
          <cell r="B1182" t="str">
            <v>1100I102 PROYECTOS REHABILITADOS Y/O COMPLEMENTADOS PEQUEÑA IRRIGACION</v>
          </cell>
        </row>
        <row r="1183">
          <cell r="B1183" t="str">
            <v>1100I103 DISTRITOS DE MEDIANA Y GRAN IRRIGACION ENTREGADOS A LAS ASOCIACIONES DE USUARIOS</v>
          </cell>
        </row>
        <row r="1184">
          <cell r="B1184" t="str">
            <v>1100I104 FAMILIAS BENEFICIADAS CON LA REHABILITACION Y/O COMPLEMENTACION DE OBRAS EN PROYECTOS DE PEQUEÑA IRRIGACION</v>
          </cell>
        </row>
        <row r="1185">
          <cell r="B1185" t="str">
            <v>12000000 SECTOR SANEAMIENTO BASICO</v>
          </cell>
        </row>
        <row r="1186">
          <cell r="B1186" t="str">
            <v>1200I001 CONSUMO DUCHA</v>
          </cell>
        </row>
        <row r="1187">
          <cell r="B1187" t="str">
            <v>1200I002 CONSUMO POR VIVIENDA</v>
          </cell>
        </row>
        <row r="1188">
          <cell r="B1188" t="str">
            <v>1200I003 CONSUMO LAVAMANOS</v>
          </cell>
        </row>
        <row r="1189">
          <cell r="B1189" t="str">
            <v>1200I004 CONSUMO SANITARIO</v>
          </cell>
        </row>
        <row r="1190">
          <cell r="B1190" t="str">
            <v>1200I005 CONSUMO LAVAPLATOS</v>
          </cell>
        </row>
        <row r="1191">
          <cell r="B1191" t="str">
            <v>1200I006 CONSUMO LAVARROPAS</v>
          </cell>
        </row>
        <row r="1192">
          <cell r="B1192" t="str">
            <v>1200I007 CONSUMO ASEO DE LA VIVIENDA</v>
          </cell>
        </row>
        <row r="1193">
          <cell r="B1193" t="str">
            <v>1200I008 CONSUMO RIEGO PLANTAS (O JARDIN)</v>
          </cell>
        </row>
        <row r="1194">
          <cell r="B1194" t="str">
            <v>1200I009 CONSUMO RIEGO JARDIN.</v>
          </cell>
        </row>
        <row r="1195">
          <cell r="B1195" t="str">
            <v>1200I010 CONSUMO PROPIO.</v>
          </cell>
        </row>
        <row r="1196">
          <cell r="B1196" t="str">
            <v>1200I011 POBLACION BENEFICIADA CON LOS SERVICIOS DE ACUEDUCTO Y ALCANTARILLADO EN EL AREA URBANA</v>
          </cell>
        </row>
        <row r="1197">
          <cell r="B1197" t="str">
            <v>1200I012 POBLACION BENEFICIADA CON LOS SERVICIOS DE RECOLECCION Y DISPOSICION DE BASURAS EN EL AREA URBANA</v>
          </cell>
        </row>
        <row r="1198">
          <cell r="B1198" t="str">
            <v>1200I013 COSTO BENEFICIARIO CONEXION SERVICIO ACUEDUCTO Y ALCANTARILLADO.</v>
          </cell>
        </row>
        <row r="1199">
          <cell r="B1199" t="str">
            <v>1200I014 COSTO BENEFICIARIO CONEXION SERVICIO DE RECOLECCION DE BASURAS.</v>
          </cell>
        </row>
        <row r="1200">
          <cell r="B1200" t="str">
            <v>1200I015 COBERTURA DE ATENCION POR PROGRAMA - PROYECTOS PLAN CARIBE</v>
          </cell>
        </row>
        <row r="1201">
          <cell r="B1201" t="str">
            <v>1200I016 PLANTAS DE TRATAMIENTO CONSTRUIDAS Y EN SERVICIO</v>
          </cell>
        </row>
        <row r="1202">
          <cell r="B1202" t="str">
            <v>1200I017 PLANTAS RECICLADORAS DE BASURA CONSTRUIDAS Y EN SERVICIO</v>
          </cell>
        </row>
        <row r="1203">
          <cell r="B1203" t="str">
            <v>1200I018 POBLACION BENEFICIADA CON LOS SERVICIOS DE RECOLECCION Y DISPOSICION DE BASURAS EN EL AREA RURAL</v>
          </cell>
        </row>
        <row r="1204">
          <cell r="B1204" t="str">
            <v>1200I019 COSTO BENEFICIARIO CONEXION SERVICIO ACUEDUCTO Y ALCANTARILLADO EN EL AREA RURAL.</v>
          </cell>
        </row>
        <row r="1205">
          <cell r="B1205" t="str">
            <v>1200I020 COSTO BENEFICIARIO CONEXION SERVICIO DE RECOLECCION DE BASURAS EN EL AREA RURAL</v>
          </cell>
        </row>
        <row r="1206">
          <cell r="B1206" t="str">
            <v>1200I021 POBLACION BENEFICIADA CON LOS SERVICIOS DE ACUEDUCTO Y ALCANTARILLADO EN EL AREA RURAL</v>
          </cell>
        </row>
        <row r="1207">
          <cell r="B1207" t="str">
            <v>1200I022 COBERTURA EN SERVICIO DE ACUEDUCTO GRANDES CIUDADES</v>
          </cell>
        </row>
        <row r="1208">
          <cell r="B1208" t="str">
            <v>1200I023 COBERTURA EN SERVICIO DE ACUEDUCTO EN CAPITALES Y MUNICIPIOS MAYORES A 100.000 HABITANTES</v>
          </cell>
        </row>
        <row r="1209">
          <cell r="B1209" t="str">
            <v>1200I024 COBERTURA EN SERVICIO DE ACUEDUCTO EN MUNICIPIOS ENTRE 30.000 Y 100.000 HABITANTES</v>
          </cell>
        </row>
        <row r="1210">
          <cell r="B1210" t="str">
            <v>1200I025 COBERTURA EN SERVICIO DE ACUEDUCTO EN MUNICIPIOS MENORES A 30.000 HABITANTES</v>
          </cell>
        </row>
        <row r="1211">
          <cell r="B1211" t="str">
            <v>1200I026 COBERTURA EN SERVICIO DE ACUEDUCTO EN ZONAS RURALES</v>
          </cell>
        </row>
        <row r="1212">
          <cell r="B1212" t="str">
            <v>1200I027 COBERTURA EN SERVICIO DE ALCANTARILLADO GRANDES CIUDADES</v>
          </cell>
        </row>
        <row r="1213">
          <cell r="B1213" t="str">
            <v>1200I028 COBERTURA EN SERVICIO DE ALCANTARILLADO EN CAPITALES Y MUNICIPIOS MAYORES A 100.000 HABITANTES</v>
          </cell>
        </row>
        <row r="1214">
          <cell r="B1214" t="str">
            <v>1200I029 COBERTURA EN SERVICIO DE ALCANTARILLADO EN MUNICIPIOS ENTRE 30.000 Y 100.000 HABITANTES</v>
          </cell>
        </row>
        <row r="1215">
          <cell r="B1215" t="str">
            <v>1200I030 COBERTURA EN SERVICIO DE ALCANTARILLADO EN MUNICIPIOS MENORES A 30.000 HABITANTES</v>
          </cell>
        </row>
        <row r="1216">
          <cell r="B1216" t="str">
            <v>1200I031 COBERTURA EN SERVICIO DE ALCANTARILLADO EN ZONAS RURALES</v>
          </cell>
        </row>
        <row r="1217">
          <cell r="B1217" t="str">
            <v>1200I032 MUNICIPIOS CON ADECUADA DISPOSICION FINAL DE BASURAS</v>
          </cell>
        </row>
        <row r="1218">
          <cell r="B1218" t="str">
            <v>1200I033 POBLACION URBANA QUE RECIBE AGUA POTABLE</v>
          </cell>
        </row>
        <row r="1219">
          <cell r="B1219" t="str">
            <v>1200I034 CONTINUIDAD DEL SERVICIO DE ACUEDUCTO</v>
          </cell>
        </row>
        <row r="1220">
          <cell r="B1220" t="str">
            <v>1200I035 INDICE DE AGUA NO CONTABILIZADA</v>
          </cell>
        </row>
        <row r="1221">
          <cell r="B1221" t="str">
            <v>1200I036 POBLACION BENEFICIADA POR LOS PROYECTOS DE ACUEDUCTO Y ALCANTARILLADO EJECUTADOS CON RECURSOS DEL GOBIERNO NACIONAL</v>
          </cell>
        </row>
        <row r="1222">
          <cell r="B1222" t="str">
            <v>1200I037 INFORMACION DE COBERTURAS URBANAS DE ACUEDUCTO Y ALCANTARILLADO EN MUNICIPIOS MAYORES A 100.000 HAB</v>
          </cell>
        </row>
        <row r="1223">
          <cell r="B1223" t="str">
            <v>1200I038 INFORMACION DE COBERTURAS URBANAS DE ACUEDUCTO Y ALCANTARILLADO EN MUNICIPIOS MENORES A 100.000 HAB</v>
          </cell>
        </row>
        <row r="1224">
          <cell r="B1224" t="str">
            <v>1200I039 INFORMACION URBANA DE CALIDAD DEL AGUA EN MUNICIPIOS MAYORES A 100.000 HAB</v>
          </cell>
        </row>
        <row r="1225">
          <cell r="B1225" t="str">
            <v>1200I040 INFORMACION URBANA DE CALIDAD DEL AGUA EN MUNICIPIOS MENORES A 100.000 HAB</v>
          </cell>
        </row>
        <row r="1226">
          <cell r="B1226" t="str">
            <v>1200I041 INFORMACION URBANA DE CONTINUIDAD DEL SERVICIO EN MUNICIPIOS MAYORES A 100.000 HAB</v>
          </cell>
        </row>
        <row r="1227">
          <cell r="B1227" t="str">
            <v>1200I042 INFORMACION URBANA DE CONTINUIDAD DEL SERVICIO N MUNICIPIOS MENORES A 100.000 HAB</v>
          </cell>
        </row>
        <row r="1228">
          <cell r="B1228" t="str">
            <v>1200I043 INFORMACION URBANA DE AGUA NO CONTABILIZADA EN MUNICIPIOS MAYORES A 100.000 HAB</v>
          </cell>
        </row>
        <row r="1229">
          <cell r="B1229" t="str">
            <v>1200I044 COBERTURA EN SERVICIO DE ENERGIA ELECTRICA GRANDES CIUDADES</v>
          </cell>
        </row>
        <row r="1230">
          <cell r="B1230" t="str">
            <v>1200I045 COBERTURA EN SERVICIO DE ENERGIA ELECTRICA EN CAPITALES Y MUNICIPIOS MAYORES A 100.000 HABITANTES</v>
          </cell>
        </row>
        <row r="1231">
          <cell r="B1231" t="str">
            <v>1200I046 COBERTURA EN SERVICIO DE ENERGIA ELECTRICA EN MUNICIPIOS ENTRE 30.000 Y 100.000 HABITANTES</v>
          </cell>
        </row>
        <row r="1232">
          <cell r="B1232" t="str">
            <v>1200I047 COBERTURA EN SERVICIO DE ENERGIA ELECTRICA EN MUNICIPIOS MENORES A 30.000 HABITANTES</v>
          </cell>
        </row>
        <row r="1233">
          <cell r="B1233" t="str">
            <v>1200I048 COBERTURA EN SERVICIO DE ENERGIA ELECTRICA EN ZONAS RURALES</v>
          </cell>
        </row>
        <row r="1234">
          <cell r="B1234" t="str">
            <v>13000000 SECTOR TRABAJO Y SEGURIDAD SOCIAL</v>
          </cell>
        </row>
        <row r="1235">
          <cell r="B1235" t="str">
            <v>1300I001 TASA DE DESNUTRICION GLOBAL</v>
          </cell>
        </row>
        <row r="1236">
          <cell r="B1236" t="str">
            <v>1300I002 TASA DE DESNUTRICION CRONICA</v>
          </cell>
        </row>
        <row r="1237">
          <cell r="B1237" t="str">
            <v>1300I003 TASA DE DESNUTRICION AGUDA</v>
          </cell>
        </row>
        <row r="1238">
          <cell r="B1238" t="str">
            <v>1300I004 CARTILLA ELABORADA</v>
          </cell>
        </row>
        <row r="1239">
          <cell r="B1239" t="str">
            <v>1300I005 CONVENIOS FIRMADOS</v>
          </cell>
        </row>
        <row r="1240">
          <cell r="B1240" t="str">
            <v>1300I006 MODELOS PEDAGOGICOS DESARROLLADOS</v>
          </cell>
        </row>
        <row r="1241">
          <cell r="B1241" t="str">
            <v>1300I007 INSTRUCTIVO DESARROLLADOS</v>
          </cell>
        </row>
        <row r="1242">
          <cell r="B1242" t="str">
            <v>1300I008 ACTOS CONMEMORATIVOS REALIZADOS</v>
          </cell>
        </row>
        <row r="1243">
          <cell r="B1243" t="str">
            <v>1300I009 DOCUMENTO DE MEMORIAS DESARROLLADOS</v>
          </cell>
        </row>
        <row r="1244">
          <cell r="B1244" t="str">
            <v>1300I010 EVENTO DESARROLLADOS</v>
          </cell>
        </row>
        <row r="1245">
          <cell r="B1245" t="str">
            <v>1300I011 REUNIONES DE LA COMISION PERMANENTE Y LAS DE SUS SUBCOMISIONES TEMATICAS</v>
          </cell>
        </row>
        <row r="1246">
          <cell r="B1246" t="str">
            <v>1300I012 REUNIONES DESARROLLADAS</v>
          </cell>
        </row>
        <row r="1247">
          <cell r="B1247" t="str">
            <v>1300I013 MANUAL ELABORADOS</v>
          </cell>
        </row>
        <row r="1248">
          <cell r="B1248" t="str">
            <v>1300I014 ALUMNOS CON APOYOS DE SOSTENIMIENTO</v>
          </cell>
        </row>
        <row r="1249">
          <cell r="B1249" t="str">
            <v>1300I015 CAPACITACION A LOS MIEMBROS DE LAS SUBCOMISIONES SOBRE POLITICA</v>
          </cell>
        </row>
        <row r="1250">
          <cell r="B1250" t="str">
            <v>1300I016 CREDITOS HIPOTECARIOS ASIGNADOS</v>
          </cell>
        </row>
        <row r="1251">
          <cell r="B1251" t="str">
            <v>1300I017 SEMINARIOS REALIZADOS</v>
          </cell>
        </row>
        <row r="1252">
          <cell r="B1252" t="str">
            <v>1300I018 DESEMPLEADOS INSCRITOS EN EL SISTEMA DE INFORMACION PARA EL EMPLEO DEL SENA, SIE, QUE LOGRAN REINSERTARSE EN EL MERCADO LABORAL</v>
          </cell>
        </row>
        <row r="1253">
          <cell r="B1253" t="str">
            <v>1300I019 CONSTRUCCION DE UN INSTRUMENTO DE CONTROL</v>
          </cell>
        </row>
        <row r="1254">
          <cell r="B1254" t="str">
            <v>1300I020 FUNCIONARIOS CAPACITADOS</v>
          </cell>
        </row>
        <row r="1255">
          <cell r="B1255" t="str">
            <v>1300I021 DESARROLLO DE BATERIAS DE INDICADORES PARA EL SECTOR</v>
          </cell>
        </row>
        <row r="1256">
          <cell r="B1256" t="str">
            <v>1300I022 RECAUDO APORTES PARAFISCALES</v>
          </cell>
        </row>
        <row r="1257">
          <cell r="B1257" t="str">
            <v>1300I023 SETS (PAQUETES, MATRICES, GRUPOS, KITS, ETC) BASICOS DE INDICADORES PARA MONITOREAR EL COMPORTAMIENTO DE LA PROBLEMATICA IDENTIFICADOS</v>
          </cell>
        </row>
        <row r="1258">
          <cell r="B1258" t="str">
            <v>1300I024 DISEÑO E IMPLEMENTACION DE UN SISTEMA DE INFORMACION SOBRE EL TRABAJO INFANTIL Y JUVENIL</v>
          </cell>
        </row>
        <row r="1259">
          <cell r="B1259" t="str">
            <v>1300I025 TASA ESPECIFICA DE PARTICIPACION LABORAL DE LOS MENORES DE 14 AÑOS</v>
          </cell>
        </row>
        <row r="1260">
          <cell r="B1260" t="str">
            <v>1300I026 GESTION DE RECURSOS - INVESTIGACION</v>
          </cell>
        </row>
        <row r="1261">
          <cell r="B1261" t="str">
            <v>1300I027 INICIATIVAS PRESENTADAS</v>
          </cell>
        </row>
        <row r="1262">
          <cell r="B1262" t="str">
            <v>1300I028 PROYECTO DE LEY SOBRE PROTECCION DE LOS DERECHOS DEL MENOR TRABAJADOR</v>
          </cell>
        </row>
        <row r="1263">
          <cell r="B1263" t="str">
            <v>1300I029 INVERSION EN PROYECTOS DE PROTECCION DE LOS DERECHOS DEL MENOR TRABAJADOR</v>
          </cell>
        </row>
        <row r="1264">
          <cell r="B1264" t="str">
            <v>1300I030 REFORMAS DEL CODIGO DEL MENOR EN COORDINACION CON LAS ENTES COMPETENTES ADELANTADAS</v>
          </cell>
        </row>
        <row r="1265">
          <cell r="B1265" t="str">
            <v>1300I031 DOCUMENTO ELABORADOS</v>
          </cell>
        </row>
        <row r="1266">
          <cell r="B1266" t="str">
            <v>1300I032 INFORMES PRESENTADOS DE ACUERDO A LA SOLICITUD A LA ENTIDAD</v>
          </cell>
        </row>
        <row r="1267">
          <cell r="B1267" t="str">
            <v>1300I033 ELABORACION DE LOS MAPAS DE RIESGOS DE LA CORRUPCION</v>
          </cell>
        </row>
        <row r="1268">
          <cell r="B1268" t="str">
            <v>1300I034 PORTAFOLIO DE INVERSIONES ELABORADOS</v>
          </cell>
        </row>
        <row r="1269">
          <cell r="B1269" t="str">
            <v>1300I035 CITACIONES A REUNIONES DEL COMITE COORDINADOR DE FONDO DE PENSIONES PUBLICAS, FOPEP REALIZADAS</v>
          </cell>
        </row>
        <row r="1270">
          <cell r="B1270" t="str">
            <v>1300I036 ACTAS DE COMITE COORDINADOR ELABORADAS</v>
          </cell>
        </row>
        <row r="1271">
          <cell r="B1271" t="str">
            <v>1300I037 REUNIONES DEL CONSEJO ASESOR DE FONDO DE PENSIONES PUBLICAS, FOPEP REALIZADAS</v>
          </cell>
        </row>
        <row r="1272">
          <cell r="B1272" t="str">
            <v>1300I038 CUMPLIMIENTO A RECOMENDACIONES</v>
          </cell>
        </row>
        <row r="1273">
          <cell r="B1273" t="str">
            <v>1300I039 CONVENIOS DIRIGIDOS A FORTALECER LA GESTION DE LAS PYMES REALIZADOS</v>
          </cell>
        </row>
        <row r="1274">
          <cell r="B1274" t="str">
            <v>1300I040 CONVENIOS  CON EL OBJETO DE FORTALECER EL COMPONENTE DE CONDICIONES DE TRABAJO, PRODUCTIVIDAD Y COMPETITIVIDAD REALIZADOS</v>
          </cell>
        </row>
        <row r="1275">
          <cell r="B1275" t="str">
            <v>1300I041 CONVENIOS CON EL OBJETO DE FORTALECER LA GESTION DE VIGILANCIA DE LOS DERECHOS DE LOS TRABAJADORES REALIZADOS.</v>
          </cell>
        </row>
        <row r="1276">
          <cell r="B1276" t="str">
            <v>1300I042 CONVENIOS CON EL OBJETO DE CAPACITAR SOBRE EL SGRP Y LEY 100</v>
          </cell>
        </row>
        <row r="1277">
          <cell r="B1277" t="str">
            <v>1300I043 CONVENIOS CON EL OBJETO DE FORTALECER LA GESTION LOCAL DE PROTECCION</v>
          </cell>
        </row>
        <row r="1278">
          <cell r="B1278" t="str">
            <v>1300I044 CONVENIOS  PARA FOMENTAR LA CREACION DE PROGRAMAS ACADEMICOS QUE BUSQUE LA FORMACION DE TALENTO HUMANO EN SALUD OCUPACIONAL (PREGRADO, POSTGRADO Y DIPLOMADOS) REALIZADOS</v>
          </cell>
        </row>
        <row r="1279">
          <cell r="B1279" t="str">
            <v>1300I045 DOCENTES DE CENTROS EDUCATIVOS CON PROGRAMAS DE SALUD OCUPACIONAL</v>
          </cell>
        </row>
        <row r="1280">
          <cell r="B1280" t="str">
            <v>1300I046 CONVENIOS  PARA REALIZAR LA CAPACITACION SOBRE SISTEMAS DE GESTION EN SALUD</v>
          </cell>
        </row>
        <row r="1281">
          <cell r="B1281" t="str">
            <v>1300I047 PROGRAMAS EDUCATIVOS DIRIGIDOS (CON EL OBJETO DE CONSOLIDAR LA GESTION DE LOS COPASOS DESARROLLADOS)</v>
          </cell>
        </row>
        <row r="1282">
          <cell r="B1282" t="str">
            <v>1300I048 COMITES PARITARIOS ACTIVOS ENTRELAZADOS POR REGION Y ACTIVIDAD</v>
          </cell>
        </row>
        <row r="1283">
          <cell r="B1283" t="str">
            <v>1300I049 CAPACITAR A FUNCIONARIOS</v>
          </cell>
        </row>
        <row r="1284">
          <cell r="B1284" t="str">
            <v>1300I050 VALIDACION DE LOS MODELOS PEDAGOGICOS</v>
          </cell>
        </row>
        <row r="1285">
          <cell r="B1285" t="str">
            <v>1300I051 ELABORACION DEL PLAN NACIONAL Y LOS PLANES REGIONALES DE TRABAJO</v>
          </cell>
        </row>
        <row r="1286">
          <cell r="B1286" t="str">
            <v>1300I052 IMPLEMENTACION DEL SISTEMA DE INFORMACION</v>
          </cell>
        </row>
        <row r="1287">
          <cell r="B1287" t="str">
            <v>1300I053 DESARROLLO DE ESTRATEGIAS PARA FORTALECER LA GESTION DEL CONSEJO NACIONAL DE RIESGOS PROFESIONAL</v>
          </cell>
        </row>
        <row r="1288">
          <cell r="B1288" t="str">
            <v>1300I054 DOCUMENTO SOBRE LINEAMIENTOS A SEGUIR EN LOS SISTEMAS DE GARANTIA DE CALIDAD</v>
          </cell>
        </row>
        <row r="1289">
          <cell r="B1289" t="str">
            <v>1300I055 CONVENIO MINISTERIO DE TRABAJO Y SEGURIDAD SOCIAL CON LA DIRECCION DEL SGRP (CON EL FIN DE FORTALECER LA DIRECCION DEL SGRP Y DEL SECTOR SALUD)</v>
          </cell>
        </row>
        <row r="1290">
          <cell r="B1290" t="str">
            <v>1300I056 ENCUENTROS NACIONALES DE DIRECTORES TERRITORIALES DE TRABAJO Y DE DIRECTORES TERRITORIALES DE SALUD REALIZADOS</v>
          </cell>
        </row>
        <row r="1291">
          <cell r="B1291" t="str">
            <v>1300I057 PROYECTO DE RESOLUCION ELABORADOS PARA INSTITUCIONALIZAR "EL DIA NACIONAL DE LA SALUD EN EL MUNDO DEL TRABAJO"</v>
          </cell>
        </row>
        <row r="1292">
          <cell r="B1292" t="str">
            <v>1300I058 PROYECTO DE RESOLUCION ELABORADOS PARA INSTITUCIONALIZAR "EL DIA NACIONAL DE LA SALUD EN EL MUNDO DEL TRABAJO" EN LAS 34 DIRECCIONES TERRITORIALES</v>
          </cell>
        </row>
        <row r="1293">
          <cell r="B1293" t="str">
            <v>1300I059 PROYECTO DECRETO PARA AFILIACION DE ESTUDIANTES AL SGRP ELABORADOS</v>
          </cell>
        </row>
        <row r="1294">
          <cell r="B1294" t="str">
            <v>1300I060 PROYECTO DECRETO PARA AFILIACION DE TRABAJADORES INDEPENDIENTES AL SGRP ELABORADOS</v>
          </cell>
        </row>
        <row r="1295">
          <cell r="B1295" t="str">
            <v>1300I061 PROGRAMAS DE PROMOCION Y PREVENCION EN LOS SECTORES INFORMAL, URBANO Y RURAL</v>
          </cell>
        </row>
        <row r="1296">
          <cell r="B1296" t="str">
            <v>1300I062 REVISION Y REFORMA DEL CODIGO DEL MENOR EN ASPECTOS QUE CORRESPONDEN A SALUD OCUPACIONAL</v>
          </cell>
        </row>
        <row r="1297">
          <cell r="B1297" t="str">
            <v>1300I063 REPRODUCCION Y DISTRIBUCION DEL VIDEO PEQUEÑAS HISTORIAS INFANTILES</v>
          </cell>
        </row>
        <row r="1298">
          <cell r="B1298" t="str">
            <v>1300I064 CONVENIOS MINISTERIO DE TRABAJO VS SUPERBANCARIA</v>
          </cell>
        </row>
        <row r="1299">
          <cell r="B1299" t="str">
            <v>1300I065 VISITAS A LAS ADMINISTRADORA DE RIESGOS PROFESONALES, ARPS PARA ANALISIS DEL APORTE FINANCIERO</v>
          </cell>
        </row>
        <row r="1300">
          <cell r="B1300" t="str">
            <v>1300I066 ELABORACION DE ESTUDIOS PILOTO DE EVASION Y ELUSION</v>
          </cell>
        </row>
        <row r="1301">
          <cell r="B1301" t="str">
            <v>1300I067 REALIZACION DEL PROYECTO DE REGLAMENTACION DEL CONVENIO 161 DE LA OIT</v>
          </cell>
        </row>
        <row r="1302">
          <cell r="B1302" t="str">
            <v>1300I068 IMPLEMENTACION DE LOS OBSERVATORIOS TERRITORIALES EN EL AREA LABORAL Y DE SEGURIDAD SOCIAL</v>
          </cell>
        </row>
        <row r="1303">
          <cell r="B1303" t="str">
            <v>1300I069 LEVANTAMIENTO REGIONAL DEL INVENTARIO DE INFRAESTRUCTURA, RECURSO HUMANA, EQUIPO TECNICO Y FISICO.</v>
          </cell>
        </row>
        <row r="1304">
          <cell r="B1304" t="str">
            <v>1300I070 PROYECTO NORMA SOBRE PROMOCION Y PREVENCION</v>
          </cell>
        </row>
        <row r="1305">
          <cell r="B1305" t="str">
            <v>1300I071 DISEÑO Y PRUEBA DE APLICATIVOS DEL SISTEMA DE VIGILANCIA EPIDEMIOLOGICA IMPLEMENTADOS</v>
          </cell>
        </row>
        <row r="1306">
          <cell r="B1306" t="str">
            <v>1300I072 ELABORACION NORMA DE REFORMA DE LA CLASIFICACION DE ACTIVIDADES ECONOMICAS ESTABLECIDAS EN EL DECRETO 2100 DE 1995</v>
          </cell>
        </row>
        <row r="1307">
          <cell r="B1307" t="str">
            <v>1300I073 PROYECTO DE NORMAS DE VIGILANCIA EPIDEMIOLOGICA EN ACTIVIDADES DE ALTO RIESGO (COMPROMISO) DESARROLLADOS</v>
          </cell>
        </row>
        <row r="1308">
          <cell r="B1308" t="str">
            <v>1300I074 PROYECTOS DE REGLAMENTACION DEL CONVENIO 162 DESARROLLADOS</v>
          </cell>
        </row>
        <row r="1309">
          <cell r="B1309" t="str">
            <v>1300I075 CONVENIOS MINISTERIO DE TRABAJO Y SEGURIDAD SOCIAL CON INSTITUTO NACIONAL DE CANCEROLOGICA (CON EL OBJETO DE ESTABLECER UN REGISTRO POBLACIONAL DE CANCER OCUPACIONAL)</v>
          </cell>
        </row>
        <row r="1310">
          <cell r="B1310" t="str">
            <v>1300I076 PROYECTO SOBRE REGLAMENTACION DEL SISTEMA DE JCI REALIZADOS</v>
          </cell>
        </row>
        <row r="1311">
          <cell r="B1311" t="str">
            <v>1300I077 JUNTAS DE CALIFICACION DE INVALIDEZ CONFORMADAS Y CAPACITADAS</v>
          </cell>
        </row>
        <row r="1312">
          <cell r="B1312" t="str">
            <v>1300I077 PERSONAS CAPACITADAS</v>
          </cell>
        </row>
        <row r="1313">
          <cell r="B1313" t="str">
            <v>1300I078 PROYECTO NORMA SOBRE REHABILITACION PROFESIONAL ELABORADOS</v>
          </cell>
        </row>
        <row r="1314">
          <cell r="B1314" t="str">
            <v>1300I079 PROYECTO MANUAL DE REHABILITACION PROFESIONAL ELABORADOS</v>
          </cell>
        </row>
        <row r="1315">
          <cell r="B1315" t="str">
            <v>1300I080 PROYECTO PARA MEDIR LA EFICACIA DE LOS PROCESOS DE REINTEGRO LABORAL DE LAS PERSONAS VICTIMAS DE ATEP ELABORADOS</v>
          </cell>
        </row>
        <row r="1316">
          <cell r="B1316" t="str">
            <v>1300I081 MEMORIAS DIFUNDIDAS</v>
          </cell>
        </row>
        <row r="1317">
          <cell r="B1317" t="str">
            <v>1300I082 OBSERVATORIOS PROMOVIDOS</v>
          </cell>
        </row>
        <row r="1318">
          <cell r="B1318" t="str">
            <v>1300I083 APLICACIONES DEL SUBSISTEMA DE INFORMACION DE LAS DIRECCIONES GENERALES DE EMPLEO</v>
          </cell>
        </row>
        <row r="1319">
          <cell r="B1319" t="str">
            <v>1300I084 DOCUMENTO-TECNICO DE SOPORTE DE LAS DISCUSIONES QUE EN MATERIA DE POLITICA SALARIAL, EMPLEO E INGRESOS ELABORADOS</v>
          </cell>
        </row>
        <row r="1320">
          <cell r="B1320" t="str">
            <v>1300I085 INFORMES TRIMESTRALES DEL MONITOREO DE MERCADO DE TRABAJO CON BASE EN LAS ESTADISTICAS DEL DANE, ELABORADOS</v>
          </cell>
        </row>
        <row r="1321">
          <cell r="B1321" t="str">
            <v>1300I086 REPORTE INFORMATIVO DEL COMPORTAMIENTO DEL MERCADO DE TRABAJO CON BASE EN LA ENCUESTA CONTINUA DE HOGARES DEL DANE, ELABORADOS</v>
          </cell>
        </row>
        <row r="1322">
          <cell r="B1322" t="str">
            <v>1300I087 SISTEMATIZACION DE INFORMACION SOBRE PROGRAMAS DE EMPLEO A NIVEL MUNICIPAL</v>
          </cell>
        </row>
        <row r="1323">
          <cell r="B1323" t="str">
            <v>1300I088 ACTUALIZACION DEL SISTEMA DE MERCADOS LABORALES PARA AMERICA LATINA, SISMEL</v>
          </cell>
        </row>
        <row r="1324">
          <cell r="B1324" t="str">
            <v>1300I089 LANZAMIENTO DEL PROGRAMA DE MEJORAMIENTO DE LA PRODUCTIVIDAD EN LA EMPRESA Y DEL SOFTWARE DE MEDICION, SIMPROD 2.0 (A TRAVES DE VIDEOCONFERENCIA NACIONAL CONJUNTAMENTE CON EL SENA)</v>
          </cell>
        </row>
        <row r="1325">
          <cell r="B1325" t="str">
            <v>1300I090 ASESORES DE DESARROLLO EMPRESA CAPACITADOS</v>
          </cell>
        </row>
        <row r="1326">
          <cell r="B1326" t="str">
            <v>1300I091 ASESORES DE DESARROLLO EMPRESA A NIVEL REGIONAL CAPACITADOS</v>
          </cell>
        </row>
        <row r="1327">
          <cell r="B1327" t="str">
            <v>1300I092 DOCUMENTOS ELABORADOS</v>
          </cell>
        </row>
        <row r="1328">
          <cell r="B1328" t="str">
            <v>1300I093 REUNIONES DE COORDINACION</v>
          </cell>
        </row>
        <row r="1329">
          <cell r="B1329" t="str">
            <v>1300I094 CREACION COMITE INTERINSTITUCIONAL</v>
          </cell>
        </row>
        <row r="1330">
          <cell r="B1330" t="str">
            <v>1300I095 REALIZACION SEMINARIOS INTERNACIONALES SOBRE COMPETITIVIDAD Y RELACIONES LABORALES</v>
          </cell>
        </row>
        <row r="1331">
          <cell r="B1331" t="str">
            <v>1300I096 CONFORMACION DE LOS CONSEJOS TERRITORIAL DE EMPLEO, CTE A NIVEL REGIONAL Y LOCAL</v>
          </cell>
        </row>
        <row r="1332">
          <cell r="B1332" t="str">
            <v>1300I097 ASISTENCIA TECNICA Y SEGUIMIENTO A LOS PROGRAMAS DE EMPLEO DE LAS ADMINISTRACIONES TERRITORIALES</v>
          </cell>
        </row>
        <row r="1333">
          <cell r="B1333" t="str">
            <v>1300I098 DISEÑAR Y APLICAR UN SISTEMA DE SEGUIMIENTO A LA GESTION DE LOS CONSEJOS TERRITORIALES DE EMPLEO, CTE</v>
          </cell>
        </row>
        <row r="1334">
          <cell r="B1334" t="str">
            <v>1300I099 CONVENIOS EJECUTADOS PARA IMPULSAR LA APLICACION DE LAS INICIATIVAS LOCALES DE EMPLEO, ILES</v>
          </cell>
        </row>
        <row r="1335">
          <cell r="B1335" t="str">
            <v>1300I100 CONVENIOS PARA IMPULSAR PROCESOS DE CONCERTACION PUBLICO-PRIVADA REGIONAL Y LOCAL PARA DESARROLLAR INVESTIGACIONES SOBRE EL COMPORTAMIENTO DEL MERCADO DE TRABAJO</v>
          </cell>
        </row>
        <row r="1336">
          <cell r="B1336" t="str">
            <v>1300I101 DOCUMENTO TECNICO PEDAGOGICO PARA EL PROCESO DE FORMACION</v>
          </cell>
        </row>
        <row r="1337">
          <cell r="B1337" t="str">
            <v>1300I102 OBSERVATORIOS PROMOVIDOS PARA IMPULSAR INSTANCIA DE RECOLECCION Y PROCESAMIENTO DE INFORMACION ESTADISTICA LABORAL A NIVEL REGIONAL Y LOCAL</v>
          </cell>
        </row>
        <row r="1338">
          <cell r="B1338" t="str">
            <v>1300I103 VISITAS PARA COORDINAR EL PROGRAMA DE VIGILANCIA Y CONTROL DIRIGIDO A LAS EMPRESAS QUE OCUPAN MANO DE OBRA EXTRANJERA</v>
          </cell>
        </row>
        <row r="1339">
          <cell r="B1339" t="str">
            <v>1300I104 BOLETINES ELABORADOS PARA REGISTRAR, ANALIZAR ESTADISTICAS Y PUBLICAR UN BOLETIN SOBRE EL COMPORTAMIENTO DE LA MANO DE OBRA EXTRANJERA</v>
          </cell>
        </row>
        <row r="1340">
          <cell r="B1340" t="str">
            <v>1300I105 ACTAS DE PARTICIPACION Y SEGUIMIENTO DE LAS REUNIONES DE COMITE TECNICO BINACIONAL DE LA COMISION PRESIDENCIAL Y ASUNTOS FRONTERIZOS COLOMBO-VENEZOLANA Y COLOMBO-ECUATORIANA</v>
          </cell>
        </row>
        <row r="1341">
          <cell r="B1341" t="str">
            <v>1300I106 ACTAS DE PARTICIPACION Y SEGUIMIENTO DE LAS REUNIONES DE LA COMISION NACIONAL DE MIGRACION</v>
          </cell>
        </row>
        <row r="1342">
          <cell r="B1342" t="str">
            <v>1300I107 ELABORAR Y ACTUALIZAR EL REGLAMENTO INTERNO DE TRABAJO Y REGLAMENTO DE HIGIENE Y SEGURIDAD INDUSTRIAL DE LAS EMPRESAS DE SERVICIOS TEMPORALES</v>
          </cell>
        </row>
        <row r="1343">
          <cell r="B1343" t="str">
            <v>1300I108 ASISTENCIA TECNICA A MUNICIPIOS Y DEPARTAMENTOS</v>
          </cell>
        </row>
        <row r="1344">
          <cell r="B1344" t="str">
            <v>1300I109 DOCUMENTO PROPUESTA</v>
          </cell>
        </row>
        <row r="1345">
          <cell r="B1345" t="str">
            <v>1300I110 PROGRAMAS DISEÑADOS</v>
          </cell>
        </row>
        <row r="1346">
          <cell r="B1346" t="str">
            <v>1300I111 REUNIONES ASISTIDAS</v>
          </cell>
        </row>
        <row r="1347">
          <cell r="B1347" t="str">
            <v>1300I112 DOCUMENTO PROPUESTA</v>
          </cell>
        </row>
        <row r="1348">
          <cell r="B1348" t="str">
            <v>1300I113 ASISTENCIA TECNICA A LOS COMITES</v>
          </cell>
        </row>
        <row r="1349">
          <cell r="B1349" t="str">
            <v>1300I114 SEMINARIOS NACIONALES DE FOMENTO A LA ECONOMIA SOCIAL Y SOLIDARIA</v>
          </cell>
        </row>
        <row r="1350">
          <cell r="B1350" t="str">
            <v>1300I115 CONGRESOS NACIONALES DE FOMENTO A LA ECONOMIA SOCIAL Y SOLIDARIA</v>
          </cell>
        </row>
        <row r="1351">
          <cell r="B1351" t="str">
            <v>1300I116 CONGRESO INTERNACIONALES DE FOMENTO A LA ECONOMIA SOCIAL Y SOLIDARIA</v>
          </cell>
        </row>
        <row r="1352">
          <cell r="B1352" t="str">
            <v>1300I117 CONVENIO FIRMADO INTERINSTITUCIONAL PARA LA PRIMERA CADENA PRODUCTIVA DEL ACHIRA</v>
          </cell>
        </row>
        <row r="1353">
          <cell r="B1353" t="str">
            <v>1300I118 ORGANIZACION Y ESTRUCTURACION DE UN BANCO DE PROYECTOS DE EMPLEO</v>
          </cell>
        </row>
        <row r="1354">
          <cell r="B1354" t="str">
            <v>1300I119 CREACION DE UN FONDO DE SOLIDARIDAD SOCIAL PARA ESTIMULAR EL EMPLEO</v>
          </cell>
        </row>
        <row r="1355">
          <cell r="B1355" t="str">
            <v>1300I120 REUNIONES PARA COORDINACION CON EL INSTITUTO COLOMBIANO DE BIENESTAR FAMILIAR Y EL SENA, TERMINAR EL PROGRAMAS DE FORTALECIMIENTO Y CREACION DE LAS COOPERATIVAS MULTIACTIVAS PARA LAS MADRES COMUNITARIAS Y MUJER</v>
          </cell>
        </row>
        <row r="1356">
          <cell r="B1356" t="str">
            <v>1300I121 REUNIONES DE COORDINACION PARA ESTUDIAR LA PROPUESTA DEL PROGRAMA DE VIVIENDA PARA LAS MUJERES CABEZA DE FAMILIA MEDIANTE LA AUTOCONSTRUCCION</v>
          </cell>
        </row>
        <row r="1357">
          <cell r="B1357" t="str">
            <v>1300I122 ASISTENCIA TECNICA A GRUPOS DE MUJERES</v>
          </cell>
        </row>
        <row r="1358">
          <cell r="B1358" t="str">
            <v>1300I123 DOCUMENTO TECNICO PEDAGOGICO PARA EL PROCESO DE FORMACION</v>
          </cell>
        </row>
        <row r="1359">
          <cell r="B1359" t="str">
            <v>1300I124 DOCUMENTO PROPUESTA</v>
          </cell>
        </row>
        <row r="1360">
          <cell r="B1360" t="str">
            <v>1300I125 DOCUMENTO INICIATIVAS</v>
          </cell>
        </row>
        <row r="1361">
          <cell r="B1361" t="str">
            <v>1300I126 REUNIONES REALIZADAS CON EL PROGRAMA COLOMBIA JOVEN PARA TRABAJAR A NIVEL INSTITUCIONAL LOS PROGRAMAS DE JOVENES EMPRESARIOS</v>
          </cell>
        </row>
        <row r="1362">
          <cell r="B1362" t="str">
            <v>1300I127 SEMINARIOS SOBRE EL PROGRAMA DE DISCAPACIDADES E INICIATIVAS LOCALES DE EMPLEO</v>
          </cell>
        </row>
        <row r="1363">
          <cell r="B1363" t="str">
            <v>1300I128 DOCUMENTO TECNICO PROPUESTA PARA EL DESARROLLADO EN COORDINACION CON  LOS INTEGRANTES DEL COMITE ELABORAR UN DOCUMENTO DE POLITICAS SOBRE DISCAPACIDAD CORRESPONDIENTE AL AREA DE INTEGRACION LABORAL</v>
          </cell>
        </row>
        <row r="1364">
          <cell r="B1364" t="str">
            <v>1300I129 DOCUMENTO PROPUESTA PARA LA COORDINACION CON LOS INTEGRANTES DEL COMITE ELABORAR UN DOCUMENTO DE POLITICAS SOBRE DISCAPACIDAD CORRESPONDIENTE AL AREA DE INTEGRACION LABORAL</v>
          </cell>
        </row>
        <row r="1365">
          <cell r="B1365" t="str">
            <v>1300I130 RECURSOS RECUPERADOS PARA FINANCIACION DEL SISTEMA DE SEGURIDAD.</v>
          </cell>
        </row>
        <row r="1366">
          <cell r="B1366" t="str">
            <v>1300I131 NUMERO DE MIPYMES</v>
          </cell>
        </row>
        <row r="1367">
          <cell r="B1367" t="str">
            <v>1300I132 EMPLEOS GENERADOS POR LAS MIPYME</v>
          </cell>
        </row>
        <row r="1368">
          <cell r="B1368" t="str">
            <v>1300I133 EXPORTACIONES REALIZADAS POR LAS MIPYMES</v>
          </cell>
        </row>
        <row r="1369">
          <cell r="B1369" t="str">
            <v>1300I134 EMPRESAS BENEFICIADAS A TRAVES DEL FONDO COLOMBIANO DE MODERNIZACION Y DESARROLLO TECNOLOGICO DE LAS MIPYME, FOMIPYME</v>
          </cell>
        </row>
        <row r="1370">
          <cell r="B1370" t="str">
            <v>1300I135 MONTO DE LOS RECURSOS DESEMBOLSADOS POR LOS PROGRAMAS Y SERVICIOS NO FINANCIEROS PARA EL DESARROLLO DE LA MIPYME</v>
          </cell>
        </row>
        <row r="1371">
          <cell r="B1371" t="str">
            <v>1300I136 MIPYMES CON CREDITO GARANTIZADO RESPECTO AL TOTAL DE EMPRESAS</v>
          </cell>
        </row>
        <row r="1372">
          <cell r="B1372" t="str">
            <v>1300I137 MIPYMES CON CREDITO GARANTIZADO RESPECTO AL TOTAL DE CREDITOS</v>
          </cell>
        </row>
        <row r="1373">
          <cell r="B1373" t="str">
            <v>1300I138 BENEFICIARIOS DE LA CORPORACION PARA EL DESARROLLO DE MICROEMPRESAS</v>
          </cell>
        </row>
        <row r="1374">
          <cell r="B1374" t="str">
            <v>1300I139 MIPYMES VINCULADAS A PROGRAMAS DE ASEGURAMIENTO DE LA CALIDAD Y PROGRAMAS DE MEJORAMIENTO CONTINUO</v>
          </cell>
        </row>
        <row r="1375">
          <cell r="B1375" t="str">
            <v>1300I140 MINICADENAS PRODUCTIVAS ORGANIZADAS Y CON PROGRAMAS DE COMPETITIVIDAD EN MARCHA</v>
          </cell>
        </row>
        <row r="1376">
          <cell r="B1376" t="str">
            <v>1300I141 PROYECTOS DE INNOVACION Y/O TECNOLOGICOS DE LOS SECTORES PRODUCTIVOS CON COFINANCIACION DEL FONDO COLOMBIANO DE MODERNIZACION Y DESARROLLO TECNOLOGICO DE LAS MIPYME, FOMIPYME</v>
          </cell>
        </row>
        <row r="1377">
          <cell r="B1377" t="str">
            <v>1300I142 PATENTES, MODELOS Y DISEÑOS INDUSTRIALES CONCEDIDOS</v>
          </cell>
        </row>
        <row r="1378">
          <cell r="B1378" t="str">
            <v>1300I143 EMPRESAS BENEFICIADAS POR EL INSTITUTO DE FOMENTO INDUSTRIAL, IFI (BANCA DE PRIMER Y SEGUNDO PISO)</v>
          </cell>
        </row>
        <row r="1379">
          <cell r="B1379" t="str">
            <v>1300I144 CREDITOS GARANTIZADOS POR EL SISTEMA NACIONAL DE GARANTIAS</v>
          </cell>
        </row>
        <row r="1380">
          <cell r="B1380" t="str">
            <v>1300I145 VALOR CREDITOS GARANTIZADOS POR EL SISTEMA NACIONAL DE GARANTIAS</v>
          </cell>
        </row>
        <row r="1381">
          <cell r="B1381" t="str">
            <v>1300I146 JOVENES TRABAJADORES ENTRE 10 Y 14 AÑOS</v>
          </cell>
        </row>
        <row r="1382">
          <cell r="B1382" t="str">
            <v>1300I147 NIVEL DE COMPROMISOS CUMPLIDOS DE LA DECLARACION DE CARTAGENA SOBRE ERRADICACION DE TRABAJO INFANTIL</v>
          </cell>
        </row>
        <row r="1383">
          <cell r="B1383" t="str">
            <v>1300I148 TASA DE DESEMPLEO EN SIETE AREAS PRODUCTIVAS</v>
          </cell>
        </row>
        <row r="1384">
          <cell r="B1384" t="str">
            <v>1300I149 TASA DE OCUPACION SIETE AREAS</v>
          </cell>
        </row>
        <row r="1385">
          <cell r="B1385" t="str">
            <v>1300I150 TASA DE OCUPACION NACIONAL</v>
          </cell>
        </row>
        <row r="1386">
          <cell r="B1386" t="str">
            <v>1300I151 TASA DE SUBEMPLEO</v>
          </cell>
        </row>
        <row r="1387">
          <cell r="B1387" t="str">
            <v>1300I152 TASA DE SUBEMPLEO NACIONAL</v>
          </cell>
        </row>
        <row r="1388">
          <cell r="B1388" t="str">
            <v>1300I153 TASA DE DESEMPLEO NACIONAL</v>
          </cell>
        </row>
        <row r="1389">
          <cell r="B1389" t="str">
            <v>1300I154 EMPLEOS CREADOS</v>
          </cell>
        </row>
        <row r="1390">
          <cell r="B1390" t="str">
            <v>1300I155 EMPLEOS CREADOS TOTAL NACIONAL</v>
          </cell>
        </row>
        <row r="1391">
          <cell r="B1391" t="str">
            <v>1300I156 EMPLEOS CREADOS POR REGION DEL TOTAL NACIONAL</v>
          </cell>
        </row>
        <row r="1392">
          <cell r="B1392" t="str">
            <v>1300I157 OCUPACION POR REGION</v>
          </cell>
        </row>
        <row r="1393">
          <cell r="B1393" t="str">
            <v>1300I158 DESEMPLEO POR REGION</v>
          </cell>
        </row>
        <row r="1394">
          <cell r="B1394" t="str">
            <v>1300I159 NUMERO DE EMPLEOS GENERADOS POR EMPLEO EN ACCION PROYECTOS COMUNITARIOS</v>
          </cell>
        </row>
        <row r="1395">
          <cell r="B1395" t="str">
            <v>1300I160 NUMERO DE EMPLEOS GENERADOS POR VIAS PARA LA PAZ</v>
          </cell>
        </row>
        <row r="1396">
          <cell r="B1396" t="str">
            <v>1300I161 INGRESO PROMEDIO ANUAL DE LOS BENEFICIARIOS DIRECTOS (EMPLEO EN ACCION-PROYECTOS COMUNITARIOS).</v>
          </cell>
        </row>
        <row r="1397">
          <cell r="B1397" t="str">
            <v>1300I162 CAMBIO NETO EN PROMOCION DE GRADOS DE NIÑOS QUE PERTENECEN AL PROGRAMA "FAMILIAS EN ACCION"</v>
          </cell>
        </row>
        <row r="1398">
          <cell r="B1398" t="str">
            <v>1300I163 NUMERO DE JOVENES INGRESADOS AL PROGRAMA "JOVENES EN ACCION"</v>
          </cell>
        </row>
        <row r="1399">
          <cell r="B1399" t="str">
            <v>14000000 SECTOR VIVIENDA Y DESARROLLO URBANO</v>
          </cell>
        </row>
        <row r="1400">
          <cell r="B1400" t="str">
            <v>1400I001 PREDIOS MEJORADOS POR METODOS DE AUTOCONSTRUCCION</v>
          </cell>
        </row>
        <row r="1401">
          <cell r="B1401" t="str">
            <v>1400I002 FAMILIAS ATENDIDAS CON PROYECTOS DE VIVIENDA</v>
          </cell>
        </row>
        <row r="1402">
          <cell r="B1402" t="str">
            <v>1400I003 BARRIOS ATENDIDOS CON PROYECTOS DE VIVIENDA DE INTERES SOCIAL</v>
          </cell>
        </row>
        <row r="1403">
          <cell r="B1403" t="str">
            <v>1400I004 MUNICIPIOS CON APLICACION DE INSTRUMENTOS DE GESTION Y FINANCIACION</v>
          </cell>
        </row>
        <row r="1404">
          <cell r="B1404" t="str">
            <v>1400I005 MUNICIPIOS CON PROYECTOS DE REUBICACION DE VIVIENDAS</v>
          </cell>
        </row>
        <row r="1405">
          <cell r="B1405" t="str">
            <v>1400I006 SUBSIDIOS DESEMBOLSADOS</v>
          </cell>
        </row>
        <row r="1406">
          <cell r="B1406" t="str">
            <v>1400I007 PREDIOS TITULADOS</v>
          </cell>
        </row>
        <row r="1407">
          <cell r="B1407" t="str">
            <v>1400I008 CONSULTAS REALIZADAS AL SISTEMA DE INFORMACION DE LA ENTIDAD</v>
          </cell>
        </row>
        <row r="1408">
          <cell r="B1408" t="str">
            <v>1400I009 MUNICIPIOS CON APLICACION DE NORMAS DE CALIDAD DE VIVIENDA</v>
          </cell>
        </row>
        <row r="1409">
          <cell r="B1409" t="str">
            <v>1400I010 DISMINUCION EN TIEMPO DE TRANSPORTE INTRA URBANO PARA GRANDES CIUDADES</v>
          </cell>
        </row>
        <row r="1410">
          <cell r="B1410" t="str">
            <v>1400I011 SUBSIDIOS ASIGNADOS (POR EL INURBE, LAS CAJAS DE COMPENSACION FAMILIAR, LA CPVM Y EL BANCO AGRARIO)</v>
          </cell>
        </row>
        <row r="1411">
          <cell r="B1411" t="str">
            <v>1400I012 SUBSIDIOS ASIGNADOS POR EL INURBE</v>
          </cell>
        </row>
        <row r="1412">
          <cell r="B1412" t="str">
            <v>1400I013 SUBSIDIOS ASIGNADOS POR LAS CAJAS DE COMPENSACION FAMILIAR</v>
          </cell>
        </row>
        <row r="1413">
          <cell r="B1413" t="str">
            <v>1400I014 SUBSIDIOS ASIGNADOS POR LA CPVM</v>
          </cell>
        </row>
        <row r="1414">
          <cell r="B1414" t="str">
            <v>1400I015 SUBSIDIOS ASIGNADOS POR EL BANCO AGRARIO</v>
          </cell>
        </row>
        <row r="1415">
          <cell r="B1415" t="str">
            <v>1400I016 VALOR SUBSIDIOS ASIGNADOS</v>
          </cell>
        </row>
        <row r="1416">
          <cell r="B1416" t="str">
            <v>1400I017 SUBSIDIOS DESEMBOLSADOS</v>
          </cell>
        </row>
        <row r="1417">
          <cell r="B1417" t="str">
            <v>1400I018 CREDITOS HIPOTECARIOS DESEMBOLSADOS POR EL FNA</v>
          </cell>
        </row>
        <row r="1418">
          <cell r="B1418" t="str">
            <v>1400I019 CREDITOS HIPOTECARIOS DESEMBOLSADOS POR EL SISTEMA  FINANCIERO</v>
          </cell>
        </row>
        <row r="1419">
          <cell r="B1419" t="str">
            <v>1400I020 VALOR  DE CREDITOS HIPOTECARIOS DESEMBOLSADOS POR EL FNA Y EL SECTOR FINANCIERO</v>
          </cell>
        </row>
        <row r="1420">
          <cell r="B1420" t="str">
            <v>1400I021 VALOR  DE CREDITOS HIPOTECARIOS DESEMBOLSADOS POR EL FNA</v>
          </cell>
        </row>
        <row r="1421">
          <cell r="B1421" t="str">
            <v>1400I022 VALOR  DE CREDITOS HIPOTECARIOS DESEMBOLSADOS POR EL SISTEMA FINANCIERO</v>
          </cell>
        </row>
        <row r="1422">
          <cell r="B1422" t="str">
            <v>1400I023 CUENTAS DE AHORRO PROGRAMADO -ACTIVAS-</v>
          </cell>
        </row>
        <row r="1423">
          <cell r="B1423" t="str">
            <v>1400I024 VALOR  SALDO EN CUENTAS DE AHORRO PROGRAMADO EN ENTIDADES FINANCIERAS Y EL FNA</v>
          </cell>
        </row>
        <row r="1424">
          <cell r="B1424" t="str">
            <v>1400I025 VALOR  SALDO EN CUENTAS DE AHORRO PROGRAMADO EN ENTIDADES FINANCIERAS</v>
          </cell>
        </row>
        <row r="1425">
          <cell r="B1425" t="str">
            <v>1400I026 VALOR  SALDO EN CUENTAS DE AHORRO PROGRAMADO EN EL FNA</v>
          </cell>
        </row>
        <row r="1426">
          <cell r="B1426" t="str">
            <v>1400I027 SECTOR DE LA CONSTRUCCION (EDIFICACION) RESPECTO AL PIB NACIONAL</v>
          </cell>
        </row>
        <row r="1427">
          <cell r="B1427" t="str">
            <v>1400I028 OBSERVATORIOS DEL MERCADO INMOBILIARIO EN FUNCIONAMIENTO</v>
          </cell>
        </row>
        <row r="1428">
          <cell r="B1428" t="str">
            <v>1400I029 PREDIOS LEGALIZADOS A TRAVES DE LA TITULACION</v>
          </cell>
        </row>
        <row r="1429">
          <cell r="B1429" t="str">
            <v>1400I030 SISTEMAS CONSTRUCTIVOS REGISTRADOS POR LA COMISION DE SISMORRESISTENCIA</v>
          </cell>
        </row>
        <row r="1430">
          <cell r="B1430" t="str">
            <v>1400I031 FORMULACION DE LA POLITICA DE TRANSPORTE URBANO</v>
          </cell>
        </row>
        <row r="1431">
          <cell r="B1431" t="str">
            <v>1400I032 AVANCE EN LA FORMULACION DE LA POLITICA DE ESPACIO PUBLICO</v>
          </cell>
        </row>
        <row r="1432">
          <cell r="B1432" t="str">
            <v>15000000 SECTOR DESARROLLO COMUNITARIO</v>
          </cell>
        </row>
        <row r="1433">
          <cell r="B1433" t="str">
            <v>1500I001 INGRESO ASOCIADOS</v>
          </cell>
        </row>
        <row r="1434">
          <cell r="B1434" t="str">
            <v>1500I002 INGRESO FAMILIAS</v>
          </cell>
        </row>
        <row r="1435">
          <cell r="B1435" t="str">
            <v>1500I003 PRODUCCION EMPRESAS SOLIDARIAS</v>
          </cell>
        </row>
        <row r="1436">
          <cell r="B1436" t="str">
            <v>1500I004 RECURSOS PARA LA ATENCION A POBLACION INDIGENA EN PROGRAMAS DE NUTRICION</v>
          </cell>
        </row>
        <row r="1437">
          <cell r="B1437" t="str">
            <v>1500I005 RECURSOS PARA LA ATENCION A FAMILIAS EN PROGRAMAS DE NUTRICION</v>
          </cell>
        </row>
        <row r="1438">
          <cell r="B1438" t="str">
            <v>1500I006 RECURSOS PARA LA ATENCION A LA POBLACION INFANTIL EN PROGRAMAS DE NUTRICION</v>
          </cell>
        </row>
        <row r="1439">
          <cell r="B1439" t="str">
            <v>1500I007 RECURSOS PARA LA ATENCION A LA POBLACION DE LA TERCERA EDAD EN PROGRAMAS DE NUTRICION</v>
          </cell>
        </row>
        <row r="1440">
          <cell r="B1440" t="str">
            <v>1500I008 RECURSOS PARA LA ATENCION A LA POBLACION DE MUJERES LACTANTES EN PROGRAMAS DE NUTRICION</v>
          </cell>
        </row>
        <row r="1441">
          <cell r="B1441" t="str">
            <v>1500I009 FAMILIAS ATENDIDAS PARA DISMINUIR COMBATES</v>
          </cell>
        </row>
        <row r="1442">
          <cell r="B1442" t="str">
            <v>1500I010 RECURSOS PARA MEJORAR EL INGRESO DE LAS FAMILIAS YA DISMINUIR CONFLICTO</v>
          </cell>
        </row>
        <row r="1443">
          <cell r="B1443" t="str">
            <v>1500I011 TASAS DE BAJO PESO AL NACER</v>
          </cell>
        </row>
        <row r="1444">
          <cell r="B1444" t="str">
            <v>1500I012 TASA DE ADOLESCENTES EMBARAZADAS</v>
          </cell>
        </row>
        <row r="1445">
          <cell r="B1445" t="str">
            <v>1500I013 PERSONAS GRADUADAS O CAPACITADAS</v>
          </cell>
        </row>
        <row r="1446">
          <cell r="B1446" t="str">
            <v>1500I014 VARIACION EN EL VALOR DE LA PRODUCCION</v>
          </cell>
        </row>
        <row r="1447">
          <cell r="B1447" t="str">
            <v>1500I015 CLIENTES ADMITIDOS AL PROGRAMA DE CUIDADOS A MADRE E HIJO</v>
          </cell>
        </row>
        <row r="1448">
          <cell r="B1448" t="str">
            <v>1500I016 VISITAS CLINICAS POR MES</v>
          </cell>
        </row>
        <row r="1449">
          <cell r="B1449" t="str">
            <v>1500I017 MADRES PRENATALES O POSTNATALES CONTACTADAS</v>
          </cell>
        </row>
        <row r="1450">
          <cell r="B1450" t="str">
            <v>1500I018 PERSONAS QUE RECIBEN SERVICIOS DE PLANIFICACION FAMILIAR</v>
          </cell>
        </row>
        <row r="1451">
          <cell r="B1451" t="str">
            <v>1500I019 MUJERES EMBARAZADAS QUE RECIBEN CUIDADO EN EL PRIMER TRIMESTRE</v>
          </cell>
        </row>
        <row r="1452">
          <cell r="B1452" t="str">
            <v>17000000 SECTOR TURISMO</v>
          </cell>
        </row>
        <row r="1453">
          <cell r="B1453" t="str">
            <v>1700I001 EFECTIVOS DE POLICIA TURISTICA BENEFICIADOS CON ACTIVIDADES DE CAPACITACION.</v>
          </cell>
        </row>
        <row r="1454">
          <cell r="B1454" t="str">
            <v>1700I002 PARTICIPACION DEL SECTOR TURISMO EN EL PIB</v>
          </cell>
        </row>
        <row r="1455">
          <cell r="B1455" t="str">
            <v>1700I003 INDUSTRIA MANUFACTURERA SIN TRILLA</v>
          </cell>
        </row>
        <row r="1456">
          <cell r="B1456" t="str">
            <v>1700I004 EXPORTACIONES INDUSTRIALES NO TRADICIONALES</v>
          </cell>
        </row>
        <row r="1457">
          <cell r="B1457" t="str">
            <v>1700I005 EMPRESAS VINCULADAS A LA OFERTA EXPORTABLE</v>
          </cell>
        </row>
        <row r="1458">
          <cell r="B1458" t="str">
            <v>1700I006 VALOR DE LAS COMPRAS NACIONALES DE LAS ENTIDADES ESTATALES</v>
          </cell>
        </row>
        <row r="1459">
          <cell r="B1459" t="str">
            <v>1700I007 MONTO EN LAS DIVISAS POR RECEPCION DE TURISMO</v>
          </cell>
        </row>
        <row r="1460">
          <cell r="B1460" t="str">
            <v>1700I008 TURISTAS EXTRANJEROS</v>
          </cell>
        </row>
        <row r="1461">
          <cell r="B1461" t="str">
            <v>1700I009 PARTICIPACION DEL SECTOR TURISMO EN EL PIB</v>
          </cell>
        </row>
        <row r="1462">
          <cell r="B1462" t="str">
            <v>1700I010 MONTO EN LAS VENTAS DE RESTAURANTES Y HOTELES</v>
          </cell>
        </row>
        <row r="1463">
          <cell r="B1463" t="str">
            <v>1700I011 EMPLEOS DIRECTOS GENERADOS POR EL SECTOR TURISMO</v>
          </cell>
        </row>
        <row r="1464">
          <cell r="B1464" t="str">
            <v>1700I012 OCUPACION HOTELERA</v>
          </cell>
        </row>
        <row r="1465">
          <cell r="B1465" t="str">
            <v>1700I013 FLUJO DE INVERSION EXTRANJERA EN EL SECTOR TURISTICO</v>
          </cell>
        </row>
        <row r="1466">
          <cell r="B1466" t="str">
            <v>1700I014 ESTABLECIMIENTOS TURISTICOS INSCRITOS EN EL REGISTRO NACIONAL TURISTICO, MT</v>
          </cell>
        </row>
        <row r="1467">
          <cell r="B1467" t="str">
            <v>1700I015 GASTO PER CAPITA EN EL CONSUMO TURISTICO</v>
          </cell>
        </row>
        <row r="1468">
          <cell r="B1468" t="str">
            <v>1700I016 CREDITO OTORGADO AL SECTOR TURISTICO</v>
          </cell>
        </row>
        <row r="1469">
          <cell r="B1469" t="str">
            <v>1700I017 MONTO CREDITOS OTORGADOS AL SECTOR TURISTICO</v>
          </cell>
        </row>
        <row r="1470">
          <cell r="B1470" t="str">
            <v>1700I018 FORMACION BRUTA DE CAPITAL FIJO</v>
          </cell>
        </row>
        <row r="1471">
          <cell r="B1471" t="str">
            <v>19000000 SECTOR ARTESANIAS</v>
          </cell>
        </row>
        <row r="1472">
          <cell r="B1472" t="str">
            <v>1900I001 ARTESANOS BENEFICIADOS POR ACTIVIDADES ORGANIZADAS O LIDERAS POR ARTESANIAS DE COLOMBIA</v>
          </cell>
        </row>
        <row r="1473">
          <cell r="B1473" t="str">
            <v>1900I002 COBERTURA DE MUNICIPIOS LOGRADA POR ARTESANIAS DE COLOMBIA</v>
          </cell>
        </row>
        <row r="1474">
          <cell r="B1474" t="str">
            <v>1900I003 COBERTURA DE ARTESANOS LOGRADA POR ARTESANIAS DE COLOMBIA</v>
          </cell>
        </row>
        <row r="1475">
          <cell r="B1475" t="str">
            <v>1900I004 INGRESO PER CAPITA POR ARTESANO GENERADOS POR EVENTO COMERCIAL PROGRAMADO POR ARTESANIAS DE COLOMBIA</v>
          </cell>
        </row>
        <row r="1476">
          <cell r="B1476" t="str">
            <v>20000000 CIENCIA Y TECNOLOGIA</v>
          </cell>
        </row>
        <row r="1477">
          <cell r="B1477" t="str">
            <v>2000I001 INVERSION EN DESARROLLO Y APOYO ECONOMICO AL SISTEMA NACIONAL DE CIENCIA Y TECNOLOGIA, SNC&amp;T</v>
          </cell>
        </row>
        <row r="1478">
          <cell r="B1478" t="str">
            <v>2000I002 PROYECTOS  DE ALTO RIESGO TECNOLOGICO FINANCIADOS CON RESULTADOS EXITOSOS</v>
          </cell>
        </row>
        <row r="1479">
          <cell r="B1479" t="str">
            <v>2000I003 INVERSION EN CIENCIA Y TECNOLOGIA, CYT (COMO % DEL PIB)</v>
          </cell>
        </row>
      </sheetData>
      <sheetData sheetId="16">
        <row r="2">
          <cell r="B2" t="str">
            <v>01000000 SECTOR DEFENSA Y SEGURIDAD</v>
          </cell>
        </row>
        <row r="3">
          <cell r="B3" t="str">
            <v>0100G001 COBERTURA DE VIGILANCIA</v>
          </cell>
        </row>
        <row r="4">
          <cell r="B4" t="str">
            <v>0100G002 CUMPLIMIENTO DE CANTIDADES FISICAS</v>
          </cell>
        </row>
        <row r="5">
          <cell r="B5" t="str">
            <v>0100G003 CUMPLIMIENTO DE LA EJECUCION PRESUPUESTAL</v>
          </cell>
        </row>
        <row r="6">
          <cell r="B6" t="str">
            <v>02000000 SECTOR INDUSTRIA COMERCIO EXTERIOR</v>
          </cell>
        </row>
        <row r="7">
          <cell r="B7" t="str">
            <v>0200G001 PARTICIPACION DE LAS COMERCIALIZADORAS INTERNACIONALES EN LAS EXPORTACIONES DEL PAIS</v>
          </cell>
        </row>
        <row r="8">
          <cell r="B8" t="str">
            <v>03000000 SECTOR SALUD</v>
          </cell>
        </row>
        <row r="9">
          <cell r="B9" t="str">
            <v>0300G001 BECAS / CREDITO OTORGADAS A MEDICOS RESIDENTES EN ESPECIALIDADES CLINICAS DE SALUD.</v>
          </cell>
        </row>
        <row r="10">
          <cell r="B10" t="str">
            <v>0300G002 DEPARTAMENTOS Y DISTRITOS ASISTIDOS Y CAPACITADOS EN EL PLAN BASICO DE ATENCION, PAB</v>
          </cell>
        </row>
        <row r="11">
          <cell r="B11" t="str">
            <v>0300G003 DEPARTAMENTOS Y DISTRITOS CON MANEJO AUTONOMO DE RECURSOS</v>
          </cell>
        </row>
        <row r="12">
          <cell r="B12" t="str">
            <v>0300G004 MUNICIPIOS CON MANEJO AUTONOMO DE RECURSOS</v>
          </cell>
        </row>
        <row r="13">
          <cell r="B13" t="str">
            <v>0300G005 EPS PUBLICAS Y PRIVADAS QUE CUENTAN CON UN SISTEMA DE GARANTIA DE CALIDAD OPERANDO (DIFERENTES NIVELES DE DESARROLLO)</v>
          </cell>
        </row>
        <row r="14">
          <cell r="B14" t="str">
            <v>0300G006 TASA DE CIRUGIAS CANCELADAS EN HOSPITALES DE NIVEL DE ATENCION II Y III, SOBRE EL TOTAL DE PROGRAMADAS.</v>
          </cell>
        </row>
        <row r="15">
          <cell r="B15" t="str">
            <v>0300G007 EXCEDENTES RESULTADO DE LA SUBCUENTA DE COMPENSACION FOSYGA</v>
          </cell>
        </row>
        <row r="16">
          <cell r="B16" t="str">
            <v>0300G008 COFINANCIACION DE LA NACION PARA MANTENER LA COBERTURA DE REGISTRO SUBSIDIADO A NIVEL TERRITORIAL</v>
          </cell>
        </row>
        <row r="17">
          <cell r="B17" t="str">
            <v>0300G009 RELACION DE INGRESOS Y GASTOS EN LOS HOSPITALES DE II Y III NIVEL</v>
          </cell>
        </row>
        <row r="18">
          <cell r="B18" t="str">
            <v>0300G010 GASTO TOTAL HOSPITALARIO FINANCIADO CON RECURSOS PROPIOS</v>
          </cell>
        </row>
        <row r="19">
          <cell r="B19" t="str">
            <v>0300G011 MONTO TOTAL DE RECURSOS DESTINADOS A LA FINANCIACION DEL REGIMEN SUBSIDIADO</v>
          </cell>
        </row>
        <row r="20">
          <cell r="B20" t="str">
            <v>0300G012 CUMPLIMIENTO DE LA EJECUCION PRESUPUESTAL</v>
          </cell>
        </row>
        <row r="21">
          <cell r="B21" t="str">
            <v>0300G013 CUMPLIMIENTO DE LA EJECUCION PRESUPUESTAL EN ADECUACION Y DOTACION</v>
          </cell>
        </row>
        <row r="22">
          <cell r="B22" t="str">
            <v>0300G014 INVERSION EQUIPOS DE LABORATORIO</v>
          </cell>
        </row>
        <row r="23">
          <cell r="B23" t="str">
            <v>0300G015 INVERSION INSUMOS DE LABORATORIO</v>
          </cell>
        </row>
        <row r="24">
          <cell r="B24" t="str">
            <v>0300G016 INVERSION EQUIPOS DE SISTEMATIZACION Y COMUNICACION</v>
          </cell>
        </row>
        <row r="25">
          <cell r="B25" t="str">
            <v>0300G017 COSTO PROMEDIO DE CAPACITACION POR ENTIDAD TERRITORIAL</v>
          </cell>
        </row>
        <row r="26">
          <cell r="B26" t="str">
            <v>0300G018 COSTO PROMEDIO ASESORIAS DE ASISTENCIA TECNICA</v>
          </cell>
        </row>
        <row r="27">
          <cell r="B27" t="str">
            <v>0300G019 INVERSION PARA EL PROGRAMA DE ANALISIS DE CONTROL DE CALIDAD DE LOS PRODUCTOS BIOLOGICOS</v>
          </cell>
        </row>
        <row r="28">
          <cell r="B28" t="str">
            <v>0300G020 EFICIENCIA ADMINISTRATIVA</v>
          </cell>
        </row>
        <row r="29">
          <cell r="B29" t="str">
            <v>0300G021 VIGILANCIA Y CONTROL</v>
          </cell>
        </row>
        <row r="30">
          <cell r="B30" t="str">
            <v>0300G022 VISITAS DE BUENAS PRACTICAS DE MANUFACTURA, BPM</v>
          </cell>
        </row>
        <row r="31">
          <cell r="B31" t="str">
            <v>0300G023 PROGRAMA DE ANALISIS DE CONTROL DE CALIDAD</v>
          </cell>
        </row>
        <row r="32">
          <cell r="B32" t="str">
            <v>0300G024 REUNIONES TECNICO-CIENTIFICAS DE LA COMISION REVISORA</v>
          </cell>
        </row>
        <row r="33">
          <cell r="B33" t="str">
            <v>04000000 SECTOR COMUNICACIONES</v>
          </cell>
        </row>
        <row r="34">
          <cell r="B34" t="str">
            <v>0400G001 RED TELEFONICA ATENDIDA PROMEDIO POR AÑO</v>
          </cell>
        </row>
        <row r="35">
          <cell r="B35" t="str">
            <v>0400G002 REPOSICION DE EQUIPOS ELECTRONICOS RELACIONADOS CON LAS TELECOMUNICACIONES</v>
          </cell>
        </row>
        <row r="36">
          <cell r="B36" t="str">
            <v>0400G003 SERVICIOS ADMINISTRADOS EN UNA UNICA BASE DE DATOS</v>
          </cell>
        </row>
        <row r="37">
          <cell r="B37" t="str">
            <v>0400G004 INSTALACION DE TELEFONOS PUBLICOS PARA SORDOS</v>
          </cell>
        </row>
        <row r="38">
          <cell r="B38" t="str">
            <v>0400G005 EJECUCION EN CONSTRUCCION DE LA SEDE CENTRAL Y LAS TERRITORIALES DEL MINISTERIO DE COMUNICACIONES</v>
          </cell>
        </row>
        <row r="39">
          <cell r="B39" t="str">
            <v>0400G006 EJECUCION EN ADECUACION DE LA SEDE CENTRAL Y LAS TERRITORIALES DEL MINISTERIO DE COMUNICACIONES</v>
          </cell>
        </row>
        <row r="40">
          <cell r="B40" t="str">
            <v>0400G007 EJECUCION EN REMODELACION DE LA SEDE CENTRAL Y LAS TERRITORIALES DEL MINISTERIO DE COMUNICACIONES</v>
          </cell>
        </row>
        <row r="41">
          <cell r="B41" t="str">
            <v>0400G008 FUNCIONAMIENTO DE LA RADIODIFUSORA NACIONAL</v>
          </cell>
        </row>
        <row r="42">
          <cell r="B42" t="str">
            <v>0400G009 OBSERVACIONES ATENDIDAS DE LOS INFORMES FINALES DE INTERVENTORIAS DE LOS SERVICIOS DE TELECOMUNICACIONES</v>
          </cell>
        </row>
        <row r="43">
          <cell r="B43" t="str">
            <v>0400G010 INVERSION POR FUNCIONARIO CAPACITADO</v>
          </cell>
        </row>
        <row r="44">
          <cell r="B44" t="str">
            <v>0400G011 INVERSION POR FUNCIONARIO BENEFICIADO CON PROGRAMAS DE BIENESTAR SOCIAL</v>
          </cell>
        </row>
        <row r="45">
          <cell r="B45" t="str">
            <v>0400G012 INVERSION EN CORREO SOCIAL POR MUNICIPIO</v>
          </cell>
        </row>
        <row r="46">
          <cell r="B46" t="str">
            <v>0400G013 COSTO POR CONECTIVIDAD</v>
          </cell>
        </row>
        <row r="47">
          <cell r="B47" t="str">
            <v>0400G014 COSTO POR PUNTO DE TELEFONIA RURAL COMUNITARIA</v>
          </cell>
        </row>
        <row r="48">
          <cell r="B48" t="str">
            <v>0400G015 COSTO POR TELEFONO PUBLICO PARA SORDO</v>
          </cell>
        </row>
        <row r="49">
          <cell r="B49" t="str">
            <v>0400G016 COSTO POR CAPACITACION EN MANEJO DE EMISORAS COMUNITARIAS</v>
          </cell>
        </row>
        <row r="50">
          <cell r="B50" t="str">
            <v>0400G017 EQUIPOS RECIBIDOS EN DONACION PARA EL PROGRAMA DE COMPUTADORES PARA EDUCAR</v>
          </cell>
        </row>
        <row r="51">
          <cell r="B51" t="str">
            <v>0400G018 COSTO POR ESTACION RECUPERADA DE LA RADIODIFUSORA NACIONAL</v>
          </cell>
        </row>
        <row r="52">
          <cell r="B52" t="str">
            <v>0400G019 COSTO POR MONTAJE DE NUEVAS ESTACIONES DE LA RADIODIFUSORA NACIONAL</v>
          </cell>
        </row>
        <row r="53">
          <cell r="B53" t="str">
            <v>0400G020 CENTRALES DE COMPUTO EN FUNCIONAMIENTO NORMAL</v>
          </cell>
        </row>
        <row r="54">
          <cell r="B54" t="str">
            <v>0400G021 COMPUTADORES EN FUNCIONAMIENTO NORMAL</v>
          </cell>
        </row>
        <row r="55">
          <cell r="B55" t="str">
            <v>0400G022 INFRAESTRUCTURA DEL SISTEMA DE GESTION DEL ESPECTRO EN FUNCIONAMIENTO  NORMAL</v>
          </cell>
        </row>
        <row r="56">
          <cell r="B56" t="str">
            <v>0400G023 ADQUISICION DEL MAPA DIGITALIZADO DEL PAIS CON RELIEVE</v>
          </cell>
        </row>
        <row r="57">
          <cell r="B57" t="str">
            <v>05000000 SECTOR MINAS Y ENERGIA</v>
          </cell>
        </row>
        <row r="58">
          <cell r="B58" t="str">
            <v>0500G001 TIEMPO DE RESPUESTA A EVENT (TR)</v>
          </cell>
        </row>
        <row r="59">
          <cell r="B59" t="str">
            <v>0500G002 PROGRAMACION PROYECTO (PP).</v>
          </cell>
        </row>
        <row r="60">
          <cell r="B60" t="str">
            <v>0500G003 KILOMETROS RED ELECTRICA ATENDIDA O MANTENIDA POR AÑO (KT).</v>
          </cell>
        </row>
        <row r="61">
          <cell r="B61" t="str">
            <v>0500G004 VALOR INVERTIDO POR KILOMETRO DE RED ELECTRICA ATENDIDA O MANTENIDA POR AÑO</v>
          </cell>
        </row>
        <row r="62">
          <cell r="B62" t="str">
            <v>0500G005 PARTICIPACION EN EL PIB (EN PESOS) DEL SECTOR ENERGETICO</v>
          </cell>
        </row>
        <row r="63">
          <cell r="B63" t="str">
            <v>0500G006 ENERGIA ELECTRICA QUE SE PIERDE POR TRANSMISION</v>
          </cell>
        </row>
        <row r="64">
          <cell r="B64" t="str">
            <v>0500G007 ENERGIA ELECTRICA QUE SE PIERDE POR DISTRIBUCION</v>
          </cell>
        </row>
        <row r="65">
          <cell r="B65" t="str">
            <v>0500G008 PROYECTOS CON INCORPORACION DE LA VARIABLE AMBIENTAL DEL SECTOR ENERGETICO</v>
          </cell>
        </row>
        <row r="66">
          <cell r="B66" t="str">
            <v>0500G009 ATENCION A USUARIOS BRINDANDO INFORMACION OPORTUNA DEL SECTOR MINERO - ENERGETICO</v>
          </cell>
        </row>
        <row r="67">
          <cell r="B67" t="str">
            <v>0500G010 NIVEL DE AVANCE DEL DESARROLLO DEL SISTEMA DE INFORMACION ENERGETICO</v>
          </cell>
        </row>
        <row r="68">
          <cell r="B68" t="str">
            <v>0500G011 RACIONAMIENTO DE GASES COMBUSTIBLES Y COMBUSTIBLES LIQUIDOS</v>
          </cell>
        </row>
        <row r="69">
          <cell r="B69" t="str">
            <v>0500G012 RACIONAMIENTO ENERGETICO EN ZONAS INTERCONECTADAS</v>
          </cell>
        </row>
        <row r="70">
          <cell r="B70" t="str">
            <v>0500G013 CONSULTAS A LA PAGINA WEB</v>
          </cell>
        </row>
        <row r="71">
          <cell r="B71" t="str">
            <v>0500G014 UTILIZACION DE LA CAPACIDAD DE RED</v>
          </cell>
        </row>
        <row r="72">
          <cell r="B72" t="str">
            <v>0500G015 NUEVAS EMPRESAS COMPETITIVAS</v>
          </cell>
        </row>
        <row r="73">
          <cell r="B73" t="str">
            <v>0500G016 SEGUIMIENTO A LA PROGRAMACION DE PROYECTO</v>
          </cell>
        </row>
        <row r="74">
          <cell r="B74" t="str">
            <v>0500G017 SEGUIMIENTO A LA PROGRAMACION DE LA INVERSION PROYECTO</v>
          </cell>
        </row>
        <row r="75">
          <cell r="B75" t="str">
            <v>0500G018 INTERRUPCIONES EN EL SERVICIO DE ENERGIA</v>
          </cell>
        </row>
        <row r="76">
          <cell r="B76" t="str">
            <v>0500G019 TIEMPO DE INTERRUPCION DEL SERVICIO DE ENERGIA</v>
          </cell>
        </row>
        <row r="77">
          <cell r="B77" t="str">
            <v>0500G020 RECLAMOS AL SERVICIO</v>
          </cell>
        </row>
        <row r="78">
          <cell r="B78" t="str">
            <v>0500G021 RECLAMOS AL SERVICIO DE ENERGIA ELECTRICA</v>
          </cell>
        </row>
        <row r="79">
          <cell r="B79" t="str">
            <v>0500G022 SANCIONES POR EL INCUMPLIMIENTO DE LA NORMATIVIDAD</v>
          </cell>
        </row>
        <row r="80">
          <cell r="B80" t="str">
            <v>0500G023 CUMPLIMIENTO EN EL REPORTE DE ENTREGA DE LA LIQUIDACION DE SUBSIDIOS</v>
          </cell>
        </row>
        <row r="81">
          <cell r="B81" t="str">
            <v>0500G024 PRODUCCION DE ENERGIA ELECTRICA</v>
          </cell>
        </row>
        <row r="82">
          <cell r="B82" t="str">
            <v>0500G025 ENERGIA ELECTRICA QUE SE PIERDE POR TRANSMISION (EN PORCENTAJE)</v>
          </cell>
        </row>
        <row r="83">
          <cell r="B83" t="str">
            <v>0500G026 ENERGIA ELECTRICA QUE SE PIERDE POR DISTRIBUCION (EN PORCENTAJE)</v>
          </cell>
        </row>
        <row r="84">
          <cell r="B84" t="str">
            <v>0500G027 INVERSION EN UNIDAD DE KM DE LA RED ELECTRICA CONSTRUIDA POR AÑO EN ZONAS NO INTERCONECTADAS,  ZNI</v>
          </cell>
        </row>
        <row r="85">
          <cell r="B85" t="str">
            <v>0500G028 VALOR INVERTIDO EN KWH GENERADO POR AÑO EN ZONAS NO INTERCONECTADAS, ZNI.</v>
          </cell>
        </row>
        <row r="86">
          <cell r="B86" t="str">
            <v>0500G029 COSTO DE INVERSION EN LA ESTRUCTURACION E IMPLEMENTACION DE ESQUEMAS EMPRESARIALES EN LAS ZNI</v>
          </cell>
        </row>
        <row r="87">
          <cell r="B87" t="str">
            <v>0500G030 EJECUCION DE PRESUPUESTO EN PROYECTOS ORIENTADOS A IMPLEMENTAR EL  PNDM.</v>
          </cell>
        </row>
        <row r="88">
          <cell r="B88" t="str">
            <v>0500G031 CUMPLIMIENTO DE LAS ASESORIAS PROGRAMADAS</v>
          </cell>
        </row>
        <row r="89">
          <cell r="B89" t="str">
            <v>0500G032 CUMPLIMIENTO DE LAS TAREAS ESTABLECIDAS EN EL PLAN OPERATIVO ANUAL</v>
          </cell>
        </row>
        <row r="90">
          <cell r="B90" t="str">
            <v>0500G033 CUMPLIMIENTO DE LOS PROGRAMAS DE CAPACITACION</v>
          </cell>
        </row>
        <row r="91">
          <cell r="B91" t="str">
            <v>0500G034 NIVEL DE EJECUCION DE LOS PROYECTOS DE MINERIA ESPECIAL PROGRAMADOS</v>
          </cell>
        </row>
        <row r="92">
          <cell r="B92" t="str">
            <v>0500G035 AVANCE EN COMPONENTES PARA EL DESARROLLO DE LA IMPLEMENTACION DEL SISTEMA DE INFORMACION MINERO</v>
          </cell>
        </row>
        <row r="93">
          <cell r="B93" t="str">
            <v>0500G036 GRADO DE IMPLEMENTACION DEL PLAN NACIONAL DE DESARROLLO MINERO, PNDM</v>
          </cell>
        </row>
        <row r="94">
          <cell r="B94" t="str">
            <v>0500G037 INVERSION DE LA ENTIDAD EN ESTUDIOS</v>
          </cell>
        </row>
        <row r="95">
          <cell r="B95" t="str">
            <v>0500G038 VALOR INVERTIDO EN MANTENIMIENTO DE RED ELECTRICA ATENDIDA POR AÑO</v>
          </cell>
        </row>
        <row r="96">
          <cell r="B96" t="str">
            <v>06000000 SECTOR TRANSPORTE</v>
          </cell>
        </row>
        <row r="97">
          <cell r="B97" t="str">
            <v>0600G001 INTERRUPCION DE SERVICIOS INFORMATICOS</v>
          </cell>
        </row>
        <row r="98">
          <cell r="B98" t="str">
            <v>0600G002 PROGRAMACION DE PROYECTOS</v>
          </cell>
        </row>
        <row r="99">
          <cell r="B99" t="str">
            <v>0600G003 SOLICITUDES DE CAPACITACION ATENDIDAS</v>
          </cell>
        </row>
        <row r="100">
          <cell r="B100" t="str">
            <v>0600G004 APROPIACION DE RECURSOS</v>
          </cell>
        </row>
        <row r="101">
          <cell r="B101" t="str">
            <v>0600G005 SEGUIMIENTO A LA PROGRAMACION DE PROYECTOS</v>
          </cell>
        </row>
        <row r="102">
          <cell r="B102" t="str">
            <v>0600G006 COSTO INVERTIDO VS COSTO PROGRAMADO PUENTE</v>
          </cell>
        </row>
        <row r="103">
          <cell r="B103" t="str">
            <v>0600G007 COSTOS DE MANTENIMIENTO DE LA INFRAESTRUCTURA COMPUTACIONAL</v>
          </cell>
        </row>
        <row r="104">
          <cell r="B104" t="str">
            <v>0600G008 INTERVENCION DE LOS CANALES DE ACCESO</v>
          </cell>
        </row>
        <row r="105">
          <cell r="B105" t="str">
            <v>0600G009 INVERSION EN ESTUDIOS CONTRATADOS</v>
          </cell>
        </row>
        <row r="106">
          <cell r="B106" t="str">
            <v>0600G010 INVERSION EN REPOSICION DE EQUIPOS DE COMPUTO</v>
          </cell>
        </row>
        <row r="107">
          <cell r="B107" t="str">
            <v>0600G011 MANTENIMIENTO Y REPARACION DE EQUIPOS DE TRASBORDO</v>
          </cell>
        </row>
        <row r="108">
          <cell r="B108" t="str">
            <v>0600G012 PROCESOS AUDITADOS</v>
          </cell>
        </row>
        <row r="109">
          <cell r="B109" t="str">
            <v>0600G013 RECAUDOS POR CONTRAPRESTACION</v>
          </cell>
        </row>
        <row r="110">
          <cell r="B110" t="str">
            <v>0600G014 REPARACION Y HABILITACION DE EQUIPOS</v>
          </cell>
        </row>
        <row r="111">
          <cell r="B111" t="str">
            <v>0600G015 CUMPLIMIENTO EN EL PLAZO DE EJECUCION DE LOS CONTRATOS DE CAPACITACION</v>
          </cell>
        </row>
        <row r="112">
          <cell r="B112" t="str">
            <v>0600G016 AVANCE PLAN DE ACCION</v>
          </cell>
        </row>
        <row r="113">
          <cell r="B113" t="str">
            <v>0600G017 COBERTURA SEÑALIZACION RED VIAL</v>
          </cell>
        </row>
        <row r="114">
          <cell r="B114" t="str">
            <v>0600G018 CONTRIBUCION AL RECAUDO Y CONTROL DE LA VALORIZACION</v>
          </cell>
        </row>
        <row r="115">
          <cell r="B115" t="str">
            <v>0600G019 COSTO PRIMA DE SEGUROS VS. SINIESTROS CANCELADOS PARA VEHICULOS QUE TRANSITAN EN LA RED NACIONAL DE CARRETERAS</v>
          </cell>
        </row>
        <row r="116">
          <cell r="B116" t="str">
            <v>0600G020 CUBRIMIENTO A EMERGENCIAS</v>
          </cell>
        </row>
        <row r="117">
          <cell r="B117" t="str">
            <v>0600G021 CUMPLIMIENTO PLAZO ADQUISICION DE EQUIPOS</v>
          </cell>
        </row>
        <row r="118">
          <cell r="B118" t="str">
            <v>0600G022 FRECUENCIA DE COMISIONES DE SUPERVISION</v>
          </cell>
        </row>
        <row r="119">
          <cell r="B119" t="str">
            <v>0600G023 COMPROMISOS DEL RECURSO ECONOMICO ASIGNADO</v>
          </cell>
        </row>
        <row r="120">
          <cell r="B120" t="str">
            <v>0600G024 INVERSION EN REPARACIONES LOCATIVAS DE INMUEBLES  A CARGO DE LA ENTIDAD</v>
          </cell>
        </row>
        <row r="121">
          <cell r="B121" t="str">
            <v>0600G025 PAGO DE OBRAS COMPLEMENTARIAS A CONCESIONES VIALES</v>
          </cell>
        </row>
        <row r="122">
          <cell r="B122" t="str">
            <v>0600G026 PROYECTOS VIALES CON LICENCIAS AMBIENTALES</v>
          </cell>
        </row>
        <row r="123">
          <cell r="B123" t="str">
            <v>0600G027 RECAUDOS POR VENTA VS INVERSION EN ESPECIES VENALES (PAGOS PERCIBIDOS POR ELEMENTOS PARA CONTROL DE TRANSITO: PLACAS MOTOS, AUTOS, PLANILLAS, LICENCIAS, ENTRE OTROS)</v>
          </cell>
        </row>
        <row r="124">
          <cell r="B124" t="str">
            <v>0600G028 REGISTROS INTERNOS GENERADOS</v>
          </cell>
        </row>
        <row r="125">
          <cell r="B125" t="str">
            <v>0600G029 PAGO DE GARANTIAS A CONCESIONES VIALES</v>
          </cell>
        </row>
        <row r="126">
          <cell r="B126" t="str">
            <v>0600G030 REUNIONES CON LA COMUNIDAD COMO ESTRATEGIA DE GESTION</v>
          </cell>
        </row>
        <row r="127">
          <cell r="B127" t="str">
            <v>0600G031 INVERSION PUBLICA EN EL SECTOR TRANSPORTE</v>
          </cell>
        </row>
        <row r="128">
          <cell r="B128" t="str">
            <v>0600G032 INVERSION PUBLICA EN EL SECTOR TRANSPORTE SUBSECTOR TRANSPORTE TERRESTRE</v>
          </cell>
        </row>
        <row r="129">
          <cell r="B129" t="str">
            <v>0600G033 CUMPLIMIENTO DE LAS ASESORIAS PROGRAMADAS</v>
          </cell>
        </row>
        <row r="130">
          <cell r="B130" t="str">
            <v>0600G034 CUMPLIMIENTO DE LOS PROGRAMAS DE CAPACITACIÓN DEL CEA</v>
          </cell>
        </row>
        <row r="131">
          <cell r="B131" t="str">
            <v>0600G035 COBERTURA DE LOS SERVICIOS DE SEGURIDAD EN AEROPUERTOS</v>
          </cell>
        </row>
        <row r="132">
          <cell r="B132" t="str">
            <v>0600G036 COSTO USUARIOS ATENDIDOS POR LA OFICINA DE CONTROL Y SEGURIDAD AEREA, OCSA.</v>
          </cell>
        </row>
        <row r="133">
          <cell r="B133" t="str">
            <v>0600G037 COSTO USUARIOS ATENDIDOS POR EL CENTRO DE ESTUDIOS AERONAUTICOS, CEA</v>
          </cell>
        </row>
        <row r="134">
          <cell r="B134" t="str">
            <v>0600G038 VARIACIÓN DEL COSTO USUARIOS ATENDIDOS POR LA OFICINA DE CONTROL Y SEGURIDAD AEREA, OCSA.</v>
          </cell>
        </row>
        <row r="135">
          <cell r="B135" t="str">
            <v>0600G039 VARIACIÓN DEL COSTO USUARIOS ATENDIDOS POR EL CENTRO DE ESTUDIOS AERONAUTICOS, CEA</v>
          </cell>
        </row>
        <row r="136">
          <cell r="B136" t="str">
            <v>0600G040 CUMPLIMIENTO DE LOS PROGRAMAS DE CAPACITACION, CEA.</v>
          </cell>
        </row>
        <row r="137">
          <cell r="B137" t="str">
            <v>0600G041 CUMPLIMIENTO DE LOS PROGRAMAS DE CAPACITACION, OCSA</v>
          </cell>
        </row>
        <row r="138">
          <cell r="B138" t="str">
            <v>07000000 SECTOR EDUCACION Y CULTURA</v>
          </cell>
        </row>
        <row r="139">
          <cell r="B139" t="str">
            <v>0700G001 ALUMNOS EVALUADOS PRUEBAS "SABER"</v>
          </cell>
        </row>
        <row r="140">
          <cell r="B140" t="str">
            <v>0700G002 DOCENTES EVALUADOS</v>
          </cell>
        </row>
        <row r="141">
          <cell r="B141" t="str">
            <v>0700G003 RELACION ALUMNOS POR DOCENTE</v>
          </cell>
        </row>
        <row r="142">
          <cell r="B142" t="str">
            <v>0700G004 FONDOS MIXTOS DEPARTAMENTALES Y DISTRITALES A LOS QUE SE HA BRINDADO APOYO PARA EL FORTALECIMIENTO DE SU CAPACIDAD DE GESTION Y EJECUCION</v>
          </cell>
        </row>
        <row r="143">
          <cell r="B143" t="str">
            <v>0700G005 CONSEJOS DEPARTAMENTALES Y DISTRITALES A LOS QUE SE HA BRINDADO APOYO PARA EL FORTALECIMIENTO DE SU CAPACIDAD DE GESTION Y EJECUCION</v>
          </cell>
        </row>
        <row r="144">
          <cell r="B144" t="str">
            <v>0700G006 BIBLIOTECAS PUBLICAS A LAS QUE SE HA BRINDADO APOYO A TRAVES DE LA RED A  NIVEL NACIONAL PARA EL FORTALECIMIENTO.</v>
          </cell>
        </row>
        <row r="145">
          <cell r="B145" t="str">
            <v>0700G007 TALLERES Y SEMINARIOS DE PROTECCION Y CONSERVACION DEL PATRIMONIO ARQUEOLOGICO</v>
          </cell>
        </row>
        <row r="146">
          <cell r="B146" t="str">
            <v>0700G008 ENCUENTROS CULTURALES REALIZADOS</v>
          </cell>
        </row>
        <row r="147">
          <cell r="B147" t="str">
            <v>0700G009 PROCESOS FORMATIVOS FOMENTADOS EN LAS DIFERENTES MANIFESTACIONES ARTISTICAS</v>
          </cell>
        </row>
        <row r="148">
          <cell r="B148" t="str">
            <v>0700G010 PROGRAMAS DE FORMACION EN GESTION CULTURAL</v>
          </cell>
        </row>
        <row r="149">
          <cell r="B149" t="str">
            <v>0700G011 NIÑOS BENEFICIADOS EN TALLERES DE FORMACION DE ARTES PARA LA INFANCIA</v>
          </cell>
        </row>
        <row r="150">
          <cell r="B150" t="str">
            <v>0700G012 BECAS NACIONALES OTORGADAS POR ENTIDADES PUBLICAS</v>
          </cell>
        </row>
        <row r="151">
          <cell r="B151" t="str">
            <v>0700G013 PREMIOS NACIONALES OTORGADOS POR ENTIDADES PUBLICAS</v>
          </cell>
        </row>
        <row r="152">
          <cell r="B152" t="str">
            <v>0700G014 EMISORAS COMUNITARIAS CON PROGRAMAS CULTURALES</v>
          </cell>
        </row>
        <row r="153">
          <cell r="B153" t="str">
            <v>0700G015 MUNICIPIOS CUBIERTOS POR EL PROGRAMA "NUEVO SISTEMA ESCOLAR "(ALUMNOS DE 5° A 9°)</v>
          </cell>
        </row>
        <row r="154">
          <cell r="B154" t="str">
            <v>0700G016 RECUPERACION DE CARTERA DE CREDITOS OTORGADOS POR EL ICETEX</v>
          </cell>
        </row>
        <row r="155">
          <cell r="B155" t="str">
            <v>0700G017 MUNICIPIOS CERTIFICADOS PARA EL MANEJO AUTONOMO DE LA EDUCACION</v>
          </cell>
        </row>
        <row r="156">
          <cell r="B156" t="str">
            <v>0700G018 DOCENTES TERRITORIALES INCORPORADOS A LA PLANTA FINANCIADA CON PARTICIPACIONES</v>
          </cell>
        </row>
        <row r="157">
          <cell r="B157" t="str">
            <v>0700G019 TRASLADO DE DOCENTES</v>
          </cell>
        </row>
        <row r="158">
          <cell r="B158" t="str">
            <v>0700G020 CANCELACION DE CARGOS Y/O CONTRATOS TERRITORIALES</v>
          </cell>
        </row>
        <row r="159">
          <cell r="B159" t="str">
            <v>0700G021 ONGS CULTURALES A LAS QUE SE HA BRINDADO APOYO PARA SU FORTALECIMEINTO POR PARTE DEL ESTADO</v>
          </cell>
        </row>
        <row r="160">
          <cell r="B160" t="str">
            <v>0700G022 CONVENIOS REALIZADOS</v>
          </cell>
        </row>
        <row r="161">
          <cell r="B161" t="str">
            <v>0700G023 CONVENIOS DE DESEMPEÑO DEPARTAMENTALES FIRMADOS</v>
          </cell>
        </row>
        <row r="162">
          <cell r="B162" t="str">
            <v>0700G024 FONDOS MIXTOS DEPARTAMENTALES Y DISTRITALES FORTALECIDOS EN SU CAPACIDAD DE GESTION Y EJECUCION.</v>
          </cell>
        </row>
        <row r="163">
          <cell r="B163" t="str">
            <v>0700G025 TASA PRESUPUTO  EJECUTADO SOBRE PROGRAMADO</v>
          </cell>
        </row>
        <row r="164">
          <cell r="B164" t="str">
            <v>0700G026 EFECTIVIDAD EN EL RECAUDO.</v>
          </cell>
        </row>
        <row r="165">
          <cell r="B165" t="str">
            <v>0700G027 RELACION DE LA INVERSION EN DEPORTE VS GASTO SOCIAL.</v>
          </cell>
        </row>
        <row r="166">
          <cell r="B166" t="str">
            <v>0700G028 PROFESORES ACTUALIZADOS EN CAPACITACION</v>
          </cell>
        </row>
        <row r="167">
          <cell r="B167" t="str">
            <v>0700G029 EMISORAS COMUNITARIAS EN CENTROS EDUCATIVOS</v>
          </cell>
        </row>
        <row r="168">
          <cell r="B168" t="str">
            <v>0700G030 PROFESORES ESCALAFONADOS POR CENTRO EDUCATIVO</v>
          </cell>
        </row>
        <row r="169">
          <cell r="B169" t="str">
            <v>0700G031 BIBLIOTECAS POR NIVEL DE ESCOLARIDAD</v>
          </cell>
        </row>
        <row r="170">
          <cell r="B170" t="str">
            <v>0700G032 COSTO DE SUBSIDIO POR ALUMNO</v>
          </cell>
        </row>
        <row r="171">
          <cell r="B171" t="str">
            <v>0700G033 COSTO POR USUARIO ATENDIDO</v>
          </cell>
        </row>
        <row r="172">
          <cell r="B172" t="str">
            <v>0700G034 FINANCIACION DE MATRICULAS POR ICETEX</v>
          </cell>
        </row>
        <row r="173">
          <cell r="B173" t="str">
            <v>0700G035 INVERSION TOTAL POR BENEFICIARIO</v>
          </cell>
        </row>
        <row r="174">
          <cell r="B174" t="str">
            <v>0700G036 SEGUIMIENTO A LA EVALUACION Y ACTUALIZACION DE PROCESOS Y PROCEDIMIENTOS</v>
          </cell>
        </row>
        <row r="175">
          <cell r="B175" t="str">
            <v>0700G037 PROGRAMAS ACADEMICOS EDUCACION SUPERIOR IMPLANTADOS O EN OPERACION</v>
          </cell>
        </row>
        <row r="176">
          <cell r="B176" t="str">
            <v>0700G038 CONSULTAS POR COLECCIONES DE LIBROS QUE HACE PARTE DE LA BIBLIOTECA</v>
          </cell>
        </row>
        <row r="177">
          <cell r="B177" t="str">
            <v>08000000 SECTOR  INTERIOR Y JUSTICIA</v>
          </cell>
        </row>
        <row r="178">
          <cell r="B178" t="str">
            <v>0800G001 DISTRITOS JUDICIALES CREADOS</v>
          </cell>
        </row>
        <row r="179">
          <cell r="B179" t="str">
            <v>0800G002 SOLICITUDES ATENDIDAS</v>
          </cell>
        </row>
        <row r="180">
          <cell r="B180" t="str">
            <v>0800G003 REGISTROS INCORPORADOS</v>
          </cell>
        </row>
        <row r="181">
          <cell r="B181" t="str">
            <v>0800G004 EJECUCION DEL PROYECTO SEGUN CRONOGRAMA</v>
          </cell>
        </row>
        <row r="182">
          <cell r="B182" t="str">
            <v>0800G005 COBERTURA DE FORMACION A FUNCIONARIOS</v>
          </cell>
        </row>
        <row r="183">
          <cell r="B183" t="str">
            <v>0800G006 INTERCOMUNICACION E INTEGRACION DE USUARIOS RAMA JUDICIAL MEDIANTE LA CONEXION AL SISTEMA DE INFORMACION</v>
          </cell>
        </row>
        <row r="184">
          <cell r="B184" t="str">
            <v>0800G007 CONGESTIONAMIENTO Y REPRESAMIENTO DE PROCESOS</v>
          </cell>
        </row>
        <row r="185">
          <cell r="B185" t="str">
            <v>0800G008 IMPLEMENTACION DE ESTACIONES DE TRABAJO</v>
          </cell>
        </row>
        <row r="186">
          <cell r="B186" t="str">
            <v>0800G009 CUBRIMIENTO SISTEMA INFORMACION GESTION JUDICIAL</v>
          </cell>
        </row>
        <row r="187">
          <cell r="B187" t="str">
            <v>0800G010 PROCESOS EVACUADOS</v>
          </cell>
        </row>
        <row r="188">
          <cell r="B188" t="str">
            <v>0800G011 SERVICIOS DE INFORMACION OFRECIDOS INTRANET  /INTERNET DE LA RAMA JUDICIAL</v>
          </cell>
        </row>
        <row r="189">
          <cell r="B189" t="str">
            <v>0800G012 CUPOS PARA CAPACITACION SOLICITADOS</v>
          </cell>
        </row>
        <row r="190">
          <cell r="B190" t="str">
            <v>0800G013 CUPOS OFRECIDOS PARA CAPACITACION</v>
          </cell>
        </row>
        <row r="191">
          <cell r="B191" t="str">
            <v>0800G014 SEGUIMIENTO A LA EJECUCION ESTUDIOS DE MERCADO SEGUN CRONOGRAMA</v>
          </cell>
        </row>
        <row r="192">
          <cell r="B192" t="str">
            <v>0800G015 COSTO UNITARIO PROGRAMADO ESTADISTICAS</v>
          </cell>
        </row>
        <row r="193">
          <cell r="B193" t="str">
            <v>0800G016 COSTO UNITARIO EJECUTADO ESTADISTICAS</v>
          </cell>
        </row>
        <row r="194">
          <cell r="B194" t="str">
            <v>0800G017 RELACION COSTO UNITARIO PROGRAMADO VS EJECUTADO DE ESTADISTICAS</v>
          </cell>
        </row>
        <row r="195">
          <cell r="B195" t="str">
            <v>0800G018 COSTO UNITARIO PROGRAMADO LEGISLATIVO</v>
          </cell>
        </row>
        <row r="196">
          <cell r="B196" t="str">
            <v>0800G019 COSTO UNITARIO EJECUTADO LEGISLATIVO</v>
          </cell>
        </row>
        <row r="197">
          <cell r="B197" t="str">
            <v>0800G020 RELACION COSTO UNITARIO PROGRAMADO VS EJECUTADO LEGISLATIVO</v>
          </cell>
        </row>
        <row r="198">
          <cell r="B198" t="str">
            <v>0800G021 COSTO UNITARIO PROGRAMADO MAPA</v>
          </cell>
        </row>
        <row r="199">
          <cell r="B199" t="str">
            <v>0800G022 COSTO UNITARIO EJECUTADO MAPA</v>
          </cell>
        </row>
        <row r="200">
          <cell r="B200" t="str">
            <v>0800G023 RELACION COSTO UNITARIO PROGRAMADO VS EJECUTADO MAPA</v>
          </cell>
        </row>
        <row r="201">
          <cell r="B201" t="str">
            <v>0800G024 COSTO UNITARIO PROGRAMADO ARCHIVOS</v>
          </cell>
        </row>
        <row r="202">
          <cell r="B202" t="str">
            <v>0800G025 COSTO UNITARIO EJECUTADO ARCHIVOS</v>
          </cell>
        </row>
        <row r="203">
          <cell r="B203" t="str">
            <v>0800G026 RELACION COSTO UNITARIO PROGRAMADO VS EJECUTADO ARCHIVOS</v>
          </cell>
        </row>
        <row r="204">
          <cell r="B204" t="str">
            <v>0800G027 COSTO UNITARIO PROGRAMADO MODELOS</v>
          </cell>
        </row>
        <row r="205">
          <cell r="B205" t="str">
            <v>0800G028 COSTO UNITARIO EJECUTADO MODELOS</v>
          </cell>
        </row>
        <row r="206">
          <cell r="B206" t="str">
            <v>0800G029 RELACION COSTO UNITARIO PROGRAMADO VS EJECUTADO MODELOS</v>
          </cell>
        </row>
        <row r="207">
          <cell r="B207" t="str">
            <v>0800G030 COSTO INVERTIDO EN MEJORAMIENTO DE ESQUEMAS DE SEGURIDAD</v>
          </cell>
        </row>
        <row r="208">
          <cell r="B208" t="str">
            <v>0800G031 ASPIRANTES APROBADOS</v>
          </cell>
        </row>
        <row r="209">
          <cell r="B209" t="str">
            <v>0800G032 INVERSION HORA POR FUNCIONARIO CAPACITADO</v>
          </cell>
        </row>
        <row r="210">
          <cell r="B210" t="str">
            <v>0800G033 INVERSION HORA POR EMPLEADO CAPACITADO</v>
          </cell>
        </row>
        <row r="211">
          <cell r="B211" t="str">
            <v>0800G034 USUARIOS CON ACCESO A LA INFORMACION NACIONAL E INTERNACIONAL</v>
          </cell>
        </row>
        <row r="212">
          <cell r="B212" t="str">
            <v>0800G035 TIEMPO DE EJECUCION DEL PROYECTO</v>
          </cell>
        </row>
        <row r="213">
          <cell r="B213" t="str">
            <v>0800G036 ACTUALIZACION PAGINA WEB Y MEDIOS OPTICOS</v>
          </cell>
        </row>
        <row r="214">
          <cell r="B214" t="str">
            <v>0800G037 TASA DE PRODUCCION DE ACTIVIDADES</v>
          </cell>
        </row>
        <row r="215">
          <cell r="B215" t="str">
            <v>0800G038 TASA DE CUMPLIMIENTO DE ACTIVIDADES</v>
          </cell>
        </row>
        <row r="216">
          <cell r="B216" t="str">
            <v>0800G039 TASA DE CUMPLIMIENTO DE LA ASIGNACION PRESUPUESTAL</v>
          </cell>
        </row>
        <row r="217">
          <cell r="B217" t="str">
            <v>0800G040 CUBRIMIENTO ESTACIONES DE TRABAJO</v>
          </cell>
        </row>
        <row r="218">
          <cell r="B218" t="str">
            <v>0800G041 CUBRIMIENTO SISTEMA DE INFORMACION GESTION JUDICIAL</v>
          </cell>
        </row>
        <row r="219">
          <cell r="B219" t="str">
            <v>0800G042 EJECUCION ESTUDIOS DE MERCADO</v>
          </cell>
        </row>
        <row r="220">
          <cell r="B220" t="str">
            <v>09000000 SECTOR MEDIO AMBIENTE</v>
          </cell>
        </row>
        <row r="221">
          <cell r="B221" t="str">
            <v>0900G001 INFRACCIONES IMPUESTAS POR EXPLOTACION ILEGAL</v>
          </cell>
        </row>
        <row r="222">
          <cell r="B222" t="str">
            <v>0900G002 INCENTIVOS A LA REFORESTACION</v>
          </cell>
        </row>
        <row r="223">
          <cell r="B223" t="str">
            <v>0900G003 PAQUETES TECNOLOGICOS VALIDADOS E IMPLEMENTADOS DE APROVECHAMEINTO DE PRODUCTOS NO MADERABLES</v>
          </cell>
        </row>
        <row r="224">
          <cell r="B224" t="str">
            <v>0900G004 AREAS DE CUBRIMIENTO DEL SISTEMA DE PARQUES NACIONALES, SPNN</v>
          </cell>
        </row>
        <row r="225">
          <cell r="B225" t="str">
            <v>0900G005 AREAS DEL SISTEMA DE PARQUES NACIONALES, SPNN CON PLANES DE MANEJO</v>
          </cell>
        </row>
        <row r="226">
          <cell r="B226" t="str">
            <v>0900G006 NUEVAS AREAS DECLARADAS EN EL SISTEMA DE PARQUES NACIONALES, SPNN</v>
          </cell>
        </row>
        <row r="227">
          <cell r="B227" t="str">
            <v>0900G007 CUBRIMIENTO POR FUNCIONARIO DE LA UNIDAD ADMINISTRATIVA ESPECIAL DEL SISTEMA DE PARQUES NACIONALES, UAESPNN A LAS AREAS DEL SISTEMA DE PARQUES NACIONALES, SPNN</v>
          </cell>
        </row>
        <row r="228">
          <cell r="B228" t="str">
            <v>0900G008 AREAS DEL SISTEMA DE PARQUES NACIONALES, SPNN CON MANEJO INTERCULTURAL</v>
          </cell>
        </row>
        <row r="229">
          <cell r="B229" t="str">
            <v>0900G009 AREAS DEL SISTEMA DE PARQUE NACIONALES, SPNN CON ACUERDOS SOCIALES DE MANEJO</v>
          </cell>
        </row>
        <row r="230">
          <cell r="B230" t="str">
            <v>0900G010 AREAS DE RESERVA DE LA SOCIEDAD CIVIL REGISTRADAS</v>
          </cell>
        </row>
        <row r="231">
          <cell r="B231" t="str">
            <v>0900G011 AREAS NATURALES PROTEGIDAS DEL NIVEL LOCAL DECLARADAS</v>
          </cell>
        </row>
        <row r="232">
          <cell r="B232" t="str">
            <v>0900G012 AREAS NATURALES PROTEGIDAS  DECLARADAS POR LA CORPORACION AUTONOMA REGIONAL, CAR Y/O DEPARTAMENTOS.</v>
          </cell>
        </row>
        <row r="233">
          <cell r="B233" t="str">
            <v>0900G013 CUENCAS DECLARADAS EN ORDENAMIENTO Y CONSERVACION A NIVEL NACIONAL.</v>
          </cell>
        </row>
        <row r="234">
          <cell r="B234" t="str">
            <v>0900G014 INCENTIVOS OTORGADOS</v>
          </cell>
        </row>
        <row r="235">
          <cell r="B235" t="str">
            <v>0900G015 MUNICIPIOS CON PROGRAMA DE EDUCACION AMBIENTAL EN EL MANEJO INTEGRAL DE RESIDUOS SOLIDOS.</v>
          </cell>
        </row>
        <row r="236">
          <cell r="B236" t="str">
            <v>0900G016 ASESORIAS O ACOMPAÑAMIENTO A PROCESOS PRODUCTIVOS POR PARTE DEL MINAMBIENTE</v>
          </cell>
        </row>
        <row r="237">
          <cell r="B237" t="str">
            <v>0900G017 AREA ADQUIRIDA Y DEDICADA A LA CONSERVACION</v>
          </cell>
        </row>
        <row r="238">
          <cell r="B238" t="str">
            <v>0900G018 PRESUPUESTO APROBADO AL  SISTEMA DE PARQUES NACIONALES VS PRESUPUESTO REQUERIDO.</v>
          </cell>
        </row>
        <row r="239">
          <cell r="B239" t="str">
            <v>0900G019 CONSTRUCCION DE INFRAESTRUCTURA ECOTURISTICA DEL SISTEMA NACIONAL DE PARQUES, SPNN</v>
          </cell>
        </row>
        <row r="240">
          <cell r="B240" t="str">
            <v>0900G020 INFRAESTRUCTURA EN MANTENIMIENTO EN EL SISTEMA DE PARQUES NACIONALES, SPNN DE ECOTURISMO</v>
          </cell>
        </row>
        <row r="241">
          <cell r="B241" t="str">
            <v>0900G021 SISTEMAS REGIONALES Y LOCALES DE AREAS PROTEGIDAS ACOMPAÑADOS POR EL SISTEMA DE PARQUES NACIONALES, SPNN</v>
          </cell>
        </row>
        <row r="242">
          <cell r="B242" t="str">
            <v>0900G022 INCENTIVOS A LA CONSERVACION DEL MEDIO AMBIENTE OTORGADOS</v>
          </cell>
        </row>
        <row r="243">
          <cell r="B243" t="str">
            <v>0900G023 OTORGAMIENTO DE ACUERDOS A LA CONSERVACION DEL MEDIO AMBIENTE</v>
          </cell>
        </row>
        <row r="244">
          <cell r="B244" t="str">
            <v>0900G024 SEGUIMIENTO A LA FORMULACION DEL PROYECTO DE PROCESOS DE TECNOLOGIAS LIMPIAS</v>
          </cell>
        </row>
        <row r="245">
          <cell r="B245" t="str">
            <v>0900G025 MONTO DE CARGA CONTAMINANTE - DBO (MEDIDA CONTENIDA DE MATERIA ORGANICA BIODEGRADABLE)</v>
          </cell>
        </row>
        <row r="246">
          <cell r="B246" t="str">
            <v>0900G026 MONTO DE CARGA CONTAMINANTE - SST (MEDIDA DE SOLIDOS SUSPENDIDOS TOTALES)</v>
          </cell>
        </row>
        <row r="247">
          <cell r="B247" t="str">
            <v>0900G027 PROYECTOS PILOTO DE DESCONTAMINACION DE AGUAS</v>
          </cell>
        </row>
        <row r="248">
          <cell r="B248" t="str">
            <v>10000000 SECTOR ADMINISTRACION DEL ESTADO</v>
          </cell>
        </row>
        <row r="249">
          <cell r="B249" t="str">
            <v>1000G001 INGRESOS TRIBUTARIOS TERRITORIALES</v>
          </cell>
        </row>
        <row r="250">
          <cell r="B250" t="str">
            <v>1000G002 GASTOS DE FUNCIONAMIENTO ENTES TERRITORIALES</v>
          </cell>
        </row>
        <row r="251">
          <cell r="B251" t="str">
            <v>1000G003 CONTRATOS FIRMADOS PARA DAR CUMPLIMIENTO AL PROYECTO MAFP</v>
          </cell>
        </row>
        <row r="252">
          <cell r="B252" t="str">
            <v>1000G101 COBERTURA UNIDADES DE ATENCION Y ORIENTACION CONFORMADAS Y FORTALECIDAS</v>
          </cell>
        </row>
        <row r="253">
          <cell r="B253" t="str">
            <v>1000G102 EJECUCION PRESUPUESTAL VS APROPIAPIACION DEFINITIVA</v>
          </cell>
        </row>
        <row r="254">
          <cell r="B254" t="str">
            <v>1000G103 ALIANZAS FIRMADAS PARA AYUDA A DESPLAZADOS</v>
          </cell>
        </row>
        <row r="255">
          <cell r="B255" t="str">
            <v>1000G104 RETORNO DE FAMILIAS POR LA GESTION PROGRAMAS DE LA RED SOCIAL DE SOLIDARIDAD, RSS</v>
          </cell>
        </row>
        <row r="256">
          <cell r="B256" t="str">
            <v>1000G105 REDES TERRITORIALES CONFORMADAS</v>
          </cell>
        </row>
        <row r="257">
          <cell r="B257" t="str">
            <v>1000G106 AVANCE EN LA IMPLEMENTACION DE SISTEMAS DE MONITOREO Y SEGUIMIENTO</v>
          </cell>
        </row>
        <row r="258">
          <cell r="B258" t="str">
            <v>1000G107 NRO DE FAMILIAS RETORNADAS</v>
          </cell>
        </row>
        <row r="259">
          <cell r="B259" t="str">
            <v>1000G108 NRO DE FAMILIAS REUBICADAS</v>
          </cell>
        </row>
        <row r="260">
          <cell r="B260" t="str">
            <v>1000G109 ACCIONES DE FORTALECIMIENTO Y PROMOCION PARA LA CONFORMACION DE COMITES MUNICIPALES Y DEPARTAMENTALES</v>
          </cell>
        </row>
        <row r="261">
          <cell r="B261" t="str">
            <v>1000G110 ACCIONES DE FORTALECIMIENTO INSTITUCIONAL EMPRENDIDAS</v>
          </cell>
        </row>
        <row r="262">
          <cell r="B262" t="str">
            <v>1000G111 ACCIONES DE CAPACITACION PARA FORTALECIMIENTO DE REDES COMUNITARIAS EMPRENDIDAS</v>
          </cell>
        </row>
        <row r="263">
          <cell r="B263" t="str">
            <v>1000G112 PLANES PARA GARANTIZAR LA PROTECCION Y SEGURIDAD A LA POBLACION</v>
          </cell>
        </row>
        <row r="264">
          <cell r="B264" t="str">
            <v>1000G113 ESTRATEGIAS PARA ORGANIZAR Y FORTALECER LOS PROCESOS SOCIALES, COMUNITARIOS IMPLEMENTADOS</v>
          </cell>
        </row>
        <row r="265">
          <cell r="B265" t="str">
            <v>1000G114 ESTRATEGIAS PARA ORGANIZAR Y FORTALECER LA ADMINISTRACION PUBLICA REALIZADOS</v>
          </cell>
        </row>
        <row r="266">
          <cell r="B266" t="str">
            <v>1000G115 PLANES Y ESTRATEGIAS PARA ORGANIZAR Y FORTALECER INCORPORACION CON LA COMUNIDAD RECEPTORA</v>
          </cell>
        </row>
        <row r="267">
          <cell r="B267" t="str">
            <v>1000G201 EJECUCION REAL DEL GASTO PUBLICO</v>
          </cell>
        </row>
        <row r="268">
          <cell r="B268" t="str">
            <v>1000G202 IMPLEMENTACION DEL SISTEMA DE GESTION</v>
          </cell>
        </row>
        <row r="269">
          <cell r="B269" t="str">
            <v>1000G203 IMPLEMENTACION DEL SISTEMA DATAWAREHOUSE</v>
          </cell>
        </row>
        <row r="270">
          <cell r="B270" t="str">
            <v>1000G204 IMPLEMENTACION DEL SISTEMA DE SEGURIDAD</v>
          </cell>
        </row>
        <row r="271">
          <cell r="B271" t="str">
            <v>1000G205 TIEMPO DE EJECUCION DE PROYECTO</v>
          </cell>
        </row>
        <row r="272">
          <cell r="B272" t="str">
            <v>1000G206 RECURSO INVERTIDOS POR UNIDAD DE EQUIPO REPARADO POR LA ENTIDAD</v>
          </cell>
        </row>
        <row r="273">
          <cell r="B273" t="str">
            <v>1000G207 RECURSOS INVERTIDOS POR LA ENTIDAD EN INFRAESTRUCTURA</v>
          </cell>
        </row>
        <row r="274">
          <cell r="B274" t="str">
            <v>1000G208 COSTOS DE RENOVACION DE EQUIPOS FRENTE AL COSTO DEL MISMO</v>
          </cell>
        </row>
        <row r="275">
          <cell r="B275" t="str">
            <v>1000G209 COSTO HORA DE INVERSION EN CAPACITACION A FUNCIONARIOS</v>
          </cell>
        </row>
        <row r="276">
          <cell r="B276" t="str">
            <v>1000G301 PUBLICACION DE DOCUMENTOS</v>
          </cell>
        </row>
        <row r="277">
          <cell r="B277" t="str">
            <v>1000G302 REUNIONES ATENDIDAS</v>
          </cell>
        </row>
        <row r="278">
          <cell r="B278" t="str">
            <v>1000G303 AVANCE DE LA PROGRAMACION DE PROYECTOS (IMPULSADOS, APOYADOS, FINNACIADOS, ETC)</v>
          </cell>
        </row>
        <row r="279">
          <cell r="B279" t="str">
            <v>1000G304 PROYECTOS Y/O PROGRAMAS EXITOSOS DEL  PROGRAMA  PLAN CARIBE</v>
          </cell>
        </row>
        <row r="280">
          <cell r="B280" t="str">
            <v>1000G305 GESTION DEL PROGRAMA PLAN CARIBE</v>
          </cell>
        </row>
        <row r="281">
          <cell r="B281" t="str">
            <v>1000G306 FUNCIONARIOS CAPACITADOS EN PROYECTOS</v>
          </cell>
        </row>
        <row r="282">
          <cell r="B282" t="str">
            <v>1000G307 ENTIDADES CAPACITADAS EN PROYECTOS</v>
          </cell>
        </row>
        <row r="283">
          <cell r="B283" t="str">
            <v>1000G308 CUMPLIMIENTO A CRONOGRAMA DE IMPLEMENTACION DEL SINAGEP</v>
          </cell>
        </row>
        <row r="284">
          <cell r="B284" t="str">
            <v>1000G310 COBERTURA DE ACOMPAÑAMIENTO TERRITORIAL</v>
          </cell>
        </row>
        <row r="285">
          <cell r="B285" t="str">
            <v>1000G311 PROYECTOS DE ASESORIA</v>
          </cell>
        </row>
        <row r="286">
          <cell r="B286" t="str">
            <v>1000G312 ACTIVIDADES DE CAPACITACION</v>
          </cell>
        </row>
        <row r="287">
          <cell r="B287" t="str">
            <v>1000G313 RECURSOS UTILIZADOS EN PUBLICACIONES</v>
          </cell>
        </row>
        <row r="288">
          <cell r="B288" t="str">
            <v>1000G314 RECURSOS INVERTIDOS EN REPOSICION DE EQUIPOS</v>
          </cell>
        </row>
        <row r="289">
          <cell r="B289" t="str">
            <v>1000G315 RECURSOS UTILIZADOS EN MANTENIMIENTO</v>
          </cell>
        </row>
        <row r="290">
          <cell r="B290" t="str">
            <v>1000G316 RECURSOS UTILIZADOS EN MATERIALES Y SUMINISTROS</v>
          </cell>
        </row>
        <row r="291">
          <cell r="B291" t="str">
            <v>1000G317 UTILIZACION DE CUPOS OFRECIDOS EN LOS PROGRAMAS DE BIENESTAR SOCIAL</v>
          </cell>
        </row>
        <row r="292">
          <cell r="B292" t="str">
            <v>1000G318 DEPURACION (REVISION) CUENTA DE PROPIEDAD Y EQUIPO</v>
          </cell>
        </row>
        <row r="293">
          <cell r="B293" t="str">
            <v>1000G319 CONVENIOS FIRMADOS PARA LA PREPARACION DE PROYECTOS (QUE CONTARON CON ASESORIA POR PARTE DEL DNP)</v>
          </cell>
        </row>
        <row r="294">
          <cell r="B294" t="str">
            <v>1000G401 PROGRAMACION AVANCE A DE PROYECTOS DAS.</v>
          </cell>
        </row>
        <row r="295">
          <cell r="B295" t="str">
            <v>1000G501 RESPUESTA A REQUERIMIENTOS O SOLICITUDES</v>
          </cell>
        </row>
        <row r="296">
          <cell r="B296" t="str">
            <v>1000G502 SOLUCIONES INFORMATICAS IMPLEMENTADAS</v>
          </cell>
        </row>
        <row r="297">
          <cell r="B297" t="str">
            <v>11000000 SECTOR AGROPECUARIO</v>
          </cell>
        </row>
        <row r="298">
          <cell r="B298" t="str">
            <v>1100G001 CARTERA AGROPECUARIA POR LINEA DE CREDITO</v>
          </cell>
        </row>
        <row r="299">
          <cell r="B299" t="str">
            <v>1100G002 ALIANZAS FIRMADAS FRENTE A DEMANDA DE CONSTITUCION DE ALIANZAS</v>
          </cell>
        </row>
        <row r="300">
          <cell r="B300" t="str">
            <v>1100G003 ALIANZAS ESTRATEGICAS FIRMADAS PARA ADECUACION DE TIERRAS</v>
          </cell>
        </row>
        <row r="301">
          <cell r="B301" t="str">
            <v>1100G004 LABORATORIOS Y CENTROS DE DIAGNOSTICO PARA LA  PREVENCION Y CONTROL DE LA SANIDAD AGROPECUARIA EN OPERACION</v>
          </cell>
        </row>
        <row r="302">
          <cell r="B302" t="str">
            <v>1100G005 AREAS LIBRES DE PLAGAS</v>
          </cell>
        </row>
        <row r="303">
          <cell r="B303" t="str">
            <v>1100G006 FUNCIONARIOS CAPACITADOS A NIVEL DE POSGRADO</v>
          </cell>
        </row>
        <row r="304">
          <cell r="B304" t="str">
            <v>1100G007 CAPACITACION NO FORMAL A FUNCIONARIOS</v>
          </cell>
        </row>
        <row r="305">
          <cell r="B305" t="str">
            <v>1100G009 CAPACITACION Y FORTALECIMIENTO DE ORGANIZACIONES AFRO COLOMBIANAS</v>
          </cell>
        </row>
        <row r="306">
          <cell r="B306" t="str">
            <v>1100G010 COFINANCIACIONES OBTENIDAS</v>
          </cell>
        </row>
        <row r="307">
          <cell r="B307" t="str">
            <v>1100G011 COFINANCIACION A PROYECTOS</v>
          </cell>
        </row>
        <row r="308">
          <cell r="B308" t="str">
            <v>1100G012 COMERCIALIZACION DE SERVICIOS AMBIENTALES EN LOS TERRITORIOS DE COMUNIDADES NEGRAS</v>
          </cell>
        </row>
        <row r="309">
          <cell r="B309" t="str">
            <v>1100G013 CONVENIOS FIRMADOS CON ENTES TERRITORIALES</v>
          </cell>
        </row>
        <row r="310">
          <cell r="B310" t="str">
            <v>1100G014 CONVENIOS FIRMADOS CON ENTES PUBLICOS NACIONALES  Y PRIVADOS</v>
          </cell>
        </row>
        <row r="311">
          <cell r="B311" t="str">
            <v>1100G015 CONVENIOS FIRMADOS O FORTALECIDOS</v>
          </cell>
        </row>
        <row r="312">
          <cell r="B312" t="str">
            <v>1100G016 CURSOS DE CAPACITACION Y TRANSFERENCIAS DE TECNOLOGIAS REALIZADOS</v>
          </cell>
        </row>
        <row r="313">
          <cell r="B313" t="str">
            <v>1100G017 EFECTIVIDAD DEL RECAUDO</v>
          </cell>
        </row>
        <row r="314">
          <cell r="B314" t="str">
            <v>1100G018 ESPECIES VEGETALES CON TECNOLOGIA IDENTIFICADA PARA EVALUACION DE RIESGOS DERIVADOS DEL USO DE ORGANISMOS MODIFICADOS GENETICAMENTE</v>
          </cell>
        </row>
        <row r="315">
          <cell r="B315" t="str">
            <v>1100G019 COBERTURA DE ADECUACION DE TIERRAS</v>
          </cell>
        </row>
        <row r="316">
          <cell r="B316" t="str">
            <v>1100G020 INFRACCIONES POR EXPLOTACION ILEGAL</v>
          </cell>
        </row>
        <row r="317">
          <cell r="B317" t="str">
            <v>1100G021 DIAGNOSTICOS GENERADOS</v>
          </cell>
        </row>
        <row r="318">
          <cell r="B318" t="str">
            <v>1100G022 AREA ADECUADA QUE SE INCORPORAN EN PEQUEÑA ESCALA ACUICOLA</v>
          </cell>
        </row>
        <row r="319">
          <cell r="B319" t="str">
            <v>1100G023 AREA ATENDIDA CON CUBRIMIENTO DE INCENTIVO FINANCIERO</v>
          </cell>
        </row>
        <row r="320">
          <cell r="B320" t="str">
            <v>1100G024 PAQUETES TECNOLOGICOS DE ESPECIES PROMISORIAS RECOMENDADOS PARA TRANSFERENCIA A PRODUCTORES</v>
          </cell>
        </row>
        <row r="321">
          <cell r="B321" t="str">
            <v>1100G025 PLANES DE ORDENAMIENTO Y MANEJO DE RECURSOS PESQUEROS</v>
          </cell>
        </row>
        <row r="322">
          <cell r="B322" t="str">
            <v>1100G026 POBLACION AFRO COLOMBIANA BENEFICIADA CON TIERRA</v>
          </cell>
        </row>
        <row r="323">
          <cell r="B323" t="str">
            <v>1100G027 PRODUCCION AGROPECUARIA CON INCENTIVOS A LA COMERCIALIZACION</v>
          </cell>
        </row>
        <row r="324">
          <cell r="B324" t="str">
            <v>1100G028 AREA CONSTITUIDA O AMPLIADA EN RESGUARDOS INDIGENAS</v>
          </cell>
        </row>
        <row r="325">
          <cell r="B325" t="str">
            <v>1100G029 AREA TITULADA</v>
          </cell>
        </row>
        <row r="326">
          <cell r="B326" t="str">
            <v>1100G030 CARTERA COMPRADA</v>
          </cell>
        </row>
        <row r="327">
          <cell r="B327" t="str">
            <v>1100G031 FAMILIAS BENEFICIADAS CON ADQUISICION DE TIERRAS</v>
          </cell>
        </row>
        <row r="328">
          <cell r="B328" t="str">
            <v>1100G032 AREA ADQUIRIDAS PARA CAMPESINOS</v>
          </cell>
        </row>
        <row r="329">
          <cell r="B329" t="str">
            <v>1100G033 INSUMOS AGRICOLAS QUE NO CUMPLEN CON LA CALIDAD OFRECIDA POR LOS PRODUCTORES</v>
          </cell>
        </row>
        <row r="330">
          <cell r="B330" t="str">
            <v>1100G034 INSUMOS PECUARIOS QUE NO CUMPLEN CON LOS REQUISITOS DE CALIDAD</v>
          </cell>
        </row>
        <row r="331">
          <cell r="B331" t="str">
            <v>1100G035 AREA DE INFRAESTRUCTURA MEJORADA</v>
          </cell>
        </row>
        <row r="332">
          <cell r="B332" t="str">
            <v>1100G036 MICROEMPRESARIOS BENEFICIADOS</v>
          </cell>
        </row>
        <row r="333">
          <cell r="B333" t="str">
            <v>1100G037 PREDIOS AJUSTADOS AL CRITERIO DE CONCENTRACION PARCELARIA</v>
          </cell>
        </row>
        <row r="334">
          <cell r="B334" t="str">
            <v>1100G038 RESGUARDOS INDIGENAS CONSTITUIDOS</v>
          </cell>
        </row>
        <row r="335">
          <cell r="B335" t="str">
            <v>1100G039 INVESTIGACION ESTABLECIDAS EN CADENAS</v>
          </cell>
        </row>
        <row r="336">
          <cell r="B336" t="str">
            <v>1100G040 DESARROLLO DE CADENAS</v>
          </cell>
        </row>
        <row r="337">
          <cell r="B337" t="str">
            <v>1100G041 SOLUCIONES DE VIVIENDA</v>
          </cell>
        </row>
        <row r="338">
          <cell r="B338" t="str">
            <v>1100G042 TITULOS EXPEDIDOS</v>
          </cell>
        </row>
        <row r="339">
          <cell r="B339" t="str">
            <v>1100G043 VACUNACION CONTRA LA FIEBRE AFTOSA EN BOVINOS</v>
          </cell>
        </row>
        <row r="340">
          <cell r="B340" t="str">
            <v>1100G044 PRODUCTOS CON CADENAS ESTABLECIDAS</v>
          </cell>
        </row>
        <row r="341">
          <cell r="B341" t="str">
            <v>1100G045 PROTECCION DE DERECHOS LA PROPIEDAD INTELECTUAL EN VARIEDADES VEGETALES</v>
          </cell>
        </row>
        <row r="342">
          <cell r="B342" t="str">
            <v>1100G046 TIERRAS TITULADAS COLECTIVAMENTE A LAS COMUNIDADES NEGRAS</v>
          </cell>
        </row>
        <row r="343">
          <cell r="B343" t="str">
            <v>1100G047 TITULOS COLECTIVOS EXPEDIDOS</v>
          </cell>
        </row>
        <row r="344">
          <cell r="B344" t="str">
            <v>1100G048 VALOR SUBSIDIO DE TIERRA OTORGADOS POR FAMILIA</v>
          </cell>
        </row>
        <row r="345">
          <cell r="B345" t="str">
            <v>12000000 SECTOR SANEAMIENTO BASICO</v>
          </cell>
        </row>
        <row r="346">
          <cell r="B346" t="str">
            <v>1200G001 KILOMETROS DE RED DOMICILIARIA ATENDIDOS</v>
          </cell>
        </row>
        <row r="347">
          <cell r="B347" t="str">
            <v>1200G002 EMPRESAS EFICIENTES</v>
          </cell>
        </row>
        <row r="348">
          <cell r="B348" t="str">
            <v>1200G003 INSTRUMENTOS DE ASISTENCIA TECNICA DESARROLLADOS</v>
          </cell>
        </row>
        <row r="349">
          <cell r="B349" t="str">
            <v>1200G004 CONVENIOS O ACUERDOS SUSCRITOS CON MUNICIPIOS PARA LA ESTRUCTURACION DE ESQUEMAS SOLIDARIOS</v>
          </cell>
        </row>
        <row r="350">
          <cell r="B350" t="str">
            <v>13000000 SECTOR TRABAJO Y SEGURIDAD SOCIAL</v>
          </cell>
        </row>
        <row r="351">
          <cell r="B351" t="str">
            <v>1300G001 ENTES TERRITORIALES CON LOS CUALES EL ICBF HA CONCERTADO LA INCLUSION DE PROYECTOS DE NIÑEZ Y FAMILIA EN EL PLAN DE DESARROLLO TERRITORIAL</v>
          </cell>
        </row>
        <row r="352">
          <cell r="B352" t="str">
            <v>1300G002 FAMILIAS DESPLAZADAS ATENDIDAS POR LA RED DE SOLIDARIDAD SOCIAL</v>
          </cell>
        </row>
        <row r="353">
          <cell r="B353" t="str">
            <v>1300G003 PROCESOS PRODUCTIVOS AGRICOLAS EN  IMPLEMENTACION</v>
          </cell>
        </row>
        <row r="354">
          <cell r="B354" t="str">
            <v>1300G004 PROGRAMAS DE DESARROLLO Y PAZ EN IMPLEMENTACION</v>
          </cell>
        </row>
        <row r="355">
          <cell r="B355" t="str">
            <v>1300G005 PROYECTOS EN IMPLEMENTACION QUE CONTRARRESTEN EL DETERIORO AMBIENTAL PRODUCIDO POR CULTIVOS ILICITOS</v>
          </cell>
        </row>
        <row r="356">
          <cell r="B356" t="str">
            <v>1300G006 RECAUDO DE APORTES PARAFISCALES</v>
          </cell>
        </row>
        <row r="357">
          <cell r="B357" t="str">
            <v>1300G007 INGRESOS RECAUDADOS POR PRODUCCION DE CENTROS</v>
          </cell>
        </row>
        <row r="358">
          <cell r="B358" t="str">
            <v>1300G008 PRESUPUESTO EJECUTADO POR ADMINISTRACION EDUCATIVA Y APOYO A LA FORMACION</v>
          </cell>
        </row>
        <row r="359">
          <cell r="B359" t="str">
            <v>1300G009 RECAUDO DE APORTES FONDO INDUSTRIA DE LA CONSTRUCCION, FIC</v>
          </cell>
        </row>
        <row r="360">
          <cell r="B360" t="str">
            <v>1300G010 RECURSOS PRESUPUESTALES ASIGNADOS PARA ACTUALIZACION O ELABORACION DE DISEÑOS CURRICULARES</v>
          </cell>
        </row>
        <row r="361">
          <cell r="B361" t="str">
            <v>1300G011 RECURSOS PRESUPUESTALES ASIGNADOS PARA DOTACION Y SUSTITUCION DE EQUIPOS</v>
          </cell>
        </row>
        <row r="362">
          <cell r="B362" t="str">
            <v>1300G012 RECURSOS PRESUPUESTALES ASIGNADOS PARA LA ADECUACION DE EDIFICIOS</v>
          </cell>
        </row>
        <row r="363">
          <cell r="B363" t="str">
            <v>1300G013 RECURSOS QUE RESPALDAN EL PAGO DE LAS MESADAS PENSIONALES</v>
          </cell>
        </row>
        <row r="364">
          <cell r="B364" t="str">
            <v>1300G014 RECOPILACION DE INFORMACION DE LAS ADMINISTRADORAS DE PLANES DE BENEFICIOS, APB</v>
          </cell>
        </row>
        <row r="365">
          <cell r="B365" t="str">
            <v>1300G015 CANTIDAD DE CASOS IRREGULARES DETECTADOS</v>
          </cell>
        </row>
        <row r="366">
          <cell r="B366" t="str">
            <v>14000000 SECTOR VIVIENDA Y DESARROLLO URBANO</v>
          </cell>
        </row>
        <row r="367">
          <cell r="B367" t="str">
            <v>1400G001 RECURSOS DESTINADOS A  LA  CONSTRUCCION DE VIVIENDA DE INTERES  SOCIAL</v>
          </cell>
        </row>
        <row r="368">
          <cell r="B368" t="str">
            <v>1400G002 MUNICIPIOS CON PLANES DE ORDENAMIENTO TERRITORIAL, POT´S ADOPTADOS</v>
          </cell>
        </row>
        <row r="369">
          <cell r="B369" t="str">
            <v>1400G003 MUNICIPIOS QUE HA REALIZADO MODIFICACIONES AL POT POR VARIABLE DE AMENAZAS Y RIESGOS</v>
          </cell>
        </row>
        <row r="370">
          <cell r="B370" t="str">
            <v>1400G004 PREDIOS LEGALIZADOS</v>
          </cell>
        </row>
        <row r="371">
          <cell r="B371" t="str">
            <v>1400G005 AVANCE EN TIEMPO DEL PROYECTO.</v>
          </cell>
        </row>
        <row r="372">
          <cell r="B372" t="str">
            <v>1400G006 NORMAS DE CALIDAD DE VIVIENDA INCORPORADAS AL SISTEMA PRODUCTIVO</v>
          </cell>
        </row>
        <row r="373">
          <cell r="B373" t="str">
            <v>15000000 SECTOR DESARROLLO COMUNITARIO</v>
          </cell>
        </row>
        <row r="374">
          <cell r="B374" t="str">
            <v>1500G001 PRESUPUESTO EJECUTADO EN PROGRAMAS DIRIGIDOS A COMUNIDADES CAMPESINAS</v>
          </cell>
        </row>
        <row r="375">
          <cell r="B375" t="str">
            <v>1500G002 GASTOS DE INVER Y FUNCIONAMIENTO .</v>
          </cell>
        </row>
        <row r="376">
          <cell r="B376" t="str">
            <v>17000000 SECTOR TURISMO</v>
          </cell>
        </row>
        <row r="377">
          <cell r="B377" t="str">
            <v>1700G001 ASIGNACION DE RECURSOS SECTOR TURISMO</v>
          </cell>
        </row>
        <row r="378">
          <cell r="B378" t="str">
            <v>1700G002 CUBRIMIENTO DE ATRACTIVOS TURISTICOS CON VIGILANCIA</v>
          </cell>
        </row>
        <row r="379">
          <cell r="B379" t="str">
            <v>1700G003 EFECTIVOS DE POLICIA TURISTICA REQUERIDOS</v>
          </cell>
        </row>
        <row r="380">
          <cell r="B380" t="str">
            <v>1700G004 INVERSION EN ADQUISICION Y EQUIPOS DENTRO DEL PRESUPUESTO DE LA ENTIDAD</v>
          </cell>
        </row>
        <row r="381">
          <cell r="B381" t="str">
            <v>1700G005 INVERSION EN ACTIVIDADES DE CAPACITACION TURISTICA DENTRO DEL PRESUPUESTO DE LA ENTIDAD</v>
          </cell>
        </row>
        <row r="382">
          <cell r="B382" t="str">
            <v>1700G006 CUBRIMIENTO CON PUNTOS DE INFORMACION Y CONTROL</v>
          </cell>
        </row>
        <row r="383">
          <cell r="B383" t="str">
            <v>1700G007 PUESTOS DE INFORMACION Y CONTROL EN DESTINOS TURISTICOS</v>
          </cell>
        </row>
        <row r="384">
          <cell r="B384" t="str">
            <v>1700G008 PARTICIPACION EN REUNIONES TECNICAS</v>
          </cell>
        </row>
        <row r="385">
          <cell r="B385" t="str">
            <v>1700G009 INVERSION EN ACTIVIDADES DE APROVECHAMIENTO Y PARTICIPACION DENTRO DEL PRESUPUESTO DE LA ENTIDAD</v>
          </cell>
        </row>
        <row r="386">
          <cell r="B386" t="str">
            <v>1700G010 DIVISAS RECIBIDAS POR TURISMO</v>
          </cell>
        </row>
        <row r="387">
          <cell r="B387" t="str">
            <v>1700G011 QUEJAS Y RECLAMOS CONTRA PRESTADORES DE SERVICIOS TURISTICOS ANTES DE LA CERTIFICACION.</v>
          </cell>
        </row>
        <row r="388">
          <cell r="B388" t="str">
            <v>1700G012 QUEJAS Y RECLAMOS CONTRA PRESTADORES DE SERVICIOS TURISTICOS DESPUES DE LA CERTIFICACION</v>
          </cell>
        </row>
        <row r="389">
          <cell r="B389" t="str">
            <v>1700G013 RECURSOS INVERTIDOS EN LICITACION ABIERTAS</v>
          </cell>
        </row>
        <row r="390">
          <cell r="B390" t="str">
            <v>19000000 SECTOR ARTESANIAS</v>
          </cell>
        </row>
        <row r="391">
          <cell r="B391" t="str">
            <v>1900G001 COSTO POR ARTESANO ATENDIDO POR ACTIVIDADES ORGANIZADAS O LIDERADAS POR ARTESANIAS DE COLOMBIA</v>
          </cell>
        </row>
        <row r="392">
          <cell r="B392" t="str">
            <v>20000000 CIENCIA Y TECNOLOGIA</v>
          </cell>
        </row>
        <row r="393">
          <cell r="B393" t="str">
            <v>2000G001 VALOR TOTAL QUE DEMANDA LA CONVOCATORIA DE LOS PROYECTOS</v>
          </cell>
        </row>
        <row r="394">
          <cell r="B394" t="str">
            <v>2000G002 EXCEDENTES DE APROPIACION DEL RUBRO</v>
          </cell>
        </row>
        <row r="395">
          <cell r="B395" t="str">
            <v>2000G003 MONTO DE LOS RECURSOS ASIGNADOS A LOS PROYECTOS</v>
          </cell>
        </row>
        <row r="396">
          <cell r="B396" t="str">
            <v>2000G004 MONTO DE LOS RECURSOS DE CONTRAPARTIDA MOVILIZADOS</v>
          </cell>
        </row>
        <row r="397">
          <cell r="B397" t="str">
            <v>2000G005 MONTO DE LOS RECURSOS EJECUTADOS</v>
          </cell>
        </row>
        <row r="398">
          <cell r="B398" t="str">
            <v>2000G006 MONTO TOTAL DE LAS GARANTIAS OTORGADAS</v>
          </cell>
        </row>
        <row r="399">
          <cell r="B399" t="str">
            <v>2000G007 MONTO TOTAL DE RECURSOS DESTINADOS AL RUBRO.</v>
          </cell>
        </row>
        <row r="400">
          <cell r="B400" t="str">
            <v>2000G008 MONTO TOTAL DE RECURSOS EJECUTADOS..</v>
          </cell>
        </row>
        <row r="401">
          <cell r="B401" t="str">
            <v>2000G009 MONTO TOTAL DE RECURSOS EJECUTADOS PARA AFIANZAR LA APROPIACION SOCIAL DEL CONOCIMIENTO</v>
          </cell>
        </row>
        <row r="402">
          <cell r="B402" t="str">
            <v>2000G010 PRESUPUESTO EJECUTADO FRENTE A PRESUPUESTO ASIGNADO.</v>
          </cell>
        </row>
        <row r="403">
          <cell r="B403" t="str">
            <v>2000G011 RELACION DE LOS FONDOS DE CONTRAPARTIDA CON RESPECTO AL APORTE NACIONAL</v>
          </cell>
        </row>
      </sheetData>
      <sheetData sheetId="17"/>
      <sheetData sheetId="18"/>
      <sheetData sheetId="19"/>
      <sheetData sheetId="20"/>
      <sheetData sheetId="21"/>
      <sheetData sheetId="22">
        <row r="2">
          <cell r="S2" t="str">
            <v>Si</v>
          </cell>
        </row>
        <row r="3">
          <cell r="S3" t="str">
            <v>No</v>
          </cell>
        </row>
      </sheetData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1"/>
      <sheetName val="PR 0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PR_1"/>
      <sheetName val="Itemes Renovación"/>
      <sheetName val="FECHAS DE CORTE"/>
      <sheetName val="Informacion General"/>
      <sheetName val="TARIFAS"/>
      <sheetName val="Personalizar"/>
      <sheetName val="Equipo"/>
      <sheetName val="materiales"/>
      <sheetName val="otros"/>
      <sheetName val="FIBRA ÓPTICA"/>
      <sheetName val="Formulas"/>
      <sheetName val="INDICE"/>
      <sheetName val="DISTANCIA"/>
      <sheetName val="PERSONAL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2103mar%20.xls"/>
      <sheetName val="ELECTRICO"/>
      <sheetName val="Vuelta"/>
      <sheetName val="Análisis de precios"/>
      <sheetName val="Hoja1"/>
      <sheetName val="BASE"/>
      <sheetName val="1_Preliminares"/>
      <sheetName val="M.Obra"/>
      <sheetName val="días habiles 2015"/>
      <sheetName val="INS"/>
      <sheetName val="Ppto"/>
      <sheetName val="Plan auditoría"/>
    </sheetNames>
    <sheetDataSet>
      <sheetData sheetId="0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0.28999996185302734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0.25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1">
        <row r="2">
          <cell r="A2" t="str">
            <v>INVÍAS - TERRITORIAL CORDOBA - GRUPO 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gdalena PIR 2008"/>
    </sheetNames>
    <sheetDataSet>
      <sheetData sheetId="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B1"/>
    </sheetNames>
    <sheetDataSet>
      <sheetData sheetId="0"/>
      <sheetData sheetId="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cre PIR 2008"/>
    </sheetNames>
    <sheetDataSet>
      <sheetData sheetId="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-02"/>
    </sheetNames>
    <sheetDataSet>
      <sheetData sheetId="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ARIÑO"/>
    </sheetNames>
    <sheetDataSet>
      <sheetData sheetId="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B APU"/>
    </sheetNames>
    <sheetDataSet>
      <sheetData sheetId="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_Cancha"/>
      <sheetName val="AIU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  <sheetName val="c2.5y2.6"/>
      <sheetName val="C.LABORALES"/>
    </sheetNames>
    <sheetDataSet>
      <sheetData sheetId="0">
        <row r="3">
          <cell r="C3" t="str">
            <v>CANCHA MÚLTIPLE 750 m2  ZONA ALTA "SUELO E"</v>
          </cell>
        </row>
        <row r="14">
          <cell r="J14" t="str">
            <v>M³</v>
          </cell>
        </row>
        <row r="15">
          <cell r="J15" t="str">
            <v>M²</v>
          </cell>
        </row>
        <row r="16">
          <cell r="J16" t="str">
            <v>M</v>
          </cell>
        </row>
        <row r="17">
          <cell r="J17" t="str">
            <v>Kg</v>
          </cell>
        </row>
        <row r="18">
          <cell r="J18" t="str">
            <v>Un</v>
          </cell>
        </row>
      </sheetData>
      <sheetData sheetId="1">
        <row r="3">
          <cell r="C3" t="str">
            <v>CANCHA MÚLTIPLE 750 m2  ZONA ALTA "SUELO E"</v>
          </cell>
        </row>
      </sheetData>
      <sheetData sheetId="2">
        <row r="26">
          <cell r="A26" t="str">
            <v>W09</v>
          </cell>
        </row>
      </sheetData>
      <sheetData sheetId="3">
        <row r="52">
          <cell r="I52">
            <v>44314</v>
          </cell>
        </row>
      </sheetData>
      <sheetData sheetId="4">
        <row r="48">
          <cell r="I48">
            <v>27898</v>
          </cell>
        </row>
      </sheetData>
      <sheetData sheetId="5">
        <row r="51">
          <cell r="R51">
            <v>99040</v>
          </cell>
        </row>
      </sheetData>
      <sheetData sheetId="6">
        <row r="53">
          <cell r="I53">
            <v>69159.47</v>
          </cell>
        </row>
      </sheetData>
      <sheetData sheetId="7">
        <row r="53">
          <cell r="I53">
            <v>628533.33799999999</v>
          </cell>
        </row>
      </sheetData>
      <sheetData sheetId="8">
        <row r="4">
          <cell r="A4" t="str">
            <v>A</v>
          </cell>
        </row>
      </sheetData>
      <sheetData sheetId="9">
        <row r="1">
          <cell r="A1" t="str">
            <v xml:space="preserve">Codigo </v>
          </cell>
        </row>
      </sheetData>
      <sheetData sheetId="10">
        <row r="37">
          <cell r="A37" t="str">
            <v>MO-01</v>
          </cell>
        </row>
      </sheetData>
      <sheetData sheetId="11" refreshError="1"/>
      <sheetData sheetId="12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IGAS AEREA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12"/>
  <sheetViews>
    <sheetView workbookViewId="0">
      <selection sqref="A1:G4"/>
    </sheetView>
  </sheetViews>
  <sheetFormatPr baseColWidth="10" defaultRowHeight="14.4"/>
  <cols>
    <col min="1" max="1" width="5.6640625" bestFit="1" customWidth="1"/>
    <col min="2" max="2" width="8.6640625" customWidth="1"/>
    <col min="3" max="3" width="72.109375" customWidth="1"/>
    <col min="4" max="4" width="11" bestFit="1" customWidth="1"/>
    <col min="5" max="5" width="15.44140625" customWidth="1"/>
    <col min="6" max="6" width="14.109375" customWidth="1"/>
    <col min="7" max="7" width="21" customWidth="1"/>
  </cols>
  <sheetData>
    <row r="1" spans="1:7">
      <c r="A1" s="178" t="s">
        <v>74</v>
      </c>
      <c r="B1" s="179"/>
      <c r="C1" s="179"/>
      <c r="D1" s="179"/>
      <c r="E1" s="179"/>
      <c r="F1" s="179"/>
      <c r="G1" s="180"/>
    </row>
    <row r="2" spans="1:7">
      <c r="A2" s="181"/>
      <c r="B2" s="182"/>
      <c r="C2" s="182"/>
      <c r="D2" s="182"/>
      <c r="E2" s="182"/>
      <c r="F2" s="182"/>
      <c r="G2" s="183"/>
    </row>
    <row r="3" spans="1:7">
      <c r="A3" s="181"/>
      <c r="B3" s="182"/>
      <c r="C3" s="182"/>
      <c r="D3" s="182"/>
      <c r="E3" s="182"/>
      <c r="F3" s="182"/>
      <c r="G3" s="183"/>
    </row>
    <row r="4" spans="1:7" ht="15" thickBot="1">
      <c r="A4" s="184"/>
      <c r="B4" s="185"/>
      <c r="C4" s="185"/>
      <c r="D4" s="185"/>
      <c r="E4" s="185"/>
      <c r="F4" s="185"/>
      <c r="G4" s="186"/>
    </row>
    <row r="5" spans="1:7" ht="27.6">
      <c r="A5" s="27" t="s">
        <v>0</v>
      </c>
      <c r="B5" s="28" t="s">
        <v>12</v>
      </c>
      <c r="C5" s="28" t="s">
        <v>1</v>
      </c>
      <c r="D5" s="29" t="s">
        <v>13</v>
      </c>
      <c r="E5" s="29" t="s">
        <v>2</v>
      </c>
      <c r="F5" s="47" t="s">
        <v>3</v>
      </c>
      <c r="G5" s="30" t="s">
        <v>4</v>
      </c>
    </row>
    <row r="6" spans="1:7">
      <c r="A6" s="51"/>
      <c r="B6" s="52"/>
      <c r="C6" s="53" t="s">
        <v>52</v>
      </c>
      <c r="D6" s="52"/>
      <c r="E6" s="54"/>
      <c r="F6" s="55"/>
      <c r="G6" s="56"/>
    </row>
    <row r="7" spans="1:7">
      <c r="A7" s="62">
        <v>1</v>
      </c>
      <c r="B7" s="32" t="e">
        <f>#REF!</f>
        <v>#REF!</v>
      </c>
      <c r="C7" s="33" t="e">
        <f>#REF!</f>
        <v>#REF!</v>
      </c>
      <c r="D7" s="36" t="e">
        <f>#REF!</f>
        <v>#REF!</v>
      </c>
      <c r="E7" s="110" t="e">
        <f>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</f>
        <v>#REF!</v>
      </c>
      <c r="F7" s="49" t="e">
        <f>+#REF!</f>
        <v>#REF!</v>
      </c>
      <c r="G7" s="34" t="e">
        <f>ROUND(E7*F7,0)</f>
        <v>#REF!</v>
      </c>
    </row>
    <row r="8" spans="1:7">
      <c r="A8" s="62">
        <v>2</v>
      </c>
      <c r="B8" s="32" t="e">
        <f>#REF!</f>
        <v>#REF!</v>
      </c>
      <c r="C8" s="33" t="e">
        <f>#REF!</f>
        <v>#REF!</v>
      </c>
      <c r="D8" s="36" t="e">
        <f>#REF!</f>
        <v>#REF!</v>
      </c>
      <c r="E8" s="110" t="e">
        <f>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</f>
        <v>#REF!</v>
      </c>
      <c r="F8" s="49" t="e">
        <f>#REF!</f>
        <v>#REF!</v>
      </c>
      <c r="G8" s="34" t="e">
        <f t="shared" ref="G8:G78" si="0">ROUND(E8*F8,0)</f>
        <v>#REF!</v>
      </c>
    </row>
    <row r="9" spans="1:7">
      <c r="A9" s="62">
        <v>3</v>
      </c>
      <c r="B9" s="32" t="e">
        <f>#REF!</f>
        <v>#REF!</v>
      </c>
      <c r="C9" s="33" t="e">
        <f>#REF!</f>
        <v>#REF!</v>
      </c>
      <c r="D9" s="36" t="e">
        <f>#REF!</f>
        <v>#REF!</v>
      </c>
      <c r="E9" s="110" t="e">
        <f>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</f>
        <v>#REF!</v>
      </c>
      <c r="F9" s="49" t="e">
        <f>#REF!</f>
        <v>#REF!</v>
      </c>
      <c r="G9" s="34" t="e">
        <f t="shared" si="0"/>
        <v>#REF!</v>
      </c>
    </row>
    <row r="10" spans="1:7" ht="27.6">
      <c r="A10" s="62">
        <v>4</v>
      </c>
      <c r="B10" s="32" t="e">
        <f>#REF!</f>
        <v>#REF!</v>
      </c>
      <c r="C10" s="33" t="e">
        <f>#REF!</f>
        <v>#REF!</v>
      </c>
      <c r="D10" s="36" t="e">
        <f>#REF!</f>
        <v>#REF!</v>
      </c>
      <c r="E10" s="110" t="e">
        <f>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</f>
        <v>#REF!</v>
      </c>
      <c r="F10" s="49" t="e">
        <f>#REF!</f>
        <v>#REF!</v>
      </c>
      <c r="G10" s="34" t="e">
        <f t="shared" si="0"/>
        <v>#REF!</v>
      </c>
    </row>
    <row r="11" spans="1:7">
      <c r="A11" s="62">
        <v>5</v>
      </c>
      <c r="B11" s="32" t="e">
        <f>#REF!</f>
        <v>#REF!</v>
      </c>
      <c r="C11" s="33" t="e">
        <f>#REF!</f>
        <v>#REF!</v>
      </c>
      <c r="D11" s="36" t="e">
        <f>#REF!</f>
        <v>#REF!</v>
      </c>
      <c r="E11" s="110" t="e">
        <f>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</f>
        <v>#REF!</v>
      </c>
      <c r="F11" s="49" t="e">
        <f>#REF!</f>
        <v>#REF!</v>
      </c>
      <c r="G11" s="34" t="e">
        <f t="shared" si="0"/>
        <v>#REF!</v>
      </c>
    </row>
    <row r="12" spans="1:7">
      <c r="A12" s="62">
        <v>6</v>
      </c>
      <c r="B12" s="32" t="e">
        <f>#REF!</f>
        <v>#REF!</v>
      </c>
      <c r="C12" s="33" t="e">
        <f>#REF!</f>
        <v>#REF!</v>
      </c>
      <c r="D12" s="36" t="e">
        <f>#REF!</f>
        <v>#REF!</v>
      </c>
      <c r="E12" s="110" t="e">
        <f>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</f>
        <v>#REF!</v>
      </c>
      <c r="F12" s="49" t="e">
        <f>#REF!</f>
        <v>#REF!</v>
      </c>
      <c r="G12" s="34" t="e">
        <f t="shared" si="0"/>
        <v>#REF!</v>
      </c>
    </row>
    <row r="13" spans="1:7">
      <c r="A13" s="62">
        <v>7</v>
      </c>
      <c r="B13" s="32" t="e">
        <f>#REF!</f>
        <v>#REF!</v>
      </c>
      <c r="C13" s="33" t="e">
        <f>#REF!</f>
        <v>#REF!</v>
      </c>
      <c r="D13" s="36" t="e">
        <f>#REF!</f>
        <v>#REF!</v>
      </c>
      <c r="E13" s="110" t="e">
        <f>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</f>
        <v>#REF!</v>
      </c>
      <c r="F13" s="49" t="e">
        <f>#REF!</f>
        <v>#REF!</v>
      </c>
      <c r="G13" s="34" t="e">
        <f t="shared" si="0"/>
        <v>#REF!</v>
      </c>
    </row>
    <row r="14" spans="1:7">
      <c r="A14" s="68">
        <v>8</v>
      </c>
      <c r="B14" s="32" t="e">
        <f>#REF!</f>
        <v>#REF!</v>
      </c>
      <c r="C14" s="33" t="e">
        <f>#REF!</f>
        <v>#REF!</v>
      </c>
      <c r="D14" s="36" t="e">
        <f>#REF!</f>
        <v>#REF!</v>
      </c>
      <c r="E14" s="110" t="e">
        <f>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</f>
        <v>#REF!</v>
      </c>
      <c r="F14" s="65" t="e">
        <f>#REF!</f>
        <v>#REF!</v>
      </c>
      <c r="G14" s="34" t="e">
        <f t="shared" si="0"/>
        <v>#REF!</v>
      </c>
    </row>
    <row r="15" spans="1:7">
      <c r="A15" s="70"/>
      <c r="B15" s="32" t="e">
        <f>#REF!</f>
        <v>#REF!</v>
      </c>
      <c r="C15" s="71" t="s">
        <v>73</v>
      </c>
      <c r="D15" s="36" t="e">
        <f>#REF!</f>
        <v>#REF!</v>
      </c>
      <c r="E15" s="110" t="e">
        <f>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+_xlfn.IFNA(VLOOKUP(B15,#REF!,4,0),0)</f>
        <v>#REF!</v>
      </c>
      <c r="F15" s="72"/>
      <c r="G15" s="78" t="e">
        <f>SUM(G7:G14)</f>
        <v>#REF!</v>
      </c>
    </row>
    <row r="16" spans="1:7">
      <c r="A16" s="69"/>
      <c r="B16" s="32" t="e">
        <f>#REF!</f>
        <v>#REF!</v>
      </c>
      <c r="C16" s="66" t="s">
        <v>53</v>
      </c>
      <c r="D16" s="36" t="e">
        <f>#REF!</f>
        <v>#REF!</v>
      </c>
      <c r="E16" s="110" t="e">
        <f>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+_xlfn.IFNA(VLOOKUP(B16,#REF!,4,0),0)</f>
        <v>#REF!</v>
      </c>
      <c r="F16" s="67"/>
      <c r="G16" s="58"/>
    </row>
    <row r="17" spans="1:7" ht="27.6">
      <c r="A17" s="62">
        <v>9</v>
      </c>
      <c r="B17" s="32" t="e">
        <f>#REF!</f>
        <v>#REF!</v>
      </c>
      <c r="C17" s="33" t="e">
        <f>#REF!</f>
        <v>#REF!</v>
      </c>
      <c r="D17" s="36" t="e">
        <f>#REF!</f>
        <v>#REF!</v>
      </c>
      <c r="E17" s="110" t="e">
        <f>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</f>
        <v>#REF!</v>
      </c>
      <c r="F17" s="49" t="e">
        <f>+#REF!</f>
        <v>#REF!</v>
      </c>
      <c r="G17" s="34" t="e">
        <f t="shared" si="0"/>
        <v>#REF!</v>
      </c>
    </row>
    <row r="18" spans="1:7" ht="27.6">
      <c r="A18" s="62">
        <v>10</v>
      </c>
      <c r="B18" s="32" t="e">
        <f>#REF!</f>
        <v>#REF!</v>
      </c>
      <c r="C18" s="33" t="e">
        <f>#REF!</f>
        <v>#REF!</v>
      </c>
      <c r="D18" s="36" t="e">
        <f>#REF!</f>
        <v>#REF!</v>
      </c>
      <c r="E18" s="110" t="e">
        <f>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</f>
        <v>#REF!</v>
      </c>
      <c r="F18" s="49" t="e">
        <f>#REF!</f>
        <v>#REF!</v>
      </c>
      <c r="G18" s="34" t="e">
        <f t="shared" si="0"/>
        <v>#REF!</v>
      </c>
    </row>
    <row r="19" spans="1:7">
      <c r="A19" s="62">
        <v>11</v>
      </c>
      <c r="B19" s="32" t="e">
        <f>#REF!</f>
        <v>#REF!</v>
      </c>
      <c r="C19" s="33" t="e">
        <f>#REF!</f>
        <v>#REF!</v>
      </c>
      <c r="D19" s="36" t="e">
        <f>#REF!</f>
        <v>#REF!</v>
      </c>
      <c r="E19" s="110" t="e">
        <f>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</f>
        <v>#REF!</v>
      </c>
      <c r="F19" s="49" t="e">
        <f>#REF!</f>
        <v>#REF!</v>
      </c>
      <c r="G19" s="34" t="e">
        <f t="shared" si="0"/>
        <v>#REF!</v>
      </c>
    </row>
    <row r="20" spans="1:7">
      <c r="A20" s="62"/>
      <c r="B20" s="32" t="e">
        <f>#REF!</f>
        <v>#REF!</v>
      </c>
      <c r="C20" s="32" t="e">
        <f>#REF!</f>
        <v>#REF!</v>
      </c>
      <c r="D20" s="32" t="e">
        <f>#REF!</f>
        <v>#REF!</v>
      </c>
      <c r="E20" s="110" t="e">
        <f>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</f>
        <v>#REF!</v>
      </c>
      <c r="F20" s="49" t="e">
        <f>#REF!</f>
        <v>#REF!</v>
      </c>
      <c r="G20" s="34" t="e">
        <f t="shared" si="0"/>
        <v>#REF!</v>
      </c>
    </row>
    <row r="21" spans="1:7" ht="27.6">
      <c r="A21" s="62">
        <v>12</v>
      </c>
      <c r="B21" s="32" t="e">
        <f>#REF!</f>
        <v>#REF!</v>
      </c>
      <c r="C21" s="33" t="e">
        <f>#REF!</f>
        <v>#REF!</v>
      </c>
      <c r="D21" s="36" t="e">
        <f>#REF!</f>
        <v>#REF!</v>
      </c>
      <c r="E21" s="110" t="e">
        <f>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+_xlfn.IFNA(VLOOKUP(B21,#REF!,4,0),0)</f>
        <v>#REF!</v>
      </c>
      <c r="F21" s="49" t="e">
        <f>+#REF!</f>
        <v>#REF!</v>
      </c>
      <c r="G21" s="34" t="e">
        <f t="shared" si="0"/>
        <v>#REF!</v>
      </c>
    </row>
    <row r="22" spans="1:7">
      <c r="A22" s="70"/>
      <c r="B22" s="32" t="e">
        <f>#REF!</f>
        <v>#REF!</v>
      </c>
      <c r="C22" s="71" t="s">
        <v>72</v>
      </c>
      <c r="D22" s="36" t="e">
        <f>#REF!</f>
        <v>#REF!</v>
      </c>
      <c r="E22" s="110" t="e">
        <f>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+_xlfn.IFNA(VLOOKUP(B22,#REF!,4,0),0)</f>
        <v>#REF!</v>
      </c>
      <c r="F22" s="72"/>
      <c r="G22" s="38" t="e">
        <f>SUM(G17:G21)</f>
        <v>#REF!</v>
      </c>
    </row>
    <row r="23" spans="1:7">
      <c r="A23" s="63"/>
      <c r="B23" s="32" t="e">
        <f>#REF!</f>
        <v>#REF!</v>
      </c>
      <c r="C23" s="53" t="e">
        <f>#REF!</f>
        <v>#REF!</v>
      </c>
      <c r="D23" s="36" t="e">
        <f>#REF!</f>
        <v>#REF!</v>
      </c>
      <c r="E23" s="110" t="e">
        <f>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</f>
        <v>#REF!</v>
      </c>
      <c r="F23" s="55"/>
      <c r="G23" s="58"/>
    </row>
    <row r="24" spans="1:7">
      <c r="A24" s="62">
        <v>13</v>
      </c>
      <c r="B24" s="32" t="e">
        <f>#REF!</f>
        <v>#REF!</v>
      </c>
      <c r="C24" s="33" t="e">
        <f>#REF!</f>
        <v>#REF!</v>
      </c>
      <c r="D24" s="36" t="e">
        <f>#REF!</f>
        <v>#REF!</v>
      </c>
      <c r="E24" s="110" t="e">
        <f>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</f>
        <v>#REF!</v>
      </c>
      <c r="F24" s="49" t="e">
        <f>+#REF!</f>
        <v>#REF!</v>
      </c>
      <c r="G24" s="34" t="e">
        <f t="shared" si="0"/>
        <v>#REF!</v>
      </c>
    </row>
    <row r="25" spans="1:7">
      <c r="A25" s="62">
        <v>14</v>
      </c>
      <c r="B25" s="32" t="e">
        <f>#REF!</f>
        <v>#REF!</v>
      </c>
      <c r="C25" s="33" t="e">
        <f>#REF!</f>
        <v>#REF!</v>
      </c>
      <c r="D25" s="36" t="e">
        <f>#REF!</f>
        <v>#REF!</v>
      </c>
      <c r="E25" s="110" t="e">
        <f>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</f>
        <v>#REF!</v>
      </c>
      <c r="F25" s="49" t="e">
        <f>+#REF!</f>
        <v>#REF!</v>
      </c>
      <c r="G25" s="34" t="e">
        <f t="shared" si="0"/>
        <v>#REF!</v>
      </c>
    </row>
    <row r="26" spans="1:7">
      <c r="A26" s="62">
        <v>15</v>
      </c>
      <c r="B26" s="32" t="e">
        <f>#REF!</f>
        <v>#REF!</v>
      </c>
      <c r="C26" s="33" t="e">
        <f>#REF!</f>
        <v>#REF!</v>
      </c>
      <c r="D26" s="36" t="e">
        <f>#REF!</f>
        <v>#REF!</v>
      </c>
      <c r="E26" s="110" t="e">
        <f>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</f>
        <v>#REF!</v>
      </c>
      <c r="F26" s="49" t="e">
        <f>+#REF!</f>
        <v>#REF!</v>
      </c>
      <c r="G26" s="34" t="e">
        <f t="shared" si="0"/>
        <v>#REF!</v>
      </c>
    </row>
    <row r="27" spans="1:7">
      <c r="A27" s="70"/>
      <c r="B27" s="32" t="e">
        <f>#REF!</f>
        <v>#REF!</v>
      </c>
      <c r="C27" s="71" t="s">
        <v>71</v>
      </c>
      <c r="D27" s="36" t="e">
        <f>#REF!</f>
        <v>#REF!</v>
      </c>
      <c r="E27" s="110" t="e">
        <f>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+_xlfn.IFNA(VLOOKUP(B27,#REF!,4,0),0)</f>
        <v>#REF!</v>
      </c>
      <c r="F27" s="72"/>
      <c r="G27" s="38" t="e">
        <f>SUM(G24:G26)</f>
        <v>#REF!</v>
      </c>
    </row>
    <row r="28" spans="1:7">
      <c r="A28" s="63"/>
      <c r="B28" s="32" t="e">
        <f>#REF!</f>
        <v>#REF!</v>
      </c>
      <c r="C28" s="53" t="s">
        <v>51</v>
      </c>
      <c r="D28" s="36" t="e">
        <f>#REF!</f>
        <v>#REF!</v>
      </c>
      <c r="E28" s="110" t="e">
        <f>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+_xlfn.IFNA(VLOOKUP(B28,#REF!,4,0),0)</f>
        <v>#REF!</v>
      </c>
      <c r="F28" s="55"/>
      <c r="G28" s="58"/>
    </row>
    <row r="29" spans="1:7">
      <c r="A29" s="64">
        <v>16</v>
      </c>
      <c r="B29" s="32" t="e">
        <f>#REF!</f>
        <v>#REF!</v>
      </c>
      <c r="C29" s="33" t="e">
        <f>#REF!</f>
        <v>#REF!</v>
      </c>
      <c r="D29" s="36" t="e">
        <f>#REF!</f>
        <v>#REF!</v>
      </c>
      <c r="E29" s="110" t="e">
        <f>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</f>
        <v>#REF!</v>
      </c>
      <c r="F29" s="50" t="e">
        <f>#REF!</f>
        <v>#REF!</v>
      </c>
      <c r="G29" s="34" t="e">
        <f t="shared" si="0"/>
        <v>#REF!</v>
      </c>
    </row>
    <row r="30" spans="1:7">
      <c r="A30" s="64">
        <v>17</v>
      </c>
      <c r="B30" s="32" t="e">
        <f>#REF!</f>
        <v>#REF!</v>
      </c>
      <c r="C30" s="33" t="e">
        <f>#REF!</f>
        <v>#REF!</v>
      </c>
      <c r="D30" s="36" t="e">
        <f>#REF!</f>
        <v>#REF!</v>
      </c>
      <c r="E30" s="110" t="e">
        <f>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</f>
        <v>#REF!</v>
      </c>
      <c r="F30" s="50" t="e">
        <f>#REF!</f>
        <v>#REF!</v>
      </c>
      <c r="G30" s="34" t="e">
        <f t="shared" si="0"/>
        <v>#REF!</v>
      </c>
    </row>
    <row r="31" spans="1:7">
      <c r="A31" s="64">
        <v>19</v>
      </c>
      <c r="B31" s="32" t="e">
        <f>#REF!</f>
        <v>#REF!</v>
      </c>
      <c r="C31" s="33" t="e">
        <f>#REF!</f>
        <v>#REF!</v>
      </c>
      <c r="D31" s="36" t="e">
        <f>#REF!</f>
        <v>#REF!</v>
      </c>
      <c r="E31" s="110" t="e">
        <f>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</f>
        <v>#REF!</v>
      </c>
      <c r="F31" s="50" t="e">
        <f>#REF!</f>
        <v>#REF!</v>
      </c>
      <c r="G31" s="34" t="e">
        <f t="shared" si="0"/>
        <v>#REF!</v>
      </c>
    </row>
    <row r="32" spans="1:7">
      <c r="A32" s="64">
        <v>20</v>
      </c>
      <c r="B32" s="32" t="e">
        <f>#REF!</f>
        <v>#REF!</v>
      </c>
      <c r="C32" s="33" t="e">
        <f>#REF!</f>
        <v>#REF!</v>
      </c>
      <c r="D32" s="36" t="e">
        <f>#REF!</f>
        <v>#REF!</v>
      </c>
      <c r="E32" s="110" t="e">
        <f>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</f>
        <v>#REF!</v>
      </c>
      <c r="F32" s="50" t="e">
        <f>#REF!</f>
        <v>#REF!</v>
      </c>
      <c r="G32" s="34" t="e">
        <f t="shared" si="0"/>
        <v>#REF!</v>
      </c>
    </row>
    <row r="33" spans="1:7">
      <c r="A33" s="70"/>
      <c r="B33" s="32" t="e">
        <f>#REF!</f>
        <v>#REF!</v>
      </c>
      <c r="C33" s="71" t="s">
        <v>70</v>
      </c>
      <c r="D33" s="36" t="e">
        <f>#REF!</f>
        <v>#REF!</v>
      </c>
      <c r="E33" s="110" t="e">
        <f>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+_xlfn.IFNA(VLOOKUP(B33,#REF!,4,0),0)</f>
        <v>#REF!</v>
      </c>
      <c r="F33" s="72"/>
      <c r="G33" s="38" t="e">
        <f>SUM(G29:G32)</f>
        <v>#REF!</v>
      </c>
    </row>
    <row r="34" spans="1:7">
      <c r="A34" s="64"/>
      <c r="B34" s="32" t="e">
        <f>#REF!</f>
        <v>#REF!</v>
      </c>
      <c r="C34" s="53" t="s">
        <v>54</v>
      </c>
      <c r="D34" s="36" t="e">
        <f>#REF!</f>
        <v>#REF!</v>
      </c>
      <c r="E34" s="110" t="e">
        <f>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+_xlfn.IFNA(VLOOKUP(B34,#REF!,4,0),0)</f>
        <v>#REF!</v>
      </c>
      <c r="F34" s="59"/>
      <c r="G34" s="58"/>
    </row>
    <row r="35" spans="1:7">
      <c r="A35" s="64">
        <v>21</v>
      </c>
      <c r="B35" s="32" t="e">
        <f>#REF!</f>
        <v>#REF!</v>
      </c>
      <c r="C35" s="33" t="e">
        <f>#REF!</f>
        <v>#REF!</v>
      </c>
      <c r="D35" s="36" t="e">
        <f>#REF!</f>
        <v>#REF!</v>
      </c>
      <c r="E35" s="110" t="e">
        <f>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</f>
        <v>#REF!</v>
      </c>
      <c r="F35" s="50" t="e">
        <f>#REF!</f>
        <v>#REF!</v>
      </c>
      <c r="G35" s="34" t="e">
        <f t="shared" si="0"/>
        <v>#REF!</v>
      </c>
    </row>
    <row r="36" spans="1:7">
      <c r="A36" s="64">
        <v>22</v>
      </c>
      <c r="B36" s="32" t="e">
        <f>#REF!</f>
        <v>#REF!</v>
      </c>
      <c r="C36" s="33" t="e">
        <f>#REF!</f>
        <v>#REF!</v>
      </c>
      <c r="D36" s="36" t="e">
        <f>#REF!</f>
        <v>#REF!</v>
      </c>
      <c r="E36" s="110" t="e">
        <f>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</f>
        <v>#REF!</v>
      </c>
      <c r="F36" s="50" t="e">
        <f>#REF!</f>
        <v>#REF!</v>
      </c>
      <c r="G36" s="34" t="e">
        <f t="shared" si="0"/>
        <v>#REF!</v>
      </c>
    </row>
    <row r="37" spans="1:7">
      <c r="A37" s="64">
        <v>23</v>
      </c>
      <c r="B37" s="32" t="e">
        <f>#REF!</f>
        <v>#REF!</v>
      </c>
      <c r="C37" s="33" t="e">
        <f>#REF!</f>
        <v>#REF!</v>
      </c>
      <c r="D37" s="36" t="e">
        <f>#REF!</f>
        <v>#REF!</v>
      </c>
      <c r="E37" s="110" t="e">
        <f>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</f>
        <v>#REF!</v>
      </c>
      <c r="F37" s="50" t="e">
        <f>#REF!</f>
        <v>#REF!</v>
      </c>
      <c r="G37" s="34" t="e">
        <f t="shared" si="0"/>
        <v>#REF!</v>
      </c>
    </row>
    <row r="38" spans="1:7">
      <c r="A38" s="70"/>
      <c r="B38" s="32" t="e">
        <f>#REF!</f>
        <v>#REF!</v>
      </c>
      <c r="C38" s="71" t="s">
        <v>69</v>
      </c>
      <c r="D38" s="36" t="e">
        <f>#REF!</f>
        <v>#REF!</v>
      </c>
      <c r="E38" s="110" t="e">
        <f>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+_xlfn.IFNA(VLOOKUP(B38,#REF!,4,0),0)</f>
        <v>#REF!</v>
      </c>
      <c r="F38" s="72"/>
      <c r="G38" s="38" t="e">
        <f>SUM(G35:G37)</f>
        <v>#REF!</v>
      </c>
    </row>
    <row r="39" spans="1:7">
      <c r="A39" s="75"/>
      <c r="B39" s="32" t="e">
        <f>#REF!</f>
        <v>#REF!</v>
      </c>
      <c r="C39" s="76" t="s">
        <v>5</v>
      </c>
      <c r="D39" s="36" t="e">
        <f>#REF!</f>
        <v>#REF!</v>
      </c>
      <c r="E39" s="110" t="e">
        <f>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+_xlfn.IFNA(VLOOKUP(B39,#REF!,4,0),0)</f>
        <v>#REF!</v>
      </c>
      <c r="F39" s="77"/>
      <c r="G39" s="58"/>
    </row>
    <row r="40" spans="1:7">
      <c r="A40" s="62">
        <v>26</v>
      </c>
      <c r="B40" s="32" t="e">
        <f>#REF!</f>
        <v>#REF!</v>
      </c>
      <c r="C40" s="33" t="e">
        <f>#REF!</f>
        <v>#REF!</v>
      </c>
      <c r="D40" s="36" t="e">
        <f>#REF!</f>
        <v>#REF!</v>
      </c>
      <c r="E40" s="110" t="e">
        <f>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</f>
        <v>#REF!</v>
      </c>
      <c r="F40" s="49" t="e">
        <f>#REF!</f>
        <v>#REF!</v>
      </c>
      <c r="G40" s="34" t="e">
        <f t="shared" si="0"/>
        <v>#REF!</v>
      </c>
    </row>
    <row r="41" spans="1:7">
      <c r="A41" s="70"/>
      <c r="B41" s="32" t="e">
        <f>#REF!</f>
        <v>#REF!</v>
      </c>
      <c r="C41" s="71" t="s">
        <v>68</v>
      </c>
      <c r="D41" s="36" t="e">
        <f>#REF!</f>
        <v>#REF!</v>
      </c>
      <c r="E41" s="110" t="e">
        <f>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+_xlfn.IFNA(VLOOKUP(B41,#REF!,4,0),0)</f>
        <v>#REF!</v>
      </c>
      <c r="F41" s="72"/>
      <c r="G41" s="38" t="e">
        <f>SUM(G40:G40)</f>
        <v>#REF!</v>
      </c>
    </row>
    <row r="42" spans="1:7">
      <c r="A42" s="63"/>
      <c r="B42" s="32" t="e">
        <f>#REF!</f>
        <v>#REF!</v>
      </c>
      <c r="C42" s="53" t="s">
        <v>55</v>
      </c>
      <c r="D42" s="36" t="e">
        <f>#REF!</f>
        <v>#REF!</v>
      </c>
      <c r="E42" s="110" t="e">
        <f>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+_xlfn.IFNA(VLOOKUP(B42,#REF!,4,0),0)</f>
        <v>#REF!</v>
      </c>
      <c r="F42" s="57"/>
      <c r="G42" s="58"/>
    </row>
    <row r="43" spans="1:7">
      <c r="A43" s="62">
        <v>27</v>
      </c>
      <c r="B43" s="32" t="e">
        <f>#REF!</f>
        <v>#REF!</v>
      </c>
      <c r="C43" s="33" t="e">
        <f>#REF!</f>
        <v>#REF!</v>
      </c>
      <c r="D43" s="36" t="e">
        <f>#REF!</f>
        <v>#REF!</v>
      </c>
      <c r="E43" s="110" t="e">
        <f>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</f>
        <v>#REF!</v>
      </c>
      <c r="F43" s="49" t="e">
        <f>#REF!</f>
        <v>#REF!</v>
      </c>
      <c r="G43" s="34" t="e">
        <f t="shared" si="0"/>
        <v>#REF!</v>
      </c>
    </row>
    <row r="44" spans="1:7">
      <c r="A44" s="73"/>
      <c r="B44" s="32" t="e">
        <f>#REF!</f>
        <v>#REF!</v>
      </c>
      <c r="C44" s="74" t="s">
        <v>67</v>
      </c>
      <c r="D44" s="36" t="e">
        <f>#REF!</f>
        <v>#REF!</v>
      </c>
      <c r="E44" s="110" t="e">
        <f>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+_xlfn.IFNA(VLOOKUP(B44,#REF!,4,0),0)</f>
        <v>#REF!</v>
      </c>
      <c r="F44" s="72"/>
      <c r="G44" s="38" t="e">
        <f>SUM(G43)</f>
        <v>#REF!</v>
      </c>
    </row>
    <row r="45" spans="1:7">
      <c r="A45" s="63"/>
      <c r="B45" s="32" t="e">
        <f>#REF!</f>
        <v>#REF!</v>
      </c>
      <c r="C45" s="53" t="s">
        <v>56</v>
      </c>
      <c r="D45" s="36" t="e">
        <f>#REF!</f>
        <v>#REF!</v>
      </c>
      <c r="E45" s="110" t="e">
        <f>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+_xlfn.IFNA(VLOOKUP(B45,#REF!,4,0),0)</f>
        <v>#REF!</v>
      </c>
      <c r="F45" s="57"/>
      <c r="G45" s="58"/>
    </row>
    <row r="46" spans="1:7">
      <c r="A46" s="62">
        <v>28</v>
      </c>
      <c r="B46" s="32" t="e">
        <f>#REF!</f>
        <v>#REF!</v>
      </c>
      <c r="C46" s="33" t="e">
        <f>#REF!</f>
        <v>#REF!</v>
      </c>
      <c r="D46" s="36" t="e">
        <f>#REF!</f>
        <v>#REF!</v>
      </c>
      <c r="E46" s="110" t="e">
        <f>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</f>
        <v>#REF!</v>
      </c>
      <c r="F46" s="49" t="e">
        <f>#REF!</f>
        <v>#REF!</v>
      </c>
      <c r="G46" s="34" t="e">
        <f t="shared" si="0"/>
        <v>#REF!</v>
      </c>
    </row>
    <row r="47" spans="1:7">
      <c r="A47" s="62">
        <v>29</v>
      </c>
      <c r="B47" s="32" t="e">
        <f>#REF!</f>
        <v>#REF!</v>
      </c>
      <c r="C47" s="33" t="e">
        <f>#REF!</f>
        <v>#REF!</v>
      </c>
      <c r="D47" s="36" t="e">
        <f>#REF!</f>
        <v>#REF!</v>
      </c>
      <c r="E47" s="110" t="e">
        <f>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</f>
        <v>#REF!</v>
      </c>
      <c r="F47" s="49" t="e">
        <f>#REF!</f>
        <v>#REF!</v>
      </c>
      <c r="G47" s="34" t="e">
        <f t="shared" si="0"/>
        <v>#REF!</v>
      </c>
    </row>
    <row r="48" spans="1:7">
      <c r="A48" s="62">
        <v>30</v>
      </c>
      <c r="B48" s="32" t="e">
        <f>#REF!</f>
        <v>#REF!</v>
      </c>
      <c r="C48" s="33" t="e">
        <f>#REF!</f>
        <v>#REF!</v>
      </c>
      <c r="D48" s="36" t="e">
        <f>#REF!</f>
        <v>#REF!</v>
      </c>
      <c r="E48" s="110" t="e">
        <f>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</f>
        <v>#REF!</v>
      </c>
      <c r="F48" s="49" t="e">
        <f>#REF!</f>
        <v>#REF!</v>
      </c>
      <c r="G48" s="34" t="e">
        <f t="shared" si="0"/>
        <v>#REF!</v>
      </c>
    </row>
    <row r="49" spans="1:7">
      <c r="A49" s="73"/>
      <c r="B49" s="32" t="e">
        <f>#REF!</f>
        <v>#REF!</v>
      </c>
      <c r="C49" s="74" t="s">
        <v>66</v>
      </c>
      <c r="D49" s="36" t="e">
        <f>#REF!</f>
        <v>#REF!</v>
      </c>
      <c r="E49" s="110" t="e">
        <f>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+_xlfn.IFNA(VLOOKUP(B49,#REF!,4,0),0)</f>
        <v>#REF!</v>
      </c>
      <c r="F49" s="72"/>
      <c r="G49" s="38" t="e">
        <f>SUM(G46:G48)</f>
        <v>#REF!</v>
      </c>
    </row>
    <row r="50" spans="1:7">
      <c r="A50" s="63"/>
      <c r="B50" s="32" t="e">
        <f>#REF!</f>
        <v>#REF!</v>
      </c>
      <c r="C50" s="53" t="s">
        <v>57</v>
      </c>
      <c r="D50" s="36" t="e">
        <f>#REF!</f>
        <v>#REF!</v>
      </c>
      <c r="E50" s="110" t="e">
        <f>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+_xlfn.IFNA(VLOOKUP(B50,#REF!,4,0),0)</f>
        <v>#REF!</v>
      </c>
      <c r="F50" s="57"/>
      <c r="G50" s="58"/>
    </row>
    <row r="51" spans="1:7">
      <c r="A51" s="62">
        <v>31</v>
      </c>
      <c r="B51" s="32" t="e">
        <f>#REF!</f>
        <v>#REF!</v>
      </c>
      <c r="C51" s="33" t="e">
        <f>#REF!</f>
        <v>#REF!</v>
      </c>
      <c r="D51" s="36" t="e">
        <f>#REF!</f>
        <v>#REF!</v>
      </c>
      <c r="E51" s="110" t="e">
        <f>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</f>
        <v>#REF!</v>
      </c>
      <c r="F51" s="49" t="e">
        <f>#REF!</f>
        <v>#REF!</v>
      </c>
      <c r="G51" s="34" t="e">
        <f t="shared" si="0"/>
        <v>#REF!</v>
      </c>
    </row>
    <row r="52" spans="1:7">
      <c r="A52" s="62">
        <v>32</v>
      </c>
      <c r="B52" s="32" t="e">
        <f>#REF!</f>
        <v>#REF!</v>
      </c>
      <c r="C52" s="33" t="e">
        <f>#REF!</f>
        <v>#REF!</v>
      </c>
      <c r="D52" s="36" t="e">
        <f>#REF!</f>
        <v>#REF!</v>
      </c>
      <c r="E52" s="110" t="e">
        <f>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</f>
        <v>#REF!</v>
      </c>
      <c r="F52" s="49" t="e">
        <f>#REF!</f>
        <v>#REF!</v>
      </c>
      <c r="G52" s="34" t="e">
        <f t="shared" si="0"/>
        <v>#REF!</v>
      </c>
    </row>
    <row r="53" spans="1:7">
      <c r="A53" s="62">
        <v>33</v>
      </c>
      <c r="B53" s="32" t="e">
        <f>#REF!</f>
        <v>#REF!</v>
      </c>
      <c r="C53" s="33" t="e">
        <f>#REF!</f>
        <v>#REF!</v>
      </c>
      <c r="D53" s="36" t="e">
        <f>#REF!</f>
        <v>#REF!</v>
      </c>
      <c r="E53" s="110" t="e">
        <f>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</f>
        <v>#REF!</v>
      </c>
      <c r="F53" s="49" t="e">
        <f>#REF!</f>
        <v>#REF!</v>
      </c>
      <c r="G53" s="34" t="e">
        <f t="shared" si="0"/>
        <v>#REF!</v>
      </c>
    </row>
    <row r="54" spans="1:7">
      <c r="A54" s="62">
        <v>34</v>
      </c>
      <c r="B54" s="32" t="e">
        <f>#REF!</f>
        <v>#REF!</v>
      </c>
      <c r="C54" s="33" t="e">
        <f>#REF!</f>
        <v>#REF!</v>
      </c>
      <c r="D54" s="36" t="e">
        <f>#REF!</f>
        <v>#REF!</v>
      </c>
      <c r="E54" s="110" t="e">
        <f>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</f>
        <v>#REF!</v>
      </c>
      <c r="F54" s="49" t="e">
        <f>#REF!</f>
        <v>#REF!</v>
      </c>
      <c r="G54" s="34" t="e">
        <f t="shared" si="0"/>
        <v>#REF!</v>
      </c>
    </row>
    <row r="55" spans="1:7">
      <c r="A55" s="62">
        <v>35</v>
      </c>
      <c r="B55" s="32" t="e">
        <f>#REF!</f>
        <v>#REF!</v>
      </c>
      <c r="C55" s="33" t="e">
        <f>#REF!</f>
        <v>#REF!</v>
      </c>
      <c r="D55" s="36" t="e">
        <f>#REF!</f>
        <v>#REF!</v>
      </c>
      <c r="E55" s="110" t="e">
        <f>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</f>
        <v>#REF!</v>
      </c>
      <c r="F55" s="49" t="e">
        <f>#REF!</f>
        <v>#REF!</v>
      </c>
      <c r="G55" s="34" t="e">
        <f t="shared" si="0"/>
        <v>#REF!</v>
      </c>
    </row>
    <row r="56" spans="1:7">
      <c r="A56" s="62">
        <v>36</v>
      </c>
      <c r="B56" s="32" t="e">
        <f>#REF!</f>
        <v>#REF!</v>
      </c>
      <c r="C56" s="33" t="e">
        <f>#REF!</f>
        <v>#REF!</v>
      </c>
      <c r="D56" s="36" t="e">
        <f>#REF!</f>
        <v>#REF!</v>
      </c>
      <c r="E56" s="110" t="e">
        <f>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</f>
        <v>#REF!</v>
      </c>
      <c r="F56" s="49" t="e">
        <f>#REF!</f>
        <v>#REF!</v>
      </c>
      <c r="G56" s="34" t="e">
        <f t="shared" si="0"/>
        <v>#REF!</v>
      </c>
    </row>
    <row r="57" spans="1:7">
      <c r="A57" s="62">
        <v>37</v>
      </c>
      <c r="B57" s="32" t="e">
        <f>#REF!</f>
        <v>#REF!</v>
      </c>
      <c r="C57" s="33" t="e">
        <f>#REF!</f>
        <v>#REF!</v>
      </c>
      <c r="D57" s="36" t="e">
        <f>#REF!</f>
        <v>#REF!</v>
      </c>
      <c r="E57" s="110" t="e">
        <f>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</f>
        <v>#REF!</v>
      </c>
      <c r="F57" s="49" t="e">
        <f>#REF!</f>
        <v>#REF!</v>
      </c>
      <c r="G57" s="34" t="e">
        <f t="shared" si="0"/>
        <v>#REF!</v>
      </c>
    </row>
    <row r="58" spans="1:7">
      <c r="A58" s="62">
        <v>38</v>
      </c>
      <c r="B58" s="32" t="e">
        <f>#REF!</f>
        <v>#REF!</v>
      </c>
      <c r="C58" s="33" t="e">
        <f>#REF!</f>
        <v>#REF!</v>
      </c>
      <c r="D58" s="36" t="e">
        <f>#REF!</f>
        <v>#REF!</v>
      </c>
      <c r="E58" s="110" t="e">
        <f>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</f>
        <v>#REF!</v>
      </c>
      <c r="F58" s="49" t="e">
        <f>#REF!</f>
        <v>#REF!</v>
      </c>
      <c r="G58" s="34" t="e">
        <f t="shared" si="0"/>
        <v>#REF!</v>
      </c>
    </row>
    <row r="59" spans="1:7">
      <c r="A59" s="62">
        <v>39</v>
      </c>
      <c r="B59" s="32" t="e">
        <f>#REF!</f>
        <v>#REF!</v>
      </c>
      <c r="C59" s="33" t="e">
        <f>#REF!</f>
        <v>#REF!</v>
      </c>
      <c r="D59" s="36" t="e">
        <f>#REF!</f>
        <v>#REF!</v>
      </c>
      <c r="E59" s="110" t="e">
        <f>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</f>
        <v>#REF!</v>
      </c>
      <c r="F59" s="49" t="e">
        <f>#REF!</f>
        <v>#REF!</v>
      </c>
      <c r="G59" s="34" t="e">
        <f t="shared" si="0"/>
        <v>#REF!</v>
      </c>
    </row>
    <row r="60" spans="1:7">
      <c r="A60" s="62">
        <v>40</v>
      </c>
      <c r="B60" s="32" t="e">
        <f>#REF!</f>
        <v>#REF!</v>
      </c>
      <c r="C60" s="33" t="e">
        <f>#REF!</f>
        <v>#REF!</v>
      </c>
      <c r="D60" s="36" t="e">
        <f>#REF!</f>
        <v>#REF!</v>
      </c>
      <c r="E60" s="110" t="e">
        <f>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</f>
        <v>#REF!</v>
      </c>
      <c r="F60" s="49" t="e">
        <f>#REF!</f>
        <v>#REF!</v>
      </c>
      <c r="G60" s="34" t="e">
        <f t="shared" si="0"/>
        <v>#REF!</v>
      </c>
    </row>
    <row r="61" spans="1:7">
      <c r="A61" s="62">
        <v>41</v>
      </c>
      <c r="B61" s="32" t="e">
        <f>#REF!</f>
        <v>#REF!</v>
      </c>
      <c r="C61" s="33" t="e">
        <f>#REF!</f>
        <v>#REF!</v>
      </c>
      <c r="D61" s="36" t="e">
        <f>#REF!</f>
        <v>#REF!</v>
      </c>
      <c r="E61" s="110" t="e">
        <f>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</f>
        <v>#REF!</v>
      </c>
      <c r="F61" s="49" t="e">
        <f>#REF!</f>
        <v>#REF!</v>
      </c>
      <c r="G61" s="34" t="e">
        <f t="shared" si="0"/>
        <v>#REF!</v>
      </c>
    </row>
    <row r="62" spans="1:7">
      <c r="A62" s="90">
        <v>42</v>
      </c>
      <c r="B62" s="36" t="e">
        <f>#REF!</f>
        <v>#REF!</v>
      </c>
      <c r="C62" s="33" t="e">
        <f>#REF!</f>
        <v>#REF!</v>
      </c>
      <c r="D62" s="36" t="e">
        <f>#REF!</f>
        <v>#REF!</v>
      </c>
      <c r="E62" s="110" t="e">
        <f>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</f>
        <v>#REF!</v>
      </c>
      <c r="F62" s="91" t="e">
        <f>#REF!</f>
        <v>#REF!</v>
      </c>
      <c r="G62" s="92" t="e">
        <f t="shared" si="0"/>
        <v>#REF!</v>
      </c>
    </row>
    <row r="63" spans="1:7">
      <c r="A63" s="90">
        <v>43</v>
      </c>
      <c r="B63" s="36" t="e">
        <f>#REF!</f>
        <v>#REF!</v>
      </c>
      <c r="C63" s="33" t="e">
        <f>#REF!</f>
        <v>#REF!</v>
      </c>
      <c r="D63" s="36" t="e">
        <f>#REF!</f>
        <v>#REF!</v>
      </c>
      <c r="E63" s="110" t="e">
        <f>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</f>
        <v>#REF!</v>
      </c>
      <c r="F63" s="91" t="e">
        <f>#REF!</f>
        <v>#REF!</v>
      </c>
      <c r="G63" s="92" t="e">
        <f t="shared" si="0"/>
        <v>#REF!</v>
      </c>
    </row>
    <row r="64" spans="1:7">
      <c r="A64" s="90">
        <v>44</v>
      </c>
      <c r="B64" s="36" t="e">
        <f>#REF!</f>
        <v>#REF!</v>
      </c>
      <c r="C64" s="33" t="e">
        <f>#REF!</f>
        <v>#REF!</v>
      </c>
      <c r="D64" s="36" t="e">
        <f>#REF!</f>
        <v>#REF!</v>
      </c>
      <c r="E64" s="110" t="e">
        <f>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</f>
        <v>#REF!</v>
      </c>
      <c r="F64" s="91" t="e">
        <f>#REF!</f>
        <v>#REF!</v>
      </c>
      <c r="G64" s="92" t="e">
        <f t="shared" si="0"/>
        <v>#REF!</v>
      </c>
    </row>
    <row r="65" spans="1:7">
      <c r="A65" s="90">
        <v>45</v>
      </c>
      <c r="B65" s="36" t="e">
        <f>#REF!</f>
        <v>#REF!</v>
      </c>
      <c r="C65" s="33" t="e">
        <f>#REF!</f>
        <v>#REF!</v>
      </c>
      <c r="D65" s="36" t="e">
        <f>#REF!</f>
        <v>#REF!</v>
      </c>
      <c r="E65" s="110" t="e">
        <f>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</f>
        <v>#REF!</v>
      </c>
      <c r="F65" s="91" t="e">
        <f>#REF!</f>
        <v>#REF!</v>
      </c>
      <c r="G65" s="92" t="e">
        <f t="shared" si="0"/>
        <v>#REF!</v>
      </c>
    </row>
    <row r="66" spans="1:7">
      <c r="A66" s="90">
        <v>46</v>
      </c>
      <c r="B66" s="36" t="e">
        <f>#REF!</f>
        <v>#REF!</v>
      </c>
      <c r="C66" s="33" t="e">
        <f>#REF!</f>
        <v>#REF!</v>
      </c>
      <c r="D66" s="36" t="e">
        <f>#REF!</f>
        <v>#REF!</v>
      </c>
      <c r="E66" s="110" t="e">
        <f>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</f>
        <v>#REF!</v>
      </c>
      <c r="F66" s="91" t="e">
        <f>#REF!</f>
        <v>#REF!</v>
      </c>
      <c r="G66" s="92" t="e">
        <f t="shared" si="0"/>
        <v>#REF!</v>
      </c>
    </row>
    <row r="67" spans="1:7">
      <c r="A67" s="90">
        <v>47</v>
      </c>
      <c r="B67" s="36" t="e">
        <f>#REF!</f>
        <v>#REF!</v>
      </c>
      <c r="C67" s="33" t="e">
        <f>#REF!</f>
        <v>#REF!</v>
      </c>
      <c r="D67" s="36" t="e">
        <f>#REF!</f>
        <v>#REF!</v>
      </c>
      <c r="E67" s="110" t="e">
        <f>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</f>
        <v>#REF!</v>
      </c>
      <c r="F67" s="91" t="e">
        <f>#REF!</f>
        <v>#REF!</v>
      </c>
      <c r="G67" s="92" t="e">
        <f t="shared" si="0"/>
        <v>#REF!</v>
      </c>
    </row>
    <row r="68" spans="1:7">
      <c r="A68" s="90">
        <v>48</v>
      </c>
      <c r="B68" s="36" t="e">
        <f>#REF!</f>
        <v>#REF!</v>
      </c>
      <c r="C68" s="33" t="e">
        <f>#REF!</f>
        <v>#REF!</v>
      </c>
      <c r="D68" s="36" t="e">
        <f>#REF!</f>
        <v>#REF!</v>
      </c>
      <c r="E68" s="110" t="e">
        <f>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</f>
        <v>#REF!</v>
      </c>
      <c r="F68" s="91" t="e">
        <f>#REF!</f>
        <v>#REF!</v>
      </c>
      <c r="G68" s="92" t="e">
        <f t="shared" si="0"/>
        <v>#REF!</v>
      </c>
    </row>
    <row r="69" spans="1:7">
      <c r="A69" s="90">
        <v>49</v>
      </c>
      <c r="B69" s="36" t="e">
        <f>#REF!</f>
        <v>#REF!</v>
      </c>
      <c r="C69" s="33" t="e">
        <f>#REF!</f>
        <v>#REF!</v>
      </c>
      <c r="D69" s="36" t="e">
        <f>#REF!</f>
        <v>#REF!</v>
      </c>
      <c r="E69" s="110" t="e">
        <f>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</f>
        <v>#REF!</v>
      </c>
      <c r="F69" s="91" t="e">
        <f>#REF!</f>
        <v>#REF!</v>
      </c>
      <c r="G69" s="92" t="e">
        <f t="shared" si="0"/>
        <v>#REF!</v>
      </c>
    </row>
    <row r="70" spans="1:7">
      <c r="A70" s="73"/>
      <c r="B70" s="32" t="e">
        <f>#REF!</f>
        <v>#REF!</v>
      </c>
      <c r="C70" s="74" t="s">
        <v>65</v>
      </c>
      <c r="D70" s="36" t="e">
        <f>#REF!</f>
        <v>#REF!</v>
      </c>
      <c r="E70" s="110" t="e">
        <f>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+_xlfn.IFNA(VLOOKUP(B70,#REF!,4,0),0)</f>
        <v>#REF!</v>
      </c>
      <c r="F70" s="72"/>
      <c r="G70" s="38" t="e">
        <f>SUM(G51:G69)</f>
        <v>#REF!</v>
      </c>
    </row>
    <row r="71" spans="1:7">
      <c r="A71" s="63"/>
      <c r="B71" s="32" t="e">
        <f>#REF!</f>
        <v>#REF!</v>
      </c>
      <c r="C71" s="60" t="s">
        <v>58</v>
      </c>
      <c r="D71" s="36" t="e">
        <f>#REF!</f>
        <v>#REF!</v>
      </c>
      <c r="E71" s="110" t="e">
        <f>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+_xlfn.IFNA(VLOOKUP(B71,#REF!,4,0),0)</f>
        <v>#REF!</v>
      </c>
      <c r="F71" s="57"/>
      <c r="G71" s="58"/>
    </row>
    <row r="72" spans="1:7">
      <c r="A72" s="62">
        <v>50</v>
      </c>
      <c r="B72" s="32" t="e">
        <f>#REF!</f>
        <v>#REF!</v>
      </c>
      <c r="C72" s="33" t="e">
        <f>#REF!</f>
        <v>#REF!</v>
      </c>
      <c r="D72" s="36" t="e">
        <f>#REF!</f>
        <v>#REF!</v>
      </c>
      <c r="E72" s="110" t="e">
        <f>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</f>
        <v>#REF!</v>
      </c>
      <c r="F72" s="49" t="e">
        <f>#REF!</f>
        <v>#REF!</v>
      </c>
      <c r="G72" s="34" t="e">
        <f t="shared" si="0"/>
        <v>#REF!</v>
      </c>
    </row>
    <row r="73" spans="1:7">
      <c r="A73" s="62">
        <v>51</v>
      </c>
      <c r="B73" s="32" t="e">
        <f>#REF!</f>
        <v>#REF!</v>
      </c>
      <c r="C73" s="33" t="e">
        <f>#REF!</f>
        <v>#REF!</v>
      </c>
      <c r="D73" s="36" t="e">
        <f>#REF!</f>
        <v>#REF!</v>
      </c>
      <c r="E73" s="110" t="e">
        <f>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</f>
        <v>#REF!</v>
      </c>
      <c r="F73" s="49" t="e">
        <f>#REF!</f>
        <v>#REF!</v>
      </c>
      <c r="G73" s="34" t="e">
        <f t="shared" si="0"/>
        <v>#REF!</v>
      </c>
    </row>
    <row r="74" spans="1:7">
      <c r="A74" s="62">
        <v>52</v>
      </c>
      <c r="B74" s="32" t="e">
        <f>#REF!</f>
        <v>#REF!</v>
      </c>
      <c r="C74" s="33" t="e">
        <f>#REF!</f>
        <v>#REF!</v>
      </c>
      <c r="D74" s="36" t="e">
        <f>#REF!</f>
        <v>#REF!</v>
      </c>
      <c r="E74" s="110" t="e">
        <f>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</f>
        <v>#REF!</v>
      </c>
      <c r="F74" s="49" t="e">
        <f>#REF!</f>
        <v>#REF!</v>
      </c>
      <c r="G74" s="34" t="e">
        <f t="shared" si="0"/>
        <v>#REF!</v>
      </c>
    </row>
    <row r="75" spans="1:7">
      <c r="A75" s="62">
        <v>53</v>
      </c>
      <c r="B75" s="32" t="e">
        <f>#REF!</f>
        <v>#REF!</v>
      </c>
      <c r="C75" s="33" t="e">
        <f>#REF!</f>
        <v>#REF!</v>
      </c>
      <c r="D75" s="36" t="e">
        <f>#REF!</f>
        <v>#REF!</v>
      </c>
      <c r="E75" s="110" t="e">
        <f>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</f>
        <v>#REF!</v>
      </c>
      <c r="F75" s="49" t="e">
        <f>#REF!</f>
        <v>#REF!</v>
      </c>
      <c r="G75" s="34" t="e">
        <f t="shared" si="0"/>
        <v>#REF!</v>
      </c>
    </row>
    <row r="76" spans="1:7">
      <c r="A76" s="62">
        <v>54</v>
      </c>
      <c r="B76" s="32" t="e">
        <f>#REF!</f>
        <v>#REF!</v>
      </c>
      <c r="C76" s="33" t="e">
        <f>#REF!</f>
        <v>#REF!</v>
      </c>
      <c r="D76" s="36" t="e">
        <f>#REF!</f>
        <v>#REF!</v>
      </c>
      <c r="E76" s="110" t="e">
        <f>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</f>
        <v>#REF!</v>
      </c>
      <c r="F76" s="49" t="e">
        <f>#REF!</f>
        <v>#REF!</v>
      </c>
      <c r="G76" s="34" t="e">
        <f t="shared" si="0"/>
        <v>#REF!</v>
      </c>
    </row>
    <row r="77" spans="1:7">
      <c r="A77" s="62">
        <v>55</v>
      </c>
      <c r="B77" s="32" t="e">
        <f>#REF!</f>
        <v>#REF!</v>
      </c>
      <c r="C77" s="33" t="e">
        <f>#REF!</f>
        <v>#REF!</v>
      </c>
      <c r="D77" s="36" t="e">
        <f>#REF!</f>
        <v>#REF!</v>
      </c>
      <c r="E77" s="110" t="e">
        <f>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</f>
        <v>#REF!</v>
      </c>
      <c r="F77" s="49" t="e">
        <f>#REF!</f>
        <v>#REF!</v>
      </c>
      <c r="G77" s="34" t="e">
        <f t="shared" si="0"/>
        <v>#REF!</v>
      </c>
    </row>
    <row r="78" spans="1:7">
      <c r="A78" s="62">
        <v>56</v>
      </c>
      <c r="B78" s="32" t="e">
        <f>#REF!</f>
        <v>#REF!</v>
      </c>
      <c r="C78" s="33" t="e">
        <f>#REF!</f>
        <v>#REF!</v>
      </c>
      <c r="D78" s="36" t="e">
        <f>#REF!</f>
        <v>#REF!</v>
      </c>
      <c r="E78" s="110" t="e">
        <f>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</f>
        <v>#REF!</v>
      </c>
      <c r="F78" s="49" t="e">
        <f>#REF!</f>
        <v>#REF!</v>
      </c>
      <c r="G78" s="34" t="e">
        <f t="shared" si="0"/>
        <v>#REF!</v>
      </c>
    </row>
    <row r="79" spans="1:7">
      <c r="A79" s="73"/>
      <c r="B79" s="32" t="e">
        <f>#REF!</f>
        <v>#REF!</v>
      </c>
      <c r="C79" s="74" t="s">
        <v>64</v>
      </c>
      <c r="D79" s="36" t="e">
        <f>#REF!</f>
        <v>#REF!</v>
      </c>
      <c r="E79" s="110" t="e">
        <f>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+_xlfn.IFNA(VLOOKUP(B79,#REF!,4,0),0)</f>
        <v>#REF!</v>
      </c>
      <c r="F79" s="72"/>
      <c r="G79" s="38" t="e">
        <f>SUM(G72:G78)</f>
        <v>#REF!</v>
      </c>
    </row>
    <row r="80" spans="1:7">
      <c r="A80" s="63"/>
      <c r="B80" s="32" t="e">
        <f>#REF!</f>
        <v>#REF!</v>
      </c>
      <c r="C80" s="60" t="s">
        <v>59</v>
      </c>
      <c r="D80" s="36" t="e">
        <f>#REF!</f>
        <v>#REF!</v>
      </c>
      <c r="E80" s="110" t="e">
        <f>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+_xlfn.IFNA(VLOOKUP(B80,#REF!,4,0),0)</f>
        <v>#REF!</v>
      </c>
      <c r="F80" s="57"/>
      <c r="G80" s="58"/>
    </row>
    <row r="81" spans="1:7">
      <c r="A81" s="63"/>
      <c r="B81" s="32" t="e">
        <f>#REF!</f>
        <v>#REF!</v>
      </c>
      <c r="C81" s="61" t="s">
        <v>60</v>
      </c>
      <c r="D81" s="36" t="e">
        <f>#REF!</f>
        <v>#REF!</v>
      </c>
      <c r="E81" s="110" t="e">
        <f>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+_xlfn.IFNA(VLOOKUP(B81,#REF!,4,0),0)</f>
        <v>#REF!</v>
      </c>
      <c r="F81" s="57"/>
      <c r="G81" s="58"/>
    </row>
    <row r="82" spans="1:7">
      <c r="A82" s="62">
        <v>57</v>
      </c>
      <c r="B82" s="32" t="e">
        <f>#REF!</f>
        <v>#REF!</v>
      </c>
      <c r="C82" s="33" t="e">
        <f>#REF!</f>
        <v>#REF!</v>
      </c>
      <c r="D82" s="36" t="e">
        <f>#REF!</f>
        <v>#REF!</v>
      </c>
      <c r="E82" s="110" t="e">
        <f>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</f>
        <v>#REF!</v>
      </c>
      <c r="F82" s="49" t="e">
        <f>#REF!</f>
        <v>#REF!</v>
      </c>
      <c r="G82" s="34" t="e">
        <f t="shared" ref="G82:G100" si="1">ROUND(E82*F82,0)</f>
        <v>#REF!</v>
      </c>
    </row>
    <row r="83" spans="1:7">
      <c r="A83" s="62">
        <v>58</v>
      </c>
      <c r="B83" s="32" t="e">
        <f>#REF!</f>
        <v>#REF!</v>
      </c>
      <c r="C83" s="33" t="e">
        <f>#REF!</f>
        <v>#REF!</v>
      </c>
      <c r="D83" s="36" t="e">
        <f>#REF!</f>
        <v>#REF!</v>
      </c>
      <c r="E83" s="110" t="e">
        <f>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</f>
        <v>#REF!</v>
      </c>
      <c r="F83" s="49" t="e">
        <f>#REF!</f>
        <v>#REF!</v>
      </c>
      <c r="G83" s="34" t="e">
        <f t="shared" si="1"/>
        <v>#REF!</v>
      </c>
    </row>
    <row r="84" spans="1:7">
      <c r="A84" s="62">
        <v>59</v>
      </c>
      <c r="B84" s="32" t="e">
        <f>#REF!</f>
        <v>#REF!</v>
      </c>
      <c r="C84" s="33" t="e">
        <f>#REF!</f>
        <v>#REF!</v>
      </c>
      <c r="D84" s="36" t="e">
        <f>#REF!</f>
        <v>#REF!</v>
      </c>
      <c r="E84" s="110" t="e">
        <f>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</f>
        <v>#REF!</v>
      </c>
      <c r="F84" s="49" t="e">
        <f>#REF!</f>
        <v>#REF!</v>
      </c>
      <c r="G84" s="34" t="e">
        <f t="shared" si="1"/>
        <v>#REF!</v>
      </c>
    </row>
    <row r="85" spans="1:7">
      <c r="A85" s="62">
        <v>60</v>
      </c>
      <c r="B85" s="32" t="e">
        <f>#REF!</f>
        <v>#REF!</v>
      </c>
      <c r="C85" s="33" t="e">
        <f>#REF!</f>
        <v>#REF!</v>
      </c>
      <c r="D85" s="36" t="e">
        <f>#REF!</f>
        <v>#REF!</v>
      </c>
      <c r="E85" s="110" t="e">
        <f>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</f>
        <v>#REF!</v>
      </c>
      <c r="F85" s="49" t="e">
        <f>#REF!</f>
        <v>#REF!</v>
      </c>
      <c r="G85" s="34" t="e">
        <f t="shared" si="1"/>
        <v>#REF!</v>
      </c>
    </row>
    <row r="86" spans="1:7">
      <c r="A86" s="62">
        <v>61</v>
      </c>
      <c r="B86" s="32" t="e">
        <f>#REF!</f>
        <v>#REF!</v>
      </c>
      <c r="C86" s="33" t="e">
        <f>#REF!</f>
        <v>#REF!</v>
      </c>
      <c r="D86" s="36" t="e">
        <f>#REF!</f>
        <v>#REF!</v>
      </c>
      <c r="E86" s="110" t="e">
        <f>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</f>
        <v>#REF!</v>
      </c>
      <c r="F86" s="49" t="e">
        <f>#REF!</f>
        <v>#REF!</v>
      </c>
      <c r="G86" s="34" t="e">
        <f t="shared" si="1"/>
        <v>#REF!</v>
      </c>
    </row>
    <row r="87" spans="1:7">
      <c r="A87" s="62">
        <v>62</v>
      </c>
      <c r="B87" s="32" t="e">
        <f>#REF!</f>
        <v>#REF!</v>
      </c>
      <c r="C87" s="33" t="e">
        <f>#REF!</f>
        <v>#REF!</v>
      </c>
      <c r="D87" s="36" t="e">
        <f>#REF!</f>
        <v>#REF!</v>
      </c>
      <c r="E87" s="110" t="e">
        <f>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</f>
        <v>#REF!</v>
      </c>
      <c r="F87" s="49" t="e">
        <f>#REF!</f>
        <v>#REF!</v>
      </c>
      <c r="G87" s="34" t="e">
        <f t="shared" si="1"/>
        <v>#REF!</v>
      </c>
    </row>
    <row r="88" spans="1:7">
      <c r="A88" s="62">
        <v>63</v>
      </c>
      <c r="B88" s="32" t="e">
        <f>#REF!</f>
        <v>#REF!</v>
      </c>
      <c r="C88" s="33" t="e">
        <f>#REF!</f>
        <v>#REF!</v>
      </c>
      <c r="D88" s="36" t="e">
        <f>#REF!</f>
        <v>#REF!</v>
      </c>
      <c r="E88" s="110" t="e">
        <f>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</f>
        <v>#REF!</v>
      </c>
      <c r="F88" s="49" t="e">
        <f>#REF!</f>
        <v>#REF!</v>
      </c>
      <c r="G88" s="34" t="e">
        <f t="shared" si="1"/>
        <v>#REF!</v>
      </c>
    </row>
    <row r="89" spans="1:7">
      <c r="A89" s="62">
        <v>64</v>
      </c>
      <c r="B89" s="32" t="e">
        <f>#REF!</f>
        <v>#REF!</v>
      </c>
      <c r="C89" s="33" t="e">
        <f>#REF!</f>
        <v>#REF!</v>
      </c>
      <c r="D89" s="36" t="e">
        <f>#REF!</f>
        <v>#REF!</v>
      </c>
      <c r="E89" s="110" t="e">
        <f>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</f>
        <v>#REF!</v>
      </c>
      <c r="F89" s="49" t="e">
        <f>#REF!</f>
        <v>#REF!</v>
      </c>
      <c r="G89" s="34" t="e">
        <f t="shared" si="1"/>
        <v>#REF!</v>
      </c>
    </row>
    <row r="90" spans="1:7">
      <c r="A90" s="73"/>
      <c r="B90" s="32" t="e">
        <f>#REF!</f>
        <v>#REF!</v>
      </c>
      <c r="C90" s="74" t="s">
        <v>63</v>
      </c>
      <c r="D90" s="36" t="e">
        <f>#REF!</f>
        <v>#REF!</v>
      </c>
      <c r="E90" s="110" t="e">
        <f>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+_xlfn.IFNA(VLOOKUP(B90,#REF!,4,0),0)</f>
        <v>#REF!</v>
      </c>
      <c r="F90" s="72"/>
      <c r="G90" s="38" t="e">
        <f>SUM(G82:G89)</f>
        <v>#REF!</v>
      </c>
    </row>
    <row r="91" spans="1:7">
      <c r="A91" s="62"/>
      <c r="B91" s="32" t="e">
        <f>#REF!</f>
        <v>#REF!</v>
      </c>
      <c r="C91" s="61" t="s">
        <v>61</v>
      </c>
      <c r="D91" s="36" t="e">
        <f>#REF!</f>
        <v>#REF!</v>
      </c>
      <c r="E91" s="110" t="e">
        <f>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+_xlfn.IFNA(VLOOKUP(B91,#REF!,4,0),0)</f>
        <v>#REF!</v>
      </c>
      <c r="F91" s="57"/>
      <c r="G91" s="58"/>
    </row>
    <row r="92" spans="1:7">
      <c r="A92" s="62">
        <v>65</v>
      </c>
      <c r="B92" s="32" t="e">
        <f>#REF!</f>
        <v>#REF!</v>
      </c>
      <c r="C92" s="33" t="e">
        <f>#REF!</f>
        <v>#REF!</v>
      </c>
      <c r="D92" s="36" t="e">
        <f>#REF!</f>
        <v>#REF!</v>
      </c>
      <c r="E92" s="110" t="e">
        <f>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</f>
        <v>#REF!</v>
      </c>
      <c r="F92" s="49" t="e">
        <f>#REF!</f>
        <v>#REF!</v>
      </c>
      <c r="G92" s="34" t="e">
        <f t="shared" si="1"/>
        <v>#REF!</v>
      </c>
    </row>
    <row r="93" spans="1:7">
      <c r="A93" s="62">
        <v>66</v>
      </c>
      <c r="B93" s="32" t="e">
        <f>#REF!</f>
        <v>#REF!</v>
      </c>
      <c r="C93" s="33" t="e">
        <f>#REF!</f>
        <v>#REF!</v>
      </c>
      <c r="D93" s="36" t="e">
        <f>#REF!</f>
        <v>#REF!</v>
      </c>
      <c r="E93" s="110" t="e">
        <f>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</f>
        <v>#REF!</v>
      </c>
      <c r="F93" s="49" t="e">
        <f>#REF!</f>
        <v>#REF!</v>
      </c>
      <c r="G93" s="34" t="e">
        <f t="shared" si="1"/>
        <v>#REF!</v>
      </c>
    </row>
    <row r="94" spans="1:7">
      <c r="A94" s="62">
        <v>67</v>
      </c>
      <c r="B94" s="32" t="e">
        <f>#REF!</f>
        <v>#REF!</v>
      </c>
      <c r="C94" s="33" t="e">
        <f>#REF!</f>
        <v>#REF!</v>
      </c>
      <c r="D94" s="36" t="e">
        <f>#REF!</f>
        <v>#REF!</v>
      </c>
      <c r="E94" s="110" t="e">
        <f>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</f>
        <v>#REF!</v>
      </c>
      <c r="F94" s="49" t="e">
        <f>#REF!</f>
        <v>#REF!</v>
      </c>
      <c r="G94" s="34" t="e">
        <f t="shared" si="1"/>
        <v>#REF!</v>
      </c>
    </row>
    <row r="95" spans="1:7">
      <c r="A95" s="62">
        <v>68</v>
      </c>
      <c r="B95" s="32" t="e">
        <f>#REF!</f>
        <v>#REF!</v>
      </c>
      <c r="C95" s="33" t="e">
        <f>#REF!</f>
        <v>#REF!</v>
      </c>
      <c r="D95" s="36" t="e">
        <f>#REF!</f>
        <v>#REF!</v>
      </c>
      <c r="E95" s="110" t="e">
        <f>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</f>
        <v>#REF!</v>
      </c>
      <c r="F95" s="49" t="e">
        <f>#REF!</f>
        <v>#REF!</v>
      </c>
      <c r="G95" s="34" t="e">
        <f t="shared" si="1"/>
        <v>#REF!</v>
      </c>
    </row>
    <row r="96" spans="1:7">
      <c r="A96" s="62">
        <v>69</v>
      </c>
      <c r="B96" s="32" t="e">
        <f>#REF!</f>
        <v>#REF!</v>
      </c>
      <c r="C96" s="33" t="e">
        <f>#REF!</f>
        <v>#REF!</v>
      </c>
      <c r="D96" s="36" t="e">
        <f>#REF!</f>
        <v>#REF!</v>
      </c>
      <c r="E96" s="110" t="e">
        <f>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</f>
        <v>#REF!</v>
      </c>
      <c r="F96" s="49" t="e">
        <f>#REF!</f>
        <v>#REF!</v>
      </c>
      <c r="G96" s="34" t="e">
        <f t="shared" si="1"/>
        <v>#REF!</v>
      </c>
    </row>
    <row r="97" spans="1:7">
      <c r="A97" s="62">
        <v>70</v>
      </c>
      <c r="B97" s="32" t="e">
        <f>#REF!</f>
        <v>#REF!</v>
      </c>
      <c r="C97" s="33" t="e">
        <f>#REF!</f>
        <v>#REF!</v>
      </c>
      <c r="D97" s="36" t="e">
        <f>#REF!</f>
        <v>#REF!</v>
      </c>
      <c r="E97" s="110" t="e">
        <f>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</f>
        <v>#REF!</v>
      </c>
      <c r="F97" s="49" t="e">
        <f>#REF!</f>
        <v>#REF!</v>
      </c>
      <c r="G97" s="34" t="e">
        <f t="shared" si="1"/>
        <v>#REF!</v>
      </c>
    </row>
    <row r="98" spans="1:7">
      <c r="A98" s="62">
        <v>71</v>
      </c>
      <c r="B98" s="32" t="e">
        <f>#REF!</f>
        <v>#REF!</v>
      </c>
      <c r="C98" s="33" t="e">
        <f>#REF!</f>
        <v>#REF!</v>
      </c>
      <c r="D98" s="36" t="e">
        <f>#REF!</f>
        <v>#REF!</v>
      </c>
      <c r="E98" s="110" t="e">
        <f>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</f>
        <v>#REF!</v>
      </c>
      <c r="F98" s="49" t="e">
        <f>#REF!</f>
        <v>#REF!</v>
      </c>
      <c r="G98" s="34" t="e">
        <f t="shared" si="1"/>
        <v>#REF!</v>
      </c>
    </row>
    <row r="99" spans="1:7">
      <c r="A99" s="80"/>
      <c r="B99" s="81"/>
      <c r="C99" s="82" t="s">
        <v>62</v>
      </c>
      <c r="D99" s="83"/>
      <c r="E99" s="110" t="e">
        <f>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+_xlfn.IFNA(VLOOKUP(B99,#REF!,4,0),0)</f>
        <v>#REF!</v>
      </c>
      <c r="F99" s="49"/>
      <c r="G99" s="84" t="e">
        <f>SUM(G92:G98)</f>
        <v>#REF!</v>
      </c>
    </row>
    <row r="100" spans="1:7">
      <c r="A100" s="85">
        <v>71</v>
      </c>
      <c r="B100" s="95" t="e">
        <f>#REF!</f>
        <v>#REF!</v>
      </c>
      <c r="C100" s="96" t="e">
        <f>#REF!</f>
        <v>#REF!</v>
      </c>
      <c r="D100" s="52" t="e">
        <f>#REF!</f>
        <v>#REF!</v>
      </c>
      <c r="E100" s="110" t="e">
        <f>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</f>
        <v>#REF!</v>
      </c>
      <c r="F100" s="57" t="e">
        <f>#REF!</f>
        <v>#REF!</v>
      </c>
      <c r="G100" s="79" t="e">
        <f t="shared" si="1"/>
        <v>#REF!</v>
      </c>
    </row>
    <row r="101" spans="1:7">
      <c r="A101" s="94">
        <v>72</v>
      </c>
      <c r="B101" s="95" t="e">
        <f>#REF!</f>
        <v>#REF!</v>
      </c>
      <c r="C101" s="96" t="e">
        <f>#REF!</f>
        <v>#REF!</v>
      </c>
      <c r="D101" s="52" t="e">
        <f>#REF!</f>
        <v>#REF!</v>
      </c>
      <c r="E101" s="110" t="e">
        <f>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</f>
        <v>#REF!</v>
      </c>
      <c r="F101" s="57" t="e">
        <f>#REF!</f>
        <v>#REF!</v>
      </c>
      <c r="G101" s="79"/>
    </row>
    <row r="102" spans="1:7">
      <c r="A102" s="202" t="s">
        <v>6</v>
      </c>
      <c r="B102" s="203"/>
      <c r="C102" s="203"/>
      <c r="D102" s="203"/>
      <c r="E102" s="203"/>
      <c r="F102" s="204"/>
      <c r="G102" s="37" t="e">
        <f>G101+G100+G99+G90+G79+G70+G49+G44+G41+G38+G33+G27+G22+G15</f>
        <v>#REF!</v>
      </c>
    </row>
    <row r="103" spans="1:7">
      <c r="A103" s="187" t="s">
        <v>7</v>
      </c>
      <c r="B103" s="188"/>
      <c r="C103" s="189"/>
      <c r="D103" s="32"/>
      <c r="E103" s="35"/>
      <c r="F103" s="89">
        <v>0.24</v>
      </c>
      <c r="G103" s="34" t="e">
        <f>ROUND(F103*G102,0)</f>
        <v>#REF!</v>
      </c>
    </row>
    <row r="104" spans="1:7">
      <c r="A104" s="187" t="s">
        <v>8</v>
      </c>
      <c r="B104" s="188"/>
      <c r="C104" s="189"/>
      <c r="D104" s="32"/>
      <c r="E104" s="35"/>
      <c r="F104" s="89">
        <v>0.01</v>
      </c>
      <c r="G104" s="34" t="e">
        <f>ROUND(F104*G102,0)</f>
        <v>#REF!</v>
      </c>
    </row>
    <row r="105" spans="1:7">
      <c r="A105" s="187" t="s">
        <v>9</v>
      </c>
      <c r="B105" s="188"/>
      <c r="C105" s="189"/>
      <c r="D105" s="32"/>
      <c r="E105" s="35"/>
      <c r="F105" s="89">
        <v>0.05</v>
      </c>
      <c r="G105" s="34" t="e">
        <f>ROUND(F105*G102,0)</f>
        <v>#REF!</v>
      </c>
    </row>
    <row r="106" spans="1:7">
      <c r="A106" s="187" t="s">
        <v>10</v>
      </c>
      <c r="B106" s="188"/>
      <c r="C106" s="189"/>
      <c r="D106" s="32"/>
      <c r="E106" s="35"/>
      <c r="F106" s="48"/>
      <c r="G106" s="38" t="e">
        <f>+G102+G103+G104+G105</f>
        <v>#REF!</v>
      </c>
    </row>
    <row r="107" spans="1:7">
      <c r="A107" s="196" t="s">
        <v>16</v>
      </c>
      <c r="B107" s="197"/>
      <c r="C107" s="198"/>
      <c r="D107" s="199" t="s">
        <v>14</v>
      </c>
      <c r="E107" s="200"/>
      <c r="F107" s="201"/>
      <c r="G107" s="34">
        <v>1</v>
      </c>
    </row>
    <row r="108" spans="1:7">
      <c r="A108" s="196" t="s">
        <v>49</v>
      </c>
      <c r="B108" s="197"/>
      <c r="C108" s="198"/>
      <c r="D108" s="199" t="s">
        <v>14</v>
      </c>
      <c r="E108" s="200"/>
      <c r="F108" s="201"/>
      <c r="G108" s="34">
        <v>1</v>
      </c>
    </row>
    <row r="109" spans="1:7">
      <c r="A109" s="196" t="s">
        <v>50</v>
      </c>
      <c r="B109" s="197"/>
      <c r="C109" s="198"/>
      <c r="D109" s="199"/>
      <c r="E109" s="200"/>
      <c r="F109" s="201"/>
      <c r="G109" s="34" t="e">
        <f>#REF!</f>
        <v>#REF!</v>
      </c>
    </row>
    <row r="110" spans="1:7" ht="15" thickBot="1">
      <c r="A110" s="190" t="s">
        <v>11</v>
      </c>
      <c r="B110" s="191"/>
      <c r="C110" s="192"/>
      <c r="D110" s="193"/>
      <c r="E110" s="194"/>
      <c r="F110" s="195"/>
      <c r="G110" s="39" t="e">
        <f>+G106+G107+G108+G109</f>
        <v>#REF!</v>
      </c>
    </row>
    <row r="112" spans="1:7">
      <c r="G112" s="109">
        <v>26245181331</v>
      </c>
    </row>
  </sheetData>
  <mergeCells count="14">
    <mergeCell ref="A106:C106"/>
    <mergeCell ref="A1:G4"/>
    <mergeCell ref="A102:F102"/>
    <mergeCell ref="A103:C103"/>
    <mergeCell ref="A104:C104"/>
    <mergeCell ref="A105:C105"/>
    <mergeCell ref="A110:C110"/>
    <mergeCell ref="D110:F110"/>
    <mergeCell ref="A107:C107"/>
    <mergeCell ref="D107:F107"/>
    <mergeCell ref="A108:C108"/>
    <mergeCell ref="D108:F108"/>
    <mergeCell ref="A109:C109"/>
    <mergeCell ref="D109:F109"/>
  </mergeCells>
  <conditionalFormatting sqref="A17:A22 C22">
    <cfRule type="cellIs" dxfId="107" priority="48" operator="equal">
      <formula>#REF!</formula>
    </cfRule>
  </conditionalFormatting>
  <conditionalFormatting sqref="A17:A26 C21:C26">
    <cfRule type="cellIs" dxfId="106" priority="47" operator="equal">
      <formula>0</formula>
    </cfRule>
  </conditionalFormatting>
  <conditionalFormatting sqref="A22 C22">
    <cfRule type="cellIs" dxfId="105" priority="46" operator="equal">
      <formula>#REF!</formula>
    </cfRule>
    <cfRule type="cellIs" dxfId="104" priority="45" operator="equal">
      <formula>0</formula>
    </cfRule>
  </conditionalFormatting>
  <conditionalFormatting sqref="A27 C27">
    <cfRule type="cellIs" dxfId="103" priority="42" operator="equal">
      <formula>#REF!</formula>
    </cfRule>
    <cfRule type="cellIs" dxfId="102" priority="41" operator="equal">
      <formula>0</formula>
    </cfRule>
  </conditionalFormatting>
  <conditionalFormatting sqref="A33 C33">
    <cfRule type="cellIs" dxfId="101" priority="37" operator="equal">
      <formula>0</formula>
    </cfRule>
    <cfRule type="cellIs" dxfId="100" priority="38" operator="equal">
      <formula>#REF!</formula>
    </cfRule>
  </conditionalFormatting>
  <conditionalFormatting sqref="A38 C38">
    <cfRule type="cellIs" dxfId="99" priority="1" operator="equal">
      <formula>0</formula>
    </cfRule>
    <cfRule type="cellIs" dxfId="98" priority="2" operator="equal">
      <formula>#REF!</formula>
    </cfRule>
  </conditionalFormatting>
  <conditionalFormatting sqref="A38:A39 C38:C39">
    <cfRule type="cellIs" dxfId="97" priority="3" operator="equal">
      <formula>0</formula>
    </cfRule>
    <cfRule type="cellIs" dxfId="96" priority="4" operator="equal">
      <formula>#REF!</formula>
    </cfRule>
  </conditionalFormatting>
  <conditionalFormatting sqref="A39:A43 C39:C43">
    <cfRule type="cellIs" dxfId="95" priority="31" operator="equal">
      <formula>0</formula>
    </cfRule>
    <cfRule type="cellIs" dxfId="94" priority="32" operator="equal">
      <formula>#REF!</formula>
    </cfRule>
  </conditionalFormatting>
  <conditionalFormatting sqref="A41 C41">
    <cfRule type="cellIs" dxfId="93" priority="30" operator="equal">
      <formula>#REF!</formula>
    </cfRule>
    <cfRule type="cellIs" dxfId="92" priority="29" operator="equal">
      <formula>0</formula>
    </cfRule>
  </conditionalFormatting>
  <conditionalFormatting sqref="A44 C44">
    <cfRule type="cellIs" dxfId="91" priority="25" operator="equal">
      <formula>0</formula>
    </cfRule>
    <cfRule type="cellIs" dxfId="90" priority="26" operator="equal">
      <formula>#REF!</formula>
    </cfRule>
  </conditionalFormatting>
  <conditionalFormatting sqref="A49 C49">
    <cfRule type="cellIs" dxfId="89" priority="22" operator="equal">
      <formula>#REF!</formula>
    </cfRule>
    <cfRule type="cellIs" dxfId="88" priority="21" operator="equal">
      <formula>0</formula>
    </cfRule>
  </conditionalFormatting>
  <conditionalFormatting sqref="A70 C70">
    <cfRule type="cellIs" dxfId="87" priority="17" operator="equal">
      <formula>0</formula>
    </cfRule>
    <cfRule type="cellIs" dxfId="86" priority="18" operator="equal">
      <formula>#REF!</formula>
    </cfRule>
  </conditionalFormatting>
  <conditionalFormatting sqref="A79 C79">
    <cfRule type="cellIs" dxfId="85" priority="14" operator="equal">
      <formula>#REF!</formula>
    </cfRule>
    <cfRule type="cellIs" dxfId="84" priority="13" operator="equal">
      <formula>0</formula>
    </cfRule>
  </conditionalFormatting>
  <conditionalFormatting sqref="A90 C90">
    <cfRule type="cellIs" dxfId="83" priority="9" operator="equal">
      <formula>0</formula>
    </cfRule>
    <cfRule type="cellIs" dxfId="82" priority="10" operator="equal">
      <formula>#REF!</formula>
    </cfRule>
  </conditionalFormatting>
  <conditionalFormatting sqref="A15:C16 C92:C98 A23:A26">
    <cfRule type="cellIs" dxfId="81" priority="56" operator="equal">
      <formula>#REF!</formula>
    </cfRule>
  </conditionalFormatting>
  <conditionalFormatting sqref="A15:C16 C92:C98">
    <cfRule type="cellIs" dxfId="80" priority="55" operator="equal">
      <formula>0</formula>
    </cfRule>
  </conditionalFormatting>
  <conditionalFormatting sqref="A6:D14">
    <cfRule type="cellIs" dxfId="79" priority="51" operator="equal">
      <formula>0</formula>
    </cfRule>
    <cfRule type="cellIs" dxfId="78" priority="52" operator="equal">
      <formula>#REF!</formula>
    </cfRule>
  </conditionalFormatting>
  <conditionalFormatting sqref="A99:D101">
    <cfRule type="cellIs" dxfId="77" priority="5" operator="equal">
      <formula>0</formula>
    </cfRule>
    <cfRule type="cellIs" dxfId="76" priority="6" operator="equal">
      <formula>#REF!</formula>
    </cfRule>
    <cfRule type="cellIs" dxfId="75" priority="8" operator="equal">
      <formula>#REF!</formula>
    </cfRule>
    <cfRule type="cellIs" dxfId="74" priority="7" operator="equal">
      <formula>0</formula>
    </cfRule>
  </conditionalFormatting>
  <conditionalFormatting sqref="A5:G5">
    <cfRule type="cellIs" dxfId="73" priority="57" operator="equal">
      <formula>0</formula>
    </cfRule>
    <cfRule type="cellIs" dxfId="72" priority="58" operator="equal">
      <formula>#REF!</formula>
    </cfRule>
  </conditionalFormatting>
  <conditionalFormatting sqref="C27:C28 A27:A32">
    <cfRule type="cellIs" dxfId="71" priority="43" operator="equal">
      <formula>0</formula>
    </cfRule>
    <cfRule type="cellIs" dxfId="70" priority="44" operator="equal">
      <formula>#REF!</formula>
    </cfRule>
  </conditionalFormatting>
  <conditionalFormatting sqref="C33 A33:A37">
    <cfRule type="cellIs" dxfId="69" priority="39" operator="equal">
      <formula>0</formula>
    </cfRule>
    <cfRule type="cellIs" dxfId="68" priority="40" operator="equal">
      <formula>#REF!</formula>
    </cfRule>
  </conditionalFormatting>
  <conditionalFormatting sqref="C43:C48 A44:A48">
    <cfRule type="cellIs" dxfId="67" priority="27" operator="equal">
      <formula>0</formula>
    </cfRule>
    <cfRule type="cellIs" dxfId="66" priority="28" operator="equal">
      <formula>#REF!</formula>
    </cfRule>
  </conditionalFormatting>
  <conditionalFormatting sqref="C46:C69 A49:A69">
    <cfRule type="cellIs" dxfId="65" priority="24" operator="equal">
      <formula>#REF!</formula>
    </cfRule>
    <cfRule type="cellIs" dxfId="64" priority="23" operator="equal">
      <formula>0</formula>
    </cfRule>
  </conditionalFormatting>
  <conditionalFormatting sqref="C51:C78 A70:A78">
    <cfRule type="cellIs" dxfId="63" priority="20" operator="equal">
      <formula>#REF!</formula>
    </cfRule>
    <cfRule type="cellIs" dxfId="62" priority="19" operator="equal">
      <formula>0</formula>
    </cfRule>
  </conditionalFormatting>
  <conditionalFormatting sqref="C72:C89 A79:A89">
    <cfRule type="cellIs" dxfId="61" priority="16" operator="equal">
      <formula>#REF!</formula>
    </cfRule>
    <cfRule type="cellIs" dxfId="60" priority="15" operator="equal">
      <formula>0</formula>
    </cfRule>
  </conditionalFormatting>
  <conditionalFormatting sqref="C82:C90 A90:A98">
    <cfRule type="cellIs" dxfId="59" priority="12" operator="equal">
      <formula>#REF!</formula>
    </cfRule>
    <cfRule type="cellIs" dxfId="58" priority="11" operator="equal">
      <formula>0</formula>
    </cfRule>
  </conditionalFormatting>
  <conditionalFormatting sqref="C7:D20 A7:A21 B7:B98 D21:D98 C40 C91:C98 A102 C21 C23:C26">
    <cfRule type="cellIs" dxfId="57" priority="62" operator="equal">
      <formula>#REF!</formula>
    </cfRule>
  </conditionalFormatting>
  <conditionalFormatting sqref="C7:D20 B7:B98 D21:D98 A7:A21 C91:C98 C40 A102">
    <cfRule type="cellIs" dxfId="56" priority="61" operator="equal">
      <formula>0</formula>
    </cfRule>
  </conditionalFormatting>
  <conditionalFormatting sqref="D15:D19 B17:B98 C20:D20 D21:D98 A103:B110 D103:D110">
    <cfRule type="cellIs" dxfId="55" priority="59" operator="equal">
      <formula>0</formula>
    </cfRule>
    <cfRule type="cellIs" dxfId="54" priority="60" operator="equal">
      <formula>#REF!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K141"/>
  <sheetViews>
    <sheetView workbookViewId="0">
      <selection sqref="A1:G4"/>
    </sheetView>
  </sheetViews>
  <sheetFormatPr baseColWidth="10" defaultColWidth="11.44140625" defaultRowHeight="13.8"/>
  <cols>
    <col min="1" max="1" width="5.6640625" style="1" bestFit="1" customWidth="1"/>
    <col min="2" max="2" width="8.6640625" style="1" customWidth="1"/>
    <col min="3" max="3" width="72.109375" style="2" customWidth="1"/>
    <col min="4" max="4" width="11" style="1" bestFit="1" customWidth="1"/>
    <col min="5" max="5" width="15.44140625" style="1" customWidth="1"/>
    <col min="6" max="6" width="14.109375" style="7" customWidth="1"/>
    <col min="7" max="7" width="21" style="1" customWidth="1"/>
    <col min="8" max="8" width="7.44140625" style="6" customWidth="1"/>
    <col min="9" max="9" width="13.6640625" style="6" bestFit="1" customWidth="1"/>
    <col min="10" max="10" width="13.44140625" style="6" bestFit="1" customWidth="1"/>
    <col min="11" max="11" width="17.33203125" style="3" bestFit="1" customWidth="1"/>
    <col min="12" max="12" width="16.6640625" style="1" customWidth="1"/>
    <col min="13" max="15" width="17.33203125" style="1" bestFit="1" customWidth="1"/>
    <col min="16" max="19" width="16.6640625" style="1" customWidth="1"/>
    <col min="20" max="22" width="17.33203125" style="1" bestFit="1" customWidth="1"/>
    <col min="23" max="23" width="16.6640625" style="1" customWidth="1"/>
    <col min="24" max="25" width="17.33203125" style="1" bestFit="1" customWidth="1"/>
    <col min="26" max="34" width="16.6640625" style="1" customWidth="1"/>
    <col min="35" max="35" width="17.33203125" style="1" bestFit="1" customWidth="1"/>
    <col min="36" max="36" width="18.109375" style="1" bestFit="1" customWidth="1"/>
    <col min="37" max="37" width="18.6640625" style="1" bestFit="1" customWidth="1"/>
    <col min="38" max="16384" width="11.44140625" style="1"/>
  </cols>
  <sheetData>
    <row r="1" spans="1:35" ht="16.5" customHeight="1">
      <c r="A1" s="178" t="s">
        <v>74</v>
      </c>
      <c r="B1" s="179"/>
      <c r="C1" s="179"/>
      <c r="D1" s="179"/>
      <c r="E1" s="179"/>
      <c r="F1" s="179"/>
      <c r="G1" s="180"/>
      <c r="H1" s="4"/>
      <c r="I1" s="86"/>
      <c r="J1" s="86"/>
      <c r="K1" s="1"/>
    </row>
    <row r="2" spans="1:35" ht="16.5" customHeight="1">
      <c r="A2" s="181"/>
      <c r="B2" s="182"/>
      <c r="C2" s="182"/>
      <c r="D2" s="182"/>
      <c r="E2" s="182"/>
      <c r="F2" s="182"/>
      <c r="G2" s="183"/>
      <c r="H2" s="4"/>
      <c r="I2" s="86"/>
      <c r="J2" s="86"/>
      <c r="K2" s="211"/>
      <c r="L2" s="211"/>
      <c r="M2" s="88"/>
      <c r="N2" s="46"/>
      <c r="O2" s="46"/>
      <c r="P2" s="46"/>
      <c r="Q2" s="46"/>
    </row>
    <row r="3" spans="1:35" ht="22.5" customHeight="1">
      <c r="A3" s="181"/>
      <c r="B3" s="182"/>
      <c r="C3" s="182"/>
      <c r="D3" s="182"/>
      <c r="E3" s="182"/>
      <c r="F3" s="182"/>
      <c r="G3" s="183"/>
      <c r="H3" s="26"/>
      <c r="I3" s="26"/>
      <c r="J3" s="26"/>
      <c r="K3" s="211"/>
      <c r="L3" s="211"/>
      <c r="M3" s="88"/>
      <c r="N3" s="46"/>
      <c r="O3" s="46"/>
      <c r="P3" s="46"/>
      <c r="Q3" s="46"/>
    </row>
    <row r="4" spans="1:35" ht="14.4" thickBot="1">
      <c r="A4" s="184"/>
      <c r="B4" s="185"/>
      <c r="C4" s="185"/>
      <c r="D4" s="185"/>
      <c r="E4" s="185"/>
      <c r="F4" s="185"/>
      <c r="G4" s="186"/>
      <c r="H4" s="9"/>
      <c r="I4" s="9"/>
      <c r="J4" s="9"/>
      <c r="K4" s="1">
        <v>6</v>
      </c>
      <c r="N4" s="46"/>
      <c r="O4" s="46"/>
      <c r="P4" s="46"/>
      <c r="Q4" s="46"/>
    </row>
    <row r="5" spans="1:35" ht="29.25" customHeight="1">
      <c r="A5" s="27" t="s">
        <v>0</v>
      </c>
      <c r="B5" s="28"/>
      <c r="C5" s="28" t="s">
        <v>1</v>
      </c>
      <c r="D5" s="29" t="s">
        <v>13</v>
      </c>
      <c r="E5" s="29" t="s">
        <v>2</v>
      </c>
      <c r="F5" s="47" t="s">
        <v>3</v>
      </c>
      <c r="G5" s="30" t="s">
        <v>4</v>
      </c>
      <c r="H5" s="31"/>
      <c r="I5" s="87"/>
      <c r="J5" s="87"/>
      <c r="K5" s="1" t="s">
        <v>75</v>
      </c>
      <c r="L5" s="1" t="s">
        <v>76</v>
      </c>
      <c r="M5" s="1" t="s">
        <v>77</v>
      </c>
      <c r="N5" s="1" t="s">
        <v>78</v>
      </c>
      <c r="O5" s="1" t="s">
        <v>79</v>
      </c>
      <c r="P5" s="1" t="s">
        <v>80</v>
      </c>
      <c r="Q5" s="1" t="s">
        <v>81</v>
      </c>
      <c r="R5" s="1" t="s">
        <v>82</v>
      </c>
      <c r="S5" s="1" t="s">
        <v>83</v>
      </c>
      <c r="T5" s="1" t="s">
        <v>84</v>
      </c>
      <c r="U5" s="1" t="s">
        <v>85</v>
      </c>
      <c r="V5" s="1" t="s">
        <v>86</v>
      </c>
      <c r="W5" s="1" t="s">
        <v>87</v>
      </c>
      <c r="X5" s="1" t="s">
        <v>88</v>
      </c>
      <c r="Y5" s="1" t="s">
        <v>89</v>
      </c>
      <c r="Z5" s="1" t="s">
        <v>90</v>
      </c>
      <c r="AA5" s="1" t="s">
        <v>91</v>
      </c>
      <c r="AB5" s="1" t="s">
        <v>92</v>
      </c>
      <c r="AC5" s="1" t="s">
        <v>93</v>
      </c>
      <c r="AD5" s="1" t="s">
        <v>94</v>
      </c>
      <c r="AE5" s="1" t="s">
        <v>95</v>
      </c>
      <c r="AF5" s="1" t="s">
        <v>96</v>
      </c>
      <c r="AG5" s="1" t="s">
        <v>97</v>
      </c>
      <c r="AH5" s="1" t="s">
        <v>98</v>
      </c>
      <c r="AI5" s="1" t="s">
        <v>99</v>
      </c>
    </row>
    <row r="6" spans="1:35" ht="15.75" customHeight="1">
      <c r="A6" s="51"/>
      <c r="B6" s="52"/>
      <c r="C6" s="53" t="s">
        <v>52</v>
      </c>
      <c r="D6" s="52"/>
      <c r="E6" s="54"/>
      <c r="F6" s="55"/>
      <c r="G6" s="56"/>
      <c r="H6" s="31"/>
      <c r="I6" s="87" t="e">
        <f>ROUND(SUM(K6:AI6),0)</f>
        <v>#REF!</v>
      </c>
      <c r="J6" s="87" t="e">
        <f>I6=G7</f>
        <v>#REF!</v>
      </c>
      <c r="K6" s="1" t="e">
        <f>_xlfn.IFNA(VLOOKUP(B7,#REF!,$K$4,0),0)</f>
        <v>#REF!</v>
      </c>
      <c r="L6" s="1" t="e">
        <f>_xlfn.IFNA(VLOOKUP(B7,#REF!,$K$4,0),0)</f>
        <v>#REF!</v>
      </c>
      <c r="M6" s="1" t="e">
        <f>_xlfn.IFNA(VLOOKUP(B7,#REF!,$K$4,0),0)</f>
        <v>#REF!</v>
      </c>
      <c r="N6" s="1" t="e">
        <f>_xlfn.IFNA(VLOOKUP(B7,#REF!,$K$4,0),0)</f>
        <v>#REF!</v>
      </c>
      <c r="O6" s="1" t="e">
        <f>_xlfn.IFNA(VLOOKUP(B7,#REF!,$K$4,0),0)</f>
        <v>#REF!</v>
      </c>
      <c r="P6" s="1" t="e">
        <f>_xlfn.IFNA(VLOOKUP(B7,#REF!,$K$4,0),0)</f>
        <v>#REF!</v>
      </c>
      <c r="Q6" s="1" t="e">
        <f>_xlfn.IFNA(VLOOKUP(B7,#REF!,$K$4,0),0)</f>
        <v>#REF!</v>
      </c>
      <c r="R6" s="1" t="e">
        <f>_xlfn.IFNA(VLOOKUP(B7,#REF!,$K$4,0),0)</f>
        <v>#REF!</v>
      </c>
      <c r="S6" s="1" t="e">
        <f>_xlfn.IFNA(VLOOKUP(B7,#REF!,$K$4,0),0)</f>
        <v>#REF!</v>
      </c>
      <c r="T6" s="1" t="e">
        <f>_xlfn.IFNA(VLOOKUP(B7,#REF!,$K$4,0),0)</f>
        <v>#REF!</v>
      </c>
      <c r="U6" s="1" t="e">
        <f>_xlfn.IFNA(VLOOKUP(B7,#REF!,$K$4,0),0)</f>
        <v>#REF!</v>
      </c>
      <c r="V6" s="1" t="e">
        <f>_xlfn.IFNA(VLOOKUP(B7,#REF!,$K$4,0),0)</f>
        <v>#REF!</v>
      </c>
      <c r="W6" s="1" t="e">
        <f>_xlfn.IFNA(VLOOKUP(B7,#REF!,$K$4,0),0)</f>
        <v>#REF!</v>
      </c>
      <c r="X6" s="1" t="e">
        <f>_xlfn.IFNA(VLOOKUP(B7,#REF!,$K$4,0),0)</f>
        <v>#REF!</v>
      </c>
      <c r="Y6" s="1" t="e">
        <f>_xlfn.IFNA(VLOOKUP(B7,#REF!,$K$4,0),0)</f>
        <v>#REF!</v>
      </c>
      <c r="Z6" s="1" t="e">
        <f>_xlfn.IFNA(VLOOKUP(B7,#REF!,$K$4,0),0)</f>
        <v>#REF!</v>
      </c>
      <c r="AA6" s="1" t="e">
        <f>_xlfn.IFNA(VLOOKUP(B7,#REF!,$K$4,0),0)</f>
        <v>#REF!</v>
      </c>
      <c r="AB6" s="1" t="e">
        <f>_xlfn.IFNA(VLOOKUP(B7,#REF!,$K$4,0),0)</f>
        <v>#REF!</v>
      </c>
      <c r="AC6" s="1" t="e">
        <f>_xlfn.IFNA(VLOOKUP(B7,#REF!,$K$4,0),0)</f>
        <v>#REF!</v>
      </c>
      <c r="AD6" s="1" t="e">
        <f>_xlfn.IFNA(VLOOKUP(B7,#REF!,$K$4,0),0)</f>
        <v>#REF!</v>
      </c>
      <c r="AE6" s="1" t="e">
        <f>_xlfn.IFNA(VLOOKUP(B7,#REF!,$K$4,0),0)</f>
        <v>#REF!</v>
      </c>
      <c r="AF6" s="1" t="e">
        <f>_xlfn.IFNA(VLOOKUP(B7,#REF!,$K$4,0),0)</f>
        <v>#REF!</v>
      </c>
      <c r="AG6" s="1" t="e">
        <f>_xlfn.IFNA(VLOOKUP(B7,#REF!,$K$4,0),0)</f>
        <v>#REF!</v>
      </c>
      <c r="AH6" s="1" t="e">
        <f>_xlfn.IFNA(VLOOKUP(B7,#REF!,$K$4,0),0)</f>
        <v>#REF!</v>
      </c>
      <c r="AI6" s="1" t="e">
        <f>_xlfn.IFNA(VLOOKUP(B7,#REF!,$K$4,0),0)</f>
        <v>#REF!</v>
      </c>
    </row>
    <row r="7" spans="1:35" ht="15.75" customHeight="1">
      <c r="A7" s="62">
        <v>1</v>
      </c>
      <c r="B7" s="32" t="e">
        <f>#REF!</f>
        <v>#REF!</v>
      </c>
      <c r="C7" s="33" t="e">
        <f>#REF!</f>
        <v>#REF!</v>
      </c>
      <c r="D7" s="36" t="e">
        <f>#REF!</f>
        <v>#REF!</v>
      </c>
      <c r="E7" s="110" t="e">
        <f>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+_xlfn.IFNA(VLOOKUP(B7,#REF!,4,0),0)</f>
        <v>#REF!</v>
      </c>
      <c r="F7" s="49" t="e">
        <f>+#REF!</f>
        <v>#REF!</v>
      </c>
      <c r="G7" s="34" t="e">
        <f>ROUND(E7*F7,0)</f>
        <v>#REF!</v>
      </c>
      <c r="H7" s="31"/>
      <c r="I7" s="87" t="e">
        <f>ROUND(SUM(K7:AI7),0)</f>
        <v>#REF!</v>
      </c>
      <c r="J7" s="87" t="e">
        <f t="shared" ref="J7:J70" si="0">I7=G8</f>
        <v>#REF!</v>
      </c>
      <c r="K7" s="1" t="e">
        <f>_xlfn.IFNA(VLOOKUP(B8,#REF!,$K$4,0),0)</f>
        <v>#REF!</v>
      </c>
      <c r="L7" s="1" t="e">
        <f>_xlfn.IFNA(VLOOKUP(B8,#REF!,$K$4,0),0)</f>
        <v>#REF!</v>
      </c>
      <c r="M7" s="1" t="e">
        <f>_xlfn.IFNA(VLOOKUP(B8,#REF!,$K$4,0),0)</f>
        <v>#REF!</v>
      </c>
      <c r="N7" s="1" t="e">
        <f>_xlfn.IFNA(VLOOKUP(B8,#REF!,$K$4,0),0)</f>
        <v>#REF!</v>
      </c>
      <c r="O7" s="1" t="e">
        <f>_xlfn.IFNA(VLOOKUP(B8,#REF!,$K$4,0),0)</f>
        <v>#REF!</v>
      </c>
      <c r="P7" s="1" t="e">
        <f>_xlfn.IFNA(VLOOKUP(B8,#REF!,$K$4,0),0)</f>
        <v>#REF!</v>
      </c>
      <c r="Q7" s="1" t="e">
        <f>_xlfn.IFNA(VLOOKUP(B8,#REF!,$K$4,0),0)</f>
        <v>#REF!</v>
      </c>
      <c r="R7" s="1" t="e">
        <f>_xlfn.IFNA(VLOOKUP(B8,#REF!,$K$4,0),0)</f>
        <v>#REF!</v>
      </c>
      <c r="S7" s="1" t="e">
        <f>_xlfn.IFNA(VLOOKUP(B8,#REF!,$K$4,0),0)</f>
        <v>#REF!</v>
      </c>
      <c r="T7" s="1" t="e">
        <f>_xlfn.IFNA(VLOOKUP(B8,#REF!,$K$4,0),0)</f>
        <v>#REF!</v>
      </c>
      <c r="U7" s="1" t="e">
        <f>_xlfn.IFNA(VLOOKUP(B8,#REF!,$K$4,0),0)</f>
        <v>#REF!</v>
      </c>
      <c r="V7" s="1" t="e">
        <f>_xlfn.IFNA(VLOOKUP(B8,#REF!,$K$4,0),0)</f>
        <v>#REF!</v>
      </c>
      <c r="W7" s="1" t="e">
        <f>_xlfn.IFNA(VLOOKUP(B8,#REF!,$K$4,0),0)</f>
        <v>#REF!</v>
      </c>
      <c r="X7" s="1" t="e">
        <f>_xlfn.IFNA(VLOOKUP(B8,#REF!,$K$4,0),0)</f>
        <v>#REF!</v>
      </c>
      <c r="Y7" s="1" t="e">
        <f>_xlfn.IFNA(VLOOKUP(B8,#REF!,$K$4,0),0)</f>
        <v>#REF!</v>
      </c>
      <c r="Z7" s="1" t="e">
        <f>_xlfn.IFNA(VLOOKUP(B8,#REF!,$K$4,0),0)</f>
        <v>#REF!</v>
      </c>
      <c r="AA7" s="1" t="e">
        <f>_xlfn.IFNA(VLOOKUP(B8,#REF!,$K$4,0),0)</f>
        <v>#REF!</v>
      </c>
      <c r="AB7" s="1" t="e">
        <f>_xlfn.IFNA(VLOOKUP(B8,#REF!,$K$4,0),0)</f>
        <v>#REF!</v>
      </c>
      <c r="AC7" s="1" t="e">
        <f>_xlfn.IFNA(VLOOKUP(B8,#REF!,$K$4,0),0)</f>
        <v>#REF!</v>
      </c>
      <c r="AD7" s="1" t="e">
        <f>_xlfn.IFNA(VLOOKUP(B8,#REF!,$K$4,0),0)</f>
        <v>#REF!</v>
      </c>
      <c r="AE7" s="1" t="e">
        <f>_xlfn.IFNA(VLOOKUP(B8,#REF!,$K$4,0),0)</f>
        <v>#REF!</v>
      </c>
      <c r="AF7" s="1" t="e">
        <f>_xlfn.IFNA(VLOOKUP(B8,#REF!,$K$4,0),0)</f>
        <v>#REF!</v>
      </c>
      <c r="AG7" s="1" t="e">
        <f>_xlfn.IFNA(VLOOKUP(B8,#REF!,$K$4,0),0)</f>
        <v>#REF!</v>
      </c>
      <c r="AH7" s="1" t="e">
        <f>_xlfn.IFNA(VLOOKUP(B8,#REF!,$K$4,0),0)</f>
        <v>#REF!</v>
      </c>
      <c r="AI7" s="1" t="e">
        <f>_xlfn.IFNA(VLOOKUP(B8,#REF!,$K$4,0),0)</f>
        <v>#REF!</v>
      </c>
    </row>
    <row r="8" spans="1:35" ht="15.75" customHeight="1">
      <c r="A8" s="62">
        <v>2</v>
      </c>
      <c r="B8" s="32" t="e">
        <f>#REF!</f>
        <v>#REF!</v>
      </c>
      <c r="C8" s="33" t="e">
        <f>#REF!</f>
        <v>#REF!</v>
      </c>
      <c r="D8" s="36" t="e">
        <f>#REF!</f>
        <v>#REF!</v>
      </c>
      <c r="E8" s="110" t="e">
        <f>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+_xlfn.IFNA(VLOOKUP(B8,#REF!,4,0),0)</f>
        <v>#REF!</v>
      </c>
      <c r="F8" s="49" t="e">
        <f>#REF!</f>
        <v>#REF!</v>
      </c>
      <c r="G8" s="34" t="e">
        <f t="shared" ref="G8:G78" si="1">ROUND(E8*F8,0)</f>
        <v>#REF!</v>
      </c>
      <c r="H8" s="31"/>
      <c r="I8" s="87" t="e">
        <f>ROUND(SUM(K8:AI8),0)</f>
        <v>#REF!</v>
      </c>
      <c r="J8" s="87" t="e">
        <f>I8=G9</f>
        <v>#REF!</v>
      </c>
      <c r="K8" s="1" t="e">
        <f>_xlfn.IFNA(VLOOKUP(B9,#REF!,$K$4,0),0)</f>
        <v>#REF!</v>
      </c>
      <c r="L8" s="1" t="e">
        <f>_xlfn.IFNA(VLOOKUP(B9,#REF!,$K$4,0),0)</f>
        <v>#REF!</v>
      </c>
      <c r="M8" s="1" t="e">
        <f>_xlfn.IFNA(VLOOKUP(B9,#REF!,$K$4,0),0)</f>
        <v>#REF!</v>
      </c>
      <c r="N8" s="1" t="e">
        <f>_xlfn.IFNA(VLOOKUP(B9,#REF!,$K$4,0),0)</f>
        <v>#REF!</v>
      </c>
      <c r="O8" s="1" t="e">
        <f>_xlfn.IFNA(VLOOKUP(B9,#REF!,$K$4,0),0)</f>
        <v>#REF!</v>
      </c>
      <c r="P8" s="1" t="e">
        <f>_xlfn.IFNA(VLOOKUP(B9,#REF!,$K$4,0),0)</f>
        <v>#REF!</v>
      </c>
      <c r="Q8" s="1" t="e">
        <f>_xlfn.IFNA(VLOOKUP(B9,#REF!,$K$4,0),0)</f>
        <v>#REF!</v>
      </c>
      <c r="R8" s="1" t="e">
        <f>_xlfn.IFNA(VLOOKUP(B9,#REF!,$K$4,0),0)</f>
        <v>#REF!</v>
      </c>
      <c r="S8" s="1" t="e">
        <f>_xlfn.IFNA(VLOOKUP(B9,#REF!,$K$4,0),0)</f>
        <v>#REF!</v>
      </c>
      <c r="T8" s="1" t="e">
        <f>_xlfn.IFNA(VLOOKUP(B9,#REF!,$K$4,0),0)</f>
        <v>#REF!</v>
      </c>
      <c r="U8" s="1" t="e">
        <f>_xlfn.IFNA(VLOOKUP(B9,#REF!,$K$4,0),0)</f>
        <v>#REF!</v>
      </c>
      <c r="V8" s="1" t="e">
        <f>_xlfn.IFNA(VLOOKUP(B9,#REF!,$K$4,0),0)</f>
        <v>#REF!</v>
      </c>
      <c r="W8" s="1" t="e">
        <f>_xlfn.IFNA(VLOOKUP(B9,#REF!,$K$4,0),0)</f>
        <v>#REF!</v>
      </c>
      <c r="X8" s="1" t="e">
        <f>_xlfn.IFNA(VLOOKUP(B9,#REF!,$K$4,0),0)</f>
        <v>#REF!</v>
      </c>
      <c r="Y8" s="1" t="e">
        <f>_xlfn.IFNA(VLOOKUP(B9,#REF!,$K$4,0),0)</f>
        <v>#REF!</v>
      </c>
      <c r="Z8" s="1" t="e">
        <f>_xlfn.IFNA(VLOOKUP(B9,#REF!,$K$4,0),0)</f>
        <v>#REF!</v>
      </c>
      <c r="AA8" s="1" t="e">
        <f>_xlfn.IFNA(VLOOKUP(B9,#REF!,$K$4,0),0)</f>
        <v>#REF!</v>
      </c>
      <c r="AB8" s="1" t="e">
        <f>_xlfn.IFNA(VLOOKUP(B9,#REF!,$K$4,0),0)</f>
        <v>#REF!</v>
      </c>
      <c r="AC8" s="1" t="e">
        <f>_xlfn.IFNA(VLOOKUP(B9,#REF!,$K$4,0),0)</f>
        <v>#REF!</v>
      </c>
      <c r="AD8" s="1" t="e">
        <f>_xlfn.IFNA(VLOOKUP(B9,#REF!,$K$4,0),0)</f>
        <v>#REF!</v>
      </c>
      <c r="AE8" s="1" t="e">
        <f>_xlfn.IFNA(VLOOKUP(B9,#REF!,$K$4,0),0)</f>
        <v>#REF!</v>
      </c>
      <c r="AF8" s="1" t="e">
        <f>_xlfn.IFNA(VLOOKUP(B9,#REF!,$K$4,0),0)</f>
        <v>#REF!</v>
      </c>
      <c r="AG8" s="1" t="e">
        <f>_xlfn.IFNA(VLOOKUP(B9,#REF!,$K$4,0),0)</f>
        <v>#REF!</v>
      </c>
      <c r="AH8" s="1" t="e">
        <f>_xlfn.IFNA(VLOOKUP(B9,#REF!,$K$4,0),0)</f>
        <v>#REF!</v>
      </c>
      <c r="AI8" s="1" t="e">
        <f>_xlfn.IFNA(VLOOKUP(B9,#REF!,$K$4,0),0)</f>
        <v>#REF!</v>
      </c>
    </row>
    <row r="9" spans="1:35">
      <c r="A9" s="62">
        <v>3</v>
      </c>
      <c r="B9" s="32" t="e">
        <f>#REF!</f>
        <v>#REF!</v>
      </c>
      <c r="C9" s="33" t="e">
        <f>#REF!</f>
        <v>#REF!</v>
      </c>
      <c r="D9" s="36" t="e">
        <f>#REF!</f>
        <v>#REF!</v>
      </c>
      <c r="E9" s="110" t="e">
        <f>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+_xlfn.IFNA(VLOOKUP(B9,#REF!,4,0),0)</f>
        <v>#REF!</v>
      </c>
      <c r="F9" s="49" t="e">
        <f>#REF!</f>
        <v>#REF!</v>
      </c>
      <c r="G9" s="34" t="e">
        <f t="shared" si="1"/>
        <v>#REF!</v>
      </c>
      <c r="H9" s="31"/>
      <c r="I9" s="87" t="e">
        <f t="shared" ref="I9:I70" si="2">SUM(K9:AI9)</f>
        <v>#REF!</v>
      </c>
      <c r="J9" s="87" t="e">
        <f t="shared" si="0"/>
        <v>#REF!</v>
      </c>
      <c r="K9" s="1" t="e">
        <f>_xlfn.IFNA(VLOOKUP(B10,#REF!,$K$4,0),0)</f>
        <v>#REF!</v>
      </c>
      <c r="L9" s="1" t="e">
        <f>_xlfn.IFNA(VLOOKUP(B10,#REF!,$K$4,0),0)</f>
        <v>#REF!</v>
      </c>
      <c r="M9" s="1" t="e">
        <f>_xlfn.IFNA(VLOOKUP(B10,#REF!,$K$4,0),0)</f>
        <v>#REF!</v>
      </c>
      <c r="N9" s="1" t="e">
        <f>_xlfn.IFNA(VLOOKUP(B10,#REF!,$K$4,0),0)</f>
        <v>#REF!</v>
      </c>
      <c r="O9" s="1" t="e">
        <f>_xlfn.IFNA(VLOOKUP(B10,#REF!,$K$4,0),0)</f>
        <v>#REF!</v>
      </c>
      <c r="P9" s="1" t="e">
        <f>_xlfn.IFNA(VLOOKUP(B10,#REF!,$K$4,0),0)</f>
        <v>#REF!</v>
      </c>
      <c r="Q9" s="1" t="e">
        <f>_xlfn.IFNA(VLOOKUP(B10,#REF!,$K$4,0),0)</f>
        <v>#REF!</v>
      </c>
      <c r="R9" s="1" t="e">
        <f>_xlfn.IFNA(VLOOKUP(B10,#REF!,$K$4,0),0)</f>
        <v>#REF!</v>
      </c>
      <c r="S9" s="1" t="e">
        <f>_xlfn.IFNA(VLOOKUP(B10,#REF!,$K$4,0),0)</f>
        <v>#REF!</v>
      </c>
      <c r="T9" s="1" t="e">
        <f>_xlfn.IFNA(VLOOKUP(B10,#REF!,$K$4,0),0)</f>
        <v>#REF!</v>
      </c>
      <c r="U9" s="1" t="e">
        <f>_xlfn.IFNA(VLOOKUP(B10,#REF!,$K$4,0),0)</f>
        <v>#REF!</v>
      </c>
      <c r="V9" s="1" t="e">
        <f>_xlfn.IFNA(VLOOKUP(B10,#REF!,$K$4,0),0)</f>
        <v>#REF!</v>
      </c>
      <c r="W9" s="1" t="e">
        <f>_xlfn.IFNA(VLOOKUP(B10,#REF!,$K$4,0),0)</f>
        <v>#REF!</v>
      </c>
      <c r="X9" s="1" t="e">
        <f>_xlfn.IFNA(VLOOKUP(B10,#REF!,$K$4,0),0)</f>
        <v>#REF!</v>
      </c>
      <c r="Y9" s="1" t="e">
        <f>_xlfn.IFNA(VLOOKUP(B10,#REF!,$K$4,0),0)</f>
        <v>#REF!</v>
      </c>
      <c r="Z9" s="1" t="e">
        <f>_xlfn.IFNA(VLOOKUP(B10,#REF!,$K$4,0),0)</f>
        <v>#REF!</v>
      </c>
      <c r="AA9" s="1" t="e">
        <f>_xlfn.IFNA(VLOOKUP(B10,#REF!,$K$4,0),0)</f>
        <v>#REF!</v>
      </c>
      <c r="AB9" s="1" t="e">
        <f>_xlfn.IFNA(VLOOKUP(B10,#REF!,$K$4,0),0)</f>
        <v>#REF!</v>
      </c>
      <c r="AC9" s="1" t="e">
        <f>_xlfn.IFNA(VLOOKUP(B10,#REF!,$K$4,0),0)</f>
        <v>#REF!</v>
      </c>
      <c r="AD9" s="1" t="e">
        <f>_xlfn.IFNA(VLOOKUP(B10,#REF!,$K$4,0),0)</f>
        <v>#REF!</v>
      </c>
      <c r="AE9" s="1" t="e">
        <f>_xlfn.IFNA(VLOOKUP(B10,#REF!,$K$4,0),0)</f>
        <v>#REF!</v>
      </c>
      <c r="AF9" s="1" t="e">
        <f>_xlfn.IFNA(VLOOKUP(B10,#REF!,$K$4,0),0)</f>
        <v>#REF!</v>
      </c>
      <c r="AG9" s="1" t="e">
        <f>_xlfn.IFNA(VLOOKUP(B10,#REF!,$K$4,0),0)</f>
        <v>#REF!</v>
      </c>
      <c r="AH9" s="1" t="e">
        <f>_xlfn.IFNA(VLOOKUP(B10,#REF!,$K$4,0),0)</f>
        <v>#REF!</v>
      </c>
      <c r="AI9" s="1" t="e">
        <f>_xlfn.IFNA(VLOOKUP(B10,#REF!,$K$4,0),0)</f>
        <v>#REF!</v>
      </c>
    </row>
    <row r="10" spans="1:35" ht="27.6">
      <c r="A10" s="62">
        <v>4</v>
      </c>
      <c r="B10" s="32" t="e">
        <f>#REF!</f>
        <v>#REF!</v>
      </c>
      <c r="C10" s="33" t="e">
        <f>#REF!</f>
        <v>#REF!</v>
      </c>
      <c r="D10" s="36" t="e">
        <f>#REF!</f>
        <v>#REF!</v>
      </c>
      <c r="E10" s="110" t="e">
        <f>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+_xlfn.IFNA(VLOOKUP(B10,#REF!,4,0),0)</f>
        <v>#REF!</v>
      </c>
      <c r="F10" s="49" t="e">
        <f>#REF!</f>
        <v>#REF!</v>
      </c>
      <c r="G10" s="34" t="e">
        <f>ROUND(E10*F10,0)</f>
        <v>#REF!</v>
      </c>
      <c r="H10" s="31"/>
      <c r="I10" s="87" t="e">
        <f t="shared" si="2"/>
        <v>#REF!</v>
      </c>
      <c r="J10" s="87" t="e">
        <f t="shared" si="0"/>
        <v>#REF!</v>
      </c>
      <c r="K10" s="1" t="e">
        <f>_xlfn.IFNA(VLOOKUP(B11,#REF!,$K$4,0),0)</f>
        <v>#REF!</v>
      </c>
      <c r="L10" s="1" t="e">
        <f>_xlfn.IFNA(VLOOKUP(B11,#REF!,$K$4,0),0)</f>
        <v>#REF!</v>
      </c>
      <c r="M10" s="1" t="e">
        <f>_xlfn.IFNA(VLOOKUP(B11,#REF!,$K$4,0),0)</f>
        <v>#REF!</v>
      </c>
      <c r="N10" s="1" t="e">
        <f>_xlfn.IFNA(VLOOKUP(B11,#REF!,$K$4,0),0)</f>
        <v>#REF!</v>
      </c>
      <c r="O10" s="1" t="e">
        <f>_xlfn.IFNA(VLOOKUP(B11,#REF!,$K$4,0),0)</f>
        <v>#REF!</v>
      </c>
      <c r="P10" s="1" t="e">
        <f>_xlfn.IFNA(VLOOKUP(B11,#REF!,$K$4,0),0)</f>
        <v>#REF!</v>
      </c>
      <c r="Q10" s="1" t="e">
        <f>_xlfn.IFNA(VLOOKUP(B11,#REF!,$K$4,0),0)</f>
        <v>#REF!</v>
      </c>
      <c r="R10" s="1" t="e">
        <f>_xlfn.IFNA(VLOOKUP(B11,#REF!,$K$4,0),0)</f>
        <v>#REF!</v>
      </c>
      <c r="S10" s="1" t="e">
        <f>_xlfn.IFNA(VLOOKUP(B11,#REF!,$K$4,0),0)</f>
        <v>#REF!</v>
      </c>
      <c r="T10" s="1" t="e">
        <f>_xlfn.IFNA(VLOOKUP(B11,#REF!,$K$4,0),0)</f>
        <v>#REF!</v>
      </c>
      <c r="U10" s="1" t="e">
        <f>_xlfn.IFNA(VLOOKUP(B11,#REF!,$K$4,0),0)</f>
        <v>#REF!</v>
      </c>
      <c r="V10" s="1" t="e">
        <f>_xlfn.IFNA(VLOOKUP(B11,#REF!,$K$4,0),0)</f>
        <v>#REF!</v>
      </c>
      <c r="W10" s="1" t="e">
        <f>_xlfn.IFNA(VLOOKUP(B11,#REF!,$K$4,0),0)</f>
        <v>#REF!</v>
      </c>
      <c r="X10" s="1" t="e">
        <f>_xlfn.IFNA(VLOOKUP(B11,#REF!,$K$4,0),0)</f>
        <v>#REF!</v>
      </c>
      <c r="Y10" s="1" t="e">
        <f>_xlfn.IFNA(VLOOKUP(B11,#REF!,$K$4,0),0)</f>
        <v>#REF!</v>
      </c>
      <c r="Z10" s="1" t="e">
        <f>_xlfn.IFNA(VLOOKUP(B11,#REF!,$K$4,0),0)</f>
        <v>#REF!</v>
      </c>
      <c r="AA10" s="1" t="e">
        <f>_xlfn.IFNA(VLOOKUP(B11,#REF!,$K$4,0),0)</f>
        <v>#REF!</v>
      </c>
      <c r="AB10" s="1" t="e">
        <f>_xlfn.IFNA(VLOOKUP(B11,#REF!,$K$4,0),0)</f>
        <v>#REF!</v>
      </c>
      <c r="AC10" s="1" t="e">
        <f>_xlfn.IFNA(VLOOKUP(B11,#REF!,$K$4,0),0)</f>
        <v>#REF!</v>
      </c>
      <c r="AD10" s="1" t="e">
        <f>_xlfn.IFNA(VLOOKUP(B11,#REF!,$K$4,0),0)</f>
        <v>#REF!</v>
      </c>
      <c r="AE10" s="1" t="e">
        <f>_xlfn.IFNA(VLOOKUP(B11,#REF!,$K$4,0),0)</f>
        <v>#REF!</v>
      </c>
      <c r="AF10" s="1" t="e">
        <f>_xlfn.IFNA(VLOOKUP(B11,#REF!,$K$4,0),0)</f>
        <v>#REF!</v>
      </c>
      <c r="AG10" s="1" t="e">
        <f>_xlfn.IFNA(VLOOKUP(B11,#REF!,$K$4,0),0)</f>
        <v>#REF!</v>
      </c>
      <c r="AH10" s="1" t="e">
        <f>_xlfn.IFNA(VLOOKUP(B11,#REF!,$K$4,0),0)</f>
        <v>#REF!</v>
      </c>
      <c r="AI10" s="1" t="e">
        <f>_xlfn.IFNA(VLOOKUP(B11,#REF!,$K$4,0),0)</f>
        <v>#REF!</v>
      </c>
    </row>
    <row r="11" spans="1:35" ht="15.75" customHeight="1">
      <c r="A11" s="62">
        <v>5</v>
      </c>
      <c r="B11" s="32" t="e">
        <f>#REF!</f>
        <v>#REF!</v>
      </c>
      <c r="C11" s="33" t="e">
        <f>#REF!</f>
        <v>#REF!</v>
      </c>
      <c r="D11" s="36" t="e">
        <f>#REF!</f>
        <v>#REF!</v>
      </c>
      <c r="E11" s="110" t="e">
        <f>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+_xlfn.IFNA(VLOOKUP(B11,#REF!,4,0),0)</f>
        <v>#REF!</v>
      </c>
      <c r="F11" s="49" t="e">
        <f>#REF!</f>
        <v>#REF!</v>
      </c>
      <c r="G11" s="34" t="e">
        <f t="shared" si="1"/>
        <v>#REF!</v>
      </c>
      <c r="H11" s="31"/>
      <c r="I11" s="87" t="e">
        <f t="shared" si="2"/>
        <v>#REF!</v>
      </c>
      <c r="J11" s="87" t="e">
        <f t="shared" si="0"/>
        <v>#REF!</v>
      </c>
      <c r="K11" s="1" t="e">
        <f>_xlfn.IFNA(VLOOKUP(B12,#REF!,$K$4,0),0)</f>
        <v>#REF!</v>
      </c>
      <c r="L11" s="1" t="e">
        <f>_xlfn.IFNA(VLOOKUP(B12,#REF!,$K$4,0),0)</f>
        <v>#REF!</v>
      </c>
      <c r="M11" s="1" t="e">
        <f>_xlfn.IFNA(VLOOKUP(B12,#REF!,$K$4,0),0)</f>
        <v>#REF!</v>
      </c>
      <c r="N11" s="1" t="e">
        <f>_xlfn.IFNA(VLOOKUP(B12,#REF!,$K$4,0),0)</f>
        <v>#REF!</v>
      </c>
      <c r="O11" s="1" t="e">
        <f>_xlfn.IFNA(VLOOKUP(B12,#REF!,$K$4,0),0)</f>
        <v>#REF!</v>
      </c>
      <c r="P11" s="1" t="e">
        <f>_xlfn.IFNA(VLOOKUP(B12,#REF!,$K$4,0),0)</f>
        <v>#REF!</v>
      </c>
      <c r="Q11" s="1" t="e">
        <f>_xlfn.IFNA(VLOOKUP(B12,#REF!,$K$4,0),0)</f>
        <v>#REF!</v>
      </c>
      <c r="R11" s="1" t="e">
        <f>_xlfn.IFNA(VLOOKUP(B12,#REF!,$K$4,0),0)</f>
        <v>#REF!</v>
      </c>
      <c r="S11" s="1" t="e">
        <f>_xlfn.IFNA(VLOOKUP(B12,#REF!,$K$4,0),0)</f>
        <v>#REF!</v>
      </c>
      <c r="T11" s="1" t="e">
        <f>_xlfn.IFNA(VLOOKUP(B12,#REF!,$K$4,0),0)</f>
        <v>#REF!</v>
      </c>
      <c r="U11" s="1" t="e">
        <f>_xlfn.IFNA(VLOOKUP(B12,#REF!,$K$4,0),0)</f>
        <v>#REF!</v>
      </c>
      <c r="V11" s="1" t="e">
        <f>_xlfn.IFNA(VLOOKUP(B12,#REF!,$K$4,0),0)</f>
        <v>#REF!</v>
      </c>
      <c r="W11" s="1" t="e">
        <f>_xlfn.IFNA(VLOOKUP(B12,#REF!,$K$4,0),0)</f>
        <v>#REF!</v>
      </c>
      <c r="X11" s="1" t="e">
        <f>_xlfn.IFNA(VLOOKUP(B12,#REF!,$K$4,0),0)</f>
        <v>#REF!</v>
      </c>
      <c r="Y11" s="1" t="e">
        <f>_xlfn.IFNA(VLOOKUP(B12,#REF!,$K$4,0),0)</f>
        <v>#REF!</v>
      </c>
      <c r="Z11" s="1" t="e">
        <f>_xlfn.IFNA(VLOOKUP(B12,#REF!,$K$4,0),0)</f>
        <v>#REF!</v>
      </c>
      <c r="AA11" s="1" t="e">
        <f>_xlfn.IFNA(VLOOKUP(B12,#REF!,$K$4,0),0)</f>
        <v>#REF!</v>
      </c>
      <c r="AB11" s="1" t="e">
        <f>_xlfn.IFNA(VLOOKUP(B12,#REF!,$K$4,0),0)</f>
        <v>#REF!</v>
      </c>
      <c r="AC11" s="1" t="e">
        <f>_xlfn.IFNA(VLOOKUP(B12,#REF!,$K$4,0),0)</f>
        <v>#REF!</v>
      </c>
      <c r="AD11" s="1" t="e">
        <f>_xlfn.IFNA(VLOOKUP(B12,#REF!,$K$4,0),0)</f>
        <v>#REF!</v>
      </c>
      <c r="AE11" s="1" t="e">
        <f>_xlfn.IFNA(VLOOKUP(B12,#REF!,$K$4,0),0)</f>
        <v>#REF!</v>
      </c>
      <c r="AF11" s="1" t="e">
        <f>_xlfn.IFNA(VLOOKUP(B12,#REF!,$K$4,0),0)</f>
        <v>#REF!</v>
      </c>
      <c r="AG11" s="1" t="e">
        <f>_xlfn.IFNA(VLOOKUP(B12,#REF!,$K$4,0),0)</f>
        <v>#REF!</v>
      </c>
      <c r="AH11" s="1" t="e">
        <f>_xlfn.IFNA(VLOOKUP(B12,#REF!,$K$4,0),0)</f>
        <v>#REF!</v>
      </c>
      <c r="AI11" s="1" t="e">
        <f>_xlfn.IFNA(VLOOKUP(B12,#REF!,$K$4,0),0)</f>
        <v>#REF!</v>
      </c>
    </row>
    <row r="12" spans="1:35" ht="15.75" customHeight="1">
      <c r="A12" s="62">
        <v>6</v>
      </c>
      <c r="B12" s="32" t="e">
        <f>#REF!</f>
        <v>#REF!</v>
      </c>
      <c r="C12" s="33" t="e">
        <f>#REF!</f>
        <v>#REF!</v>
      </c>
      <c r="D12" s="36" t="e">
        <f>#REF!</f>
        <v>#REF!</v>
      </c>
      <c r="E12" s="110" t="e">
        <f>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+_xlfn.IFNA(VLOOKUP(B12,#REF!,4,0),0)</f>
        <v>#REF!</v>
      </c>
      <c r="F12" s="49" t="e">
        <f>#REF!</f>
        <v>#REF!</v>
      </c>
      <c r="G12" s="34" t="e">
        <f t="shared" si="1"/>
        <v>#REF!</v>
      </c>
      <c r="H12" s="31"/>
      <c r="I12" s="87" t="e">
        <f t="shared" si="2"/>
        <v>#REF!</v>
      </c>
      <c r="J12" s="87" t="e">
        <f t="shared" si="0"/>
        <v>#REF!</v>
      </c>
      <c r="K12" s="1" t="e">
        <f>_xlfn.IFNA(VLOOKUP(B13,#REF!,$K$4,0),0)</f>
        <v>#REF!</v>
      </c>
      <c r="L12" s="1" t="e">
        <f>_xlfn.IFNA(VLOOKUP(B13,#REF!,$K$4,0),0)</f>
        <v>#REF!</v>
      </c>
      <c r="M12" s="1" t="e">
        <f>_xlfn.IFNA(VLOOKUP(B13,#REF!,$K$4,0),0)</f>
        <v>#REF!</v>
      </c>
      <c r="N12" s="1" t="e">
        <f>_xlfn.IFNA(VLOOKUP(B13,#REF!,$K$4,0),0)</f>
        <v>#REF!</v>
      </c>
      <c r="O12" s="1" t="e">
        <f>_xlfn.IFNA(VLOOKUP(B13,#REF!,$K$4,0),0)</f>
        <v>#REF!</v>
      </c>
      <c r="P12" s="1" t="e">
        <f>_xlfn.IFNA(VLOOKUP(B13,#REF!,$K$4,0),0)</f>
        <v>#REF!</v>
      </c>
      <c r="Q12" s="1" t="e">
        <f>_xlfn.IFNA(VLOOKUP(B13,#REF!,$K$4,0),0)</f>
        <v>#REF!</v>
      </c>
      <c r="R12" s="1" t="e">
        <f>_xlfn.IFNA(VLOOKUP(B13,#REF!,$K$4,0),0)</f>
        <v>#REF!</v>
      </c>
      <c r="S12" s="1" t="e">
        <f>_xlfn.IFNA(VLOOKUP(B13,#REF!,$K$4,0),0)</f>
        <v>#REF!</v>
      </c>
      <c r="T12" s="1" t="e">
        <f>_xlfn.IFNA(VLOOKUP(B13,#REF!,$K$4,0),0)</f>
        <v>#REF!</v>
      </c>
      <c r="U12" s="1" t="e">
        <f>_xlfn.IFNA(VLOOKUP(B13,#REF!,$K$4,0),0)</f>
        <v>#REF!</v>
      </c>
      <c r="V12" s="1" t="e">
        <f>_xlfn.IFNA(VLOOKUP(B13,#REF!,$K$4,0),0)</f>
        <v>#REF!</v>
      </c>
      <c r="W12" s="1" t="e">
        <f>_xlfn.IFNA(VLOOKUP(B13,#REF!,$K$4,0),0)</f>
        <v>#REF!</v>
      </c>
      <c r="X12" s="1" t="e">
        <f>_xlfn.IFNA(VLOOKUP(B13,#REF!,$K$4,0),0)</f>
        <v>#REF!</v>
      </c>
      <c r="Y12" s="1" t="e">
        <f>_xlfn.IFNA(VLOOKUP(B13,#REF!,$K$4,0),0)</f>
        <v>#REF!</v>
      </c>
      <c r="Z12" s="1" t="e">
        <f>_xlfn.IFNA(VLOOKUP(B13,#REF!,$K$4,0),0)</f>
        <v>#REF!</v>
      </c>
      <c r="AA12" s="1" t="e">
        <f>_xlfn.IFNA(VLOOKUP(B13,#REF!,$K$4,0),0)</f>
        <v>#REF!</v>
      </c>
      <c r="AB12" s="1" t="e">
        <f>_xlfn.IFNA(VLOOKUP(B13,#REF!,$K$4,0),0)</f>
        <v>#REF!</v>
      </c>
      <c r="AC12" s="1" t="e">
        <f>_xlfn.IFNA(VLOOKUP(B13,#REF!,$K$4,0),0)</f>
        <v>#REF!</v>
      </c>
      <c r="AD12" s="1" t="e">
        <f>_xlfn.IFNA(VLOOKUP(B13,#REF!,$K$4,0),0)</f>
        <v>#REF!</v>
      </c>
      <c r="AE12" s="1" t="e">
        <f>_xlfn.IFNA(VLOOKUP(B13,#REF!,$K$4,0),0)</f>
        <v>#REF!</v>
      </c>
      <c r="AF12" s="1" t="e">
        <f>_xlfn.IFNA(VLOOKUP(B13,#REF!,$K$4,0),0)</f>
        <v>#REF!</v>
      </c>
      <c r="AG12" s="1" t="e">
        <f>_xlfn.IFNA(VLOOKUP(B13,#REF!,$K$4,0),0)</f>
        <v>#REF!</v>
      </c>
      <c r="AH12" s="1" t="e">
        <f>_xlfn.IFNA(VLOOKUP(B13,#REF!,$K$4,0),0)</f>
        <v>#REF!</v>
      </c>
      <c r="AI12" s="1" t="e">
        <f>_xlfn.IFNA(VLOOKUP(B13,#REF!,$K$4,0),0)</f>
        <v>#REF!</v>
      </c>
    </row>
    <row r="13" spans="1:35" ht="15.75" customHeight="1">
      <c r="A13" s="62">
        <v>7</v>
      </c>
      <c r="B13" s="32" t="e">
        <f>#REF!</f>
        <v>#REF!</v>
      </c>
      <c r="C13" s="33" t="e">
        <f>#REF!</f>
        <v>#REF!</v>
      </c>
      <c r="D13" s="36" t="e">
        <f>#REF!</f>
        <v>#REF!</v>
      </c>
      <c r="E13" s="110" t="e">
        <f>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+_xlfn.IFNA(VLOOKUP(B13,#REF!,4,0),0)</f>
        <v>#REF!</v>
      </c>
      <c r="F13" s="49" t="e">
        <f>#REF!</f>
        <v>#REF!</v>
      </c>
      <c r="G13" s="34" t="e">
        <f t="shared" si="1"/>
        <v>#REF!</v>
      </c>
      <c r="H13" s="31"/>
      <c r="I13" s="87" t="e">
        <f t="shared" si="2"/>
        <v>#REF!</v>
      </c>
      <c r="J13" s="87" t="e">
        <f t="shared" si="0"/>
        <v>#REF!</v>
      </c>
      <c r="K13" s="1" t="e">
        <f>_xlfn.IFNA(VLOOKUP(B14,#REF!,$K$4,0),0)</f>
        <v>#REF!</v>
      </c>
      <c r="L13" s="1" t="e">
        <f>_xlfn.IFNA(VLOOKUP(B14,#REF!,$K$4,0),0)</f>
        <v>#REF!</v>
      </c>
      <c r="M13" s="1" t="e">
        <f>_xlfn.IFNA(VLOOKUP(B14,#REF!,$K$4,0),0)</f>
        <v>#REF!</v>
      </c>
      <c r="N13" s="1" t="e">
        <f>_xlfn.IFNA(VLOOKUP(B14,#REF!,$K$4,0),0)</f>
        <v>#REF!</v>
      </c>
      <c r="O13" s="1" t="e">
        <f>_xlfn.IFNA(VLOOKUP(B14,#REF!,$K$4,0),0)</f>
        <v>#REF!</v>
      </c>
      <c r="P13" s="1" t="e">
        <f>_xlfn.IFNA(VLOOKUP(B14,#REF!,$K$4,0),0)</f>
        <v>#REF!</v>
      </c>
      <c r="Q13" s="1" t="e">
        <f>_xlfn.IFNA(VLOOKUP(B14,#REF!,$K$4,0),0)</f>
        <v>#REF!</v>
      </c>
      <c r="R13" s="1" t="e">
        <f>_xlfn.IFNA(VLOOKUP(B14,#REF!,$K$4,0),0)</f>
        <v>#REF!</v>
      </c>
      <c r="S13" s="1" t="e">
        <f>_xlfn.IFNA(VLOOKUP(B14,#REF!,$K$4,0),0)</f>
        <v>#REF!</v>
      </c>
      <c r="T13" s="1" t="e">
        <f>_xlfn.IFNA(VLOOKUP(B14,#REF!,$K$4,0),0)</f>
        <v>#REF!</v>
      </c>
      <c r="U13" s="1" t="e">
        <f>_xlfn.IFNA(VLOOKUP(B14,#REF!,$K$4,0),0)</f>
        <v>#REF!</v>
      </c>
      <c r="V13" s="1" t="e">
        <f>_xlfn.IFNA(VLOOKUP(B14,#REF!,$K$4,0),0)</f>
        <v>#REF!</v>
      </c>
      <c r="W13" s="1" t="e">
        <f>_xlfn.IFNA(VLOOKUP(B14,#REF!,$K$4,0),0)</f>
        <v>#REF!</v>
      </c>
      <c r="X13" s="1" t="e">
        <f>_xlfn.IFNA(VLOOKUP(B14,#REF!,$K$4,0),0)</f>
        <v>#REF!</v>
      </c>
      <c r="Y13" s="1" t="e">
        <f>_xlfn.IFNA(VLOOKUP(B14,#REF!,$K$4,0),0)</f>
        <v>#REF!</v>
      </c>
      <c r="Z13" s="1" t="e">
        <f>_xlfn.IFNA(VLOOKUP(B14,#REF!,$K$4,0),0)</f>
        <v>#REF!</v>
      </c>
      <c r="AA13" s="1" t="e">
        <f>_xlfn.IFNA(VLOOKUP(B14,#REF!,$K$4,0),0)</f>
        <v>#REF!</v>
      </c>
      <c r="AB13" s="1" t="e">
        <f>_xlfn.IFNA(VLOOKUP(B14,#REF!,$K$4,0),0)</f>
        <v>#REF!</v>
      </c>
      <c r="AC13" s="1" t="e">
        <f>_xlfn.IFNA(VLOOKUP(B14,#REF!,$K$4,0),0)</f>
        <v>#REF!</v>
      </c>
      <c r="AD13" s="1" t="e">
        <f>_xlfn.IFNA(VLOOKUP(B14,#REF!,$K$4,0),0)</f>
        <v>#REF!</v>
      </c>
      <c r="AE13" s="1" t="e">
        <f>_xlfn.IFNA(VLOOKUP(B14,#REF!,$K$4,0),0)</f>
        <v>#REF!</v>
      </c>
      <c r="AF13" s="1" t="e">
        <f>_xlfn.IFNA(VLOOKUP(B14,#REF!,$K$4,0),0)</f>
        <v>#REF!</v>
      </c>
      <c r="AG13" s="1" t="e">
        <f>_xlfn.IFNA(VLOOKUP(B14,#REF!,$K$4,0),0)</f>
        <v>#REF!</v>
      </c>
      <c r="AH13" s="1" t="e">
        <f>_xlfn.IFNA(VLOOKUP(B14,#REF!,$K$4,0),0)</f>
        <v>#REF!</v>
      </c>
      <c r="AI13" s="1" t="e">
        <f>_xlfn.IFNA(VLOOKUP(B14,#REF!,$K$4,0),0)</f>
        <v>#REF!</v>
      </c>
    </row>
    <row r="14" spans="1:35" ht="15.75" customHeight="1">
      <c r="A14" s="68">
        <v>8</v>
      </c>
      <c r="B14" s="32" t="e">
        <f>#REF!</f>
        <v>#REF!</v>
      </c>
      <c r="C14" s="33" t="e">
        <f>#REF!</f>
        <v>#REF!</v>
      </c>
      <c r="D14" s="36" t="e">
        <f>#REF!</f>
        <v>#REF!</v>
      </c>
      <c r="E14" s="110" t="e">
        <f>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+_xlfn.IFNA(VLOOKUP(B14,#REF!,4,0),0)</f>
        <v>#REF!</v>
      </c>
      <c r="F14" s="65" t="e">
        <f>#REF!</f>
        <v>#REF!</v>
      </c>
      <c r="G14" s="34" t="e">
        <f t="shared" si="1"/>
        <v>#REF!</v>
      </c>
      <c r="H14" s="31"/>
      <c r="I14" s="87" t="e">
        <f t="shared" si="2"/>
        <v>#REF!</v>
      </c>
      <c r="J14" s="87" t="e">
        <f t="shared" si="0"/>
        <v>#REF!</v>
      </c>
      <c r="K14" s="1" t="e">
        <f>_xlfn.IFNA(VLOOKUP(B15,#REF!,$K$4,0),0)</f>
        <v>#REF!</v>
      </c>
      <c r="L14" s="1" t="e">
        <f>_xlfn.IFNA(VLOOKUP(B15,#REF!,$K$4,0),0)</f>
        <v>#REF!</v>
      </c>
      <c r="M14" s="1" t="e">
        <f>_xlfn.IFNA(VLOOKUP(B15,#REF!,$K$4,0),0)</f>
        <v>#REF!</v>
      </c>
      <c r="N14" s="1" t="e">
        <f>_xlfn.IFNA(VLOOKUP(B15,#REF!,$K$4,0),0)</f>
        <v>#REF!</v>
      </c>
      <c r="O14" s="1" t="e">
        <f>_xlfn.IFNA(VLOOKUP(B15,#REF!,$K$4,0),0)</f>
        <v>#REF!</v>
      </c>
      <c r="P14" s="1" t="e">
        <f>_xlfn.IFNA(VLOOKUP(B15,#REF!,$K$4,0),0)</f>
        <v>#REF!</v>
      </c>
      <c r="Q14" s="1" t="e">
        <f>_xlfn.IFNA(VLOOKUP(B15,#REF!,$K$4,0),0)</f>
        <v>#REF!</v>
      </c>
      <c r="R14" s="1" t="e">
        <f>_xlfn.IFNA(VLOOKUP(B15,#REF!,$K$4,0),0)</f>
        <v>#REF!</v>
      </c>
      <c r="S14" s="1" t="e">
        <f>_xlfn.IFNA(VLOOKUP(B15,#REF!,$K$4,0),0)</f>
        <v>#REF!</v>
      </c>
      <c r="T14" s="1" t="e">
        <f>_xlfn.IFNA(VLOOKUP(B15,#REF!,$K$4,0),0)</f>
        <v>#REF!</v>
      </c>
      <c r="U14" s="1" t="e">
        <f>_xlfn.IFNA(VLOOKUP(B15,#REF!,$K$4,0),0)</f>
        <v>#REF!</v>
      </c>
      <c r="V14" s="1" t="e">
        <f>_xlfn.IFNA(VLOOKUP(B15,#REF!,$K$4,0),0)</f>
        <v>#REF!</v>
      </c>
      <c r="W14" s="1" t="e">
        <f>_xlfn.IFNA(VLOOKUP(B15,#REF!,$K$4,0),0)</f>
        <v>#REF!</v>
      </c>
      <c r="X14" s="1" t="e">
        <f>_xlfn.IFNA(VLOOKUP(B15,#REF!,$K$4,0),0)</f>
        <v>#REF!</v>
      </c>
      <c r="Y14" s="1" t="e">
        <f>_xlfn.IFNA(VLOOKUP(B15,#REF!,$K$4,0),0)</f>
        <v>#REF!</v>
      </c>
      <c r="Z14" s="1" t="e">
        <f>_xlfn.IFNA(VLOOKUP(B15,#REF!,$K$4,0),0)</f>
        <v>#REF!</v>
      </c>
      <c r="AA14" s="1" t="e">
        <f>_xlfn.IFNA(VLOOKUP(B15,#REF!,$K$4,0),0)</f>
        <v>#REF!</v>
      </c>
      <c r="AB14" s="1" t="e">
        <f>_xlfn.IFNA(VLOOKUP(B15,#REF!,$K$4,0),0)</f>
        <v>#REF!</v>
      </c>
      <c r="AC14" s="1" t="e">
        <f>_xlfn.IFNA(VLOOKUP(B15,#REF!,$K$4,0),0)</f>
        <v>#REF!</v>
      </c>
      <c r="AD14" s="1" t="e">
        <f>_xlfn.IFNA(VLOOKUP(B15,#REF!,$K$4,0),0)</f>
        <v>#REF!</v>
      </c>
      <c r="AE14" s="1" t="e">
        <f>_xlfn.IFNA(VLOOKUP(B15,#REF!,$K$4,0),0)</f>
        <v>#REF!</v>
      </c>
      <c r="AF14" s="1" t="e">
        <f>_xlfn.IFNA(VLOOKUP(B15,#REF!,$K$4,0),0)</f>
        <v>#REF!</v>
      </c>
      <c r="AG14" s="1" t="e">
        <f>_xlfn.IFNA(VLOOKUP(B15,#REF!,$K$4,0),0)</f>
        <v>#REF!</v>
      </c>
      <c r="AH14" s="1" t="e">
        <f>_xlfn.IFNA(VLOOKUP(B15,#REF!,$K$4,0),0)</f>
        <v>#REF!</v>
      </c>
      <c r="AI14" s="1" t="e">
        <f>_xlfn.IFNA(VLOOKUP(B15,#REF!,$K$4,0),0)</f>
        <v>#REF!</v>
      </c>
    </row>
    <row r="15" spans="1:35" ht="15.75" customHeight="1">
      <c r="A15" s="70"/>
      <c r="B15" s="32" t="s">
        <v>100</v>
      </c>
      <c r="C15" s="71" t="s">
        <v>73</v>
      </c>
      <c r="D15" s="36" t="e">
        <f>#REF!</f>
        <v>#REF!</v>
      </c>
      <c r="E15" s="110"/>
      <c r="F15" s="72"/>
      <c r="G15" s="78" t="e">
        <f>SUM(G7:G14)</f>
        <v>#REF!</v>
      </c>
      <c r="H15" s="31"/>
      <c r="I15" s="87" t="e">
        <f t="shared" si="2"/>
        <v>#REF!</v>
      </c>
      <c r="J15" s="87" t="e">
        <f t="shared" si="0"/>
        <v>#REF!</v>
      </c>
      <c r="K15" s="1" t="e">
        <f>_xlfn.IFNA(VLOOKUP(B16,#REF!,$K$4,0),0)</f>
        <v>#REF!</v>
      </c>
      <c r="L15" s="1" t="e">
        <f>_xlfn.IFNA(VLOOKUP(B16,#REF!,$K$4,0),0)</f>
        <v>#REF!</v>
      </c>
      <c r="M15" s="1" t="e">
        <f>_xlfn.IFNA(VLOOKUP(B16,#REF!,$K$4,0),0)</f>
        <v>#REF!</v>
      </c>
      <c r="N15" s="1" t="e">
        <f>_xlfn.IFNA(VLOOKUP(B16,#REF!,$K$4,0),0)</f>
        <v>#REF!</v>
      </c>
      <c r="O15" s="1" t="e">
        <f>_xlfn.IFNA(VLOOKUP(B16,#REF!,$K$4,0),0)</f>
        <v>#REF!</v>
      </c>
      <c r="P15" s="1" t="e">
        <f>_xlfn.IFNA(VLOOKUP(B16,#REF!,$K$4,0),0)</f>
        <v>#REF!</v>
      </c>
      <c r="Q15" s="1" t="e">
        <f>_xlfn.IFNA(VLOOKUP(B16,#REF!,$K$4,0),0)</f>
        <v>#REF!</v>
      </c>
      <c r="R15" s="1" t="e">
        <f>_xlfn.IFNA(VLOOKUP(B16,#REF!,$K$4,0),0)</f>
        <v>#REF!</v>
      </c>
      <c r="S15" s="1" t="e">
        <f>_xlfn.IFNA(VLOOKUP(B16,#REF!,$K$4,0),0)</f>
        <v>#REF!</v>
      </c>
      <c r="T15" s="1" t="e">
        <f>_xlfn.IFNA(VLOOKUP(B16,#REF!,$K$4,0),0)</f>
        <v>#REF!</v>
      </c>
      <c r="U15" s="1" t="e">
        <f>_xlfn.IFNA(VLOOKUP(B16,#REF!,$K$4,0),0)</f>
        <v>#REF!</v>
      </c>
      <c r="V15" s="1" t="e">
        <f>_xlfn.IFNA(VLOOKUP(B16,#REF!,$K$4,0),0)</f>
        <v>#REF!</v>
      </c>
      <c r="W15" s="1" t="e">
        <f>_xlfn.IFNA(VLOOKUP(B16,#REF!,$K$4,0),0)</f>
        <v>#REF!</v>
      </c>
      <c r="X15" s="1" t="e">
        <f>_xlfn.IFNA(VLOOKUP(B16,#REF!,$K$4,0),0)</f>
        <v>#REF!</v>
      </c>
      <c r="Y15" s="1" t="e">
        <f>_xlfn.IFNA(VLOOKUP(B16,#REF!,$K$4,0),0)</f>
        <v>#REF!</v>
      </c>
      <c r="Z15" s="1" t="e">
        <f>_xlfn.IFNA(VLOOKUP(B16,#REF!,$K$4,0),0)</f>
        <v>#REF!</v>
      </c>
      <c r="AA15" s="1" t="e">
        <f>_xlfn.IFNA(VLOOKUP(B16,#REF!,$K$4,0),0)</f>
        <v>#REF!</v>
      </c>
      <c r="AB15" s="1" t="e">
        <f>_xlfn.IFNA(VLOOKUP(B16,#REF!,$K$4,0),0)</f>
        <v>#REF!</v>
      </c>
      <c r="AC15" s="1" t="e">
        <f>_xlfn.IFNA(VLOOKUP(B16,#REF!,$K$4,0),0)</f>
        <v>#REF!</v>
      </c>
      <c r="AD15" s="1" t="e">
        <f>_xlfn.IFNA(VLOOKUP(B16,#REF!,$K$4,0),0)</f>
        <v>#REF!</v>
      </c>
      <c r="AE15" s="1" t="e">
        <f>_xlfn.IFNA(VLOOKUP(B16,#REF!,$K$4,0),0)</f>
        <v>#REF!</v>
      </c>
      <c r="AF15" s="1" t="e">
        <f>_xlfn.IFNA(VLOOKUP(B16,#REF!,$K$4,0),0)</f>
        <v>#REF!</v>
      </c>
      <c r="AG15" s="1" t="e">
        <f>_xlfn.IFNA(VLOOKUP(B16,#REF!,$K$4,0),0)</f>
        <v>#REF!</v>
      </c>
      <c r="AH15" s="1" t="e">
        <f>_xlfn.IFNA(VLOOKUP(B16,#REF!,$K$4,0),0)</f>
        <v>#REF!</v>
      </c>
      <c r="AI15" s="1" t="e">
        <f>_xlfn.IFNA(VLOOKUP(B16,#REF!,$K$4,0),0)</f>
        <v>#REF!</v>
      </c>
    </row>
    <row r="16" spans="1:35" ht="15.75" customHeight="1">
      <c r="A16" s="69"/>
      <c r="B16" s="32" t="s">
        <v>100</v>
      </c>
      <c r="C16" s="66" t="s">
        <v>53</v>
      </c>
      <c r="D16" s="36" t="e">
        <f>#REF!</f>
        <v>#REF!</v>
      </c>
      <c r="E16" s="110"/>
      <c r="F16" s="67"/>
      <c r="G16" s="58"/>
      <c r="H16" s="31"/>
      <c r="I16" s="87" t="e">
        <f t="shared" si="2"/>
        <v>#REF!</v>
      </c>
      <c r="J16" s="87" t="e">
        <f t="shared" si="0"/>
        <v>#REF!</v>
      </c>
      <c r="K16" s="1" t="e">
        <f>_xlfn.IFNA(VLOOKUP(B17,#REF!,$K$4,0),0)</f>
        <v>#REF!</v>
      </c>
      <c r="L16" s="1" t="e">
        <f>_xlfn.IFNA(VLOOKUP(B17,#REF!,$K$4,0),0)</f>
        <v>#REF!</v>
      </c>
      <c r="M16" s="1" t="e">
        <f>_xlfn.IFNA(VLOOKUP(B17,#REF!,$K$4,0),0)</f>
        <v>#REF!</v>
      </c>
      <c r="N16" s="1" t="e">
        <f>_xlfn.IFNA(VLOOKUP(B17,#REF!,$K$4,0),0)</f>
        <v>#REF!</v>
      </c>
      <c r="O16" s="1" t="e">
        <f>_xlfn.IFNA(VLOOKUP(B17,#REF!,$K$4,0),0)</f>
        <v>#REF!</v>
      </c>
      <c r="P16" s="1" t="e">
        <f>_xlfn.IFNA(VLOOKUP(B17,#REF!,$K$4,0),0)</f>
        <v>#REF!</v>
      </c>
      <c r="Q16" s="1" t="e">
        <f>_xlfn.IFNA(VLOOKUP(B17,#REF!,$K$4,0),0)</f>
        <v>#REF!</v>
      </c>
      <c r="R16" s="1" t="e">
        <f>_xlfn.IFNA(VLOOKUP(B17,#REF!,$K$4,0),0)</f>
        <v>#REF!</v>
      </c>
      <c r="S16" s="1" t="e">
        <f>_xlfn.IFNA(VLOOKUP(B17,#REF!,$K$4,0),0)</f>
        <v>#REF!</v>
      </c>
      <c r="T16" s="1" t="e">
        <f>_xlfn.IFNA(VLOOKUP(B17,#REF!,$K$4,0),0)</f>
        <v>#REF!</v>
      </c>
      <c r="U16" s="1" t="e">
        <f>_xlfn.IFNA(VLOOKUP(B17,#REF!,$K$4,0),0)</f>
        <v>#REF!</v>
      </c>
      <c r="V16" s="1" t="e">
        <f>_xlfn.IFNA(VLOOKUP(B17,#REF!,$K$4,0),0)</f>
        <v>#REF!</v>
      </c>
      <c r="W16" s="1" t="e">
        <f>_xlfn.IFNA(VLOOKUP(B17,#REF!,$K$4,0),0)</f>
        <v>#REF!</v>
      </c>
      <c r="X16" s="1" t="e">
        <f>_xlfn.IFNA(VLOOKUP(B17,#REF!,$K$4,0),0)</f>
        <v>#REF!</v>
      </c>
      <c r="Y16" s="1" t="e">
        <f>_xlfn.IFNA(VLOOKUP(B17,#REF!,$K$4,0),0)</f>
        <v>#REF!</v>
      </c>
      <c r="Z16" s="1" t="e">
        <f>_xlfn.IFNA(VLOOKUP(B17,#REF!,$K$4,0),0)</f>
        <v>#REF!</v>
      </c>
      <c r="AA16" s="1" t="e">
        <f>_xlfn.IFNA(VLOOKUP(B17,#REF!,$K$4,0),0)</f>
        <v>#REF!</v>
      </c>
      <c r="AB16" s="1" t="e">
        <f>_xlfn.IFNA(VLOOKUP(B17,#REF!,$K$4,0),0)</f>
        <v>#REF!</v>
      </c>
      <c r="AC16" s="1" t="e">
        <f>_xlfn.IFNA(VLOOKUP(B17,#REF!,$K$4,0),0)</f>
        <v>#REF!</v>
      </c>
      <c r="AD16" s="1" t="e">
        <f>_xlfn.IFNA(VLOOKUP(B17,#REF!,$K$4,0),0)</f>
        <v>#REF!</v>
      </c>
      <c r="AE16" s="1" t="e">
        <f>_xlfn.IFNA(VLOOKUP(B17,#REF!,$K$4,0),0)</f>
        <v>#REF!</v>
      </c>
      <c r="AF16" s="1" t="e">
        <f>_xlfn.IFNA(VLOOKUP(B17,#REF!,$K$4,0),0)</f>
        <v>#REF!</v>
      </c>
      <c r="AG16" s="1" t="e">
        <f>_xlfn.IFNA(VLOOKUP(B17,#REF!,$K$4,0),0)</f>
        <v>#REF!</v>
      </c>
      <c r="AH16" s="1" t="e">
        <f>_xlfn.IFNA(VLOOKUP(B17,#REF!,$K$4,0),0)</f>
        <v>#REF!</v>
      </c>
      <c r="AI16" s="1" t="e">
        <f>_xlfn.IFNA(VLOOKUP(B17,#REF!,$K$4,0),0)</f>
        <v>#REF!</v>
      </c>
    </row>
    <row r="17" spans="1:35" ht="34.5" customHeight="1">
      <c r="A17" s="62">
        <v>9</v>
      </c>
      <c r="B17" s="32" t="e">
        <f>#REF!</f>
        <v>#REF!</v>
      </c>
      <c r="C17" s="33" t="e">
        <f>#REF!</f>
        <v>#REF!</v>
      </c>
      <c r="D17" s="36" t="e">
        <f>#REF!</f>
        <v>#REF!</v>
      </c>
      <c r="E17" s="110" t="e">
        <f>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+_xlfn.IFNA(VLOOKUP(B17,#REF!,4,0),0)</f>
        <v>#REF!</v>
      </c>
      <c r="F17" s="49" t="e">
        <f>+#REF!</f>
        <v>#REF!</v>
      </c>
      <c r="G17" s="34" t="e">
        <f t="shared" si="1"/>
        <v>#REF!</v>
      </c>
      <c r="H17" s="31"/>
      <c r="I17" s="87" t="e">
        <f t="shared" si="2"/>
        <v>#REF!</v>
      </c>
      <c r="J17" s="87" t="e">
        <f t="shared" si="0"/>
        <v>#REF!</v>
      </c>
      <c r="K17" s="1" t="e">
        <f>_xlfn.IFNA(VLOOKUP(B18,#REF!,$K$4,0),0)</f>
        <v>#REF!</v>
      </c>
      <c r="L17" s="1" t="e">
        <f>_xlfn.IFNA(VLOOKUP(B18,#REF!,$K$4,0),0)</f>
        <v>#REF!</v>
      </c>
      <c r="M17" s="1" t="e">
        <f>_xlfn.IFNA(VLOOKUP(B18,#REF!,$K$4,0),0)</f>
        <v>#REF!</v>
      </c>
      <c r="N17" s="1" t="e">
        <f>_xlfn.IFNA(VLOOKUP(B18,#REF!,$K$4,0),0)</f>
        <v>#REF!</v>
      </c>
      <c r="O17" s="1" t="e">
        <f>_xlfn.IFNA(VLOOKUP(B18,#REF!,$K$4,0),0)</f>
        <v>#REF!</v>
      </c>
      <c r="P17" s="1" t="e">
        <f>_xlfn.IFNA(VLOOKUP(B18,#REF!,$K$4,0),0)</f>
        <v>#REF!</v>
      </c>
      <c r="Q17" s="1" t="e">
        <f>_xlfn.IFNA(VLOOKUP(B18,#REF!,$K$4,0),0)</f>
        <v>#REF!</v>
      </c>
      <c r="R17" s="1" t="e">
        <f>_xlfn.IFNA(VLOOKUP(B18,#REF!,$K$4,0),0)</f>
        <v>#REF!</v>
      </c>
      <c r="S17" s="1" t="e">
        <f>_xlfn.IFNA(VLOOKUP(B18,#REF!,$K$4,0),0)</f>
        <v>#REF!</v>
      </c>
      <c r="T17" s="1" t="e">
        <f>_xlfn.IFNA(VLOOKUP(B18,#REF!,$K$4,0),0)</f>
        <v>#REF!</v>
      </c>
      <c r="U17" s="1" t="e">
        <f>_xlfn.IFNA(VLOOKUP(B18,#REF!,$K$4,0),0)</f>
        <v>#REF!</v>
      </c>
      <c r="V17" s="1" t="e">
        <f>_xlfn.IFNA(VLOOKUP(B18,#REF!,$K$4,0),0)</f>
        <v>#REF!</v>
      </c>
      <c r="W17" s="1" t="e">
        <f>_xlfn.IFNA(VLOOKUP(B18,#REF!,$K$4,0),0)</f>
        <v>#REF!</v>
      </c>
      <c r="X17" s="1" t="e">
        <f>_xlfn.IFNA(VLOOKUP(B18,#REF!,$K$4,0),0)</f>
        <v>#REF!</v>
      </c>
      <c r="Y17" s="1" t="e">
        <f>_xlfn.IFNA(VLOOKUP(B18,#REF!,$K$4,0),0)</f>
        <v>#REF!</v>
      </c>
      <c r="Z17" s="1" t="e">
        <f>_xlfn.IFNA(VLOOKUP(B18,#REF!,$K$4,0),0)</f>
        <v>#REF!</v>
      </c>
      <c r="AA17" s="1" t="e">
        <f>_xlfn.IFNA(VLOOKUP(B18,#REF!,$K$4,0),0)</f>
        <v>#REF!</v>
      </c>
      <c r="AB17" s="1" t="e">
        <f>_xlfn.IFNA(VLOOKUP(B18,#REF!,$K$4,0),0)</f>
        <v>#REF!</v>
      </c>
      <c r="AC17" s="1" t="e">
        <f>_xlfn.IFNA(VLOOKUP(B18,#REF!,$K$4,0),0)</f>
        <v>#REF!</v>
      </c>
      <c r="AD17" s="1" t="e">
        <f>_xlfn.IFNA(VLOOKUP(B18,#REF!,$K$4,0),0)</f>
        <v>#REF!</v>
      </c>
      <c r="AE17" s="1" t="e">
        <f>_xlfn.IFNA(VLOOKUP(B18,#REF!,$K$4,0),0)</f>
        <v>#REF!</v>
      </c>
      <c r="AF17" s="1" t="e">
        <f>_xlfn.IFNA(VLOOKUP(B18,#REF!,$K$4,0),0)</f>
        <v>#REF!</v>
      </c>
      <c r="AG17" s="1" t="e">
        <f>_xlfn.IFNA(VLOOKUP(B18,#REF!,$K$4,0),0)</f>
        <v>#REF!</v>
      </c>
      <c r="AH17" s="1" t="e">
        <f>_xlfn.IFNA(VLOOKUP(B18,#REF!,$K$4,0),0)</f>
        <v>#REF!</v>
      </c>
      <c r="AI17" s="1" t="e">
        <f>_xlfn.IFNA(VLOOKUP(B18,#REF!,$K$4,0),0)</f>
        <v>#REF!</v>
      </c>
    </row>
    <row r="18" spans="1:35" ht="34.5" customHeight="1">
      <c r="A18" s="62">
        <v>10</v>
      </c>
      <c r="B18" s="32" t="e">
        <f>#REF!</f>
        <v>#REF!</v>
      </c>
      <c r="C18" s="33" t="e">
        <f>#REF!</f>
        <v>#REF!</v>
      </c>
      <c r="D18" s="36" t="e">
        <f>#REF!</f>
        <v>#REF!</v>
      </c>
      <c r="E18" s="110" t="e">
        <f>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+_xlfn.IFNA(VLOOKUP(B18,#REF!,4,0),0)</f>
        <v>#REF!</v>
      </c>
      <c r="F18" s="49" t="e">
        <f>#REF!</f>
        <v>#REF!</v>
      </c>
      <c r="G18" s="34" t="e">
        <f t="shared" si="1"/>
        <v>#REF!</v>
      </c>
      <c r="H18" s="31"/>
      <c r="I18" s="114" t="e">
        <f t="shared" si="2"/>
        <v>#REF!</v>
      </c>
      <c r="J18" s="87" t="e">
        <f>I18=G19</f>
        <v>#REF!</v>
      </c>
      <c r="K18" s="1" t="e">
        <f>_xlfn.IFNA(VLOOKUP(B19,#REF!,$K$4,0),0)</f>
        <v>#REF!</v>
      </c>
      <c r="L18" s="1" t="e">
        <f>_xlfn.IFNA(VLOOKUP(B19,#REF!,$K$4,0),0)</f>
        <v>#REF!</v>
      </c>
      <c r="M18" s="1" t="e">
        <f>_xlfn.IFNA(VLOOKUP(B19,#REF!,$K$4,0),0)</f>
        <v>#REF!</v>
      </c>
      <c r="N18" s="1" t="e">
        <f>_xlfn.IFNA(VLOOKUP(B19,#REF!,$K$4,0),0)</f>
        <v>#REF!</v>
      </c>
      <c r="O18" s="1" t="e">
        <f>_xlfn.IFNA(VLOOKUP(B19,#REF!,$K$4,0),0)</f>
        <v>#REF!</v>
      </c>
      <c r="P18" s="1" t="e">
        <f>_xlfn.IFNA(VLOOKUP(B19,#REF!,$K$4,0),0)</f>
        <v>#REF!</v>
      </c>
      <c r="Q18" s="1" t="e">
        <f>_xlfn.IFNA(VLOOKUP(B19,#REF!,$K$4,0),0)</f>
        <v>#REF!</v>
      </c>
      <c r="R18" s="1" t="e">
        <f>_xlfn.IFNA(VLOOKUP(B19,#REF!,$K$4,0),0)</f>
        <v>#REF!</v>
      </c>
      <c r="S18" s="1" t="e">
        <f>_xlfn.IFNA(VLOOKUP(B19,#REF!,$K$4,0),0)</f>
        <v>#REF!</v>
      </c>
      <c r="T18" s="1" t="e">
        <f>_xlfn.IFNA(VLOOKUP(B19,#REF!,$K$4,0),0)</f>
        <v>#REF!</v>
      </c>
      <c r="U18" s="1" t="e">
        <f>_xlfn.IFNA(VLOOKUP(B19,#REF!,$K$4,0),0)</f>
        <v>#REF!</v>
      </c>
      <c r="V18" s="1" t="e">
        <f>_xlfn.IFNA(VLOOKUP(B19,#REF!,$K$4,0),0)</f>
        <v>#REF!</v>
      </c>
      <c r="W18" s="1" t="e">
        <f>_xlfn.IFNA(VLOOKUP(B19,#REF!,$K$4,0),0)</f>
        <v>#REF!</v>
      </c>
      <c r="X18" s="1" t="e">
        <f>_xlfn.IFNA(VLOOKUP(B19,#REF!,$K$4,0),0)</f>
        <v>#REF!</v>
      </c>
      <c r="Y18" s="1" t="e">
        <f>_xlfn.IFNA(VLOOKUP(B19,#REF!,$K$4,0),0)</f>
        <v>#REF!</v>
      </c>
      <c r="Z18" s="1" t="e">
        <f>_xlfn.IFNA(VLOOKUP(B19,#REF!,$K$4,0),0)</f>
        <v>#REF!</v>
      </c>
      <c r="AA18" s="1" t="e">
        <f>_xlfn.IFNA(VLOOKUP(B19,#REF!,$K$4,0),0)</f>
        <v>#REF!</v>
      </c>
      <c r="AB18" s="1" t="e">
        <f>_xlfn.IFNA(VLOOKUP(B19,#REF!,$K$4,0),0)</f>
        <v>#REF!</v>
      </c>
      <c r="AC18" s="1" t="e">
        <f>_xlfn.IFNA(VLOOKUP(B19,#REF!,$K$4,0),0)</f>
        <v>#REF!</v>
      </c>
      <c r="AD18" s="1" t="e">
        <f>_xlfn.IFNA(VLOOKUP(B19,#REF!,$K$4,0),0)</f>
        <v>#REF!</v>
      </c>
      <c r="AE18" s="113" t="e">
        <f>_xlfn.IFNA(VLOOKUP(B19,#REF!,$K$4,0),0)</f>
        <v>#REF!</v>
      </c>
      <c r="AF18" s="1" t="e">
        <f>_xlfn.IFNA(VLOOKUP(B19,#REF!,$K$4,0),0)</f>
        <v>#REF!</v>
      </c>
      <c r="AG18" s="1" t="e">
        <f>_xlfn.IFNA(VLOOKUP(B19,#REF!,$K$4,0),0)</f>
        <v>#REF!</v>
      </c>
      <c r="AH18" s="1" t="e">
        <f>_xlfn.IFNA(VLOOKUP(B19,#REF!,$K$4,0),0)</f>
        <v>#REF!</v>
      </c>
      <c r="AI18" s="1" t="e">
        <f>_xlfn.IFNA(VLOOKUP(B19,#REF!,$K$4,0),0)</f>
        <v>#REF!</v>
      </c>
    </row>
    <row r="19" spans="1:35" ht="34.5" customHeight="1">
      <c r="A19" s="62">
        <v>11</v>
      </c>
      <c r="B19" s="118" t="e">
        <f>#REF!</f>
        <v>#REF!</v>
      </c>
      <c r="C19" s="33" t="e">
        <f>#REF!</f>
        <v>#REF!</v>
      </c>
      <c r="D19" s="36" t="e">
        <f>#REF!</f>
        <v>#REF!</v>
      </c>
      <c r="E19" s="110" t="e">
        <f>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+_xlfn.IFNA(VLOOKUP(B19,#REF!,4,0),0)</f>
        <v>#REF!</v>
      </c>
      <c r="F19" s="49" t="e">
        <f>#REF!</f>
        <v>#REF!</v>
      </c>
      <c r="G19" s="34" t="e">
        <f>ROUND(E19*F19,0)</f>
        <v>#REF!</v>
      </c>
      <c r="H19" s="31"/>
      <c r="I19" s="87" t="e">
        <f t="shared" si="2"/>
        <v>#REF!</v>
      </c>
      <c r="J19" s="87" t="e">
        <f t="shared" si="0"/>
        <v>#REF!</v>
      </c>
      <c r="K19" s="1" t="e">
        <f>_xlfn.IFNA(VLOOKUP(B20,#REF!,$K$4,0),0)</f>
        <v>#REF!</v>
      </c>
      <c r="L19" s="1" t="e">
        <f>_xlfn.IFNA(VLOOKUP(B20,#REF!,$K$4,0),0)</f>
        <v>#REF!</v>
      </c>
      <c r="M19" s="1" t="e">
        <f>_xlfn.IFNA(VLOOKUP(B20,#REF!,$K$4,0),0)</f>
        <v>#REF!</v>
      </c>
      <c r="N19" s="1" t="e">
        <f>_xlfn.IFNA(VLOOKUP(B20,#REF!,$K$4,0),0)</f>
        <v>#REF!</v>
      </c>
      <c r="O19" s="1" t="e">
        <f>_xlfn.IFNA(VLOOKUP(B20,#REF!,$K$4,0),0)</f>
        <v>#REF!</v>
      </c>
      <c r="P19" s="1" t="e">
        <f>_xlfn.IFNA(VLOOKUP(B20,#REF!,$K$4,0),0)</f>
        <v>#REF!</v>
      </c>
      <c r="Q19" s="1" t="e">
        <f>_xlfn.IFNA(VLOOKUP(B20,#REF!,$K$4,0),0)</f>
        <v>#REF!</v>
      </c>
      <c r="R19" s="1" t="e">
        <f>_xlfn.IFNA(VLOOKUP(B20,#REF!,$K$4,0),0)</f>
        <v>#REF!</v>
      </c>
      <c r="S19" s="1" t="e">
        <f>_xlfn.IFNA(VLOOKUP(B20,#REF!,$K$4,0),0)</f>
        <v>#REF!</v>
      </c>
      <c r="T19" s="1" t="e">
        <f>_xlfn.IFNA(VLOOKUP(B20,#REF!,$K$4,0),0)</f>
        <v>#REF!</v>
      </c>
      <c r="U19" s="1" t="e">
        <f>_xlfn.IFNA(VLOOKUP(B20,#REF!,$K$4,0),0)</f>
        <v>#REF!</v>
      </c>
      <c r="V19" s="1" t="e">
        <f>_xlfn.IFNA(VLOOKUP(B20,#REF!,$K$4,0),0)</f>
        <v>#REF!</v>
      </c>
      <c r="W19" s="1" t="e">
        <f>_xlfn.IFNA(VLOOKUP(B20,#REF!,$K$4,0),0)</f>
        <v>#REF!</v>
      </c>
      <c r="X19" s="1" t="e">
        <f>_xlfn.IFNA(VLOOKUP(B20,#REF!,$K$4,0),0)</f>
        <v>#REF!</v>
      </c>
      <c r="Y19" s="1" t="e">
        <f>_xlfn.IFNA(VLOOKUP(B20,#REF!,$K$4,0),0)</f>
        <v>#REF!</v>
      </c>
      <c r="Z19" s="1" t="e">
        <f>_xlfn.IFNA(VLOOKUP(B20,#REF!,$K$4,0),0)</f>
        <v>#REF!</v>
      </c>
      <c r="AA19" s="1" t="e">
        <f>_xlfn.IFNA(VLOOKUP(B20,#REF!,$K$4,0),0)</f>
        <v>#REF!</v>
      </c>
      <c r="AB19" s="1" t="e">
        <f>_xlfn.IFNA(VLOOKUP(B20,#REF!,$K$4,0),0)</f>
        <v>#REF!</v>
      </c>
      <c r="AC19" s="1" t="e">
        <f>_xlfn.IFNA(VLOOKUP(B20,#REF!,$K$4,0),0)</f>
        <v>#REF!</v>
      </c>
      <c r="AD19" s="1" t="e">
        <f>_xlfn.IFNA(VLOOKUP(B20,#REF!,$K$4,0),0)</f>
        <v>#REF!</v>
      </c>
      <c r="AE19" s="1" t="e">
        <f>_xlfn.IFNA(VLOOKUP(B20,#REF!,$K$4,0),0)</f>
        <v>#REF!</v>
      </c>
      <c r="AF19" s="1" t="e">
        <f>_xlfn.IFNA(VLOOKUP(B20,#REF!,$K$4,0),0)</f>
        <v>#REF!</v>
      </c>
      <c r="AG19" s="1" t="e">
        <f>_xlfn.IFNA(VLOOKUP(B20,#REF!,$K$4,0),0)</f>
        <v>#REF!</v>
      </c>
      <c r="AH19" s="1" t="e">
        <f>_xlfn.IFNA(VLOOKUP(B20,#REF!,$K$4,0),0)</f>
        <v>#REF!</v>
      </c>
      <c r="AI19" s="1" t="e">
        <f>_xlfn.IFNA(VLOOKUP(B20,#REF!,$K$4,0),0)</f>
        <v>#REF!</v>
      </c>
    </row>
    <row r="20" spans="1:35" ht="34.5" customHeight="1">
      <c r="A20" s="62"/>
      <c r="B20" s="32" t="e">
        <f>#REF!</f>
        <v>#REF!</v>
      </c>
      <c r="C20" s="32" t="e">
        <f>#REF!</f>
        <v>#REF!</v>
      </c>
      <c r="D20" s="32" t="e">
        <f>#REF!</f>
        <v>#REF!</v>
      </c>
      <c r="E20" s="110" t="e">
        <f>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+_xlfn.IFNA(VLOOKUP(B20,#REF!,4,0),0)</f>
        <v>#REF!</v>
      </c>
      <c r="F20" s="49" t="e">
        <f>#REF!</f>
        <v>#REF!</v>
      </c>
      <c r="G20" s="34" t="e">
        <f t="shared" si="1"/>
        <v>#REF!</v>
      </c>
      <c r="H20" s="31"/>
      <c r="I20" s="87" t="e">
        <f t="shared" si="2"/>
        <v>#REF!</v>
      </c>
      <c r="J20" s="87" t="e">
        <f t="shared" si="0"/>
        <v>#REF!</v>
      </c>
      <c r="K20" s="1" t="e">
        <f>_xlfn.IFNA(VLOOKUP(B21,#REF!,$K$4,0),0)</f>
        <v>#REF!</v>
      </c>
      <c r="L20" s="1" t="e">
        <f>_xlfn.IFNA(VLOOKUP(B21,#REF!,$K$4,0),0)</f>
        <v>#REF!</v>
      </c>
      <c r="M20" s="1" t="e">
        <f>_xlfn.IFNA(VLOOKUP(B21,#REF!,$K$4,0),0)</f>
        <v>#REF!</v>
      </c>
      <c r="N20" s="1" t="e">
        <f>_xlfn.IFNA(VLOOKUP(B21,#REF!,$K$4,0),0)</f>
        <v>#REF!</v>
      </c>
      <c r="O20" s="1" t="e">
        <f>_xlfn.IFNA(VLOOKUP(B21,#REF!,$K$4,0),0)</f>
        <v>#REF!</v>
      </c>
      <c r="P20" s="1" t="e">
        <f>_xlfn.IFNA(VLOOKUP(B21,#REF!,$K$4,0),0)</f>
        <v>#REF!</v>
      </c>
      <c r="Q20" s="1" t="e">
        <f>_xlfn.IFNA(VLOOKUP(B21,#REF!,$K$4,0),0)</f>
        <v>#REF!</v>
      </c>
      <c r="R20" s="1" t="e">
        <f>_xlfn.IFNA(VLOOKUP(B21,#REF!,$K$4,0),0)</f>
        <v>#REF!</v>
      </c>
      <c r="S20" s="1" t="e">
        <f>_xlfn.IFNA(VLOOKUP(B21,#REF!,$K$4,0),0)</f>
        <v>#REF!</v>
      </c>
      <c r="T20" s="1" t="e">
        <f>_xlfn.IFNA(VLOOKUP(B21,#REF!,$K$4,0),0)</f>
        <v>#REF!</v>
      </c>
      <c r="U20" s="1" t="e">
        <f>_xlfn.IFNA(VLOOKUP(B21,#REF!,$K$4,0),0)</f>
        <v>#REF!</v>
      </c>
      <c r="V20" s="1" t="e">
        <f>_xlfn.IFNA(VLOOKUP(B21,#REF!,$K$4,0),0)</f>
        <v>#REF!</v>
      </c>
      <c r="W20" s="1" t="e">
        <f>_xlfn.IFNA(VLOOKUP(B21,#REF!,$K$4,0),0)</f>
        <v>#REF!</v>
      </c>
      <c r="X20" s="1" t="e">
        <f>_xlfn.IFNA(VLOOKUP(B21,#REF!,$K$4,0),0)</f>
        <v>#REF!</v>
      </c>
      <c r="Y20" s="1" t="e">
        <f>_xlfn.IFNA(VLOOKUP(B21,#REF!,$K$4,0),0)</f>
        <v>#REF!</v>
      </c>
      <c r="Z20" s="1" t="e">
        <f>_xlfn.IFNA(VLOOKUP(B21,#REF!,$K$4,0),0)</f>
        <v>#REF!</v>
      </c>
      <c r="AA20" s="1" t="e">
        <f>_xlfn.IFNA(VLOOKUP(B21,#REF!,$K$4,0),0)</f>
        <v>#REF!</v>
      </c>
      <c r="AB20" s="1" t="e">
        <f>_xlfn.IFNA(VLOOKUP(B21,#REF!,$K$4,0),0)</f>
        <v>#REF!</v>
      </c>
      <c r="AC20" s="1" t="e">
        <f>_xlfn.IFNA(VLOOKUP(B21,#REF!,$K$4,0),0)</f>
        <v>#REF!</v>
      </c>
      <c r="AD20" s="1" t="e">
        <f>_xlfn.IFNA(VLOOKUP(B21,#REF!,$K$4,0),0)</f>
        <v>#REF!</v>
      </c>
      <c r="AE20" s="1" t="e">
        <f>_xlfn.IFNA(VLOOKUP(B21,#REF!,$K$4,0),0)</f>
        <v>#REF!</v>
      </c>
      <c r="AF20" s="1" t="e">
        <f>_xlfn.IFNA(VLOOKUP(B21,#REF!,$K$4,0),0)</f>
        <v>#REF!</v>
      </c>
      <c r="AG20" s="1" t="e">
        <f>_xlfn.IFNA(VLOOKUP(B21,#REF!,$K$4,0),0)</f>
        <v>#REF!</v>
      </c>
      <c r="AH20" s="1" t="e">
        <f>_xlfn.IFNA(VLOOKUP(B21,#REF!,$K$4,0),0)</f>
        <v>#REF!</v>
      </c>
      <c r="AI20" s="1" t="e">
        <f>_xlfn.IFNA(VLOOKUP(B21,#REF!,$K$4,0),0)</f>
        <v>#REF!</v>
      </c>
    </row>
    <row r="21" spans="1:35">
      <c r="A21" s="70"/>
      <c r="B21" s="32" t="s">
        <v>100</v>
      </c>
      <c r="C21" s="71" t="s">
        <v>72</v>
      </c>
      <c r="D21" s="36" t="e">
        <f>#REF!</f>
        <v>#REF!</v>
      </c>
      <c r="E21" s="110"/>
      <c r="F21" s="72"/>
      <c r="G21" s="38" t="e">
        <f>SUM(G17:G20)</f>
        <v>#REF!</v>
      </c>
      <c r="H21" s="31"/>
      <c r="I21" s="87" t="e">
        <f t="shared" si="2"/>
        <v>#REF!</v>
      </c>
      <c r="J21" s="87" t="e">
        <f t="shared" si="0"/>
        <v>#REF!</v>
      </c>
      <c r="K21" s="1" t="e">
        <f>_xlfn.IFNA(VLOOKUP(B22,#REF!,$K$4,0),0)</f>
        <v>#REF!</v>
      </c>
      <c r="L21" s="1" t="e">
        <f>_xlfn.IFNA(VLOOKUP(B22,#REF!,$K$4,0),0)</f>
        <v>#REF!</v>
      </c>
      <c r="M21" s="1" t="e">
        <f>_xlfn.IFNA(VLOOKUP(B22,#REF!,$K$4,0),0)</f>
        <v>#REF!</v>
      </c>
      <c r="N21" s="1" t="e">
        <f>_xlfn.IFNA(VLOOKUP(B22,#REF!,$K$4,0),0)</f>
        <v>#REF!</v>
      </c>
      <c r="O21" s="1" t="e">
        <f>_xlfn.IFNA(VLOOKUP(B22,#REF!,$K$4,0),0)</f>
        <v>#REF!</v>
      </c>
      <c r="P21" s="1" t="e">
        <f>_xlfn.IFNA(VLOOKUP(B22,#REF!,$K$4,0),0)</f>
        <v>#REF!</v>
      </c>
      <c r="Q21" s="1" t="e">
        <f>_xlfn.IFNA(VLOOKUP(B22,#REF!,$K$4,0),0)</f>
        <v>#REF!</v>
      </c>
      <c r="R21" s="1" t="e">
        <f>_xlfn.IFNA(VLOOKUP(B22,#REF!,$K$4,0),0)</f>
        <v>#REF!</v>
      </c>
      <c r="S21" s="1" t="e">
        <f>_xlfn.IFNA(VLOOKUP(B22,#REF!,$K$4,0),0)</f>
        <v>#REF!</v>
      </c>
      <c r="T21" s="1" t="e">
        <f>_xlfn.IFNA(VLOOKUP(B22,#REF!,$K$4,0),0)</f>
        <v>#REF!</v>
      </c>
      <c r="U21" s="1" t="e">
        <f>_xlfn.IFNA(VLOOKUP(B22,#REF!,$K$4,0),0)</f>
        <v>#REF!</v>
      </c>
      <c r="V21" s="1" t="e">
        <f>_xlfn.IFNA(VLOOKUP(B22,#REF!,$K$4,0),0)</f>
        <v>#REF!</v>
      </c>
      <c r="W21" s="1" t="e">
        <f>_xlfn.IFNA(VLOOKUP(B22,#REF!,$K$4,0),0)</f>
        <v>#REF!</v>
      </c>
      <c r="X21" s="1" t="e">
        <f>_xlfn.IFNA(VLOOKUP(B22,#REF!,$K$4,0),0)</f>
        <v>#REF!</v>
      </c>
      <c r="Y21" s="1" t="e">
        <f>_xlfn.IFNA(VLOOKUP(B22,#REF!,$K$4,0),0)</f>
        <v>#REF!</v>
      </c>
      <c r="Z21" s="1" t="e">
        <f>_xlfn.IFNA(VLOOKUP(B22,#REF!,$K$4,0),0)</f>
        <v>#REF!</v>
      </c>
      <c r="AA21" s="1" t="e">
        <f>_xlfn.IFNA(VLOOKUP(B22,#REF!,$K$4,0),0)</f>
        <v>#REF!</v>
      </c>
      <c r="AB21" s="1" t="e">
        <f>_xlfn.IFNA(VLOOKUP(B22,#REF!,$K$4,0),0)</f>
        <v>#REF!</v>
      </c>
      <c r="AC21" s="1" t="e">
        <f>_xlfn.IFNA(VLOOKUP(B22,#REF!,$K$4,0),0)</f>
        <v>#REF!</v>
      </c>
      <c r="AD21" s="1" t="e">
        <f>_xlfn.IFNA(VLOOKUP(B22,#REF!,$K$4,0),0)</f>
        <v>#REF!</v>
      </c>
      <c r="AE21" s="1" t="e">
        <f>_xlfn.IFNA(VLOOKUP(B22,#REF!,$K$4,0),0)</f>
        <v>#REF!</v>
      </c>
      <c r="AF21" s="1" t="e">
        <f>_xlfn.IFNA(VLOOKUP(B22,#REF!,$K$4,0),0)</f>
        <v>#REF!</v>
      </c>
      <c r="AG21" s="1" t="e">
        <f>_xlfn.IFNA(VLOOKUP(B22,#REF!,$K$4,0),0)</f>
        <v>#REF!</v>
      </c>
      <c r="AH21" s="1" t="e">
        <f>_xlfn.IFNA(VLOOKUP(B22,#REF!,$K$4,0),0)</f>
        <v>#REF!</v>
      </c>
      <c r="AI21" s="1" t="e">
        <f>_xlfn.IFNA(VLOOKUP(B22,#REF!,$K$4,0),0)</f>
        <v>#REF!</v>
      </c>
    </row>
    <row r="22" spans="1:35">
      <c r="A22" s="63"/>
      <c r="B22" s="32" t="s">
        <v>100</v>
      </c>
      <c r="C22" s="53" t="e">
        <f>#REF!</f>
        <v>#REF!</v>
      </c>
      <c r="D22" s="36" t="e">
        <f>#REF!</f>
        <v>#REF!</v>
      </c>
      <c r="E22" s="110"/>
      <c r="F22" s="55"/>
      <c r="G22" s="58"/>
      <c r="H22" s="31"/>
      <c r="I22" s="87" t="e">
        <f t="shared" si="2"/>
        <v>#REF!</v>
      </c>
      <c r="J22" s="87" t="e">
        <f t="shared" si="0"/>
        <v>#REF!</v>
      </c>
      <c r="K22" s="1" t="e">
        <f>_xlfn.IFNA(VLOOKUP(B23,#REF!,$K$4,0),0)</f>
        <v>#REF!</v>
      </c>
      <c r="L22" s="1" t="e">
        <f>_xlfn.IFNA(VLOOKUP(B23,#REF!,$K$4,0),0)</f>
        <v>#REF!</v>
      </c>
      <c r="M22" s="1" t="e">
        <f>_xlfn.IFNA(VLOOKUP(B23,#REF!,$K$4,0),0)</f>
        <v>#REF!</v>
      </c>
      <c r="N22" s="1" t="e">
        <f>_xlfn.IFNA(VLOOKUP(B23,#REF!,$K$4,0),0)</f>
        <v>#REF!</v>
      </c>
      <c r="O22" s="1" t="e">
        <f>_xlfn.IFNA(VLOOKUP(B23,#REF!,$K$4,0),0)</f>
        <v>#REF!</v>
      </c>
      <c r="P22" s="1" t="e">
        <f>_xlfn.IFNA(VLOOKUP(B23,#REF!,$K$4,0),0)</f>
        <v>#REF!</v>
      </c>
      <c r="Q22" s="1" t="e">
        <f>_xlfn.IFNA(VLOOKUP(B23,#REF!,$K$4,0),0)</f>
        <v>#REF!</v>
      </c>
      <c r="R22" s="1" t="e">
        <f>_xlfn.IFNA(VLOOKUP(B23,#REF!,$K$4,0),0)</f>
        <v>#REF!</v>
      </c>
      <c r="S22" s="1" t="e">
        <f>_xlfn.IFNA(VLOOKUP(B23,#REF!,$K$4,0),0)</f>
        <v>#REF!</v>
      </c>
      <c r="T22" s="1" t="e">
        <f>_xlfn.IFNA(VLOOKUP(B23,#REF!,$K$4,0),0)</f>
        <v>#REF!</v>
      </c>
      <c r="U22" s="1" t="e">
        <f>_xlfn.IFNA(VLOOKUP(B23,#REF!,$K$4,0),0)</f>
        <v>#REF!</v>
      </c>
      <c r="V22" s="1" t="e">
        <f>_xlfn.IFNA(VLOOKUP(B23,#REF!,$K$4,0),0)</f>
        <v>#REF!</v>
      </c>
      <c r="W22" s="1" t="e">
        <f>_xlfn.IFNA(VLOOKUP(B23,#REF!,$K$4,0),0)</f>
        <v>#REF!</v>
      </c>
      <c r="X22" s="1" t="e">
        <f>_xlfn.IFNA(VLOOKUP(B23,#REF!,$K$4,0),0)</f>
        <v>#REF!</v>
      </c>
      <c r="Y22" s="1" t="e">
        <f>_xlfn.IFNA(VLOOKUP(B23,#REF!,$K$4,0),0)</f>
        <v>#REF!</v>
      </c>
      <c r="Z22" s="1" t="e">
        <f>_xlfn.IFNA(VLOOKUP(B23,#REF!,$K$4,0),0)</f>
        <v>#REF!</v>
      </c>
      <c r="AA22" s="1" t="e">
        <f>_xlfn.IFNA(VLOOKUP(B23,#REF!,$K$4,0),0)</f>
        <v>#REF!</v>
      </c>
      <c r="AB22" s="1" t="e">
        <f>_xlfn.IFNA(VLOOKUP(B23,#REF!,$K$4,0),0)</f>
        <v>#REF!</v>
      </c>
      <c r="AC22" s="1" t="e">
        <f>_xlfn.IFNA(VLOOKUP(B23,#REF!,$K$4,0),0)</f>
        <v>#REF!</v>
      </c>
      <c r="AD22" s="1" t="e">
        <f>_xlfn.IFNA(VLOOKUP(B23,#REF!,$K$4,0),0)</f>
        <v>#REF!</v>
      </c>
      <c r="AE22" s="1" t="e">
        <f>_xlfn.IFNA(VLOOKUP(B23,#REF!,$K$4,0),0)</f>
        <v>#REF!</v>
      </c>
      <c r="AF22" s="1" t="e">
        <f>_xlfn.IFNA(VLOOKUP(B23,#REF!,$K$4,0),0)</f>
        <v>#REF!</v>
      </c>
      <c r="AG22" s="1" t="e">
        <f>_xlfn.IFNA(VLOOKUP(B23,#REF!,$K$4,0),0)</f>
        <v>#REF!</v>
      </c>
      <c r="AH22" s="1" t="e">
        <f>_xlfn.IFNA(VLOOKUP(B23,#REF!,$K$4,0),0)</f>
        <v>#REF!</v>
      </c>
      <c r="AI22" s="1" t="e">
        <f>_xlfn.IFNA(VLOOKUP(B23,#REF!,$K$4,0),0)</f>
        <v>#REF!</v>
      </c>
    </row>
    <row r="23" spans="1:35">
      <c r="A23" s="62">
        <v>13</v>
      </c>
      <c r="B23" s="32" t="e">
        <f>#REF!</f>
        <v>#REF!</v>
      </c>
      <c r="C23" s="33" t="e">
        <f>#REF!</f>
        <v>#REF!</v>
      </c>
      <c r="D23" s="36" t="e">
        <f>#REF!</f>
        <v>#REF!</v>
      </c>
      <c r="E23" s="110" t="e">
        <f>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+_xlfn.IFNA(VLOOKUP(B23,#REF!,4,0),0)</f>
        <v>#REF!</v>
      </c>
      <c r="F23" s="49" t="e">
        <f>+#REF!</f>
        <v>#REF!</v>
      </c>
      <c r="G23" s="34" t="e">
        <f t="shared" si="1"/>
        <v>#REF!</v>
      </c>
      <c r="H23" s="31"/>
      <c r="I23" s="87" t="e">
        <f t="shared" si="2"/>
        <v>#REF!</v>
      </c>
      <c r="J23" s="87" t="e">
        <f t="shared" si="0"/>
        <v>#REF!</v>
      </c>
      <c r="K23" s="1" t="e">
        <f>_xlfn.IFNA(VLOOKUP(B24,#REF!,$K$4,0),0)</f>
        <v>#REF!</v>
      </c>
      <c r="L23" s="1" t="e">
        <f>_xlfn.IFNA(VLOOKUP(B24,#REF!,$K$4,0),0)</f>
        <v>#REF!</v>
      </c>
      <c r="M23" s="1" t="e">
        <f>_xlfn.IFNA(VLOOKUP(B24,#REF!,$K$4,0),0)</f>
        <v>#REF!</v>
      </c>
      <c r="N23" s="1" t="e">
        <f>_xlfn.IFNA(VLOOKUP(B24,#REF!,$K$4,0),0)</f>
        <v>#REF!</v>
      </c>
      <c r="O23" s="1" t="e">
        <f>_xlfn.IFNA(VLOOKUP(B24,#REF!,$K$4,0),0)</f>
        <v>#REF!</v>
      </c>
      <c r="P23" s="1" t="e">
        <f>_xlfn.IFNA(VLOOKUP(B24,#REF!,$K$4,0),0)</f>
        <v>#REF!</v>
      </c>
      <c r="Q23" s="1" t="e">
        <f>_xlfn.IFNA(VLOOKUP(B24,#REF!,$K$4,0),0)</f>
        <v>#REF!</v>
      </c>
      <c r="R23" s="1" t="e">
        <f>_xlfn.IFNA(VLOOKUP(B24,#REF!,$K$4,0),0)</f>
        <v>#REF!</v>
      </c>
      <c r="S23" s="1" t="e">
        <f>_xlfn.IFNA(VLOOKUP(B24,#REF!,$K$4,0),0)</f>
        <v>#REF!</v>
      </c>
      <c r="T23" s="1" t="e">
        <f>_xlfn.IFNA(VLOOKUP(B24,#REF!,$K$4,0),0)</f>
        <v>#REF!</v>
      </c>
      <c r="U23" s="1" t="e">
        <f>_xlfn.IFNA(VLOOKUP(B24,#REF!,$K$4,0),0)</f>
        <v>#REF!</v>
      </c>
      <c r="V23" s="1" t="e">
        <f>_xlfn.IFNA(VLOOKUP(B24,#REF!,$K$4,0),0)</f>
        <v>#REF!</v>
      </c>
      <c r="W23" s="1" t="e">
        <f>_xlfn.IFNA(VLOOKUP(B24,#REF!,$K$4,0),0)</f>
        <v>#REF!</v>
      </c>
      <c r="X23" s="1" t="e">
        <f>_xlfn.IFNA(VLOOKUP(B24,#REF!,$K$4,0),0)</f>
        <v>#REF!</v>
      </c>
      <c r="Y23" s="1" t="e">
        <f>_xlfn.IFNA(VLOOKUP(B24,#REF!,$K$4,0),0)</f>
        <v>#REF!</v>
      </c>
      <c r="Z23" s="1" t="e">
        <f>_xlfn.IFNA(VLOOKUP(B24,#REF!,$K$4,0),0)</f>
        <v>#REF!</v>
      </c>
      <c r="AA23" s="1" t="e">
        <f>_xlfn.IFNA(VLOOKUP(B24,#REF!,$K$4,0),0)</f>
        <v>#REF!</v>
      </c>
      <c r="AB23" s="1" t="e">
        <f>_xlfn.IFNA(VLOOKUP(B24,#REF!,$K$4,0),0)</f>
        <v>#REF!</v>
      </c>
      <c r="AC23" s="1" t="e">
        <f>_xlfn.IFNA(VLOOKUP(B24,#REF!,$K$4,0),0)</f>
        <v>#REF!</v>
      </c>
      <c r="AD23" s="1" t="e">
        <f>_xlfn.IFNA(VLOOKUP(B24,#REF!,$K$4,0),0)</f>
        <v>#REF!</v>
      </c>
      <c r="AE23" s="1" t="e">
        <f>_xlfn.IFNA(VLOOKUP(B24,#REF!,$K$4,0),0)</f>
        <v>#REF!</v>
      </c>
      <c r="AF23" s="1" t="e">
        <f>_xlfn.IFNA(VLOOKUP(B24,#REF!,$K$4,0),0)</f>
        <v>#REF!</v>
      </c>
      <c r="AG23" s="1" t="e">
        <f>_xlfn.IFNA(VLOOKUP(B24,#REF!,$K$4,0),0)</f>
        <v>#REF!</v>
      </c>
      <c r="AH23" s="1" t="e">
        <f>_xlfn.IFNA(VLOOKUP(B24,#REF!,$K$4,0),0)</f>
        <v>#REF!</v>
      </c>
      <c r="AI23" s="1" t="e">
        <f>_xlfn.IFNA(VLOOKUP(B24,#REF!,$K$4,0),0)</f>
        <v>#REF!</v>
      </c>
    </row>
    <row r="24" spans="1:35">
      <c r="A24" s="62">
        <v>14</v>
      </c>
      <c r="B24" s="32" t="e">
        <f>#REF!</f>
        <v>#REF!</v>
      </c>
      <c r="C24" s="33" t="e">
        <f>#REF!</f>
        <v>#REF!</v>
      </c>
      <c r="D24" s="36" t="e">
        <f>#REF!</f>
        <v>#REF!</v>
      </c>
      <c r="E24" s="110" t="e">
        <f>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+_xlfn.IFNA(VLOOKUP(B24,#REF!,4,0),0)</f>
        <v>#REF!</v>
      </c>
      <c r="F24" s="49" t="e">
        <f>+#REF!</f>
        <v>#REF!</v>
      </c>
      <c r="G24" s="34" t="e">
        <f t="shared" si="1"/>
        <v>#REF!</v>
      </c>
      <c r="H24" s="31"/>
      <c r="I24" s="87" t="e">
        <f t="shared" si="2"/>
        <v>#REF!</v>
      </c>
      <c r="J24" s="87" t="e">
        <f t="shared" si="0"/>
        <v>#REF!</v>
      </c>
      <c r="K24" s="1" t="e">
        <f>_xlfn.IFNA(VLOOKUP(B25,#REF!,$K$4,0),0)</f>
        <v>#REF!</v>
      </c>
      <c r="L24" s="1" t="e">
        <f>_xlfn.IFNA(VLOOKUP(B25,#REF!,$K$4,0),0)</f>
        <v>#REF!</v>
      </c>
      <c r="M24" s="1" t="e">
        <f>_xlfn.IFNA(VLOOKUP(B25,#REF!,$K$4,0),0)</f>
        <v>#REF!</v>
      </c>
      <c r="N24" s="1" t="e">
        <f>_xlfn.IFNA(VLOOKUP(B25,#REF!,$K$4,0),0)</f>
        <v>#REF!</v>
      </c>
      <c r="O24" s="1" t="e">
        <f>_xlfn.IFNA(VLOOKUP(B25,#REF!,$K$4,0),0)</f>
        <v>#REF!</v>
      </c>
      <c r="P24" s="1" t="e">
        <f>_xlfn.IFNA(VLOOKUP(B25,#REF!,$K$4,0),0)</f>
        <v>#REF!</v>
      </c>
      <c r="Q24" s="1" t="e">
        <f>_xlfn.IFNA(VLOOKUP(B25,#REF!,$K$4,0),0)</f>
        <v>#REF!</v>
      </c>
      <c r="R24" s="1" t="e">
        <f>_xlfn.IFNA(VLOOKUP(B25,#REF!,$K$4,0),0)</f>
        <v>#REF!</v>
      </c>
      <c r="S24" s="1" t="e">
        <f>_xlfn.IFNA(VLOOKUP(B25,#REF!,$K$4,0),0)</f>
        <v>#REF!</v>
      </c>
      <c r="T24" s="1" t="e">
        <f>_xlfn.IFNA(VLOOKUP(B25,#REF!,$K$4,0),0)</f>
        <v>#REF!</v>
      </c>
      <c r="U24" s="1" t="e">
        <f>_xlfn.IFNA(VLOOKUP(B25,#REF!,$K$4,0),0)</f>
        <v>#REF!</v>
      </c>
      <c r="V24" s="1" t="e">
        <f>_xlfn.IFNA(VLOOKUP(B25,#REF!,$K$4,0),0)</f>
        <v>#REF!</v>
      </c>
      <c r="W24" s="1" t="e">
        <f>_xlfn.IFNA(VLOOKUP(B25,#REF!,$K$4,0),0)</f>
        <v>#REF!</v>
      </c>
      <c r="X24" s="1" t="e">
        <f>_xlfn.IFNA(VLOOKUP(B25,#REF!,$K$4,0),0)</f>
        <v>#REF!</v>
      </c>
      <c r="Y24" s="1" t="e">
        <f>_xlfn.IFNA(VLOOKUP(B25,#REF!,$K$4,0),0)</f>
        <v>#REF!</v>
      </c>
      <c r="Z24" s="1" t="e">
        <f>_xlfn.IFNA(VLOOKUP(B25,#REF!,$K$4,0),0)</f>
        <v>#REF!</v>
      </c>
      <c r="AA24" s="1" t="e">
        <f>_xlfn.IFNA(VLOOKUP(B25,#REF!,$K$4,0),0)</f>
        <v>#REF!</v>
      </c>
      <c r="AB24" s="1" t="e">
        <f>_xlfn.IFNA(VLOOKUP(B25,#REF!,$K$4,0),0)</f>
        <v>#REF!</v>
      </c>
      <c r="AC24" s="1" t="e">
        <f>_xlfn.IFNA(VLOOKUP(B25,#REF!,$K$4,0),0)</f>
        <v>#REF!</v>
      </c>
      <c r="AD24" s="1" t="e">
        <f>_xlfn.IFNA(VLOOKUP(B25,#REF!,$K$4,0),0)</f>
        <v>#REF!</v>
      </c>
      <c r="AE24" s="1" t="e">
        <f>_xlfn.IFNA(VLOOKUP(B25,#REF!,$K$4,0),0)</f>
        <v>#REF!</v>
      </c>
      <c r="AF24" s="1" t="e">
        <f>_xlfn.IFNA(VLOOKUP(B25,#REF!,$K$4,0),0)</f>
        <v>#REF!</v>
      </c>
      <c r="AG24" s="1" t="e">
        <f>_xlfn.IFNA(VLOOKUP(B25,#REF!,$K$4,0),0)</f>
        <v>#REF!</v>
      </c>
      <c r="AH24" s="1" t="e">
        <f>_xlfn.IFNA(VLOOKUP(B25,#REF!,$K$4,0),0)</f>
        <v>#REF!</v>
      </c>
      <c r="AI24" s="1" t="e">
        <f>_xlfn.IFNA(VLOOKUP(B25,#REF!,$K$4,0),0)</f>
        <v>#REF!</v>
      </c>
    </row>
    <row r="25" spans="1:35">
      <c r="A25" s="62">
        <v>15</v>
      </c>
      <c r="B25" s="32" t="e">
        <f>#REF!</f>
        <v>#REF!</v>
      </c>
      <c r="C25" s="33" t="e">
        <f>#REF!</f>
        <v>#REF!</v>
      </c>
      <c r="D25" s="36" t="e">
        <f>#REF!</f>
        <v>#REF!</v>
      </c>
      <c r="E25" s="110" t="e">
        <f>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+_xlfn.IFNA(VLOOKUP(B25,#REF!,4,0),0)</f>
        <v>#REF!</v>
      </c>
      <c r="F25" s="49" t="e">
        <f>+#REF!</f>
        <v>#REF!</v>
      </c>
      <c r="G25" s="34" t="e">
        <f t="shared" si="1"/>
        <v>#REF!</v>
      </c>
      <c r="H25" s="31"/>
      <c r="I25" s="87" t="e">
        <f t="shared" si="2"/>
        <v>#REF!</v>
      </c>
      <c r="J25" s="87" t="e">
        <f t="shared" si="0"/>
        <v>#REF!</v>
      </c>
      <c r="K25" s="1" t="e">
        <f>_xlfn.IFNA(VLOOKUP(B26,#REF!,$K$4,0),0)</f>
        <v>#REF!</v>
      </c>
      <c r="L25" s="1" t="e">
        <f>_xlfn.IFNA(VLOOKUP(B26,#REF!,$K$4,0),0)</f>
        <v>#REF!</v>
      </c>
      <c r="M25" s="1" t="e">
        <f>_xlfn.IFNA(VLOOKUP(B26,#REF!,$K$4,0),0)</f>
        <v>#REF!</v>
      </c>
      <c r="N25" s="1" t="e">
        <f>_xlfn.IFNA(VLOOKUP(B26,#REF!,$K$4,0),0)</f>
        <v>#REF!</v>
      </c>
      <c r="O25" s="1" t="e">
        <f>_xlfn.IFNA(VLOOKUP(B26,#REF!,$K$4,0),0)</f>
        <v>#REF!</v>
      </c>
      <c r="P25" s="1" t="e">
        <f>_xlfn.IFNA(VLOOKUP(B26,#REF!,$K$4,0),0)</f>
        <v>#REF!</v>
      </c>
      <c r="Q25" s="1" t="e">
        <f>_xlfn.IFNA(VLOOKUP(B26,#REF!,$K$4,0),0)</f>
        <v>#REF!</v>
      </c>
      <c r="R25" s="1" t="e">
        <f>_xlfn.IFNA(VLOOKUP(B26,#REF!,$K$4,0),0)</f>
        <v>#REF!</v>
      </c>
      <c r="S25" s="1" t="e">
        <f>_xlfn.IFNA(VLOOKUP(B26,#REF!,$K$4,0),0)</f>
        <v>#REF!</v>
      </c>
      <c r="T25" s="1" t="e">
        <f>_xlfn.IFNA(VLOOKUP(B26,#REF!,$K$4,0),0)</f>
        <v>#REF!</v>
      </c>
      <c r="U25" s="1" t="e">
        <f>_xlfn.IFNA(VLOOKUP(B26,#REF!,$K$4,0),0)</f>
        <v>#REF!</v>
      </c>
      <c r="V25" s="1" t="e">
        <f>_xlfn.IFNA(VLOOKUP(B26,#REF!,$K$4,0),0)</f>
        <v>#REF!</v>
      </c>
      <c r="W25" s="1" t="e">
        <f>_xlfn.IFNA(VLOOKUP(B26,#REF!,$K$4,0),0)</f>
        <v>#REF!</v>
      </c>
      <c r="X25" s="1" t="e">
        <f>_xlfn.IFNA(VLOOKUP(B26,#REF!,$K$4,0),0)</f>
        <v>#REF!</v>
      </c>
      <c r="Y25" s="1" t="e">
        <f>_xlfn.IFNA(VLOOKUP(B26,#REF!,$K$4,0),0)</f>
        <v>#REF!</v>
      </c>
      <c r="Z25" s="1" t="e">
        <f>_xlfn.IFNA(VLOOKUP(B26,#REF!,$K$4,0),0)</f>
        <v>#REF!</v>
      </c>
      <c r="AA25" s="1" t="e">
        <f>_xlfn.IFNA(VLOOKUP(B26,#REF!,$K$4,0),0)</f>
        <v>#REF!</v>
      </c>
      <c r="AB25" s="1" t="e">
        <f>_xlfn.IFNA(VLOOKUP(B26,#REF!,$K$4,0),0)</f>
        <v>#REF!</v>
      </c>
      <c r="AC25" s="1" t="e">
        <f>_xlfn.IFNA(VLOOKUP(B26,#REF!,$K$4,0),0)</f>
        <v>#REF!</v>
      </c>
      <c r="AD25" s="1" t="e">
        <f>_xlfn.IFNA(VLOOKUP(B26,#REF!,$K$4,0),0)</f>
        <v>#REF!</v>
      </c>
      <c r="AE25" s="1" t="e">
        <f>_xlfn.IFNA(VLOOKUP(B26,#REF!,$K$4,0),0)</f>
        <v>#REF!</v>
      </c>
      <c r="AF25" s="1" t="e">
        <f>_xlfn.IFNA(VLOOKUP(B26,#REF!,$K$4,0),0)</f>
        <v>#REF!</v>
      </c>
      <c r="AG25" s="1" t="e">
        <f>_xlfn.IFNA(VLOOKUP(B26,#REF!,$K$4,0),0)</f>
        <v>#REF!</v>
      </c>
      <c r="AH25" s="1" t="e">
        <f>_xlfn.IFNA(VLOOKUP(B26,#REF!,$K$4,0),0)</f>
        <v>#REF!</v>
      </c>
      <c r="AI25" s="1" t="e">
        <f>_xlfn.IFNA(VLOOKUP(B26,#REF!,$K$4,0),0)</f>
        <v>#REF!</v>
      </c>
    </row>
    <row r="26" spans="1:35">
      <c r="A26" s="119"/>
      <c r="B26" s="32" t="e">
        <f>#REF!</f>
        <v>#REF!</v>
      </c>
      <c r="C26" s="33" t="e">
        <f>#REF!</f>
        <v>#REF!</v>
      </c>
      <c r="D26" s="36" t="e">
        <f>#REF!</f>
        <v>#REF!</v>
      </c>
      <c r="E26" s="110" t="e">
        <f>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+_xlfn.IFNA(VLOOKUP(B26,#REF!,4,0),0)</f>
        <v>#REF!</v>
      </c>
      <c r="F26" s="49" t="e">
        <f>+#REF!</f>
        <v>#REF!</v>
      </c>
      <c r="G26" s="34" t="e">
        <f>ROUND(E26*F26,0)</f>
        <v>#REF!</v>
      </c>
      <c r="H26" s="31"/>
      <c r="I26" s="87" t="e">
        <f t="shared" si="2"/>
        <v>#REF!</v>
      </c>
      <c r="J26" s="87" t="e">
        <f t="shared" si="0"/>
        <v>#REF!</v>
      </c>
      <c r="K26" s="1" t="e">
        <f>_xlfn.IFNA(VLOOKUP(B27,#REF!,$K$4,0),0)</f>
        <v>#REF!</v>
      </c>
      <c r="L26" s="1" t="e">
        <f>_xlfn.IFNA(VLOOKUP(B27,#REF!,$K$4,0),0)</f>
        <v>#REF!</v>
      </c>
      <c r="M26" s="1" t="e">
        <f>_xlfn.IFNA(VLOOKUP(B27,#REF!,$K$4,0),0)</f>
        <v>#REF!</v>
      </c>
      <c r="N26" s="1" t="e">
        <f>_xlfn.IFNA(VLOOKUP(B27,#REF!,$K$4,0),0)</f>
        <v>#REF!</v>
      </c>
      <c r="O26" s="1" t="e">
        <f>_xlfn.IFNA(VLOOKUP(B27,#REF!,$K$4,0),0)</f>
        <v>#REF!</v>
      </c>
      <c r="P26" s="1" t="e">
        <f>_xlfn.IFNA(VLOOKUP(B27,#REF!,$K$4,0),0)</f>
        <v>#REF!</v>
      </c>
      <c r="Q26" s="1" t="e">
        <f>_xlfn.IFNA(VLOOKUP(B27,#REF!,$K$4,0),0)</f>
        <v>#REF!</v>
      </c>
      <c r="R26" s="1" t="e">
        <f>_xlfn.IFNA(VLOOKUP(B27,#REF!,$K$4,0),0)</f>
        <v>#REF!</v>
      </c>
      <c r="S26" s="1" t="e">
        <f>_xlfn.IFNA(VLOOKUP(B27,#REF!,$K$4,0),0)</f>
        <v>#REF!</v>
      </c>
      <c r="T26" s="1" t="e">
        <f>_xlfn.IFNA(VLOOKUP(B27,#REF!,$K$4,0),0)</f>
        <v>#REF!</v>
      </c>
      <c r="U26" s="1" t="e">
        <f>_xlfn.IFNA(VLOOKUP(B27,#REF!,$K$4,0),0)</f>
        <v>#REF!</v>
      </c>
      <c r="V26" s="1" t="e">
        <f>_xlfn.IFNA(VLOOKUP(B27,#REF!,$K$4,0),0)</f>
        <v>#REF!</v>
      </c>
      <c r="W26" s="1" t="e">
        <f>_xlfn.IFNA(VLOOKUP(B27,#REF!,$K$4,0),0)</f>
        <v>#REF!</v>
      </c>
      <c r="X26" s="1" t="e">
        <f>_xlfn.IFNA(VLOOKUP(B27,#REF!,$K$4,0),0)</f>
        <v>#REF!</v>
      </c>
      <c r="Y26" s="1" t="e">
        <f>_xlfn.IFNA(VLOOKUP(B27,#REF!,$K$4,0),0)</f>
        <v>#REF!</v>
      </c>
      <c r="Z26" s="1" t="e">
        <f>_xlfn.IFNA(VLOOKUP(B27,#REF!,$K$4,0),0)</f>
        <v>#REF!</v>
      </c>
      <c r="AA26" s="1" t="e">
        <f>_xlfn.IFNA(VLOOKUP(B27,#REF!,$K$4,0),0)</f>
        <v>#REF!</v>
      </c>
      <c r="AB26" s="1" t="e">
        <f>_xlfn.IFNA(VLOOKUP(B27,#REF!,$K$4,0),0)</f>
        <v>#REF!</v>
      </c>
      <c r="AC26" s="1" t="e">
        <f>_xlfn.IFNA(VLOOKUP(B27,#REF!,$K$4,0),0)</f>
        <v>#REF!</v>
      </c>
      <c r="AD26" s="1" t="e">
        <f>_xlfn.IFNA(VLOOKUP(B27,#REF!,$K$4,0),0)</f>
        <v>#REF!</v>
      </c>
      <c r="AE26" s="1" t="e">
        <f>_xlfn.IFNA(VLOOKUP(B27,#REF!,$K$4,0),0)</f>
        <v>#REF!</v>
      </c>
      <c r="AF26" s="1" t="e">
        <f>_xlfn.IFNA(VLOOKUP(B27,#REF!,$K$4,0),0)</f>
        <v>#REF!</v>
      </c>
      <c r="AG26" s="1" t="e">
        <f>_xlfn.IFNA(VLOOKUP(B27,#REF!,$K$4,0),0)</f>
        <v>#REF!</v>
      </c>
      <c r="AH26" s="1" t="e">
        <f>_xlfn.IFNA(VLOOKUP(B27,#REF!,$K$4,0),0)</f>
        <v>#REF!</v>
      </c>
      <c r="AI26" s="1" t="e">
        <f>_xlfn.IFNA(VLOOKUP(B27,#REF!,$K$4,0),0)</f>
        <v>#REF!</v>
      </c>
    </row>
    <row r="27" spans="1:35">
      <c r="A27" s="70"/>
      <c r="B27" s="32" t="s">
        <v>100</v>
      </c>
      <c r="C27" s="71" t="s">
        <v>71</v>
      </c>
      <c r="D27" s="36" t="e">
        <f>#REF!</f>
        <v>#REF!</v>
      </c>
      <c r="E27" s="110"/>
      <c r="F27" s="72"/>
      <c r="G27" s="38" t="e">
        <f>SUM(G23:G26)</f>
        <v>#REF!</v>
      </c>
      <c r="H27" s="31"/>
      <c r="I27" s="87" t="e">
        <f t="shared" si="2"/>
        <v>#REF!</v>
      </c>
      <c r="J27" s="87" t="e">
        <f t="shared" si="0"/>
        <v>#REF!</v>
      </c>
      <c r="K27" s="1" t="e">
        <f>_xlfn.IFNA(VLOOKUP(B28,#REF!,$K$4,0),0)</f>
        <v>#REF!</v>
      </c>
      <c r="L27" s="1" t="e">
        <f>_xlfn.IFNA(VLOOKUP(B28,#REF!,$K$4,0),0)</f>
        <v>#REF!</v>
      </c>
      <c r="M27" s="1" t="e">
        <f>_xlfn.IFNA(VLOOKUP(B28,#REF!,$K$4,0),0)</f>
        <v>#REF!</v>
      </c>
      <c r="N27" s="1" t="e">
        <f>_xlfn.IFNA(VLOOKUP(B28,#REF!,$K$4,0),0)</f>
        <v>#REF!</v>
      </c>
      <c r="O27" s="1" t="e">
        <f>_xlfn.IFNA(VLOOKUP(B28,#REF!,$K$4,0),0)</f>
        <v>#REF!</v>
      </c>
      <c r="P27" s="1" t="e">
        <f>_xlfn.IFNA(VLOOKUP(B28,#REF!,$K$4,0),0)</f>
        <v>#REF!</v>
      </c>
      <c r="Q27" s="1" t="e">
        <f>_xlfn.IFNA(VLOOKUP(B28,#REF!,$K$4,0),0)</f>
        <v>#REF!</v>
      </c>
      <c r="R27" s="1" t="e">
        <f>_xlfn.IFNA(VLOOKUP(B28,#REF!,$K$4,0),0)</f>
        <v>#REF!</v>
      </c>
      <c r="S27" s="1" t="e">
        <f>_xlfn.IFNA(VLOOKUP(B28,#REF!,$K$4,0),0)</f>
        <v>#REF!</v>
      </c>
      <c r="T27" s="1" t="e">
        <f>_xlfn.IFNA(VLOOKUP(B28,#REF!,$K$4,0),0)</f>
        <v>#REF!</v>
      </c>
      <c r="U27" s="1" t="e">
        <f>_xlfn.IFNA(VLOOKUP(B28,#REF!,$K$4,0),0)</f>
        <v>#REF!</v>
      </c>
      <c r="V27" s="1" t="e">
        <f>_xlfn.IFNA(VLOOKUP(B28,#REF!,$K$4,0),0)</f>
        <v>#REF!</v>
      </c>
      <c r="W27" s="1" t="e">
        <f>_xlfn.IFNA(VLOOKUP(B28,#REF!,$K$4,0),0)</f>
        <v>#REF!</v>
      </c>
      <c r="X27" s="1" t="e">
        <f>_xlfn.IFNA(VLOOKUP(B28,#REF!,$K$4,0),0)</f>
        <v>#REF!</v>
      </c>
      <c r="Y27" s="1" t="e">
        <f>_xlfn.IFNA(VLOOKUP(B28,#REF!,$K$4,0),0)</f>
        <v>#REF!</v>
      </c>
      <c r="Z27" s="1" t="e">
        <f>_xlfn.IFNA(VLOOKUP(B28,#REF!,$K$4,0),0)</f>
        <v>#REF!</v>
      </c>
      <c r="AA27" s="1" t="e">
        <f>_xlfn.IFNA(VLOOKUP(B28,#REF!,$K$4,0),0)</f>
        <v>#REF!</v>
      </c>
      <c r="AB27" s="1" t="e">
        <f>_xlfn.IFNA(VLOOKUP(B28,#REF!,$K$4,0),0)</f>
        <v>#REF!</v>
      </c>
      <c r="AC27" s="1" t="e">
        <f>_xlfn.IFNA(VLOOKUP(B28,#REF!,$K$4,0),0)</f>
        <v>#REF!</v>
      </c>
      <c r="AD27" s="1" t="e">
        <f>_xlfn.IFNA(VLOOKUP(B28,#REF!,$K$4,0),0)</f>
        <v>#REF!</v>
      </c>
      <c r="AE27" s="1" t="e">
        <f>_xlfn.IFNA(VLOOKUP(B28,#REF!,$K$4,0),0)</f>
        <v>#REF!</v>
      </c>
      <c r="AF27" s="1" t="e">
        <f>_xlfn.IFNA(VLOOKUP(B28,#REF!,$K$4,0),0)</f>
        <v>#REF!</v>
      </c>
      <c r="AG27" s="1" t="e">
        <f>_xlfn.IFNA(VLOOKUP(B28,#REF!,$K$4,0),0)</f>
        <v>#REF!</v>
      </c>
      <c r="AH27" s="1" t="e">
        <f>_xlfn.IFNA(VLOOKUP(B28,#REF!,$K$4,0),0)</f>
        <v>#REF!</v>
      </c>
      <c r="AI27" s="1" t="e">
        <f>_xlfn.IFNA(VLOOKUP(B28,#REF!,$K$4,0),0)</f>
        <v>#REF!</v>
      </c>
    </row>
    <row r="28" spans="1:35" ht="15.45" customHeight="1">
      <c r="A28" s="63"/>
      <c r="B28" s="32" t="s">
        <v>100</v>
      </c>
      <c r="C28" s="53" t="s">
        <v>51</v>
      </c>
      <c r="D28" s="36" t="e">
        <f>#REF!</f>
        <v>#REF!</v>
      </c>
      <c r="E28" s="110"/>
      <c r="F28" s="55"/>
      <c r="G28" s="58"/>
      <c r="H28" s="31"/>
      <c r="I28" s="87" t="e">
        <f t="shared" si="2"/>
        <v>#REF!</v>
      </c>
      <c r="J28" s="87" t="e">
        <f t="shared" si="0"/>
        <v>#REF!</v>
      </c>
      <c r="K28" s="1" t="e">
        <f>_xlfn.IFNA(VLOOKUP(B29,#REF!,$K$4,0),0)</f>
        <v>#REF!</v>
      </c>
      <c r="L28" s="1" t="e">
        <f>_xlfn.IFNA(VLOOKUP(B29,#REF!,$K$4,0),0)</f>
        <v>#REF!</v>
      </c>
      <c r="M28" s="1" t="e">
        <f>_xlfn.IFNA(VLOOKUP(B29,#REF!,$K$4,0),0)</f>
        <v>#REF!</v>
      </c>
      <c r="N28" s="1" t="e">
        <f>_xlfn.IFNA(VLOOKUP(B29,#REF!,$K$4,0),0)</f>
        <v>#REF!</v>
      </c>
      <c r="O28" s="1" t="e">
        <f>_xlfn.IFNA(VLOOKUP(B29,#REF!,$K$4,0),0)</f>
        <v>#REF!</v>
      </c>
      <c r="P28" s="1" t="e">
        <f>_xlfn.IFNA(VLOOKUP(B29,#REF!,$K$4,0),0)</f>
        <v>#REF!</v>
      </c>
      <c r="Q28" s="1" t="e">
        <f>_xlfn.IFNA(VLOOKUP(B29,#REF!,$K$4,0),0)</f>
        <v>#REF!</v>
      </c>
      <c r="R28" s="1" t="e">
        <f>_xlfn.IFNA(VLOOKUP(B29,#REF!,$K$4,0),0)</f>
        <v>#REF!</v>
      </c>
      <c r="S28" s="1" t="e">
        <f>_xlfn.IFNA(VLOOKUP(B29,#REF!,$K$4,0),0)</f>
        <v>#REF!</v>
      </c>
      <c r="T28" s="1" t="e">
        <f>_xlfn.IFNA(VLOOKUP(B29,#REF!,$K$4,0),0)</f>
        <v>#REF!</v>
      </c>
      <c r="U28" s="1" t="e">
        <f>_xlfn.IFNA(VLOOKUP(B29,#REF!,$K$4,0),0)</f>
        <v>#REF!</v>
      </c>
      <c r="V28" s="1" t="e">
        <f>_xlfn.IFNA(VLOOKUP(B29,#REF!,$K$4,0),0)</f>
        <v>#REF!</v>
      </c>
      <c r="W28" s="1" t="e">
        <f>_xlfn.IFNA(VLOOKUP(B29,#REF!,$K$4,0),0)</f>
        <v>#REF!</v>
      </c>
      <c r="X28" s="1" t="e">
        <f>_xlfn.IFNA(VLOOKUP(B29,#REF!,$K$4,0),0)</f>
        <v>#REF!</v>
      </c>
      <c r="Y28" s="1" t="e">
        <f>_xlfn.IFNA(VLOOKUP(B29,#REF!,$K$4,0),0)</f>
        <v>#REF!</v>
      </c>
      <c r="Z28" s="1" t="e">
        <f>_xlfn.IFNA(VLOOKUP(B29,#REF!,$K$4,0),0)</f>
        <v>#REF!</v>
      </c>
      <c r="AA28" s="1" t="e">
        <f>_xlfn.IFNA(VLOOKUP(B29,#REF!,$K$4,0),0)</f>
        <v>#REF!</v>
      </c>
      <c r="AB28" s="1" t="e">
        <f>_xlfn.IFNA(VLOOKUP(B29,#REF!,$K$4,0),0)</f>
        <v>#REF!</v>
      </c>
      <c r="AC28" s="1" t="e">
        <f>_xlfn.IFNA(VLOOKUP(B29,#REF!,$K$4,0),0)</f>
        <v>#REF!</v>
      </c>
      <c r="AD28" s="1" t="e">
        <f>_xlfn.IFNA(VLOOKUP(B29,#REF!,$K$4,0),0)</f>
        <v>#REF!</v>
      </c>
      <c r="AE28" s="1" t="e">
        <f>_xlfn.IFNA(VLOOKUP(B29,#REF!,$K$4,0),0)</f>
        <v>#REF!</v>
      </c>
      <c r="AF28" s="1" t="e">
        <f>_xlfn.IFNA(VLOOKUP(B29,#REF!,$K$4,0),0)</f>
        <v>#REF!</v>
      </c>
      <c r="AG28" s="1" t="e">
        <f>_xlfn.IFNA(VLOOKUP(B29,#REF!,$K$4,0),0)</f>
        <v>#REF!</v>
      </c>
      <c r="AH28" s="1" t="e">
        <f>_xlfn.IFNA(VLOOKUP(B29,#REF!,$K$4,0),0)</f>
        <v>#REF!</v>
      </c>
      <c r="AI28" s="1" t="e">
        <f>_xlfn.IFNA(VLOOKUP(B29,#REF!,$K$4,0),0)</f>
        <v>#REF!</v>
      </c>
    </row>
    <row r="29" spans="1:35">
      <c r="A29" s="64">
        <v>16</v>
      </c>
      <c r="B29" s="32" t="e">
        <f>#REF!</f>
        <v>#REF!</v>
      </c>
      <c r="C29" s="33" t="e">
        <f>#REF!</f>
        <v>#REF!</v>
      </c>
      <c r="D29" s="36" t="e">
        <f>#REF!</f>
        <v>#REF!</v>
      </c>
      <c r="E29" s="110" t="e">
        <f>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+_xlfn.IFNA(VLOOKUP(B29,#REF!,4,0),0)</f>
        <v>#REF!</v>
      </c>
      <c r="F29" s="50" t="e">
        <f>#REF!</f>
        <v>#REF!</v>
      </c>
      <c r="G29" s="34" t="e">
        <f t="shared" si="1"/>
        <v>#REF!</v>
      </c>
      <c r="H29" s="31"/>
      <c r="I29" s="87" t="e">
        <f t="shared" si="2"/>
        <v>#REF!</v>
      </c>
      <c r="J29" s="87" t="e">
        <f t="shared" si="0"/>
        <v>#REF!</v>
      </c>
      <c r="K29" s="1" t="e">
        <f>_xlfn.IFNA(VLOOKUP(B30,#REF!,$K$4,0),0)</f>
        <v>#REF!</v>
      </c>
      <c r="L29" s="1" t="e">
        <f>_xlfn.IFNA(VLOOKUP(B30,#REF!,$K$4,0),0)</f>
        <v>#REF!</v>
      </c>
      <c r="M29" s="1" t="e">
        <f>_xlfn.IFNA(VLOOKUP(B30,#REF!,$K$4,0),0)</f>
        <v>#REF!</v>
      </c>
      <c r="N29" s="1" t="e">
        <f>_xlfn.IFNA(VLOOKUP(B30,#REF!,$K$4,0),0)</f>
        <v>#REF!</v>
      </c>
      <c r="O29" s="1" t="e">
        <f>_xlfn.IFNA(VLOOKUP(B30,#REF!,$K$4,0),0)</f>
        <v>#REF!</v>
      </c>
      <c r="P29" s="1" t="e">
        <f>_xlfn.IFNA(VLOOKUP(B30,#REF!,$K$4,0),0)</f>
        <v>#REF!</v>
      </c>
      <c r="Q29" s="1" t="e">
        <f>_xlfn.IFNA(VLOOKUP(B30,#REF!,$K$4,0),0)</f>
        <v>#REF!</v>
      </c>
      <c r="R29" s="1" t="e">
        <f>_xlfn.IFNA(VLOOKUP(B30,#REF!,$K$4,0),0)</f>
        <v>#REF!</v>
      </c>
      <c r="S29" s="1" t="e">
        <f>_xlfn.IFNA(VLOOKUP(B30,#REF!,$K$4,0),0)</f>
        <v>#REF!</v>
      </c>
      <c r="T29" s="1" t="e">
        <f>_xlfn.IFNA(VLOOKUP(B30,#REF!,$K$4,0),0)</f>
        <v>#REF!</v>
      </c>
      <c r="U29" s="1" t="e">
        <f>_xlfn.IFNA(VLOOKUP(B30,#REF!,$K$4,0),0)</f>
        <v>#REF!</v>
      </c>
      <c r="V29" s="1" t="e">
        <f>_xlfn.IFNA(VLOOKUP(B30,#REF!,$K$4,0),0)</f>
        <v>#REF!</v>
      </c>
      <c r="W29" s="1" t="e">
        <f>_xlfn.IFNA(VLOOKUP(B30,#REF!,$K$4,0),0)</f>
        <v>#REF!</v>
      </c>
      <c r="X29" s="1" t="e">
        <f>_xlfn.IFNA(VLOOKUP(B30,#REF!,$K$4,0),0)</f>
        <v>#REF!</v>
      </c>
      <c r="Y29" s="1" t="e">
        <f>_xlfn.IFNA(VLOOKUP(B30,#REF!,$K$4,0),0)</f>
        <v>#REF!</v>
      </c>
      <c r="Z29" s="1" t="e">
        <f>_xlfn.IFNA(VLOOKUP(B30,#REF!,$K$4,0),0)</f>
        <v>#REF!</v>
      </c>
      <c r="AA29" s="1" t="e">
        <f>_xlfn.IFNA(VLOOKUP(B30,#REF!,$K$4,0),0)</f>
        <v>#REF!</v>
      </c>
      <c r="AB29" s="1" t="e">
        <f>_xlfn.IFNA(VLOOKUP(B30,#REF!,$K$4,0),0)</f>
        <v>#REF!</v>
      </c>
      <c r="AC29" s="1" t="e">
        <f>_xlfn.IFNA(VLOOKUP(B30,#REF!,$K$4,0),0)</f>
        <v>#REF!</v>
      </c>
      <c r="AD29" s="1" t="e">
        <f>_xlfn.IFNA(VLOOKUP(B30,#REF!,$K$4,0),0)</f>
        <v>#REF!</v>
      </c>
      <c r="AE29" s="1" t="e">
        <f>_xlfn.IFNA(VLOOKUP(B30,#REF!,$K$4,0),0)</f>
        <v>#REF!</v>
      </c>
      <c r="AF29" s="1" t="e">
        <f>_xlfn.IFNA(VLOOKUP(B30,#REF!,$K$4,0),0)</f>
        <v>#REF!</v>
      </c>
      <c r="AG29" s="1" t="e">
        <f>_xlfn.IFNA(VLOOKUP(B30,#REF!,$K$4,0),0)</f>
        <v>#REF!</v>
      </c>
      <c r="AH29" s="1" t="e">
        <f>_xlfn.IFNA(VLOOKUP(B30,#REF!,$K$4,0),0)</f>
        <v>#REF!</v>
      </c>
      <c r="AI29" s="1" t="e">
        <f>_xlfn.IFNA(VLOOKUP(B30,#REF!,$K$4,0),0)</f>
        <v>#REF!</v>
      </c>
    </row>
    <row r="30" spans="1:35">
      <c r="A30" s="64">
        <v>17</v>
      </c>
      <c r="B30" s="32" t="e">
        <f>#REF!</f>
        <v>#REF!</v>
      </c>
      <c r="C30" s="33" t="e">
        <f>#REF!</f>
        <v>#REF!</v>
      </c>
      <c r="D30" s="36" t="e">
        <f>#REF!</f>
        <v>#REF!</v>
      </c>
      <c r="E30" s="110" t="e">
        <f>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+_xlfn.IFNA(VLOOKUP(B30,#REF!,4,0),0)</f>
        <v>#REF!</v>
      </c>
      <c r="F30" s="50" t="e">
        <f>#REF!</f>
        <v>#REF!</v>
      </c>
      <c r="G30" s="34" t="e">
        <f t="shared" si="1"/>
        <v>#REF!</v>
      </c>
      <c r="H30" s="31"/>
      <c r="I30" s="87" t="e">
        <f t="shared" si="2"/>
        <v>#REF!</v>
      </c>
      <c r="J30" s="87" t="e">
        <f t="shared" si="0"/>
        <v>#REF!</v>
      </c>
      <c r="K30" s="1" t="e">
        <f>_xlfn.IFNA(VLOOKUP(B31,#REF!,$K$4,0),0)</f>
        <v>#REF!</v>
      </c>
      <c r="L30" s="1" t="e">
        <f>_xlfn.IFNA(VLOOKUP(B31,#REF!,$K$4,0),0)</f>
        <v>#REF!</v>
      </c>
      <c r="M30" s="1" t="e">
        <f>_xlfn.IFNA(VLOOKUP(B31,#REF!,$K$4,0),0)</f>
        <v>#REF!</v>
      </c>
      <c r="N30" s="1" t="e">
        <f>_xlfn.IFNA(VLOOKUP(B31,#REF!,$K$4,0),0)</f>
        <v>#REF!</v>
      </c>
      <c r="O30" s="1" t="e">
        <f>_xlfn.IFNA(VLOOKUP(B31,#REF!,$K$4,0),0)</f>
        <v>#REF!</v>
      </c>
      <c r="P30" s="1" t="e">
        <f>_xlfn.IFNA(VLOOKUP(B31,#REF!,$K$4,0),0)</f>
        <v>#REF!</v>
      </c>
      <c r="Q30" s="1" t="e">
        <f>_xlfn.IFNA(VLOOKUP(B31,#REF!,$K$4,0),0)</f>
        <v>#REF!</v>
      </c>
      <c r="R30" s="1" t="e">
        <f>_xlfn.IFNA(VLOOKUP(B31,#REF!,$K$4,0),0)</f>
        <v>#REF!</v>
      </c>
      <c r="S30" s="1" t="e">
        <f>_xlfn.IFNA(VLOOKUP(B31,#REF!,$K$4,0),0)</f>
        <v>#REF!</v>
      </c>
      <c r="T30" s="1" t="e">
        <f>_xlfn.IFNA(VLOOKUP(B31,#REF!,$K$4,0),0)</f>
        <v>#REF!</v>
      </c>
      <c r="U30" s="1" t="e">
        <f>_xlfn.IFNA(VLOOKUP(B31,#REF!,$K$4,0),0)</f>
        <v>#REF!</v>
      </c>
      <c r="V30" s="1" t="e">
        <f>_xlfn.IFNA(VLOOKUP(B31,#REF!,$K$4,0),0)</f>
        <v>#REF!</v>
      </c>
      <c r="W30" s="1" t="e">
        <f>_xlfn.IFNA(VLOOKUP(B31,#REF!,$K$4,0),0)</f>
        <v>#REF!</v>
      </c>
      <c r="X30" s="1" t="e">
        <f>_xlfn.IFNA(VLOOKUP(B31,#REF!,$K$4,0),0)</f>
        <v>#REF!</v>
      </c>
      <c r="Y30" s="1" t="e">
        <f>_xlfn.IFNA(VLOOKUP(B31,#REF!,$K$4,0),0)</f>
        <v>#REF!</v>
      </c>
      <c r="Z30" s="1" t="e">
        <f>_xlfn.IFNA(VLOOKUP(B31,#REF!,$K$4,0),0)</f>
        <v>#REF!</v>
      </c>
      <c r="AA30" s="1" t="e">
        <f>_xlfn.IFNA(VLOOKUP(B31,#REF!,$K$4,0),0)</f>
        <v>#REF!</v>
      </c>
      <c r="AB30" s="1" t="e">
        <f>_xlfn.IFNA(VLOOKUP(B31,#REF!,$K$4,0),0)</f>
        <v>#REF!</v>
      </c>
      <c r="AC30" s="1" t="e">
        <f>_xlfn.IFNA(VLOOKUP(B31,#REF!,$K$4,0),0)</f>
        <v>#REF!</v>
      </c>
      <c r="AD30" s="1" t="e">
        <f>_xlfn.IFNA(VLOOKUP(B31,#REF!,$K$4,0),0)</f>
        <v>#REF!</v>
      </c>
      <c r="AE30" s="1" t="e">
        <f>_xlfn.IFNA(VLOOKUP(B31,#REF!,$K$4,0),0)</f>
        <v>#REF!</v>
      </c>
      <c r="AF30" s="1" t="e">
        <f>_xlfn.IFNA(VLOOKUP(B31,#REF!,$K$4,0),0)</f>
        <v>#REF!</v>
      </c>
      <c r="AG30" s="1" t="e">
        <f>_xlfn.IFNA(VLOOKUP(B31,#REF!,$K$4,0),0)</f>
        <v>#REF!</v>
      </c>
      <c r="AH30" s="1" t="e">
        <f>_xlfn.IFNA(VLOOKUP(B31,#REF!,$K$4,0),0)</f>
        <v>#REF!</v>
      </c>
      <c r="AI30" s="1" t="e">
        <f>_xlfn.IFNA(VLOOKUP(B31,#REF!,$K$4,0),0)</f>
        <v>#REF!</v>
      </c>
    </row>
    <row r="31" spans="1:35">
      <c r="A31" s="64">
        <v>19</v>
      </c>
      <c r="B31" s="32" t="e">
        <f>#REF!</f>
        <v>#REF!</v>
      </c>
      <c r="C31" s="33" t="e">
        <f>#REF!</f>
        <v>#REF!</v>
      </c>
      <c r="D31" s="36" t="e">
        <f>#REF!</f>
        <v>#REF!</v>
      </c>
      <c r="E31" s="110" t="e">
        <f>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+_xlfn.IFNA(VLOOKUP(B31,#REF!,4,0),0)</f>
        <v>#REF!</v>
      </c>
      <c r="F31" s="50" t="e">
        <f>#REF!</f>
        <v>#REF!</v>
      </c>
      <c r="G31" s="34" t="e">
        <f t="shared" si="1"/>
        <v>#REF!</v>
      </c>
      <c r="H31" s="31"/>
      <c r="I31" s="87" t="e">
        <f t="shared" si="2"/>
        <v>#REF!</v>
      </c>
      <c r="J31" s="87" t="e">
        <f t="shared" si="0"/>
        <v>#REF!</v>
      </c>
      <c r="K31" s="1" t="e">
        <f>_xlfn.IFNA(VLOOKUP(B32,#REF!,$K$4,0),0)</f>
        <v>#REF!</v>
      </c>
      <c r="L31" s="1" t="e">
        <f>_xlfn.IFNA(VLOOKUP(B32,#REF!,$K$4,0),0)</f>
        <v>#REF!</v>
      </c>
      <c r="M31" s="1" t="e">
        <f>_xlfn.IFNA(VLOOKUP(B32,#REF!,$K$4,0),0)</f>
        <v>#REF!</v>
      </c>
      <c r="N31" s="1" t="e">
        <f>_xlfn.IFNA(VLOOKUP(B32,#REF!,$K$4,0),0)</f>
        <v>#REF!</v>
      </c>
      <c r="O31" s="1" t="e">
        <f>_xlfn.IFNA(VLOOKUP(B32,#REF!,$K$4,0),0)</f>
        <v>#REF!</v>
      </c>
      <c r="P31" s="1" t="e">
        <f>_xlfn.IFNA(VLOOKUP(B32,#REF!,$K$4,0),0)</f>
        <v>#REF!</v>
      </c>
      <c r="Q31" s="1" t="e">
        <f>_xlfn.IFNA(VLOOKUP(B32,#REF!,$K$4,0),0)</f>
        <v>#REF!</v>
      </c>
      <c r="R31" s="1" t="e">
        <f>_xlfn.IFNA(VLOOKUP(B32,#REF!,$K$4,0),0)</f>
        <v>#REF!</v>
      </c>
      <c r="S31" s="1" t="e">
        <f>_xlfn.IFNA(VLOOKUP(B32,#REF!,$K$4,0),0)</f>
        <v>#REF!</v>
      </c>
      <c r="T31" s="1" t="e">
        <f>_xlfn.IFNA(VLOOKUP(B32,#REF!,$K$4,0),0)</f>
        <v>#REF!</v>
      </c>
      <c r="U31" s="1" t="e">
        <f>_xlfn.IFNA(VLOOKUP(B32,#REF!,$K$4,0),0)</f>
        <v>#REF!</v>
      </c>
      <c r="V31" s="1" t="e">
        <f>_xlfn.IFNA(VLOOKUP(B32,#REF!,$K$4,0),0)</f>
        <v>#REF!</v>
      </c>
      <c r="W31" s="1" t="e">
        <f>_xlfn.IFNA(VLOOKUP(B32,#REF!,$K$4,0),0)</f>
        <v>#REF!</v>
      </c>
      <c r="X31" s="1" t="e">
        <f>_xlfn.IFNA(VLOOKUP(B32,#REF!,$K$4,0),0)</f>
        <v>#REF!</v>
      </c>
      <c r="Y31" s="1" t="e">
        <f>_xlfn.IFNA(VLOOKUP(B32,#REF!,$K$4,0),0)</f>
        <v>#REF!</v>
      </c>
      <c r="Z31" s="1" t="e">
        <f>_xlfn.IFNA(VLOOKUP(B32,#REF!,$K$4,0),0)</f>
        <v>#REF!</v>
      </c>
      <c r="AA31" s="1" t="e">
        <f>_xlfn.IFNA(VLOOKUP(B32,#REF!,$K$4,0),0)</f>
        <v>#REF!</v>
      </c>
      <c r="AB31" s="1" t="e">
        <f>_xlfn.IFNA(VLOOKUP(B32,#REF!,$K$4,0),0)</f>
        <v>#REF!</v>
      </c>
      <c r="AC31" s="1" t="e">
        <f>_xlfn.IFNA(VLOOKUP(B32,#REF!,$K$4,0),0)</f>
        <v>#REF!</v>
      </c>
      <c r="AD31" s="1" t="e">
        <f>_xlfn.IFNA(VLOOKUP(B32,#REF!,$K$4,0),0)</f>
        <v>#REF!</v>
      </c>
      <c r="AE31" s="1" t="e">
        <f>_xlfn.IFNA(VLOOKUP(B32,#REF!,$K$4,0),0)</f>
        <v>#REF!</v>
      </c>
      <c r="AF31" s="1" t="e">
        <f>_xlfn.IFNA(VLOOKUP(B32,#REF!,$K$4,0),0)</f>
        <v>#REF!</v>
      </c>
      <c r="AG31" s="1" t="e">
        <f>_xlfn.IFNA(VLOOKUP(B32,#REF!,$K$4,0),0)</f>
        <v>#REF!</v>
      </c>
      <c r="AH31" s="1" t="e">
        <f>_xlfn.IFNA(VLOOKUP(B32,#REF!,$K$4,0),0)</f>
        <v>#REF!</v>
      </c>
      <c r="AI31" s="1" t="e">
        <f>_xlfn.IFNA(VLOOKUP(B32,#REF!,$K$4,0),0)</f>
        <v>#REF!</v>
      </c>
    </row>
    <row r="32" spans="1:35">
      <c r="A32" s="64">
        <v>20</v>
      </c>
      <c r="B32" s="32" t="e">
        <f>#REF!</f>
        <v>#REF!</v>
      </c>
      <c r="C32" s="33" t="e">
        <f>#REF!</f>
        <v>#REF!</v>
      </c>
      <c r="D32" s="36" t="e">
        <f>#REF!</f>
        <v>#REF!</v>
      </c>
      <c r="E32" s="110" t="e">
        <f>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+_xlfn.IFNA(VLOOKUP(B32,#REF!,4,0),0)</f>
        <v>#REF!</v>
      </c>
      <c r="F32" s="50" t="e">
        <f>#REF!</f>
        <v>#REF!</v>
      </c>
      <c r="G32" s="34" t="e">
        <f t="shared" si="1"/>
        <v>#REF!</v>
      </c>
      <c r="H32" s="31"/>
      <c r="I32" s="87" t="e">
        <f t="shared" si="2"/>
        <v>#REF!</v>
      </c>
      <c r="J32" s="87" t="e">
        <f t="shared" si="0"/>
        <v>#REF!</v>
      </c>
      <c r="K32" s="1" t="e">
        <f>_xlfn.IFNA(VLOOKUP(B33,#REF!,$K$4,0),0)</f>
        <v>#REF!</v>
      </c>
      <c r="L32" s="1" t="e">
        <f>_xlfn.IFNA(VLOOKUP(B33,#REF!,$K$4,0),0)</f>
        <v>#REF!</v>
      </c>
      <c r="M32" s="1" t="e">
        <f>_xlfn.IFNA(VLOOKUP(B33,#REF!,$K$4,0),0)</f>
        <v>#REF!</v>
      </c>
      <c r="N32" s="1" t="e">
        <f>_xlfn.IFNA(VLOOKUP(B33,#REF!,$K$4,0),0)</f>
        <v>#REF!</v>
      </c>
      <c r="O32" s="1" t="e">
        <f>_xlfn.IFNA(VLOOKUP(B33,#REF!,$K$4,0),0)</f>
        <v>#REF!</v>
      </c>
      <c r="P32" s="1" t="e">
        <f>_xlfn.IFNA(VLOOKUP(B33,#REF!,$K$4,0),0)</f>
        <v>#REF!</v>
      </c>
      <c r="Q32" s="1" t="e">
        <f>_xlfn.IFNA(VLOOKUP(B33,#REF!,$K$4,0),0)</f>
        <v>#REF!</v>
      </c>
      <c r="R32" s="1" t="e">
        <f>_xlfn.IFNA(VLOOKUP(B33,#REF!,$K$4,0),0)</f>
        <v>#REF!</v>
      </c>
      <c r="S32" s="1" t="e">
        <f>_xlfn.IFNA(VLOOKUP(B33,#REF!,$K$4,0),0)</f>
        <v>#REF!</v>
      </c>
      <c r="T32" s="1" t="e">
        <f>_xlfn.IFNA(VLOOKUP(B33,#REF!,$K$4,0),0)</f>
        <v>#REF!</v>
      </c>
      <c r="U32" s="1" t="e">
        <f>_xlfn.IFNA(VLOOKUP(B33,#REF!,$K$4,0),0)</f>
        <v>#REF!</v>
      </c>
      <c r="V32" s="1" t="e">
        <f>_xlfn.IFNA(VLOOKUP(B33,#REF!,$K$4,0),0)</f>
        <v>#REF!</v>
      </c>
      <c r="W32" s="1" t="e">
        <f>_xlfn.IFNA(VLOOKUP(B33,#REF!,$K$4,0),0)</f>
        <v>#REF!</v>
      </c>
      <c r="X32" s="1" t="e">
        <f>_xlfn.IFNA(VLOOKUP(B33,#REF!,$K$4,0),0)</f>
        <v>#REF!</v>
      </c>
      <c r="Y32" s="1" t="e">
        <f>_xlfn.IFNA(VLOOKUP(B33,#REF!,$K$4,0),0)</f>
        <v>#REF!</v>
      </c>
      <c r="Z32" s="1" t="e">
        <f>_xlfn.IFNA(VLOOKUP(B33,#REF!,$K$4,0),0)</f>
        <v>#REF!</v>
      </c>
      <c r="AA32" s="1" t="e">
        <f>_xlfn.IFNA(VLOOKUP(B33,#REF!,$K$4,0),0)</f>
        <v>#REF!</v>
      </c>
      <c r="AB32" s="1" t="e">
        <f>_xlfn.IFNA(VLOOKUP(B33,#REF!,$K$4,0),0)</f>
        <v>#REF!</v>
      </c>
      <c r="AC32" s="1" t="e">
        <f>_xlfn.IFNA(VLOOKUP(B33,#REF!,$K$4,0),0)</f>
        <v>#REF!</v>
      </c>
      <c r="AD32" s="1" t="e">
        <f>_xlfn.IFNA(VLOOKUP(B33,#REF!,$K$4,0),0)</f>
        <v>#REF!</v>
      </c>
      <c r="AE32" s="1" t="e">
        <f>_xlfn.IFNA(VLOOKUP(B33,#REF!,$K$4,0),0)</f>
        <v>#REF!</v>
      </c>
      <c r="AF32" s="1" t="e">
        <f>_xlfn.IFNA(VLOOKUP(B33,#REF!,$K$4,0),0)</f>
        <v>#REF!</v>
      </c>
      <c r="AG32" s="1" t="e">
        <f>_xlfn.IFNA(VLOOKUP(B33,#REF!,$K$4,0),0)</f>
        <v>#REF!</v>
      </c>
      <c r="AH32" s="1" t="e">
        <f>_xlfn.IFNA(VLOOKUP(B33,#REF!,$K$4,0),0)</f>
        <v>#REF!</v>
      </c>
      <c r="AI32" s="1" t="e">
        <f>_xlfn.IFNA(VLOOKUP(B33,#REF!,$K$4,0),0)</f>
        <v>#REF!</v>
      </c>
    </row>
    <row r="33" spans="1:35">
      <c r="A33" s="70"/>
      <c r="B33" s="32" t="s">
        <v>100</v>
      </c>
      <c r="C33" s="71" t="s">
        <v>70</v>
      </c>
      <c r="D33" s="36" t="e">
        <f>#REF!</f>
        <v>#REF!</v>
      </c>
      <c r="E33" s="110"/>
      <c r="F33" s="72"/>
      <c r="G33" s="38" t="e">
        <f>SUM(G29:G32)</f>
        <v>#REF!</v>
      </c>
      <c r="H33" s="31"/>
      <c r="I33" s="87" t="e">
        <f t="shared" si="2"/>
        <v>#REF!</v>
      </c>
      <c r="J33" s="87" t="e">
        <f t="shared" si="0"/>
        <v>#REF!</v>
      </c>
      <c r="K33" s="1" t="e">
        <f>_xlfn.IFNA(VLOOKUP(B34,#REF!,$K$4,0),0)</f>
        <v>#REF!</v>
      </c>
      <c r="L33" s="1" t="e">
        <f>_xlfn.IFNA(VLOOKUP(B34,#REF!,$K$4,0),0)</f>
        <v>#REF!</v>
      </c>
      <c r="M33" s="1" t="e">
        <f>_xlfn.IFNA(VLOOKUP(B34,#REF!,$K$4,0),0)</f>
        <v>#REF!</v>
      </c>
      <c r="N33" s="1" t="e">
        <f>_xlfn.IFNA(VLOOKUP(B34,#REF!,$K$4,0),0)</f>
        <v>#REF!</v>
      </c>
      <c r="O33" s="1" t="e">
        <f>_xlfn.IFNA(VLOOKUP(B34,#REF!,$K$4,0),0)</f>
        <v>#REF!</v>
      </c>
      <c r="P33" s="1" t="e">
        <f>_xlfn.IFNA(VLOOKUP(B34,#REF!,$K$4,0),0)</f>
        <v>#REF!</v>
      </c>
      <c r="Q33" s="1" t="e">
        <f>_xlfn.IFNA(VLOOKUP(B34,#REF!,$K$4,0),0)</f>
        <v>#REF!</v>
      </c>
      <c r="R33" s="1" t="e">
        <f>_xlfn.IFNA(VLOOKUP(B34,#REF!,$K$4,0),0)</f>
        <v>#REF!</v>
      </c>
      <c r="S33" s="1" t="e">
        <f>_xlfn.IFNA(VLOOKUP(B34,#REF!,$K$4,0),0)</f>
        <v>#REF!</v>
      </c>
      <c r="T33" s="1" t="e">
        <f>_xlfn.IFNA(VLOOKUP(B34,#REF!,$K$4,0),0)</f>
        <v>#REF!</v>
      </c>
      <c r="U33" s="1" t="e">
        <f>_xlfn.IFNA(VLOOKUP(B34,#REF!,$K$4,0),0)</f>
        <v>#REF!</v>
      </c>
      <c r="V33" s="1" t="e">
        <f>_xlfn.IFNA(VLOOKUP(B34,#REF!,$K$4,0),0)</f>
        <v>#REF!</v>
      </c>
      <c r="W33" s="1" t="e">
        <f>_xlfn.IFNA(VLOOKUP(B34,#REF!,$K$4,0),0)</f>
        <v>#REF!</v>
      </c>
      <c r="X33" s="1" t="e">
        <f>_xlfn.IFNA(VLOOKUP(B34,#REF!,$K$4,0),0)</f>
        <v>#REF!</v>
      </c>
      <c r="Y33" s="1" t="e">
        <f>_xlfn.IFNA(VLOOKUP(B34,#REF!,$K$4,0),0)</f>
        <v>#REF!</v>
      </c>
      <c r="Z33" s="1" t="e">
        <f>_xlfn.IFNA(VLOOKUP(B34,#REF!,$K$4,0),0)</f>
        <v>#REF!</v>
      </c>
      <c r="AA33" s="1" t="e">
        <f>_xlfn.IFNA(VLOOKUP(B34,#REF!,$K$4,0),0)</f>
        <v>#REF!</v>
      </c>
      <c r="AB33" s="1" t="e">
        <f>_xlfn.IFNA(VLOOKUP(B34,#REF!,$K$4,0),0)</f>
        <v>#REF!</v>
      </c>
      <c r="AC33" s="1" t="e">
        <f>_xlfn.IFNA(VLOOKUP(B34,#REF!,$K$4,0),0)</f>
        <v>#REF!</v>
      </c>
      <c r="AD33" s="1" t="e">
        <f>_xlfn.IFNA(VLOOKUP(B34,#REF!,$K$4,0),0)</f>
        <v>#REF!</v>
      </c>
      <c r="AE33" s="1" t="e">
        <f>_xlfn.IFNA(VLOOKUP(B34,#REF!,$K$4,0),0)</f>
        <v>#REF!</v>
      </c>
      <c r="AF33" s="1" t="e">
        <f>_xlfn.IFNA(VLOOKUP(B34,#REF!,$K$4,0),0)</f>
        <v>#REF!</v>
      </c>
      <c r="AG33" s="1" t="e">
        <f>_xlfn.IFNA(VLOOKUP(B34,#REF!,$K$4,0),0)</f>
        <v>#REF!</v>
      </c>
      <c r="AH33" s="1" t="e">
        <f>_xlfn.IFNA(VLOOKUP(B34,#REF!,$K$4,0),0)</f>
        <v>#REF!</v>
      </c>
      <c r="AI33" s="1" t="e">
        <f>_xlfn.IFNA(VLOOKUP(B34,#REF!,$K$4,0),0)</f>
        <v>#REF!</v>
      </c>
    </row>
    <row r="34" spans="1:35">
      <c r="A34" s="64"/>
      <c r="B34" s="32" t="s">
        <v>100</v>
      </c>
      <c r="C34" s="53" t="s">
        <v>54</v>
      </c>
      <c r="D34" s="36" t="e">
        <f>#REF!</f>
        <v>#REF!</v>
      </c>
      <c r="E34" s="110"/>
      <c r="F34" s="59"/>
      <c r="G34" s="58"/>
      <c r="H34" s="31"/>
      <c r="I34" s="87" t="e">
        <f t="shared" si="2"/>
        <v>#REF!</v>
      </c>
      <c r="J34" s="87" t="e">
        <f t="shared" si="0"/>
        <v>#REF!</v>
      </c>
      <c r="K34" s="1" t="e">
        <f>_xlfn.IFNA(VLOOKUP(B35,#REF!,$K$4,0),0)</f>
        <v>#REF!</v>
      </c>
      <c r="L34" s="1" t="e">
        <f>_xlfn.IFNA(VLOOKUP(B35,#REF!,$K$4,0),0)</f>
        <v>#REF!</v>
      </c>
      <c r="M34" s="1" t="e">
        <f>_xlfn.IFNA(VLOOKUP(B35,#REF!,$K$4,0),0)</f>
        <v>#REF!</v>
      </c>
      <c r="N34" s="1" t="e">
        <f>_xlfn.IFNA(VLOOKUP(B35,#REF!,$K$4,0),0)</f>
        <v>#REF!</v>
      </c>
      <c r="O34" s="1" t="e">
        <f>_xlfn.IFNA(VLOOKUP(B35,#REF!,$K$4,0),0)</f>
        <v>#REF!</v>
      </c>
      <c r="P34" s="1" t="e">
        <f>_xlfn.IFNA(VLOOKUP(B35,#REF!,$K$4,0),0)</f>
        <v>#REF!</v>
      </c>
      <c r="Q34" s="1" t="e">
        <f>_xlfn.IFNA(VLOOKUP(B35,#REF!,$K$4,0),0)</f>
        <v>#REF!</v>
      </c>
      <c r="R34" s="1" t="e">
        <f>_xlfn.IFNA(VLOOKUP(B35,#REF!,$K$4,0),0)</f>
        <v>#REF!</v>
      </c>
      <c r="S34" s="1" t="e">
        <f>_xlfn.IFNA(VLOOKUP(B35,#REF!,$K$4,0),0)</f>
        <v>#REF!</v>
      </c>
      <c r="T34" s="1" t="e">
        <f>_xlfn.IFNA(VLOOKUP(B35,#REF!,$K$4,0),0)</f>
        <v>#REF!</v>
      </c>
      <c r="U34" s="1" t="e">
        <f>_xlfn.IFNA(VLOOKUP(B35,#REF!,$K$4,0),0)</f>
        <v>#REF!</v>
      </c>
      <c r="V34" s="1" t="e">
        <f>_xlfn.IFNA(VLOOKUP(B35,#REF!,$K$4,0),0)</f>
        <v>#REF!</v>
      </c>
      <c r="W34" s="1" t="e">
        <f>_xlfn.IFNA(VLOOKUP(B35,#REF!,$K$4,0),0)</f>
        <v>#REF!</v>
      </c>
      <c r="X34" s="1" t="e">
        <f>_xlfn.IFNA(VLOOKUP(B35,#REF!,$K$4,0),0)</f>
        <v>#REF!</v>
      </c>
      <c r="Y34" s="1" t="e">
        <f>_xlfn.IFNA(VLOOKUP(B35,#REF!,$K$4,0),0)</f>
        <v>#REF!</v>
      </c>
      <c r="Z34" s="1" t="e">
        <f>_xlfn.IFNA(VLOOKUP(B35,#REF!,$K$4,0),0)</f>
        <v>#REF!</v>
      </c>
      <c r="AA34" s="1" t="e">
        <f>_xlfn.IFNA(VLOOKUP(B35,#REF!,$K$4,0),0)</f>
        <v>#REF!</v>
      </c>
      <c r="AB34" s="1" t="e">
        <f>_xlfn.IFNA(VLOOKUP(B35,#REF!,$K$4,0),0)</f>
        <v>#REF!</v>
      </c>
      <c r="AC34" s="1" t="e">
        <f>_xlfn.IFNA(VLOOKUP(B35,#REF!,$K$4,0),0)</f>
        <v>#REF!</v>
      </c>
      <c r="AD34" s="1" t="e">
        <f>_xlfn.IFNA(VLOOKUP(B35,#REF!,$K$4,0),0)</f>
        <v>#REF!</v>
      </c>
      <c r="AE34" s="1" t="e">
        <f>_xlfn.IFNA(VLOOKUP(B35,#REF!,$K$4,0),0)</f>
        <v>#REF!</v>
      </c>
      <c r="AF34" s="1" t="e">
        <f>_xlfn.IFNA(VLOOKUP(B35,#REF!,$K$4,0),0)</f>
        <v>#REF!</v>
      </c>
      <c r="AG34" s="1" t="e">
        <f>_xlfn.IFNA(VLOOKUP(B35,#REF!,$K$4,0),0)</f>
        <v>#REF!</v>
      </c>
      <c r="AH34" s="1" t="e">
        <f>_xlfn.IFNA(VLOOKUP(B35,#REF!,$K$4,0),0)</f>
        <v>#REF!</v>
      </c>
      <c r="AI34" s="1" t="e">
        <f>_xlfn.IFNA(VLOOKUP(B35,#REF!,$K$4,0),0)</f>
        <v>#REF!</v>
      </c>
    </row>
    <row r="35" spans="1:35">
      <c r="A35" s="64">
        <v>21</v>
      </c>
      <c r="B35" s="32" t="e">
        <f>#REF!</f>
        <v>#REF!</v>
      </c>
      <c r="C35" s="33" t="e">
        <f>#REF!</f>
        <v>#REF!</v>
      </c>
      <c r="D35" s="36" t="e">
        <f>#REF!</f>
        <v>#REF!</v>
      </c>
      <c r="E35" s="110" t="e">
        <f>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+_xlfn.IFNA(VLOOKUP(B35,#REF!,4,0),0)</f>
        <v>#REF!</v>
      </c>
      <c r="F35" s="50" t="e">
        <f>#REF!</f>
        <v>#REF!</v>
      </c>
      <c r="G35" s="34" t="e">
        <f t="shared" si="1"/>
        <v>#REF!</v>
      </c>
      <c r="H35" s="31"/>
      <c r="I35" s="87" t="e">
        <f t="shared" si="2"/>
        <v>#REF!</v>
      </c>
      <c r="J35" s="87" t="e">
        <f t="shared" si="0"/>
        <v>#REF!</v>
      </c>
      <c r="K35" s="1" t="e">
        <f>_xlfn.IFNA(VLOOKUP(B36,#REF!,$K$4,0),0)</f>
        <v>#REF!</v>
      </c>
      <c r="L35" s="1" t="e">
        <f>_xlfn.IFNA(VLOOKUP(B36,#REF!,$K$4,0),0)</f>
        <v>#REF!</v>
      </c>
      <c r="M35" s="1" t="e">
        <f>_xlfn.IFNA(VLOOKUP(B36,#REF!,$K$4,0),0)</f>
        <v>#REF!</v>
      </c>
      <c r="N35" s="1" t="e">
        <f>_xlfn.IFNA(VLOOKUP(B36,#REF!,$K$4,0),0)</f>
        <v>#REF!</v>
      </c>
      <c r="O35" s="1" t="e">
        <f>_xlfn.IFNA(VLOOKUP(B36,#REF!,$K$4,0),0)</f>
        <v>#REF!</v>
      </c>
      <c r="P35" s="1" t="e">
        <f>_xlfn.IFNA(VLOOKUP(B36,#REF!,$K$4,0),0)</f>
        <v>#REF!</v>
      </c>
      <c r="Q35" s="1" t="e">
        <f>_xlfn.IFNA(VLOOKUP(B36,#REF!,$K$4,0),0)</f>
        <v>#REF!</v>
      </c>
      <c r="R35" s="1" t="e">
        <f>_xlfn.IFNA(VLOOKUP(B36,#REF!,$K$4,0),0)</f>
        <v>#REF!</v>
      </c>
      <c r="S35" s="1" t="e">
        <f>_xlfn.IFNA(VLOOKUP(B36,#REF!,$K$4,0),0)</f>
        <v>#REF!</v>
      </c>
      <c r="T35" s="1" t="e">
        <f>_xlfn.IFNA(VLOOKUP(B36,#REF!,$K$4,0),0)</f>
        <v>#REF!</v>
      </c>
      <c r="U35" s="1" t="e">
        <f>_xlfn.IFNA(VLOOKUP(B36,#REF!,$K$4,0),0)</f>
        <v>#REF!</v>
      </c>
      <c r="V35" s="1" t="e">
        <f>_xlfn.IFNA(VLOOKUP(B36,#REF!,$K$4,0),0)</f>
        <v>#REF!</v>
      </c>
      <c r="W35" s="1" t="e">
        <f>_xlfn.IFNA(VLOOKUP(B36,#REF!,$K$4,0),0)</f>
        <v>#REF!</v>
      </c>
      <c r="X35" s="1" t="e">
        <f>_xlfn.IFNA(VLOOKUP(B36,#REF!,$K$4,0),0)</f>
        <v>#REF!</v>
      </c>
      <c r="Y35" s="1" t="e">
        <f>_xlfn.IFNA(VLOOKUP(B36,#REF!,$K$4,0),0)</f>
        <v>#REF!</v>
      </c>
      <c r="Z35" s="1" t="e">
        <f>_xlfn.IFNA(VLOOKUP(B36,#REF!,$K$4,0),0)</f>
        <v>#REF!</v>
      </c>
      <c r="AA35" s="1" t="e">
        <f>_xlfn.IFNA(VLOOKUP(B36,#REF!,$K$4,0),0)</f>
        <v>#REF!</v>
      </c>
      <c r="AB35" s="1" t="e">
        <f>_xlfn.IFNA(VLOOKUP(B36,#REF!,$K$4,0),0)</f>
        <v>#REF!</v>
      </c>
      <c r="AC35" s="1" t="e">
        <f>_xlfn.IFNA(VLOOKUP(B36,#REF!,$K$4,0),0)</f>
        <v>#REF!</v>
      </c>
      <c r="AD35" s="1" t="e">
        <f>_xlfn.IFNA(VLOOKUP(B36,#REF!,$K$4,0),0)</f>
        <v>#REF!</v>
      </c>
      <c r="AE35" s="1" t="e">
        <f>_xlfn.IFNA(VLOOKUP(B36,#REF!,$K$4,0),0)</f>
        <v>#REF!</v>
      </c>
      <c r="AF35" s="1" t="e">
        <f>_xlfn.IFNA(VLOOKUP(B36,#REF!,$K$4,0),0)</f>
        <v>#REF!</v>
      </c>
      <c r="AG35" s="1" t="e">
        <f>_xlfn.IFNA(VLOOKUP(B36,#REF!,$K$4,0),0)</f>
        <v>#REF!</v>
      </c>
      <c r="AH35" s="1" t="e">
        <f>_xlfn.IFNA(VLOOKUP(B36,#REF!,$K$4,0),0)</f>
        <v>#REF!</v>
      </c>
      <c r="AI35" s="1" t="e">
        <f>_xlfn.IFNA(VLOOKUP(B36,#REF!,$K$4,0),0)</f>
        <v>#REF!</v>
      </c>
    </row>
    <row r="36" spans="1:35">
      <c r="A36" s="64">
        <v>22</v>
      </c>
      <c r="B36" s="32" t="e">
        <f>#REF!</f>
        <v>#REF!</v>
      </c>
      <c r="C36" s="33" t="e">
        <f>#REF!</f>
        <v>#REF!</v>
      </c>
      <c r="D36" s="36" t="e">
        <f>#REF!</f>
        <v>#REF!</v>
      </c>
      <c r="E36" s="110" t="e">
        <f>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+_xlfn.IFNA(VLOOKUP(B36,#REF!,4,0),0)</f>
        <v>#REF!</v>
      </c>
      <c r="F36" s="50" t="e">
        <f>#REF!</f>
        <v>#REF!</v>
      </c>
      <c r="G36" s="34" t="e">
        <f t="shared" si="1"/>
        <v>#REF!</v>
      </c>
      <c r="H36" s="31"/>
      <c r="I36" s="87" t="e">
        <f t="shared" si="2"/>
        <v>#REF!</v>
      </c>
      <c r="J36" s="87" t="e">
        <f t="shared" si="0"/>
        <v>#REF!</v>
      </c>
      <c r="K36" s="1" t="e">
        <f>_xlfn.IFNA(VLOOKUP(B37,#REF!,$K$4,0),0)</f>
        <v>#REF!</v>
      </c>
      <c r="L36" s="1" t="e">
        <f>_xlfn.IFNA(VLOOKUP(B37,#REF!,$K$4,0),0)</f>
        <v>#REF!</v>
      </c>
      <c r="M36" s="1" t="e">
        <f>_xlfn.IFNA(VLOOKUP(B37,#REF!,$K$4,0),0)</f>
        <v>#REF!</v>
      </c>
      <c r="N36" s="1" t="e">
        <f>_xlfn.IFNA(VLOOKUP(B37,#REF!,$K$4,0),0)</f>
        <v>#REF!</v>
      </c>
      <c r="O36" s="1" t="e">
        <f>_xlfn.IFNA(VLOOKUP(B37,#REF!,$K$4,0),0)</f>
        <v>#REF!</v>
      </c>
      <c r="P36" s="1" t="e">
        <f>_xlfn.IFNA(VLOOKUP(B37,#REF!,$K$4,0),0)</f>
        <v>#REF!</v>
      </c>
      <c r="Q36" s="1" t="e">
        <f>_xlfn.IFNA(VLOOKUP(B37,#REF!,$K$4,0),0)</f>
        <v>#REF!</v>
      </c>
      <c r="R36" s="1" t="e">
        <f>_xlfn.IFNA(VLOOKUP(B37,#REF!,$K$4,0),0)</f>
        <v>#REF!</v>
      </c>
      <c r="S36" s="1" t="e">
        <f>_xlfn.IFNA(VLOOKUP(B37,#REF!,$K$4,0),0)</f>
        <v>#REF!</v>
      </c>
      <c r="T36" s="1" t="e">
        <f>_xlfn.IFNA(VLOOKUP(B37,#REF!,$K$4,0),0)</f>
        <v>#REF!</v>
      </c>
      <c r="U36" s="1" t="e">
        <f>_xlfn.IFNA(VLOOKUP(B37,#REF!,$K$4,0),0)</f>
        <v>#REF!</v>
      </c>
      <c r="V36" s="1" t="e">
        <f>_xlfn.IFNA(VLOOKUP(B37,#REF!,$K$4,0),0)</f>
        <v>#REF!</v>
      </c>
      <c r="W36" s="1" t="e">
        <f>_xlfn.IFNA(VLOOKUP(B37,#REF!,$K$4,0),0)</f>
        <v>#REF!</v>
      </c>
      <c r="X36" s="1" t="e">
        <f>_xlfn.IFNA(VLOOKUP(B37,#REF!,$K$4,0),0)</f>
        <v>#REF!</v>
      </c>
      <c r="Y36" s="1" t="e">
        <f>_xlfn.IFNA(VLOOKUP(B37,#REF!,$K$4,0),0)</f>
        <v>#REF!</v>
      </c>
      <c r="Z36" s="1" t="e">
        <f>_xlfn.IFNA(VLOOKUP(B37,#REF!,$K$4,0),0)</f>
        <v>#REF!</v>
      </c>
      <c r="AA36" s="1" t="e">
        <f>_xlfn.IFNA(VLOOKUP(B37,#REF!,$K$4,0),0)</f>
        <v>#REF!</v>
      </c>
      <c r="AB36" s="1" t="e">
        <f>_xlfn.IFNA(VLOOKUP(B37,#REF!,$K$4,0),0)</f>
        <v>#REF!</v>
      </c>
      <c r="AC36" s="1" t="e">
        <f>_xlfn.IFNA(VLOOKUP(B37,#REF!,$K$4,0),0)</f>
        <v>#REF!</v>
      </c>
      <c r="AD36" s="1" t="e">
        <f>_xlfn.IFNA(VLOOKUP(B37,#REF!,$K$4,0),0)</f>
        <v>#REF!</v>
      </c>
      <c r="AE36" s="1" t="e">
        <f>_xlfn.IFNA(VLOOKUP(B37,#REF!,$K$4,0),0)</f>
        <v>#REF!</v>
      </c>
      <c r="AF36" s="1" t="e">
        <f>_xlfn.IFNA(VLOOKUP(B37,#REF!,$K$4,0),0)</f>
        <v>#REF!</v>
      </c>
      <c r="AG36" s="1" t="e">
        <f>_xlfn.IFNA(VLOOKUP(B37,#REF!,$K$4,0),0)</f>
        <v>#REF!</v>
      </c>
      <c r="AH36" s="1" t="e">
        <f>_xlfn.IFNA(VLOOKUP(B37,#REF!,$K$4,0),0)</f>
        <v>#REF!</v>
      </c>
      <c r="AI36" s="1" t="e">
        <f>_xlfn.IFNA(VLOOKUP(B37,#REF!,$K$4,0),0)</f>
        <v>#REF!</v>
      </c>
    </row>
    <row r="37" spans="1:35">
      <c r="A37" s="64">
        <v>23</v>
      </c>
      <c r="B37" s="32" t="e">
        <f>#REF!</f>
        <v>#REF!</v>
      </c>
      <c r="C37" s="33" t="e">
        <f>#REF!</f>
        <v>#REF!</v>
      </c>
      <c r="D37" s="36" t="e">
        <f>#REF!</f>
        <v>#REF!</v>
      </c>
      <c r="E37" s="110" t="e">
        <f>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+_xlfn.IFNA(VLOOKUP(B37,#REF!,4,0),0)</f>
        <v>#REF!</v>
      </c>
      <c r="F37" s="50" t="e">
        <f>#REF!</f>
        <v>#REF!</v>
      </c>
      <c r="G37" s="34" t="e">
        <f t="shared" si="1"/>
        <v>#REF!</v>
      </c>
      <c r="H37" s="31"/>
      <c r="I37" s="87" t="e">
        <f t="shared" si="2"/>
        <v>#REF!</v>
      </c>
      <c r="J37" s="87" t="e">
        <f t="shared" si="0"/>
        <v>#REF!</v>
      </c>
      <c r="K37" s="1" t="e">
        <f>_xlfn.IFNA(VLOOKUP(B38,#REF!,$K$4,0),0)</f>
        <v>#REF!</v>
      </c>
      <c r="L37" s="1" t="e">
        <f>_xlfn.IFNA(VLOOKUP(B38,#REF!,$K$4,0),0)</f>
        <v>#REF!</v>
      </c>
      <c r="M37" s="1" t="e">
        <f>_xlfn.IFNA(VLOOKUP(B38,#REF!,$K$4,0),0)</f>
        <v>#REF!</v>
      </c>
      <c r="N37" s="1" t="e">
        <f>_xlfn.IFNA(VLOOKUP(B38,#REF!,$K$4,0),0)</f>
        <v>#REF!</v>
      </c>
      <c r="O37" s="1" t="e">
        <f>_xlfn.IFNA(VLOOKUP(B38,#REF!,$K$4,0),0)</f>
        <v>#REF!</v>
      </c>
      <c r="P37" s="1" t="e">
        <f>_xlfn.IFNA(VLOOKUP(B38,#REF!,$K$4,0),0)</f>
        <v>#REF!</v>
      </c>
      <c r="Q37" s="1" t="e">
        <f>_xlfn.IFNA(VLOOKUP(B38,#REF!,$K$4,0),0)</f>
        <v>#REF!</v>
      </c>
      <c r="R37" s="1" t="e">
        <f>_xlfn.IFNA(VLOOKUP(B38,#REF!,$K$4,0),0)</f>
        <v>#REF!</v>
      </c>
      <c r="S37" s="1" t="e">
        <f>_xlfn.IFNA(VLOOKUP(B38,#REF!,$K$4,0),0)</f>
        <v>#REF!</v>
      </c>
      <c r="T37" s="1" t="e">
        <f>_xlfn.IFNA(VLOOKUP(B38,#REF!,$K$4,0),0)</f>
        <v>#REF!</v>
      </c>
      <c r="U37" s="1" t="e">
        <f>_xlfn.IFNA(VLOOKUP(B38,#REF!,$K$4,0),0)</f>
        <v>#REF!</v>
      </c>
      <c r="V37" s="1" t="e">
        <f>_xlfn.IFNA(VLOOKUP(B38,#REF!,$K$4,0),0)</f>
        <v>#REF!</v>
      </c>
      <c r="W37" s="1" t="e">
        <f>_xlfn.IFNA(VLOOKUP(B38,#REF!,$K$4,0),0)</f>
        <v>#REF!</v>
      </c>
      <c r="X37" s="1" t="e">
        <f>_xlfn.IFNA(VLOOKUP(B38,#REF!,$K$4,0),0)</f>
        <v>#REF!</v>
      </c>
      <c r="Y37" s="1" t="e">
        <f>_xlfn.IFNA(VLOOKUP(B38,#REF!,$K$4,0),0)</f>
        <v>#REF!</v>
      </c>
      <c r="Z37" s="1" t="e">
        <f>_xlfn.IFNA(VLOOKUP(B38,#REF!,$K$4,0),0)</f>
        <v>#REF!</v>
      </c>
      <c r="AA37" s="1" t="e">
        <f>_xlfn.IFNA(VLOOKUP(B38,#REF!,$K$4,0),0)</f>
        <v>#REF!</v>
      </c>
      <c r="AB37" s="1" t="e">
        <f>_xlfn.IFNA(VLOOKUP(B38,#REF!,$K$4,0),0)</f>
        <v>#REF!</v>
      </c>
      <c r="AC37" s="1" t="e">
        <f>_xlfn.IFNA(VLOOKUP(B38,#REF!,$K$4,0),0)</f>
        <v>#REF!</v>
      </c>
      <c r="AD37" s="1" t="e">
        <f>_xlfn.IFNA(VLOOKUP(B38,#REF!,$K$4,0),0)</f>
        <v>#REF!</v>
      </c>
      <c r="AE37" s="1" t="e">
        <f>_xlfn.IFNA(VLOOKUP(B38,#REF!,$K$4,0),0)</f>
        <v>#REF!</v>
      </c>
      <c r="AF37" s="1" t="e">
        <f>_xlfn.IFNA(VLOOKUP(B38,#REF!,$K$4,0),0)</f>
        <v>#REF!</v>
      </c>
      <c r="AG37" s="1" t="e">
        <f>_xlfn.IFNA(VLOOKUP(B38,#REF!,$K$4,0),0)</f>
        <v>#REF!</v>
      </c>
      <c r="AH37" s="1" t="e">
        <f>_xlfn.IFNA(VLOOKUP(B38,#REF!,$K$4,0),0)</f>
        <v>#REF!</v>
      </c>
      <c r="AI37" s="1" t="e">
        <f>_xlfn.IFNA(VLOOKUP(B38,#REF!,$K$4,0),0)</f>
        <v>#REF!</v>
      </c>
    </row>
    <row r="38" spans="1:35">
      <c r="A38" s="70"/>
      <c r="B38" s="32" t="s">
        <v>100</v>
      </c>
      <c r="C38" s="71" t="s">
        <v>69</v>
      </c>
      <c r="D38" s="36" t="e">
        <f>#REF!</f>
        <v>#REF!</v>
      </c>
      <c r="E38" s="110"/>
      <c r="F38" s="72"/>
      <c r="G38" s="38" t="e">
        <f>SUM(G35:G37)</f>
        <v>#REF!</v>
      </c>
      <c r="H38" s="31"/>
      <c r="I38" s="87" t="e">
        <f t="shared" si="2"/>
        <v>#REF!</v>
      </c>
      <c r="J38" s="87" t="e">
        <f t="shared" si="0"/>
        <v>#REF!</v>
      </c>
      <c r="K38" s="1" t="e">
        <f>_xlfn.IFNA(VLOOKUP(B39,#REF!,$K$4,0),0)</f>
        <v>#REF!</v>
      </c>
      <c r="L38" s="1" t="e">
        <f>_xlfn.IFNA(VLOOKUP(B39,#REF!,$K$4,0),0)</f>
        <v>#REF!</v>
      </c>
      <c r="M38" s="1" t="e">
        <f>_xlfn.IFNA(VLOOKUP(B39,#REF!,$K$4,0),0)</f>
        <v>#REF!</v>
      </c>
      <c r="N38" s="1" t="e">
        <f>_xlfn.IFNA(VLOOKUP(B39,#REF!,$K$4,0),0)</f>
        <v>#REF!</v>
      </c>
      <c r="O38" s="1" t="e">
        <f>_xlfn.IFNA(VLOOKUP(B39,#REF!,$K$4,0),0)</f>
        <v>#REF!</v>
      </c>
      <c r="P38" s="1" t="e">
        <f>_xlfn.IFNA(VLOOKUP(B39,#REF!,$K$4,0),0)</f>
        <v>#REF!</v>
      </c>
      <c r="Q38" s="1" t="e">
        <f>_xlfn.IFNA(VLOOKUP(B39,#REF!,$K$4,0),0)</f>
        <v>#REF!</v>
      </c>
      <c r="R38" s="1" t="e">
        <f>_xlfn.IFNA(VLOOKUP(B39,#REF!,$K$4,0),0)</f>
        <v>#REF!</v>
      </c>
      <c r="S38" s="1" t="e">
        <f>_xlfn.IFNA(VLOOKUP(B39,#REF!,$K$4,0),0)</f>
        <v>#REF!</v>
      </c>
      <c r="T38" s="1" t="e">
        <f>_xlfn.IFNA(VLOOKUP(B39,#REF!,$K$4,0),0)</f>
        <v>#REF!</v>
      </c>
      <c r="U38" s="1" t="e">
        <f>_xlfn.IFNA(VLOOKUP(B39,#REF!,$K$4,0),0)</f>
        <v>#REF!</v>
      </c>
      <c r="V38" s="1" t="e">
        <f>_xlfn.IFNA(VLOOKUP(B39,#REF!,$K$4,0),0)</f>
        <v>#REF!</v>
      </c>
      <c r="W38" s="1" t="e">
        <f>_xlfn.IFNA(VLOOKUP(B39,#REF!,$K$4,0),0)</f>
        <v>#REF!</v>
      </c>
      <c r="X38" s="1" t="e">
        <f>_xlfn.IFNA(VLOOKUP(B39,#REF!,$K$4,0),0)</f>
        <v>#REF!</v>
      </c>
      <c r="Y38" s="1" t="e">
        <f>_xlfn.IFNA(VLOOKUP(B39,#REF!,$K$4,0),0)</f>
        <v>#REF!</v>
      </c>
      <c r="Z38" s="1" t="e">
        <f>_xlfn.IFNA(VLOOKUP(B39,#REF!,$K$4,0),0)</f>
        <v>#REF!</v>
      </c>
      <c r="AA38" s="1" t="e">
        <f>_xlfn.IFNA(VLOOKUP(B39,#REF!,$K$4,0),0)</f>
        <v>#REF!</v>
      </c>
      <c r="AB38" s="1" t="e">
        <f>_xlfn.IFNA(VLOOKUP(B39,#REF!,$K$4,0),0)</f>
        <v>#REF!</v>
      </c>
      <c r="AC38" s="1" t="e">
        <f>_xlfn.IFNA(VLOOKUP(B39,#REF!,$K$4,0),0)</f>
        <v>#REF!</v>
      </c>
      <c r="AD38" s="1" t="e">
        <f>_xlfn.IFNA(VLOOKUP(B39,#REF!,$K$4,0),0)</f>
        <v>#REF!</v>
      </c>
      <c r="AE38" s="1" t="e">
        <f>_xlfn.IFNA(VLOOKUP(B39,#REF!,$K$4,0),0)</f>
        <v>#REF!</v>
      </c>
      <c r="AF38" s="1" t="e">
        <f>_xlfn.IFNA(VLOOKUP(B39,#REF!,$K$4,0),0)</f>
        <v>#REF!</v>
      </c>
      <c r="AG38" s="1" t="e">
        <f>_xlfn.IFNA(VLOOKUP(B39,#REF!,$K$4,0),0)</f>
        <v>#REF!</v>
      </c>
      <c r="AH38" s="1" t="e">
        <f>_xlfn.IFNA(VLOOKUP(B39,#REF!,$K$4,0),0)</f>
        <v>#REF!</v>
      </c>
      <c r="AI38" s="1" t="e">
        <f>_xlfn.IFNA(VLOOKUP(B39,#REF!,$K$4,0),0)</f>
        <v>#REF!</v>
      </c>
    </row>
    <row r="39" spans="1:35">
      <c r="A39" s="75"/>
      <c r="B39" s="32" t="s">
        <v>100</v>
      </c>
      <c r="C39" s="76" t="s">
        <v>5</v>
      </c>
      <c r="D39" s="36" t="e">
        <f>#REF!</f>
        <v>#REF!</v>
      </c>
      <c r="E39" s="110"/>
      <c r="F39" s="77"/>
      <c r="G39" s="58"/>
      <c r="H39" s="31"/>
      <c r="I39" s="87" t="e">
        <f t="shared" si="2"/>
        <v>#REF!</v>
      </c>
      <c r="J39" s="87" t="e">
        <f t="shared" si="0"/>
        <v>#REF!</v>
      </c>
      <c r="K39" s="1" t="e">
        <f>_xlfn.IFNA(VLOOKUP(B40,#REF!,$K$4,0),0)</f>
        <v>#REF!</v>
      </c>
      <c r="L39" s="1" t="e">
        <f>_xlfn.IFNA(VLOOKUP(B40,#REF!,$K$4,0),0)</f>
        <v>#REF!</v>
      </c>
      <c r="M39" s="1" t="e">
        <f>_xlfn.IFNA(VLOOKUP(B40,#REF!,$K$4,0),0)</f>
        <v>#REF!</v>
      </c>
      <c r="N39" s="1" t="e">
        <f>_xlfn.IFNA(VLOOKUP(B40,#REF!,$K$4,0),0)</f>
        <v>#REF!</v>
      </c>
      <c r="O39" s="1" t="e">
        <f>_xlfn.IFNA(VLOOKUP(B40,#REF!,$K$4,0),0)</f>
        <v>#REF!</v>
      </c>
      <c r="P39" s="1" t="e">
        <f>_xlfn.IFNA(VLOOKUP(B40,#REF!,$K$4,0),0)</f>
        <v>#REF!</v>
      </c>
      <c r="Q39" s="1" t="e">
        <f>_xlfn.IFNA(VLOOKUP(B40,#REF!,$K$4,0),0)</f>
        <v>#REF!</v>
      </c>
      <c r="R39" s="1" t="e">
        <f>_xlfn.IFNA(VLOOKUP(B40,#REF!,$K$4,0),0)</f>
        <v>#REF!</v>
      </c>
      <c r="S39" s="1" t="e">
        <f>_xlfn.IFNA(VLOOKUP(B40,#REF!,$K$4,0),0)</f>
        <v>#REF!</v>
      </c>
      <c r="T39" s="1" t="e">
        <f>_xlfn.IFNA(VLOOKUP(B40,#REF!,$K$4,0),0)</f>
        <v>#REF!</v>
      </c>
      <c r="U39" s="1" t="e">
        <f>_xlfn.IFNA(VLOOKUP(B40,#REF!,$K$4,0),0)</f>
        <v>#REF!</v>
      </c>
      <c r="V39" s="1" t="e">
        <f>_xlfn.IFNA(VLOOKUP(B40,#REF!,$K$4,0),0)</f>
        <v>#REF!</v>
      </c>
      <c r="W39" s="1" t="e">
        <f>_xlfn.IFNA(VLOOKUP(B40,#REF!,$K$4,0),0)</f>
        <v>#REF!</v>
      </c>
      <c r="X39" s="1" t="e">
        <f>_xlfn.IFNA(VLOOKUP(B40,#REF!,$K$4,0),0)</f>
        <v>#REF!</v>
      </c>
      <c r="Y39" s="1" t="e">
        <f>_xlfn.IFNA(VLOOKUP(B40,#REF!,$K$4,0),0)</f>
        <v>#REF!</v>
      </c>
      <c r="Z39" s="1" t="e">
        <f>_xlfn.IFNA(VLOOKUP(B40,#REF!,$K$4,0),0)</f>
        <v>#REF!</v>
      </c>
      <c r="AA39" s="1" t="e">
        <f>_xlfn.IFNA(VLOOKUP(B40,#REF!,$K$4,0),0)</f>
        <v>#REF!</v>
      </c>
      <c r="AB39" s="1" t="e">
        <f>_xlfn.IFNA(VLOOKUP(B40,#REF!,$K$4,0),0)</f>
        <v>#REF!</v>
      </c>
      <c r="AC39" s="1" t="e">
        <f>_xlfn.IFNA(VLOOKUP(B40,#REF!,$K$4,0),0)</f>
        <v>#REF!</v>
      </c>
      <c r="AD39" s="1" t="e">
        <f>_xlfn.IFNA(VLOOKUP(B40,#REF!,$K$4,0),0)</f>
        <v>#REF!</v>
      </c>
      <c r="AE39" s="1" t="e">
        <f>_xlfn.IFNA(VLOOKUP(B40,#REF!,$K$4,0),0)</f>
        <v>#REF!</v>
      </c>
      <c r="AF39" s="1" t="e">
        <f>_xlfn.IFNA(VLOOKUP(B40,#REF!,$K$4,0),0)</f>
        <v>#REF!</v>
      </c>
      <c r="AG39" s="1" t="e">
        <f>_xlfn.IFNA(VLOOKUP(B40,#REF!,$K$4,0),0)</f>
        <v>#REF!</v>
      </c>
      <c r="AH39" s="1" t="e">
        <f>_xlfn.IFNA(VLOOKUP(B40,#REF!,$K$4,0),0)</f>
        <v>#REF!</v>
      </c>
      <c r="AI39" s="1" t="e">
        <f>_xlfn.IFNA(VLOOKUP(B40,#REF!,$K$4,0),0)</f>
        <v>#REF!</v>
      </c>
    </row>
    <row r="40" spans="1:35" ht="15" customHeight="1">
      <c r="A40" s="62">
        <v>26</v>
      </c>
      <c r="B40" s="32" t="e">
        <f>#REF!</f>
        <v>#REF!</v>
      </c>
      <c r="C40" s="33" t="e">
        <f>#REF!</f>
        <v>#REF!</v>
      </c>
      <c r="D40" s="36" t="e">
        <f>#REF!</f>
        <v>#REF!</v>
      </c>
      <c r="E40" s="110" t="e">
        <f>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+_xlfn.IFNA(VLOOKUP(B40,#REF!,4,0),0)</f>
        <v>#REF!</v>
      </c>
      <c r="F40" s="49" t="e">
        <f>#REF!</f>
        <v>#REF!</v>
      </c>
      <c r="G40" s="34" t="e">
        <f t="shared" si="1"/>
        <v>#REF!</v>
      </c>
      <c r="H40" s="31"/>
      <c r="I40" s="87" t="e">
        <f t="shared" si="2"/>
        <v>#REF!</v>
      </c>
      <c r="J40" s="87" t="e">
        <f t="shared" si="0"/>
        <v>#REF!</v>
      </c>
      <c r="K40" s="1" t="e">
        <f>_xlfn.IFNA(VLOOKUP(B41,#REF!,$K$4,0),0)</f>
        <v>#REF!</v>
      </c>
      <c r="L40" s="1" t="e">
        <f>_xlfn.IFNA(VLOOKUP(B41,#REF!,$K$4,0),0)</f>
        <v>#REF!</v>
      </c>
      <c r="M40" s="1" t="e">
        <f>_xlfn.IFNA(VLOOKUP(B41,#REF!,$K$4,0),0)</f>
        <v>#REF!</v>
      </c>
      <c r="N40" s="1" t="e">
        <f>_xlfn.IFNA(VLOOKUP(B41,#REF!,$K$4,0),0)</f>
        <v>#REF!</v>
      </c>
      <c r="O40" s="1" t="e">
        <f>_xlfn.IFNA(VLOOKUP(B41,#REF!,$K$4,0),0)</f>
        <v>#REF!</v>
      </c>
      <c r="P40" s="1" t="e">
        <f>_xlfn.IFNA(VLOOKUP(B41,#REF!,$K$4,0),0)</f>
        <v>#REF!</v>
      </c>
      <c r="Q40" s="1" t="e">
        <f>_xlfn.IFNA(VLOOKUP(B41,#REF!,$K$4,0),0)</f>
        <v>#REF!</v>
      </c>
      <c r="R40" s="1" t="e">
        <f>_xlfn.IFNA(VLOOKUP(B41,#REF!,$K$4,0),0)</f>
        <v>#REF!</v>
      </c>
      <c r="S40" s="1" t="e">
        <f>_xlfn.IFNA(VLOOKUP(B41,#REF!,$K$4,0),0)</f>
        <v>#REF!</v>
      </c>
      <c r="T40" s="1" t="e">
        <f>_xlfn.IFNA(VLOOKUP(B41,#REF!,$K$4,0),0)</f>
        <v>#REF!</v>
      </c>
      <c r="U40" s="1" t="e">
        <f>_xlfn.IFNA(VLOOKUP(B41,#REF!,$K$4,0),0)</f>
        <v>#REF!</v>
      </c>
      <c r="V40" s="1" t="e">
        <f>_xlfn.IFNA(VLOOKUP(B41,#REF!,$K$4,0),0)</f>
        <v>#REF!</v>
      </c>
      <c r="W40" s="1" t="e">
        <f>_xlfn.IFNA(VLOOKUP(B41,#REF!,$K$4,0),0)</f>
        <v>#REF!</v>
      </c>
      <c r="X40" s="1" t="e">
        <f>_xlfn.IFNA(VLOOKUP(B41,#REF!,$K$4,0),0)</f>
        <v>#REF!</v>
      </c>
      <c r="Y40" s="1" t="e">
        <f>_xlfn.IFNA(VLOOKUP(B41,#REF!,$K$4,0),0)</f>
        <v>#REF!</v>
      </c>
      <c r="Z40" s="1" t="e">
        <f>_xlfn.IFNA(VLOOKUP(B41,#REF!,$K$4,0),0)</f>
        <v>#REF!</v>
      </c>
      <c r="AA40" s="1" t="e">
        <f>_xlfn.IFNA(VLOOKUP(B41,#REF!,$K$4,0),0)</f>
        <v>#REF!</v>
      </c>
      <c r="AB40" s="1" t="e">
        <f>_xlfn.IFNA(VLOOKUP(B41,#REF!,$K$4,0),0)</f>
        <v>#REF!</v>
      </c>
      <c r="AC40" s="1" t="e">
        <f>_xlfn.IFNA(VLOOKUP(B41,#REF!,$K$4,0),0)</f>
        <v>#REF!</v>
      </c>
      <c r="AD40" s="1" t="e">
        <f>_xlfn.IFNA(VLOOKUP(B41,#REF!,$K$4,0),0)</f>
        <v>#REF!</v>
      </c>
      <c r="AE40" s="1" t="e">
        <f>_xlfn.IFNA(VLOOKUP(B41,#REF!,$K$4,0),0)</f>
        <v>#REF!</v>
      </c>
      <c r="AF40" s="1" t="e">
        <f>_xlfn.IFNA(VLOOKUP(B41,#REF!,$K$4,0),0)</f>
        <v>#REF!</v>
      </c>
      <c r="AG40" s="1" t="e">
        <f>_xlfn.IFNA(VLOOKUP(B41,#REF!,$K$4,0),0)</f>
        <v>#REF!</v>
      </c>
      <c r="AH40" s="1" t="e">
        <f>_xlfn.IFNA(VLOOKUP(B41,#REF!,$K$4,0),0)</f>
        <v>#REF!</v>
      </c>
      <c r="AI40" s="1" t="e">
        <f>_xlfn.IFNA(VLOOKUP(B41,#REF!,$K$4,0),0)</f>
        <v>#REF!</v>
      </c>
    </row>
    <row r="41" spans="1:35" ht="15" customHeight="1">
      <c r="A41" s="70"/>
      <c r="B41" s="32" t="s">
        <v>100</v>
      </c>
      <c r="C41" s="71" t="s">
        <v>68</v>
      </c>
      <c r="D41" s="36" t="e">
        <f>#REF!</f>
        <v>#REF!</v>
      </c>
      <c r="E41" s="110"/>
      <c r="F41" s="72"/>
      <c r="G41" s="38" t="e">
        <f>G40</f>
        <v>#REF!</v>
      </c>
      <c r="H41" s="31"/>
      <c r="I41" s="87" t="e">
        <f t="shared" si="2"/>
        <v>#REF!</v>
      </c>
      <c r="J41" s="87" t="e">
        <f t="shared" si="0"/>
        <v>#REF!</v>
      </c>
      <c r="K41" s="1" t="e">
        <f>_xlfn.IFNA(VLOOKUP(B42,#REF!,$K$4,0),0)</f>
        <v>#REF!</v>
      </c>
      <c r="L41" s="1" t="e">
        <f>_xlfn.IFNA(VLOOKUP(B42,#REF!,$K$4,0),0)</f>
        <v>#REF!</v>
      </c>
      <c r="M41" s="1" t="e">
        <f>_xlfn.IFNA(VLOOKUP(B42,#REF!,$K$4,0),0)</f>
        <v>#REF!</v>
      </c>
      <c r="N41" s="1" t="e">
        <f>_xlfn.IFNA(VLOOKUP(B42,#REF!,$K$4,0),0)</f>
        <v>#REF!</v>
      </c>
      <c r="O41" s="1" t="e">
        <f>_xlfn.IFNA(VLOOKUP(B42,#REF!,$K$4,0),0)</f>
        <v>#REF!</v>
      </c>
      <c r="P41" s="1" t="e">
        <f>_xlfn.IFNA(VLOOKUP(B42,#REF!,$K$4,0),0)</f>
        <v>#REF!</v>
      </c>
      <c r="Q41" s="1" t="e">
        <f>_xlfn.IFNA(VLOOKUP(B42,#REF!,$K$4,0),0)</f>
        <v>#REF!</v>
      </c>
      <c r="R41" s="1" t="e">
        <f>_xlfn.IFNA(VLOOKUP(B42,#REF!,$K$4,0),0)</f>
        <v>#REF!</v>
      </c>
      <c r="S41" s="1" t="e">
        <f>_xlfn.IFNA(VLOOKUP(B42,#REF!,$K$4,0),0)</f>
        <v>#REF!</v>
      </c>
      <c r="T41" s="1" t="e">
        <f>_xlfn.IFNA(VLOOKUP(B42,#REF!,$K$4,0),0)</f>
        <v>#REF!</v>
      </c>
      <c r="U41" s="1" t="e">
        <f>_xlfn.IFNA(VLOOKUP(B42,#REF!,$K$4,0),0)</f>
        <v>#REF!</v>
      </c>
      <c r="V41" s="1" t="e">
        <f>_xlfn.IFNA(VLOOKUP(B42,#REF!,$K$4,0),0)</f>
        <v>#REF!</v>
      </c>
      <c r="W41" s="1" t="e">
        <f>_xlfn.IFNA(VLOOKUP(B42,#REF!,$K$4,0),0)</f>
        <v>#REF!</v>
      </c>
      <c r="X41" s="1" t="e">
        <f>_xlfn.IFNA(VLOOKUP(B42,#REF!,$K$4,0),0)</f>
        <v>#REF!</v>
      </c>
      <c r="Y41" s="1" t="e">
        <f>_xlfn.IFNA(VLOOKUP(B42,#REF!,$K$4,0),0)</f>
        <v>#REF!</v>
      </c>
      <c r="Z41" s="1" t="e">
        <f>_xlfn.IFNA(VLOOKUP(B42,#REF!,$K$4,0),0)</f>
        <v>#REF!</v>
      </c>
      <c r="AA41" s="1" t="e">
        <f>_xlfn.IFNA(VLOOKUP(B42,#REF!,$K$4,0),0)</f>
        <v>#REF!</v>
      </c>
      <c r="AB41" s="1" t="e">
        <f>_xlfn.IFNA(VLOOKUP(B42,#REF!,$K$4,0),0)</f>
        <v>#REF!</v>
      </c>
      <c r="AC41" s="1" t="e">
        <f>_xlfn.IFNA(VLOOKUP(B42,#REF!,$K$4,0),0)</f>
        <v>#REF!</v>
      </c>
      <c r="AD41" s="1" t="e">
        <f>_xlfn.IFNA(VLOOKUP(B42,#REF!,$K$4,0),0)</f>
        <v>#REF!</v>
      </c>
      <c r="AE41" s="1" t="e">
        <f>_xlfn.IFNA(VLOOKUP(B42,#REF!,$K$4,0),0)</f>
        <v>#REF!</v>
      </c>
      <c r="AF41" s="1" t="e">
        <f>_xlfn.IFNA(VLOOKUP(B42,#REF!,$K$4,0),0)</f>
        <v>#REF!</v>
      </c>
      <c r="AG41" s="1" t="e">
        <f>_xlfn.IFNA(VLOOKUP(B42,#REF!,$K$4,0),0)</f>
        <v>#REF!</v>
      </c>
      <c r="AH41" s="1" t="e">
        <f>_xlfn.IFNA(VLOOKUP(B42,#REF!,$K$4,0),0)</f>
        <v>#REF!</v>
      </c>
      <c r="AI41" s="1" t="e">
        <f>_xlfn.IFNA(VLOOKUP(B42,#REF!,$K$4,0),0)</f>
        <v>#REF!</v>
      </c>
    </row>
    <row r="42" spans="1:35" ht="15" customHeight="1">
      <c r="A42" s="63"/>
      <c r="B42" s="32" t="s">
        <v>100</v>
      </c>
      <c r="C42" s="53" t="s">
        <v>55</v>
      </c>
      <c r="D42" s="36" t="e">
        <f>#REF!</f>
        <v>#REF!</v>
      </c>
      <c r="E42" s="110"/>
      <c r="F42" s="57"/>
      <c r="G42" s="58"/>
      <c r="H42" s="31"/>
      <c r="I42" s="87" t="e">
        <f t="shared" si="2"/>
        <v>#REF!</v>
      </c>
      <c r="J42" s="87" t="e">
        <f t="shared" si="0"/>
        <v>#REF!</v>
      </c>
      <c r="K42" s="1" t="e">
        <f>_xlfn.IFNA(VLOOKUP(B43,#REF!,$K$4,0),0)</f>
        <v>#REF!</v>
      </c>
      <c r="L42" s="1" t="e">
        <f>_xlfn.IFNA(VLOOKUP(B43,#REF!,$K$4,0),0)</f>
        <v>#REF!</v>
      </c>
      <c r="M42" s="1" t="e">
        <f>_xlfn.IFNA(VLOOKUP(B43,#REF!,$K$4,0),0)</f>
        <v>#REF!</v>
      </c>
      <c r="N42" s="1" t="e">
        <f>_xlfn.IFNA(VLOOKUP(B43,#REF!,$K$4,0),0)</f>
        <v>#REF!</v>
      </c>
      <c r="O42" s="1" t="e">
        <f>_xlfn.IFNA(VLOOKUP(B43,#REF!,$K$4,0),0)</f>
        <v>#REF!</v>
      </c>
      <c r="P42" s="1" t="e">
        <f>_xlfn.IFNA(VLOOKUP(B43,#REF!,$K$4,0),0)</f>
        <v>#REF!</v>
      </c>
      <c r="Q42" s="1" t="e">
        <f>_xlfn.IFNA(VLOOKUP(B43,#REF!,$K$4,0),0)</f>
        <v>#REF!</v>
      </c>
      <c r="R42" s="1" t="e">
        <f>_xlfn.IFNA(VLOOKUP(B43,#REF!,$K$4,0),0)</f>
        <v>#REF!</v>
      </c>
      <c r="S42" s="1" t="e">
        <f>_xlfn.IFNA(VLOOKUP(B43,#REF!,$K$4,0),0)</f>
        <v>#REF!</v>
      </c>
      <c r="T42" s="1" t="e">
        <f>_xlfn.IFNA(VLOOKUP(B43,#REF!,$K$4,0),0)</f>
        <v>#REF!</v>
      </c>
      <c r="U42" s="1" t="e">
        <f>_xlfn.IFNA(VLOOKUP(B43,#REF!,$K$4,0),0)</f>
        <v>#REF!</v>
      </c>
      <c r="V42" s="1" t="e">
        <f>_xlfn.IFNA(VLOOKUP(B43,#REF!,$K$4,0),0)</f>
        <v>#REF!</v>
      </c>
      <c r="W42" s="1" t="e">
        <f>_xlfn.IFNA(VLOOKUP(B43,#REF!,$K$4,0),0)</f>
        <v>#REF!</v>
      </c>
      <c r="X42" s="1" t="e">
        <f>_xlfn.IFNA(VLOOKUP(B43,#REF!,$K$4,0),0)</f>
        <v>#REF!</v>
      </c>
      <c r="Y42" s="1" t="e">
        <f>_xlfn.IFNA(VLOOKUP(B43,#REF!,$K$4,0),0)</f>
        <v>#REF!</v>
      </c>
      <c r="Z42" s="1" t="e">
        <f>_xlfn.IFNA(VLOOKUP(B43,#REF!,$K$4,0),0)</f>
        <v>#REF!</v>
      </c>
      <c r="AA42" s="1" t="e">
        <f>_xlfn.IFNA(VLOOKUP(B43,#REF!,$K$4,0),0)</f>
        <v>#REF!</v>
      </c>
      <c r="AB42" s="1" t="e">
        <f>_xlfn.IFNA(VLOOKUP(B43,#REF!,$K$4,0),0)</f>
        <v>#REF!</v>
      </c>
      <c r="AC42" s="1" t="e">
        <f>_xlfn.IFNA(VLOOKUP(B43,#REF!,$K$4,0),0)</f>
        <v>#REF!</v>
      </c>
      <c r="AD42" s="1" t="e">
        <f>_xlfn.IFNA(VLOOKUP(B43,#REF!,$K$4,0),0)</f>
        <v>#REF!</v>
      </c>
      <c r="AE42" s="1" t="e">
        <f>_xlfn.IFNA(VLOOKUP(B43,#REF!,$K$4,0),0)</f>
        <v>#REF!</v>
      </c>
      <c r="AF42" s="1" t="e">
        <f>_xlfn.IFNA(VLOOKUP(B43,#REF!,$K$4,0),0)</f>
        <v>#REF!</v>
      </c>
      <c r="AG42" s="1" t="e">
        <f>_xlfn.IFNA(VLOOKUP(B43,#REF!,$K$4,0),0)</f>
        <v>#REF!</v>
      </c>
      <c r="AH42" s="1" t="e">
        <f>_xlfn.IFNA(VLOOKUP(B43,#REF!,$K$4,0),0)</f>
        <v>#REF!</v>
      </c>
      <c r="AI42" s="1" t="e">
        <f>_xlfn.IFNA(VLOOKUP(B43,#REF!,$K$4,0),0)</f>
        <v>#REF!</v>
      </c>
    </row>
    <row r="43" spans="1:35">
      <c r="A43" s="62">
        <v>27</v>
      </c>
      <c r="B43" s="32" t="e">
        <f>#REF!</f>
        <v>#REF!</v>
      </c>
      <c r="C43" s="33" t="e">
        <f>#REF!</f>
        <v>#REF!</v>
      </c>
      <c r="D43" s="36" t="e">
        <f>#REF!</f>
        <v>#REF!</v>
      </c>
      <c r="E43" s="110" t="e">
        <f>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+_xlfn.IFNA(VLOOKUP(B43,#REF!,4,0),0)</f>
        <v>#REF!</v>
      </c>
      <c r="F43" s="49" t="e">
        <f>#REF!</f>
        <v>#REF!</v>
      </c>
      <c r="G43" s="34" t="e">
        <f t="shared" si="1"/>
        <v>#REF!</v>
      </c>
      <c r="H43" s="31"/>
      <c r="I43" s="87" t="e">
        <f t="shared" si="2"/>
        <v>#REF!</v>
      </c>
      <c r="J43" s="87" t="e">
        <f t="shared" si="0"/>
        <v>#REF!</v>
      </c>
      <c r="K43" s="1" t="e">
        <f>_xlfn.IFNA(VLOOKUP(B44,#REF!,$K$4,0),0)</f>
        <v>#REF!</v>
      </c>
      <c r="L43" s="1" t="e">
        <f>_xlfn.IFNA(VLOOKUP(B44,#REF!,$K$4,0),0)</f>
        <v>#REF!</v>
      </c>
      <c r="M43" s="1" t="e">
        <f>_xlfn.IFNA(VLOOKUP(B44,#REF!,$K$4,0),0)</f>
        <v>#REF!</v>
      </c>
      <c r="N43" s="1" t="e">
        <f>_xlfn.IFNA(VLOOKUP(B44,#REF!,$K$4,0),0)</f>
        <v>#REF!</v>
      </c>
      <c r="O43" s="1" t="e">
        <f>_xlfn.IFNA(VLOOKUP(B44,#REF!,$K$4,0),0)</f>
        <v>#REF!</v>
      </c>
      <c r="P43" s="1" t="e">
        <f>_xlfn.IFNA(VLOOKUP(B44,#REF!,$K$4,0),0)</f>
        <v>#REF!</v>
      </c>
      <c r="Q43" s="1" t="e">
        <f>_xlfn.IFNA(VLOOKUP(B44,#REF!,$K$4,0),0)</f>
        <v>#REF!</v>
      </c>
      <c r="R43" s="1" t="e">
        <f>_xlfn.IFNA(VLOOKUP(B44,#REF!,$K$4,0),0)</f>
        <v>#REF!</v>
      </c>
      <c r="S43" s="1" t="e">
        <f>_xlfn.IFNA(VLOOKUP(B44,#REF!,$K$4,0),0)</f>
        <v>#REF!</v>
      </c>
      <c r="T43" s="1" t="e">
        <f>_xlfn.IFNA(VLOOKUP(B44,#REF!,$K$4,0),0)</f>
        <v>#REF!</v>
      </c>
      <c r="U43" s="1" t="e">
        <f>_xlfn.IFNA(VLOOKUP(B44,#REF!,$K$4,0),0)</f>
        <v>#REF!</v>
      </c>
      <c r="V43" s="1" t="e">
        <f>_xlfn.IFNA(VLOOKUP(B44,#REF!,$K$4,0),0)</f>
        <v>#REF!</v>
      </c>
      <c r="W43" s="1" t="e">
        <f>_xlfn.IFNA(VLOOKUP(B44,#REF!,$K$4,0),0)</f>
        <v>#REF!</v>
      </c>
      <c r="X43" s="1" t="e">
        <f>_xlfn.IFNA(VLOOKUP(B44,#REF!,$K$4,0),0)</f>
        <v>#REF!</v>
      </c>
      <c r="Y43" s="1" t="e">
        <f>_xlfn.IFNA(VLOOKUP(B44,#REF!,$K$4,0),0)</f>
        <v>#REF!</v>
      </c>
      <c r="Z43" s="1" t="e">
        <f>_xlfn.IFNA(VLOOKUP(B44,#REF!,$K$4,0),0)</f>
        <v>#REF!</v>
      </c>
      <c r="AA43" s="1" t="e">
        <f>_xlfn.IFNA(VLOOKUP(B44,#REF!,$K$4,0),0)</f>
        <v>#REF!</v>
      </c>
      <c r="AB43" s="1" t="e">
        <f>_xlfn.IFNA(VLOOKUP(B44,#REF!,$K$4,0),0)</f>
        <v>#REF!</v>
      </c>
      <c r="AC43" s="1" t="e">
        <f>_xlfn.IFNA(VLOOKUP(B44,#REF!,$K$4,0),0)</f>
        <v>#REF!</v>
      </c>
      <c r="AD43" s="1" t="e">
        <f>_xlfn.IFNA(VLOOKUP(B44,#REF!,$K$4,0),0)</f>
        <v>#REF!</v>
      </c>
      <c r="AE43" s="1" t="e">
        <f>_xlfn.IFNA(VLOOKUP(B44,#REF!,$K$4,0),0)</f>
        <v>#REF!</v>
      </c>
      <c r="AF43" s="1" t="e">
        <f>_xlfn.IFNA(VLOOKUP(B44,#REF!,$K$4,0),0)</f>
        <v>#REF!</v>
      </c>
      <c r="AG43" s="1" t="e">
        <f>_xlfn.IFNA(VLOOKUP(B44,#REF!,$K$4,0),0)</f>
        <v>#REF!</v>
      </c>
      <c r="AH43" s="1" t="e">
        <f>_xlfn.IFNA(VLOOKUP(B44,#REF!,$K$4,0),0)</f>
        <v>#REF!</v>
      </c>
      <c r="AI43" s="1" t="e">
        <f>_xlfn.IFNA(VLOOKUP(B44,#REF!,$K$4,0),0)</f>
        <v>#REF!</v>
      </c>
    </row>
    <row r="44" spans="1:35">
      <c r="A44" s="73"/>
      <c r="B44" s="32" t="s">
        <v>100</v>
      </c>
      <c r="C44" s="74" t="s">
        <v>67</v>
      </c>
      <c r="D44" s="36" t="e">
        <f>#REF!</f>
        <v>#REF!</v>
      </c>
      <c r="E44" s="110"/>
      <c r="F44" s="72"/>
      <c r="G44" s="38" t="e">
        <f>G43</f>
        <v>#REF!</v>
      </c>
      <c r="H44" s="31"/>
      <c r="I44" s="87" t="e">
        <f t="shared" si="2"/>
        <v>#REF!</v>
      </c>
      <c r="J44" s="87" t="e">
        <f t="shared" si="0"/>
        <v>#REF!</v>
      </c>
      <c r="K44" s="1" t="e">
        <f>_xlfn.IFNA(VLOOKUP(B45,#REF!,$K$4,0),0)</f>
        <v>#REF!</v>
      </c>
      <c r="L44" s="1" t="e">
        <f>_xlfn.IFNA(VLOOKUP(B45,#REF!,$K$4,0),0)</f>
        <v>#REF!</v>
      </c>
      <c r="M44" s="1" t="e">
        <f>_xlfn.IFNA(VLOOKUP(B45,#REF!,$K$4,0),0)</f>
        <v>#REF!</v>
      </c>
      <c r="N44" s="1" t="e">
        <f>_xlfn.IFNA(VLOOKUP(B45,#REF!,$K$4,0),0)</f>
        <v>#REF!</v>
      </c>
      <c r="O44" s="1" t="e">
        <f>_xlfn.IFNA(VLOOKUP(B45,#REF!,$K$4,0),0)</f>
        <v>#REF!</v>
      </c>
      <c r="P44" s="1" t="e">
        <f>_xlfn.IFNA(VLOOKUP(B45,#REF!,$K$4,0),0)</f>
        <v>#REF!</v>
      </c>
      <c r="Q44" s="1" t="e">
        <f>_xlfn.IFNA(VLOOKUP(B45,#REF!,$K$4,0),0)</f>
        <v>#REF!</v>
      </c>
      <c r="R44" s="1" t="e">
        <f>_xlfn.IFNA(VLOOKUP(B45,#REF!,$K$4,0),0)</f>
        <v>#REF!</v>
      </c>
      <c r="S44" s="1" t="e">
        <f>_xlfn.IFNA(VLOOKUP(B45,#REF!,$K$4,0),0)</f>
        <v>#REF!</v>
      </c>
      <c r="T44" s="1" t="e">
        <f>_xlfn.IFNA(VLOOKUP(B45,#REF!,$K$4,0),0)</f>
        <v>#REF!</v>
      </c>
      <c r="U44" s="1" t="e">
        <f>_xlfn.IFNA(VLOOKUP(B45,#REF!,$K$4,0),0)</f>
        <v>#REF!</v>
      </c>
      <c r="V44" s="1" t="e">
        <f>_xlfn.IFNA(VLOOKUP(B45,#REF!,$K$4,0),0)</f>
        <v>#REF!</v>
      </c>
      <c r="W44" s="1" t="e">
        <f>_xlfn.IFNA(VLOOKUP(B45,#REF!,$K$4,0),0)</f>
        <v>#REF!</v>
      </c>
      <c r="X44" s="1" t="e">
        <f>_xlfn.IFNA(VLOOKUP(B45,#REF!,$K$4,0),0)</f>
        <v>#REF!</v>
      </c>
      <c r="Y44" s="1" t="e">
        <f>_xlfn.IFNA(VLOOKUP(B45,#REF!,$K$4,0),0)</f>
        <v>#REF!</v>
      </c>
      <c r="Z44" s="1" t="e">
        <f>_xlfn.IFNA(VLOOKUP(B45,#REF!,$K$4,0),0)</f>
        <v>#REF!</v>
      </c>
      <c r="AA44" s="1" t="e">
        <f>_xlfn.IFNA(VLOOKUP(B45,#REF!,$K$4,0),0)</f>
        <v>#REF!</v>
      </c>
      <c r="AB44" s="1" t="e">
        <f>_xlfn.IFNA(VLOOKUP(B45,#REF!,$K$4,0),0)</f>
        <v>#REF!</v>
      </c>
      <c r="AC44" s="1" t="e">
        <f>_xlfn.IFNA(VLOOKUP(B45,#REF!,$K$4,0),0)</f>
        <v>#REF!</v>
      </c>
      <c r="AD44" s="1" t="e">
        <f>_xlfn.IFNA(VLOOKUP(B45,#REF!,$K$4,0),0)</f>
        <v>#REF!</v>
      </c>
      <c r="AE44" s="1" t="e">
        <f>_xlfn.IFNA(VLOOKUP(B45,#REF!,$K$4,0),0)</f>
        <v>#REF!</v>
      </c>
      <c r="AF44" s="1" t="e">
        <f>_xlfn.IFNA(VLOOKUP(B45,#REF!,$K$4,0),0)</f>
        <v>#REF!</v>
      </c>
      <c r="AG44" s="1" t="e">
        <f>_xlfn.IFNA(VLOOKUP(B45,#REF!,$K$4,0),0)</f>
        <v>#REF!</v>
      </c>
      <c r="AH44" s="1" t="e">
        <f>_xlfn.IFNA(VLOOKUP(B45,#REF!,$K$4,0),0)</f>
        <v>#REF!</v>
      </c>
      <c r="AI44" s="1" t="e">
        <f>_xlfn.IFNA(VLOOKUP(B45,#REF!,$K$4,0),0)</f>
        <v>#REF!</v>
      </c>
    </row>
    <row r="45" spans="1:35">
      <c r="A45" s="63"/>
      <c r="B45" s="32" t="s">
        <v>100</v>
      </c>
      <c r="C45" s="53" t="s">
        <v>56</v>
      </c>
      <c r="D45" s="36" t="e">
        <f>#REF!</f>
        <v>#REF!</v>
      </c>
      <c r="E45" s="110"/>
      <c r="F45" s="57"/>
      <c r="G45" s="58"/>
      <c r="H45" s="31"/>
      <c r="I45" s="87" t="e">
        <f t="shared" si="2"/>
        <v>#REF!</v>
      </c>
      <c r="J45" s="87" t="e">
        <f t="shared" si="0"/>
        <v>#REF!</v>
      </c>
      <c r="K45" s="1" t="e">
        <f>_xlfn.IFNA(VLOOKUP(B46,#REF!,$K$4,0),0)</f>
        <v>#REF!</v>
      </c>
      <c r="L45" s="1" t="e">
        <f>_xlfn.IFNA(VLOOKUP(B46,#REF!,$K$4,0),0)</f>
        <v>#REF!</v>
      </c>
      <c r="M45" s="1" t="e">
        <f>_xlfn.IFNA(VLOOKUP(B46,#REF!,$K$4,0),0)</f>
        <v>#REF!</v>
      </c>
      <c r="N45" s="1" t="e">
        <f>_xlfn.IFNA(VLOOKUP(B46,#REF!,$K$4,0),0)</f>
        <v>#REF!</v>
      </c>
      <c r="O45" s="1" t="e">
        <f>_xlfn.IFNA(VLOOKUP(B46,#REF!,$K$4,0),0)</f>
        <v>#REF!</v>
      </c>
      <c r="P45" s="1" t="e">
        <f>_xlfn.IFNA(VLOOKUP(B46,#REF!,$K$4,0),0)</f>
        <v>#REF!</v>
      </c>
      <c r="Q45" s="1" t="e">
        <f>_xlfn.IFNA(VLOOKUP(B46,#REF!,$K$4,0),0)</f>
        <v>#REF!</v>
      </c>
      <c r="R45" s="1" t="e">
        <f>_xlfn.IFNA(VLOOKUP(B46,#REF!,$K$4,0),0)</f>
        <v>#REF!</v>
      </c>
      <c r="S45" s="1" t="e">
        <f>_xlfn.IFNA(VLOOKUP(B46,#REF!,$K$4,0),0)</f>
        <v>#REF!</v>
      </c>
      <c r="T45" s="1" t="e">
        <f>_xlfn.IFNA(VLOOKUP(B46,#REF!,$K$4,0),0)</f>
        <v>#REF!</v>
      </c>
      <c r="U45" s="1" t="e">
        <f>_xlfn.IFNA(VLOOKUP(B46,#REF!,$K$4,0),0)</f>
        <v>#REF!</v>
      </c>
      <c r="V45" s="1" t="e">
        <f>_xlfn.IFNA(VLOOKUP(B46,#REF!,$K$4,0),0)</f>
        <v>#REF!</v>
      </c>
      <c r="W45" s="1" t="e">
        <f>_xlfn.IFNA(VLOOKUP(B46,#REF!,$K$4,0),0)</f>
        <v>#REF!</v>
      </c>
      <c r="X45" s="1" t="e">
        <f>_xlfn.IFNA(VLOOKUP(B46,#REF!,$K$4,0),0)</f>
        <v>#REF!</v>
      </c>
      <c r="Y45" s="1" t="e">
        <f>_xlfn.IFNA(VLOOKUP(B46,#REF!,$K$4,0),0)</f>
        <v>#REF!</v>
      </c>
      <c r="Z45" s="1" t="e">
        <f>_xlfn.IFNA(VLOOKUP(B46,#REF!,$K$4,0),0)</f>
        <v>#REF!</v>
      </c>
      <c r="AA45" s="1" t="e">
        <f>_xlfn.IFNA(VLOOKUP(B46,#REF!,$K$4,0),0)</f>
        <v>#REF!</v>
      </c>
      <c r="AB45" s="1" t="e">
        <f>_xlfn.IFNA(VLOOKUP(B46,#REF!,$K$4,0),0)</f>
        <v>#REF!</v>
      </c>
      <c r="AC45" s="1" t="e">
        <f>_xlfn.IFNA(VLOOKUP(B46,#REF!,$K$4,0),0)</f>
        <v>#REF!</v>
      </c>
      <c r="AD45" s="1" t="e">
        <f>_xlfn.IFNA(VLOOKUP(B46,#REF!,$K$4,0),0)</f>
        <v>#REF!</v>
      </c>
      <c r="AE45" s="1" t="e">
        <f>_xlfn.IFNA(VLOOKUP(B46,#REF!,$K$4,0),0)</f>
        <v>#REF!</v>
      </c>
      <c r="AF45" s="1" t="e">
        <f>_xlfn.IFNA(VLOOKUP(B46,#REF!,$K$4,0),0)</f>
        <v>#REF!</v>
      </c>
      <c r="AG45" s="1" t="e">
        <f>_xlfn.IFNA(VLOOKUP(B46,#REF!,$K$4,0),0)</f>
        <v>#REF!</v>
      </c>
      <c r="AH45" s="1" t="e">
        <f>_xlfn.IFNA(VLOOKUP(B46,#REF!,$K$4,0),0)</f>
        <v>#REF!</v>
      </c>
      <c r="AI45" s="1" t="e">
        <f>_xlfn.IFNA(VLOOKUP(B46,#REF!,$K$4,0),0)</f>
        <v>#REF!</v>
      </c>
    </row>
    <row r="46" spans="1:35">
      <c r="A46" s="62">
        <v>28</v>
      </c>
      <c r="B46" s="32" t="e">
        <f>#REF!</f>
        <v>#REF!</v>
      </c>
      <c r="C46" s="33" t="e">
        <f>#REF!</f>
        <v>#REF!</v>
      </c>
      <c r="D46" s="36" t="e">
        <f>#REF!</f>
        <v>#REF!</v>
      </c>
      <c r="E46" s="110" t="e">
        <f>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+_xlfn.IFNA(VLOOKUP(B46,#REF!,4,0),0)</f>
        <v>#REF!</v>
      </c>
      <c r="F46" s="49" t="e">
        <f>#REF!</f>
        <v>#REF!</v>
      </c>
      <c r="G46" s="34" t="e">
        <f t="shared" si="1"/>
        <v>#REF!</v>
      </c>
      <c r="H46" s="31"/>
      <c r="I46" s="87" t="e">
        <f t="shared" si="2"/>
        <v>#REF!</v>
      </c>
      <c r="J46" s="87" t="e">
        <f t="shared" si="0"/>
        <v>#REF!</v>
      </c>
      <c r="K46" s="1" t="e">
        <f>_xlfn.IFNA(VLOOKUP(B47,#REF!,$K$4,0),0)</f>
        <v>#REF!</v>
      </c>
      <c r="L46" s="1" t="e">
        <f>_xlfn.IFNA(VLOOKUP(B47,#REF!,$K$4,0),0)</f>
        <v>#REF!</v>
      </c>
      <c r="M46" s="1" t="e">
        <f>_xlfn.IFNA(VLOOKUP(B47,#REF!,$K$4,0),0)</f>
        <v>#REF!</v>
      </c>
      <c r="N46" s="1" t="e">
        <f>_xlfn.IFNA(VLOOKUP(B47,#REF!,$K$4,0),0)</f>
        <v>#REF!</v>
      </c>
      <c r="O46" s="1" t="e">
        <f>_xlfn.IFNA(VLOOKUP(B47,#REF!,$K$4,0),0)</f>
        <v>#REF!</v>
      </c>
      <c r="P46" s="1" t="e">
        <f>_xlfn.IFNA(VLOOKUP(B47,#REF!,$K$4,0),0)</f>
        <v>#REF!</v>
      </c>
      <c r="Q46" s="1" t="e">
        <f>_xlfn.IFNA(VLOOKUP(B47,#REF!,$K$4,0),0)</f>
        <v>#REF!</v>
      </c>
      <c r="R46" s="1" t="e">
        <f>_xlfn.IFNA(VLOOKUP(B47,#REF!,$K$4,0),0)</f>
        <v>#REF!</v>
      </c>
      <c r="S46" s="1" t="e">
        <f>_xlfn.IFNA(VLOOKUP(B47,#REF!,$K$4,0),0)</f>
        <v>#REF!</v>
      </c>
      <c r="T46" s="1" t="e">
        <f>_xlfn.IFNA(VLOOKUP(B47,#REF!,$K$4,0),0)</f>
        <v>#REF!</v>
      </c>
      <c r="U46" s="1" t="e">
        <f>_xlfn.IFNA(VLOOKUP(B47,#REF!,$K$4,0),0)</f>
        <v>#REF!</v>
      </c>
      <c r="V46" s="1" t="e">
        <f>_xlfn.IFNA(VLOOKUP(B47,#REF!,$K$4,0),0)</f>
        <v>#REF!</v>
      </c>
      <c r="W46" s="1" t="e">
        <f>_xlfn.IFNA(VLOOKUP(B47,#REF!,$K$4,0),0)</f>
        <v>#REF!</v>
      </c>
      <c r="X46" s="1" t="e">
        <f>_xlfn.IFNA(VLOOKUP(B47,#REF!,$K$4,0),0)</f>
        <v>#REF!</v>
      </c>
      <c r="Y46" s="1" t="e">
        <f>_xlfn.IFNA(VLOOKUP(B47,#REF!,$K$4,0),0)</f>
        <v>#REF!</v>
      </c>
      <c r="Z46" s="1" t="e">
        <f>_xlfn.IFNA(VLOOKUP(B47,#REF!,$K$4,0),0)</f>
        <v>#REF!</v>
      </c>
      <c r="AA46" s="1" t="e">
        <f>_xlfn.IFNA(VLOOKUP(B47,#REF!,$K$4,0),0)</f>
        <v>#REF!</v>
      </c>
      <c r="AB46" s="1" t="e">
        <f>_xlfn.IFNA(VLOOKUP(B47,#REF!,$K$4,0),0)</f>
        <v>#REF!</v>
      </c>
      <c r="AC46" s="1" t="e">
        <f>_xlfn.IFNA(VLOOKUP(B47,#REF!,$K$4,0),0)</f>
        <v>#REF!</v>
      </c>
      <c r="AD46" s="1" t="e">
        <f>_xlfn.IFNA(VLOOKUP(B47,#REF!,$K$4,0),0)</f>
        <v>#REF!</v>
      </c>
      <c r="AE46" s="1" t="e">
        <f>_xlfn.IFNA(VLOOKUP(B47,#REF!,$K$4,0),0)</f>
        <v>#REF!</v>
      </c>
      <c r="AF46" s="1" t="e">
        <f>_xlfn.IFNA(VLOOKUP(B47,#REF!,$K$4,0),0)</f>
        <v>#REF!</v>
      </c>
      <c r="AG46" s="1" t="e">
        <f>_xlfn.IFNA(VLOOKUP(B47,#REF!,$K$4,0),0)</f>
        <v>#REF!</v>
      </c>
      <c r="AH46" s="1" t="e">
        <f>_xlfn.IFNA(VLOOKUP(B47,#REF!,$K$4,0),0)</f>
        <v>#REF!</v>
      </c>
      <c r="AI46" s="1" t="e">
        <f>_xlfn.IFNA(VLOOKUP(B47,#REF!,$K$4,0),0)</f>
        <v>#REF!</v>
      </c>
    </row>
    <row r="47" spans="1:35">
      <c r="A47" s="62">
        <v>29</v>
      </c>
      <c r="B47" s="32" t="e">
        <f>#REF!</f>
        <v>#REF!</v>
      </c>
      <c r="C47" s="33" t="e">
        <f>#REF!</f>
        <v>#REF!</v>
      </c>
      <c r="D47" s="36" t="e">
        <f>#REF!</f>
        <v>#REF!</v>
      </c>
      <c r="E47" s="110" t="e">
        <f>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+_xlfn.IFNA(VLOOKUP(B47,#REF!,4,0),0)</f>
        <v>#REF!</v>
      </c>
      <c r="F47" s="49" t="e">
        <f>#REF!</f>
        <v>#REF!</v>
      </c>
      <c r="G47" s="34" t="e">
        <f t="shared" si="1"/>
        <v>#REF!</v>
      </c>
      <c r="H47" s="31"/>
      <c r="I47" s="87" t="e">
        <f t="shared" si="2"/>
        <v>#REF!</v>
      </c>
      <c r="J47" s="87" t="e">
        <f t="shared" si="0"/>
        <v>#REF!</v>
      </c>
      <c r="K47" s="1" t="e">
        <f>_xlfn.IFNA(VLOOKUP(B48,#REF!,$K$4,0),0)</f>
        <v>#REF!</v>
      </c>
      <c r="L47" s="1" t="e">
        <f>_xlfn.IFNA(VLOOKUP(B48,#REF!,$K$4,0),0)</f>
        <v>#REF!</v>
      </c>
      <c r="M47" s="1" t="e">
        <f>_xlfn.IFNA(VLOOKUP(B48,#REF!,$K$4,0),0)</f>
        <v>#REF!</v>
      </c>
      <c r="N47" s="1" t="e">
        <f>_xlfn.IFNA(VLOOKUP(B48,#REF!,$K$4,0),0)</f>
        <v>#REF!</v>
      </c>
      <c r="O47" s="1" t="e">
        <f>_xlfn.IFNA(VLOOKUP(B48,#REF!,$K$4,0),0)</f>
        <v>#REF!</v>
      </c>
      <c r="P47" s="1" t="e">
        <f>_xlfn.IFNA(VLOOKUP(B48,#REF!,$K$4,0),0)</f>
        <v>#REF!</v>
      </c>
      <c r="Q47" s="1" t="e">
        <f>_xlfn.IFNA(VLOOKUP(B48,#REF!,$K$4,0),0)</f>
        <v>#REF!</v>
      </c>
      <c r="R47" s="1" t="e">
        <f>_xlfn.IFNA(VLOOKUP(B48,#REF!,$K$4,0),0)</f>
        <v>#REF!</v>
      </c>
      <c r="S47" s="1" t="e">
        <f>_xlfn.IFNA(VLOOKUP(B48,#REF!,$K$4,0),0)</f>
        <v>#REF!</v>
      </c>
      <c r="T47" s="1" t="e">
        <f>_xlfn.IFNA(VLOOKUP(B48,#REF!,$K$4,0),0)</f>
        <v>#REF!</v>
      </c>
      <c r="U47" s="1" t="e">
        <f>_xlfn.IFNA(VLOOKUP(B48,#REF!,$K$4,0),0)</f>
        <v>#REF!</v>
      </c>
      <c r="V47" s="1" t="e">
        <f>_xlfn.IFNA(VLOOKUP(B48,#REF!,$K$4,0),0)</f>
        <v>#REF!</v>
      </c>
      <c r="W47" s="1" t="e">
        <f>_xlfn.IFNA(VLOOKUP(B48,#REF!,$K$4,0),0)</f>
        <v>#REF!</v>
      </c>
      <c r="X47" s="1" t="e">
        <f>_xlfn.IFNA(VLOOKUP(B48,#REF!,$K$4,0),0)</f>
        <v>#REF!</v>
      </c>
      <c r="Y47" s="1" t="e">
        <f>_xlfn.IFNA(VLOOKUP(B48,#REF!,$K$4,0),0)</f>
        <v>#REF!</v>
      </c>
      <c r="Z47" s="1" t="e">
        <f>_xlfn.IFNA(VLOOKUP(B48,#REF!,$K$4,0),0)</f>
        <v>#REF!</v>
      </c>
      <c r="AA47" s="1" t="e">
        <f>_xlfn.IFNA(VLOOKUP(B48,#REF!,$K$4,0),0)</f>
        <v>#REF!</v>
      </c>
      <c r="AB47" s="1" t="e">
        <f>_xlfn.IFNA(VLOOKUP(B48,#REF!,$K$4,0),0)</f>
        <v>#REF!</v>
      </c>
      <c r="AC47" s="1" t="e">
        <f>_xlfn.IFNA(VLOOKUP(B48,#REF!,$K$4,0),0)</f>
        <v>#REF!</v>
      </c>
      <c r="AD47" s="1" t="e">
        <f>_xlfn.IFNA(VLOOKUP(B48,#REF!,$K$4,0),0)</f>
        <v>#REF!</v>
      </c>
      <c r="AE47" s="1" t="e">
        <f>_xlfn.IFNA(VLOOKUP(B48,#REF!,$K$4,0),0)</f>
        <v>#REF!</v>
      </c>
      <c r="AF47" s="1" t="e">
        <f>_xlfn.IFNA(VLOOKUP(B48,#REF!,$K$4,0),0)</f>
        <v>#REF!</v>
      </c>
      <c r="AG47" s="1" t="e">
        <f>_xlfn.IFNA(VLOOKUP(B48,#REF!,$K$4,0),0)</f>
        <v>#REF!</v>
      </c>
      <c r="AH47" s="1" t="e">
        <f>_xlfn.IFNA(VLOOKUP(B48,#REF!,$K$4,0),0)</f>
        <v>#REF!</v>
      </c>
      <c r="AI47" s="1" t="e">
        <f>_xlfn.IFNA(VLOOKUP(B48,#REF!,$K$4,0),0)</f>
        <v>#REF!</v>
      </c>
    </row>
    <row r="48" spans="1:35">
      <c r="A48" s="62">
        <v>30</v>
      </c>
      <c r="B48" s="32" t="e">
        <f>#REF!</f>
        <v>#REF!</v>
      </c>
      <c r="C48" s="33" t="e">
        <f>#REF!</f>
        <v>#REF!</v>
      </c>
      <c r="D48" s="36" t="e">
        <f>#REF!</f>
        <v>#REF!</v>
      </c>
      <c r="E48" s="110" t="e">
        <f>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+_xlfn.IFNA(VLOOKUP(B48,#REF!,4,0),0)</f>
        <v>#REF!</v>
      </c>
      <c r="F48" s="49" t="e">
        <f>#REF!</f>
        <v>#REF!</v>
      </c>
      <c r="G48" s="34" t="e">
        <f t="shared" si="1"/>
        <v>#REF!</v>
      </c>
      <c r="H48" s="31"/>
      <c r="I48" s="87" t="e">
        <f t="shared" si="2"/>
        <v>#REF!</v>
      </c>
      <c r="J48" s="87" t="e">
        <f t="shared" si="0"/>
        <v>#REF!</v>
      </c>
      <c r="K48" s="1" t="e">
        <f>_xlfn.IFNA(VLOOKUP(B49,#REF!,$K$4,0),0)</f>
        <v>#REF!</v>
      </c>
      <c r="L48" s="1" t="e">
        <f>_xlfn.IFNA(VLOOKUP(B49,#REF!,$K$4,0),0)</f>
        <v>#REF!</v>
      </c>
      <c r="M48" s="1" t="e">
        <f>_xlfn.IFNA(VLOOKUP(B49,#REF!,$K$4,0),0)</f>
        <v>#REF!</v>
      </c>
      <c r="N48" s="1" t="e">
        <f>_xlfn.IFNA(VLOOKUP(B49,#REF!,$K$4,0),0)</f>
        <v>#REF!</v>
      </c>
      <c r="O48" s="1" t="e">
        <f>_xlfn.IFNA(VLOOKUP(B49,#REF!,$K$4,0),0)</f>
        <v>#REF!</v>
      </c>
      <c r="P48" s="1" t="e">
        <f>_xlfn.IFNA(VLOOKUP(B49,#REF!,$K$4,0),0)</f>
        <v>#REF!</v>
      </c>
      <c r="Q48" s="1" t="e">
        <f>_xlfn.IFNA(VLOOKUP(B49,#REF!,$K$4,0),0)</f>
        <v>#REF!</v>
      </c>
      <c r="R48" s="1" t="e">
        <f>_xlfn.IFNA(VLOOKUP(B49,#REF!,$K$4,0),0)</f>
        <v>#REF!</v>
      </c>
      <c r="S48" s="1" t="e">
        <f>_xlfn.IFNA(VLOOKUP(B49,#REF!,$K$4,0),0)</f>
        <v>#REF!</v>
      </c>
      <c r="T48" s="1" t="e">
        <f>_xlfn.IFNA(VLOOKUP(B49,#REF!,$K$4,0),0)</f>
        <v>#REF!</v>
      </c>
      <c r="U48" s="1" t="e">
        <f>_xlfn.IFNA(VLOOKUP(B49,#REF!,$K$4,0),0)</f>
        <v>#REF!</v>
      </c>
      <c r="V48" s="1" t="e">
        <f>_xlfn.IFNA(VLOOKUP(B49,#REF!,$K$4,0),0)</f>
        <v>#REF!</v>
      </c>
      <c r="W48" s="1" t="e">
        <f>_xlfn.IFNA(VLOOKUP(B49,#REF!,$K$4,0),0)</f>
        <v>#REF!</v>
      </c>
      <c r="X48" s="1" t="e">
        <f>_xlfn.IFNA(VLOOKUP(B49,#REF!,$K$4,0),0)</f>
        <v>#REF!</v>
      </c>
      <c r="Y48" s="1" t="e">
        <f>_xlfn.IFNA(VLOOKUP(B49,#REF!,$K$4,0),0)</f>
        <v>#REF!</v>
      </c>
      <c r="Z48" s="1" t="e">
        <f>_xlfn.IFNA(VLOOKUP(B49,#REF!,$K$4,0),0)</f>
        <v>#REF!</v>
      </c>
      <c r="AA48" s="1" t="e">
        <f>_xlfn.IFNA(VLOOKUP(B49,#REF!,$K$4,0),0)</f>
        <v>#REF!</v>
      </c>
      <c r="AB48" s="1" t="e">
        <f>_xlfn.IFNA(VLOOKUP(B49,#REF!,$K$4,0),0)</f>
        <v>#REF!</v>
      </c>
      <c r="AC48" s="1" t="e">
        <f>_xlfn.IFNA(VLOOKUP(B49,#REF!,$K$4,0),0)</f>
        <v>#REF!</v>
      </c>
      <c r="AD48" s="1" t="e">
        <f>_xlfn.IFNA(VLOOKUP(B49,#REF!,$K$4,0),0)</f>
        <v>#REF!</v>
      </c>
      <c r="AE48" s="1" t="e">
        <f>_xlfn.IFNA(VLOOKUP(B49,#REF!,$K$4,0),0)</f>
        <v>#REF!</v>
      </c>
      <c r="AF48" s="1" t="e">
        <f>_xlfn.IFNA(VLOOKUP(B49,#REF!,$K$4,0),0)</f>
        <v>#REF!</v>
      </c>
      <c r="AG48" s="1" t="e">
        <f>_xlfn.IFNA(VLOOKUP(B49,#REF!,$K$4,0),0)</f>
        <v>#REF!</v>
      </c>
      <c r="AH48" s="1" t="e">
        <f>_xlfn.IFNA(VLOOKUP(B49,#REF!,$K$4,0),0)</f>
        <v>#REF!</v>
      </c>
      <c r="AI48" s="1" t="e">
        <f>_xlfn.IFNA(VLOOKUP(B49,#REF!,$K$4,0),0)</f>
        <v>#REF!</v>
      </c>
    </row>
    <row r="49" spans="1:35">
      <c r="A49" s="73"/>
      <c r="B49" s="32" t="s">
        <v>100</v>
      </c>
      <c r="C49" s="74" t="s">
        <v>66</v>
      </c>
      <c r="D49" s="36" t="e">
        <f>#REF!</f>
        <v>#REF!</v>
      </c>
      <c r="E49" s="110"/>
      <c r="F49" s="72"/>
      <c r="G49" s="38" t="e">
        <f>SUM(G46:G48)</f>
        <v>#REF!</v>
      </c>
      <c r="H49" s="31"/>
      <c r="I49" s="87" t="e">
        <f t="shared" si="2"/>
        <v>#REF!</v>
      </c>
      <c r="J49" s="87" t="e">
        <f t="shared" si="0"/>
        <v>#REF!</v>
      </c>
      <c r="K49" s="1" t="e">
        <f>_xlfn.IFNA(VLOOKUP(B50,#REF!,$K$4,0),0)</f>
        <v>#REF!</v>
      </c>
      <c r="L49" s="1" t="e">
        <f>_xlfn.IFNA(VLOOKUP(B50,#REF!,$K$4,0),0)</f>
        <v>#REF!</v>
      </c>
      <c r="M49" s="1" t="e">
        <f>_xlfn.IFNA(VLOOKUP(B50,#REF!,$K$4,0),0)</f>
        <v>#REF!</v>
      </c>
      <c r="N49" s="1" t="e">
        <f>_xlfn.IFNA(VLOOKUP(B50,#REF!,$K$4,0),0)</f>
        <v>#REF!</v>
      </c>
      <c r="O49" s="1" t="e">
        <f>_xlfn.IFNA(VLOOKUP(B50,#REF!,$K$4,0),0)</f>
        <v>#REF!</v>
      </c>
      <c r="P49" s="1" t="e">
        <f>_xlfn.IFNA(VLOOKUP(B50,#REF!,$K$4,0),0)</f>
        <v>#REF!</v>
      </c>
      <c r="Q49" s="1" t="e">
        <f>_xlfn.IFNA(VLOOKUP(B50,#REF!,$K$4,0),0)</f>
        <v>#REF!</v>
      </c>
      <c r="R49" s="1" t="e">
        <f>_xlfn.IFNA(VLOOKUP(B50,#REF!,$K$4,0),0)</f>
        <v>#REF!</v>
      </c>
      <c r="S49" s="1" t="e">
        <f>_xlfn.IFNA(VLOOKUP(B50,#REF!,$K$4,0),0)</f>
        <v>#REF!</v>
      </c>
      <c r="T49" s="1" t="e">
        <f>_xlfn.IFNA(VLOOKUP(B50,#REF!,$K$4,0),0)</f>
        <v>#REF!</v>
      </c>
      <c r="U49" s="1" t="e">
        <f>_xlfn.IFNA(VLOOKUP(B50,#REF!,$K$4,0),0)</f>
        <v>#REF!</v>
      </c>
      <c r="V49" s="1" t="e">
        <f>_xlfn.IFNA(VLOOKUP(B50,#REF!,$K$4,0),0)</f>
        <v>#REF!</v>
      </c>
      <c r="W49" s="1" t="e">
        <f>_xlfn.IFNA(VLOOKUP(B50,#REF!,$K$4,0),0)</f>
        <v>#REF!</v>
      </c>
      <c r="X49" s="1" t="e">
        <f>_xlfn.IFNA(VLOOKUP(B50,#REF!,$K$4,0),0)</f>
        <v>#REF!</v>
      </c>
      <c r="Y49" s="1" t="e">
        <f>_xlfn.IFNA(VLOOKUP(B50,#REF!,$K$4,0),0)</f>
        <v>#REF!</v>
      </c>
      <c r="Z49" s="1" t="e">
        <f>_xlfn.IFNA(VLOOKUP(B50,#REF!,$K$4,0),0)</f>
        <v>#REF!</v>
      </c>
      <c r="AA49" s="1" t="e">
        <f>_xlfn.IFNA(VLOOKUP(B50,#REF!,$K$4,0),0)</f>
        <v>#REF!</v>
      </c>
      <c r="AB49" s="1" t="e">
        <f>_xlfn.IFNA(VLOOKUP(B50,#REF!,$K$4,0),0)</f>
        <v>#REF!</v>
      </c>
      <c r="AC49" s="1" t="e">
        <f>_xlfn.IFNA(VLOOKUP(B50,#REF!,$K$4,0),0)</f>
        <v>#REF!</v>
      </c>
      <c r="AD49" s="1" t="e">
        <f>_xlfn.IFNA(VLOOKUP(B50,#REF!,$K$4,0),0)</f>
        <v>#REF!</v>
      </c>
      <c r="AE49" s="1" t="e">
        <f>_xlfn.IFNA(VLOOKUP(B50,#REF!,$K$4,0),0)</f>
        <v>#REF!</v>
      </c>
      <c r="AF49" s="1" t="e">
        <f>_xlfn.IFNA(VLOOKUP(B50,#REF!,$K$4,0),0)</f>
        <v>#REF!</v>
      </c>
      <c r="AG49" s="1" t="e">
        <f>_xlfn.IFNA(VLOOKUP(B50,#REF!,$K$4,0),0)</f>
        <v>#REF!</v>
      </c>
      <c r="AH49" s="1" t="e">
        <f>_xlfn.IFNA(VLOOKUP(B50,#REF!,$K$4,0),0)</f>
        <v>#REF!</v>
      </c>
      <c r="AI49" s="1" t="e">
        <f>_xlfn.IFNA(VLOOKUP(B50,#REF!,$K$4,0),0)</f>
        <v>#REF!</v>
      </c>
    </row>
    <row r="50" spans="1:35">
      <c r="A50" s="63"/>
      <c r="B50" s="32" t="s">
        <v>100</v>
      </c>
      <c r="C50" s="53" t="s">
        <v>57</v>
      </c>
      <c r="D50" s="36" t="e">
        <f>#REF!</f>
        <v>#REF!</v>
      </c>
      <c r="E50" s="110"/>
      <c r="F50" s="57"/>
      <c r="G50" s="58"/>
      <c r="H50" s="31"/>
      <c r="I50" s="87" t="e">
        <f t="shared" si="2"/>
        <v>#REF!</v>
      </c>
      <c r="J50" s="87" t="e">
        <f t="shared" si="0"/>
        <v>#REF!</v>
      </c>
      <c r="K50" s="1" t="e">
        <f>_xlfn.IFNA(VLOOKUP(B51,#REF!,$K$4,0),0)</f>
        <v>#REF!</v>
      </c>
      <c r="L50" s="1" t="e">
        <f>_xlfn.IFNA(VLOOKUP(B51,#REF!,$K$4,0),0)</f>
        <v>#REF!</v>
      </c>
      <c r="M50" s="1" t="e">
        <f>_xlfn.IFNA(VLOOKUP(B51,#REF!,$K$4,0),0)</f>
        <v>#REF!</v>
      </c>
      <c r="N50" s="1" t="e">
        <f>_xlfn.IFNA(VLOOKUP(B51,#REF!,$K$4,0),0)</f>
        <v>#REF!</v>
      </c>
      <c r="O50" s="1" t="e">
        <f>_xlfn.IFNA(VLOOKUP(B51,#REF!,$K$4,0),0)</f>
        <v>#REF!</v>
      </c>
      <c r="P50" s="1" t="e">
        <f>_xlfn.IFNA(VLOOKUP(B51,#REF!,$K$4,0),0)</f>
        <v>#REF!</v>
      </c>
      <c r="Q50" s="1" t="e">
        <f>_xlfn.IFNA(VLOOKUP(B51,#REF!,$K$4,0),0)</f>
        <v>#REF!</v>
      </c>
      <c r="R50" s="1" t="e">
        <f>_xlfn.IFNA(VLOOKUP(B51,#REF!,$K$4,0),0)</f>
        <v>#REF!</v>
      </c>
      <c r="S50" s="1" t="e">
        <f>_xlfn.IFNA(VLOOKUP(B51,#REF!,$K$4,0),0)</f>
        <v>#REF!</v>
      </c>
      <c r="T50" s="1" t="e">
        <f>_xlfn.IFNA(VLOOKUP(B51,#REF!,$K$4,0),0)</f>
        <v>#REF!</v>
      </c>
      <c r="U50" s="1" t="e">
        <f>_xlfn.IFNA(VLOOKUP(B51,#REF!,$K$4,0),0)</f>
        <v>#REF!</v>
      </c>
      <c r="V50" s="1" t="e">
        <f>_xlfn.IFNA(VLOOKUP(B51,#REF!,$K$4,0),0)</f>
        <v>#REF!</v>
      </c>
      <c r="W50" s="1" t="e">
        <f>_xlfn.IFNA(VLOOKUP(B51,#REF!,$K$4,0),0)</f>
        <v>#REF!</v>
      </c>
      <c r="X50" s="1" t="e">
        <f>_xlfn.IFNA(VLOOKUP(B51,#REF!,$K$4,0),0)</f>
        <v>#REF!</v>
      </c>
      <c r="Y50" s="1" t="e">
        <f>_xlfn.IFNA(VLOOKUP(B51,#REF!,$K$4,0),0)</f>
        <v>#REF!</v>
      </c>
      <c r="Z50" s="1" t="e">
        <f>_xlfn.IFNA(VLOOKUP(B51,#REF!,$K$4,0),0)</f>
        <v>#REF!</v>
      </c>
      <c r="AA50" s="1" t="e">
        <f>_xlfn.IFNA(VLOOKUP(B51,#REF!,$K$4,0),0)</f>
        <v>#REF!</v>
      </c>
      <c r="AB50" s="1" t="e">
        <f>_xlfn.IFNA(VLOOKUP(B51,#REF!,$K$4,0),0)</f>
        <v>#REF!</v>
      </c>
      <c r="AC50" s="1" t="e">
        <f>_xlfn.IFNA(VLOOKUP(B51,#REF!,$K$4,0),0)</f>
        <v>#REF!</v>
      </c>
      <c r="AD50" s="1" t="e">
        <f>_xlfn.IFNA(VLOOKUP(B51,#REF!,$K$4,0),0)</f>
        <v>#REF!</v>
      </c>
      <c r="AE50" s="1" t="e">
        <f>_xlfn.IFNA(VLOOKUP(B51,#REF!,$K$4,0),0)</f>
        <v>#REF!</v>
      </c>
      <c r="AF50" s="1" t="e">
        <f>_xlfn.IFNA(VLOOKUP(B51,#REF!,$K$4,0),0)</f>
        <v>#REF!</v>
      </c>
      <c r="AG50" s="1" t="e">
        <f>_xlfn.IFNA(VLOOKUP(B51,#REF!,$K$4,0),0)</f>
        <v>#REF!</v>
      </c>
      <c r="AH50" s="1" t="e">
        <f>_xlfn.IFNA(VLOOKUP(B51,#REF!,$K$4,0),0)</f>
        <v>#REF!</v>
      </c>
      <c r="AI50" s="1" t="e">
        <f>_xlfn.IFNA(VLOOKUP(B51,#REF!,$K$4,0),0)</f>
        <v>#REF!</v>
      </c>
    </row>
    <row r="51" spans="1:35">
      <c r="A51" s="62">
        <v>31</v>
      </c>
      <c r="B51" s="32" t="e">
        <f>#REF!</f>
        <v>#REF!</v>
      </c>
      <c r="C51" s="33" t="e">
        <f>#REF!</f>
        <v>#REF!</v>
      </c>
      <c r="D51" s="36" t="e">
        <f>#REF!</f>
        <v>#REF!</v>
      </c>
      <c r="E51" s="110" t="e">
        <f>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+_xlfn.IFNA(VLOOKUP(B51,#REF!,4,0),0)</f>
        <v>#REF!</v>
      </c>
      <c r="F51" s="49" t="e">
        <f>#REF!</f>
        <v>#REF!</v>
      </c>
      <c r="G51" s="34" t="e">
        <f t="shared" si="1"/>
        <v>#REF!</v>
      </c>
      <c r="H51" s="31"/>
      <c r="I51" s="87" t="e">
        <f t="shared" si="2"/>
        <v>#REF!</v>
      </c>
      <c r="J51" s="87" t="e">
        <f t="shared" si="0"/>
        <v>#REF!</v>
      </c>
      <c r="K51" s="1" t="e">
        <f>_xlfn.IFNA(VLOOKUP(B52,#REF!,$K$4,0),0)</f>
        <v>#REF!</v>
      </c>
      <c r="L51" s="1" t="e">
        <f>_xlfn.IFNA(VLOOKUP(B52,#REF!,$K$4,0),0)</f>
        <v>#REF!</v>
      </c>
      <c r="M51" s="1" t="e">
        <f>_xlfn.IFNA(VLOOKUP(B52,#REF!,$K$4,0),0)</f>
        <v>#REF!</v>
      </c>
      <c r="N51" s="1" t="e">
        <f>_xlfn.IFNA(VLOOKUP(B52,#REF!,$K$4,0),0)</f>
        <v>#REF!</v>
      </c>
      <c r="O51" s="1" t="e">
        <f>_xlfn.IFNA(VLOOKUP(B52,#REF!,$K$4,0),0)</f>
        <v>#REF!</v>
      </c>
      <c r="P51" s="1" t="e">
        <f>_xlfn.IFNA(VLOOKUP(B52,#REF!,$K$4,0),0)</f>
        <v>#REF!</v>
      </c>
      <c r="Q51" s="1" t="e">
        <f>_xlfn.IFNA(VLOOKUP(B52,#REF!,$K$4,0),0)</f>
        <v>#REF!</v>
      </c>
      <c r="R51" s="1" t="e">
        <f>_xlfn.IFNA(VLOOKUP(B52,#REF!,$K$4,0),0)</f>
        <v>#REF!</v>
      </c>
      <c r="S51" s="1" t="e">
        <f>_xlfn.IFNA(VLOOKUP(B52,#REF!,$K$4,0),0)</f>
        <v>#REF!</v>
      </c>
      <c r="T51" s="1" t="e">
        <f>_xlfn.IFNA(VLOOKUP(B52,#REF!,$K$4,0),0)</f>
        <v>#REF!</v>
      </c>
      <c r="U51" s="1" t="e">
        <f>_xlfn.IFNA(VLOOKUP(B52,#REF!,$K$4,0),0)</f>
        <v>#REF!</v>
      </c>
      <c r="V51" s="1" t="e">
        <f>_xlfn.IFNA(VLOOKUP(B52,#REF!,$K$4,0),0)</f>
        <v>#REF!</v>
      </c>
      <c r="W51" s="1" t="e">
        <f>_xlfn.IFNA(VLOOKUP(B52,#REF!,$K$4,0),0)</f>
        <v>#REF!</v>
      </c>
      <c r="X51" s="1" t="e">
        <f>_xlfn.IFNA(VLOOKUP(B52,#REF!,$K$4,0),0)</f>
        <v>#REF!</v>
      </c>
      <c r="Y51" s="1" t="e">
        <f>_xlfn.IFNA(VLOOKUP(B52,#REF!,$K$4,0),0)</f>
        <v>#REF!</v>
      </c>
      <c r="Z51" s="1" t="e">
        <f>_xlfn.IFNA(VLOOKUP(B52,#REF!,$K$4,0),0)</f>
        <v>#REF!</v>
      </c>
      <c r="AA51" s="1" t="e">
        <f>_xlfn.IFNA(VLOOKUP(B52,#REF!,$K$4,0),0)</f>
        <v>#REF!</v>
      </c>
      <c r="AB51" s="1" t="e">
        <f>_xlfn.IFNA(VLOOKUP(B52,#REF!,$K$4,0),0)</f>
        <v>#REF!</v>
      </c>
      <c r="AC51" s="1" t="e">
        <f>_xlfn.IFNA(VLOOKUP(B52,#REF!,$K$4,0),0)</f>
        <v>#REF!</v>
      </c>
      <c r="AD51" s="1" t="e">
        <f>_xlfn.IFNA(VLOOKUP(B52,#REF!,$K$4,0),0)</f>
        <v>#REF!</v>
      </c>
      <c r="AE51" s="1" t="e">
        <f>_xlfn.IFNA(VLOOKUP(B52,#REF!,$K$4,0),0)</f>
        <v>#REF!</v>
      </c>
      <c r="AF51" s="1" t="e">
        <f>_xlfn.IFNA(VLOOKUP(B52,#REF!,$K$4,0),0)</f>
        <v>#REF!</v>
      </c>
      <c r="AG51" s="1" t="e">
        <f>_xlfn.IFNA(VLOOKUP(B52,#REF!,$K$4,0),0)</f>
        <v>#REF!</v>
      </c>
      <c r="AH51" s="1" t="e">
        <f>_xlfn.IFNA(VLOOKUP(B52,#REF!,$K$4,0),0)</f>
        <v>#REF!</v>
      </c>
      <c r="AI51" s="1" t="e">
        <f>_xlfn.IFNA(VLOOKUP(B52,#REF!,$K$4,0),0)</f>
        <v>#REF!</v>
      </c>
    </row>
    <row r="52" spans="1:35">
      <c r="A52" s="62">
        <v>32</v>
      </c>
      <c r="B52" s="32" t="e">
        <f>#REF!</f>
        <v>#REF!</v>
      </c>
      <c r="C52" s="33" t="e">
        <f>#REF!</f>
        <v>#REF!</v>
      </c>
      <c r="D52" s="36" t="e">
        <f>#REF!</f>
        <v>#REF!</v>
      </c>
      <c r="E52" s="110" t="e">
        <f>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+_xlfn.IFNA(VLOOKUP(B52,#REF!,4,0),0)</f>
        <v>#REF!</v>
      </c>
      <c r="F52" s="49" t="e">
        <f>#REF!</f>
        <v>#REF!</v>
      </c>
      <c r="G52" s="34" t="e">
        <f t="shared" si="1"/>
        <v>#REF!</v>
      </c>
      <c r="H52" s="31"/>
      <c r="I52" s="87" t="e">
        <f t="shared" si="2"/>
        <v>#REF!</v>
      </c>
      <c r="J52" s="87" t="e">
        <f t="shared" si="0"/>
        <v>#REF!</v>
      </c>
      <c r="K52" s="1" t="e">
        <f>_xlfn.IFNA(VLOOKUP(B53,#REF!,$K$4,0),0)</f>
        <v>#REF!</v>
      </c>
      <c r="L52" s="1" t="e">
        <f>_xlfn.IFNA(VLOOKUP(B53,#REF!,$K$4,0),0)</f>
        <v>#REF!</v>
      </c>
      <c r="M52" s="1" t="e">
        <f>_xlfn.IFNA(VLOOKUP(B53,#REF!,$K$4,0),0)</f>
        <v>#REF!</v>
      </c>
      <c r="N52" s="1" t="e">
        <f>_xlfn.IFNA(VLOOKUP(B53,#REF!,$K$4,0),0)</f>
        <v>#REF!</v>
      </c>
      <c r="O52" s="1" t="e">
        <f>_xlfn.IFNA(VLOOKUP(B53,#REF!,$K$4,0),0)</f>
        <v>#REF!</v>
      </c>
      <c r="P52" s="1" t="e">
        <f>_xlfn.IFNA(VLOOKUP(B53,#REF!,$K$4,0),0)</f>
        <v>#REF!</v>
      </c>
      <c r="Q52" s="1" t="e">
        <f>_xlfn.IFNA(VLOOKUP(B53,#REF!,$K$4,0),0)</f>
        <v>#REF!</v>
      </c>
      <c r="R52" s="1" t="e">
        <f>_xlfn.IFNA(VLOOKUP(B53,#REF!,$K$4,0),0)</f>
        <v>#REF!</v>
      </c>
      <c r="S52" s="1" t="e">
        <f>_xlfn.IFNA(VLOOKUP(B53,#REF!,$K$4,0),0)</f>
        <v>#REF!</v>
      </c>
      <c r="T52" s="1" t="e">
        <f>_xlfn.IFNA(VLOOKUP(B53,#REF!,$K$4,0),0)</f>
        <v>#REF!</v>
      </c>
      <c r="U52" s="1" t="e">
        <f>_xlfn.IFNA(VLOOKUP(B53,#REF!,$K$4,0),0)</f>
        <v>#REF!</v>
      </c>
      <c r="V52" s="1" t="e">
        <f>_xlfn.IFNA(VLOOKUP(B53,#REF!,$K$4,0),0)</f>
        <v>#REF!</v>
      </c>
      <c r="W52" s="1" t="e">
        <f>_xlfn.IFNA(VLOOKUP(B53,#REF!,$K$4,0),0)</f>
        <v>#REF!</v>
      </c>
      <c r="X52" s="1" t="e">
        <f>_xlfn.IFNA(VLOOKUP(B53,#REF!,$K$4,0),0)</f>
        <v>#REF!</v>
      </c>
      <c r="Y52" s="1" t="e">
        <f>_xlfn.IFNA(VLOOKUP(B53,#REF!,$K$4,0),0)</f>
        <v>#REF!</v>
      </c>
      <c r="Z52" s="1" t="e">
        <f>_xlfn.IFNA(VLOOKUP(B53,#REF!,$K$4,0),0)</f>
        <v>#REF!</v>
      </c>
      <c r="AA52" s="1" t="e">
        <f>_xlfn.IFNA(VLOOKUP(B53,#REF!,$K$4,0),0)</f>
        <v>#REF!</v>
      </c>
      <c r="AB52" s="1" t="e">
        <f>_xlfn.IFNA(VLOOKUP(B53,#REF!,$K$4,0),0)</f>
        <v>#REF!</v>
      </c>
      <c r="AC52" s="1" t="e">
        <f>_xlfn.IFNA(VLOOKUP(B53,#REF!,$K$4,0),0)</f>
        <v>#REF!</v>
      </c>
      <c r="AD52" s="1" t="e">
        <f>_xlfn.IFNA(VLOOKUP(B53,#REF!,$K$4,0),0)</f>
        <v>#REF!</v>
      </c>
      <c r="AE52" s="1" t="e">
        <f>_xlfn.IFNA(VLOOKUP(B53,#REF!,$K$4,0),0)</f>
        <v>#REF!</v>
      </c>
      <c r="AF52" s="1" t="e">
        <f>_xlfn.IFNA(VLOOKUP(B53,#REF!,$K$4,0),0)</f>
        <v>#REF!</v>
      </c>
      <c r="AG52" s="1" t="e">
        <f>_xlfn.IFNA(VLOOKUP(B53,#REF!,$K$4,0),0)</f>
        <v>#REF!</v>
      </c>
      <c r="AH52" s="1" t="e">
        <f>_xlfn.IFNA(VLOOKUP(B53,#REF!,$K$4,0),0)</f>
        <v>#REF!</v>
      </c>
      <c r="AI52" s="1" t="e">
        <f>_xlfn.IFNA(VLOOKUP(B53,#REF!,$K$4,0),0)</f>
        <v>#REF!</v>
      </c>
    </row>
    <row r="53" spans="1:35">
      <c r="A53" s="62">
        <v>33</v>
      </c>
      <c r="B53" s="32" t="e">
        <f>#REF!</f>
        <v>#REF!</v>
      </c>
      <c r="C53" s="33" t="e">
        <f>#REF!</f>
        <v>#REF!</v>
      </c>
      <c r="D53" s="36" t="e">
        <f>#REF!</f>
        <v>#REF!</v>
      </c>
      <c r="E53" s="110" t="e">
        <f>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+_xlfn.IFNA(VLOOKUP(B53,#REF!,4,0),0)</f>
        <v>#REF!</v>
      </c>
      <c r="F53" s="49" t="e">
        <f>#REF!</f>
        <v>#REF!</v>
      </c>
      <c r="G53" s="34" t="e">
        <f t="shared" si="1"/>
        <v>#REF!</v>
      </c>
      <c r="H53" s="31"/>
      <c r="I53" s="87" t="e">
        <f t="shared" si="2"/>
        <v>#REF!</v>
      </c>
      <c r="J53" s="87" t="e">
        <f t="shared" si="0"/>
        <v>#REF!</v>
      </c>
      <c r="K53" s="1" t="e">
        <f>_xlfn.IFNA(VLOOKUP(B54,#REF!,$K$4,0),0)</f>
        <v>#REF!</v>
      </c>
      <c r="L53" s="1" t="e">
        <f>_xlfn.IFNA(VLOOKUP(B54,#REF!,$K$4,0),0)</f>
        <v>#REF!</v>
      </c>
      <c r="M53" s="1" t="e">
        <f>_xlfn.IFNA(VLOOKUP(B54,#REF!,$K$4,0),0)</f>
        <v>#REF!</v>
      </c>
      <c r="N53" s="1" t="e">
        <f>_xlfn.IFNA(VLOOKUP(B54,#REF!,$K$4,0),0)</f>
        <v>#REF!</v>
      </c>
      <c r="O53" s="1" t="e">
        <f>_xlfn.IFNA(VLOOKUP(B54,#REF!,$K$4,0),0)</f>
        <v>#REF!</v>
      </c>
      <c r="P53" s="1" t="e">
        <f>_xlfn.IFNA(VLOOKUP(B54,#REF!,$K$4,0),0)</f>
        <v>#REF!</v>
      </c>
      <c r="Q53" s="1" t="e">
        <f>_xlfn.IFNA(VLOOKUP(B54,#REF!,$K$4,0),0)</f>
        <v>#REF!</v>
      </c>
      <c r="R53" s="1" t="e">
        <f>_xlfn.IFNA(VLOOKUP(B54,#REF!,$K$4,0),0)</f>
        <v>#REF!</v>
      </c>
      <c r="S53" s="1" t="e">
        <f>_xlfn.IFNA(VLOOKUP(B54,#REF!,$K$4,0),0)</f>
        <v>#REF!</v>
      </c>
      <c r="T53" s="1" t="e">
        <f>_xlfn.IFNA(VLOOKUP(B54,#REF!,$K$4,0),0)</f>
        <v>#REF!</v>
      </c>
      <c r="U53" s="1" t="e">
        <f>_xlfn.IFNA(VLOOKUP(B54,#REF!,$K$4,0),0)</f>
        <v>#REF!</v>
      </c>
      <c r="V53" s="1" t="e">
        <f>_xlfn.IFNA(VLOOKUP(B54,#REF!,$K$4,0),0)</f>
        <v>#REF!</v>
      </c>
      <c r="W53" s="1" t="e">
        <f>_xlfn.IFNA(VLOOKUP(B54,#REF!,$K$4,0),0)</f>
        <v>#REF!</v>
      </c>
      <c r="X53" s="1" t="e">
        <f>_xlfn.IFNA(VLOOKUP(B54,#REF!,$K$4,0),0)</f>
        <v>#REF!</v>
      </c>
      <c r="Y53" s="1" t="e">
        <f>_xlfn.IFNA(VLOOKUP(B54,#REF!,$K$4,0),0)</f>
        <v>#REF!</v>
      </c>
      <c r="Z53" s="1" t="e">
        <f>_xlfn.IFNA(VLOOKUP(B54,#REF!,$K$4,0),0)</f>
        <v>#REF!</v>
      </c>
      <c r="AA53" s="1" t="e">
        <f>_xlfn.IFNA(VLOOKUP(B54,#REF!,$K$4,0),0)</f>
        <v>#REF!</v>
      </c>
      <c r="AB53" s="1" t="e">
        <f>_xlfn.IFNA(VLOOKUP(B54,#REF!,$K$4,0),0)</f>
        <v>#REF!</v>
      </c>
      <c r="AC53" s="1" t="e">
        <f>_xlfn.IFNA(VLOOKUP(B54,#REF!,$K$4,0),0)</f>
        <v>#REF!</v>
      </c>
      <c r="AD53" s="1" t="e">
        <f>_xlfn.IFNA(VLOOKUP(B54,#REF!,$K$4,0),0)</f>
        <v>#REF!</v>
      </c>
      <c r="AE53" s="1" t="e">
        <f>_xlfn.IFNA(VLOOKUP(B54,#REF!,$K$4,0),0)</f>
        <v>#REF!</v>
      </c>
      <c r="AF53" s="1" t="e">
        <f>_xlfn.IFNA(VLOOKUP(B54,#REF!,$K$4,0),0)</f>
        <v>#REF!</v>
      </c>
      <c r="AG53" s="1" t="e">
        <f>_xlfn.IFNA(VLOOKUP(B54,#REF!,$K$4,0),0)</f>
        <v>#REF!</v>
      </c>
      <c r="AH53" s="1" t="e">
        <f>_xlfn.IFNA(VLOOKUP(B54,#REF!,$K$4,0),0)</f>
        <v>#REF!</v>
      </c>
      <c r="AI53" s="1" t="e">
        <f>_xlfn.IFNA(VLOOKUP(B54,#REF!,$K$4,0),0)</f>
        <v>#REF!</v>
      </c>
    </row>
    <row r="54" spans="1:35">
      <c r="A54" s="62">
        <v>34</v>
      </c>
      <c r="B54" s="32" t="e">
        <f>#REF!</f>
        <v>#REF!</v>
      </c>
      <c r="C54" s="33" t="e">
        <f>#REF!</f>
        <v>#REF!</v>
      </c>
      <c r="D54" s="36" t="e">
        <f>#REF!</f>
        <v>#REF!</v>
      </c>
      <c r="E54" s="110" t="e">
        <f>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+_xlfn.IFNA(VLOOKUP(B54,#REF!,4,0),0)</f>
        <v>#REF!</v>
      </c>
      <c r="F54" s="49" t="e">
        <f>#REF!</f>
        <v>#REF!</v>
      </c>
      <c r="G54" s="34" t="e">
        <f t="shared" si="1"/>
        <v>#REF!</v>
      </c>
      <c r="H54" s="31"/>
      <c r="I54" s="112" t="e">
        <f t="shared" si="2"/>
        <v>#REF!</v>
      </c>
      <c r="J54" s="87" t="e">
        <f t="shared" si="0"/>
        <v>#REF!</v>
      </c>
      <c r="K54" s="1" t="e">
        <f>_xlfn.IFNA(VLOOKUP(B55,#REF!,$K$4,0),0)</f>
        <v>#REF!</v>
      </c>
      <c r="L54" s="1" t="e">
        <f>_xlfn.IFNA(VLOOKUP(B55,#REF!,$K$4,0),0)</f>
        <v>#REF!</v>
      </c>
      <c r="M54" s="1" t="e">
        <f>_xlfn.IFNA(VLOOKUP(B55,#REF!,$K$4,0),0)</f>
        <v>#REF!</v>
      </c>
      <c r="N54" s="1" t="e">
        <f>_xlfn.IFNA(VLOOKUP(B55,#REF!,$K$4,0),0)</f>
        <v>#REF!</v>
      </c>
      <c r="O54" s="1" t="e">
        <f>_xlfn.IFNA(VLOOKUP(B55,#REF!,$K$4,0),0)</f>
        <v>#REF!</v>
      </c>
      <c r="P54" s="1" t="e">
        <f>_xlfn.IFNA(VLOOKUP(B55,#REF!,$K$4,0),0)</f>
        <v>#REF!</v>
      </c>
      <c r="Q54" s="1" t="e">
        <f>_xlfn.IFNA(VLOOKUP(B55,#REF!,$K$4,0),0)</f>
        <v>#REF!</v>
      </c>
      <c r="R54" s="1" t="e">
        <f>_xlfn.IFNA(VLOOKUP(B55,#REF!,$K$4,0),0)</f>
        <v>#REF!</v>
      </c>
      <c r="S54" s="1" t="e">
        <f>_xlfn.IFNA(VLOOKUP(B55,#REF!,$K$4,0),0)</f>
        <v>#REF!</v>
      </c>
      <c r="T54" s="1" t="e">
        <f>_xlfn.IFNA(VLOOKUP(B55,#REF!,$K$4,0),0)</f>
        <v>#REF!</v>
      </c>
      <c r="U54" s="1" t="e">
        <f>_xlfn.IFNA(VLOOKUP(B55,#REF!,$K$4,0),0)</f>
        <v>#REF!</v>
      </c>
      <c r="V54" s="1" t="e">
        <f>_xlfn.IFNA(VLOOKUP(B55,#REF!,$K$4,0),0)</f>
        <v>#REF!</v>
      </c>
      <c r="W54" s="1" t="e">
        <f>_xlfn.IFNA(VLOOKUP(B55,#REF!,$K$4,0),0)</f>
        <v>#REF!</v>
      </c>
      <c r="X54" s="1" t="e">
        <f>_xlfn.IFNA(VLOOKUP(B55,#REF!,$K$4,0),0)</f>
        <v>#REF!</v>
      </c>
      <c r="Y54" s="1" t="e">
        <f>_xlfn.IFNA(VLOOKUP(B55,#REF!,$K$4,0),0)</f>
        <v>#REF!</v>
      </c>
      <c r="Z54" s="1" t="e">
        <f>_xlfn.IFNA(VLOOKUP(B55,#REF!,$K$4,0),0)</f>
        <v>#REF!</v>
      </c>
      <c r="AA54" s="1" t="e">
        <f>_xlfn.IFNA(VLOOKUP(B55,#REF!,$K$4,0),0)</f>
        <v>#REF!</v>
      </c>
      <c r="AB54" s="1" t="e">
        <f>_xlfn.IFNA(VLOOKUP(B55,#REF!,$K$4,0),0)</f>
        <v>#REF!</v>
      </c>
      <c r="AC54" s="1" t="e">
        <f>_xlfn.IFNA(VLOOKUP(B55,#REF!,$K$4,0),0)</f>
        <v>#REF!</v>
      </c>
      <c r="AD54" s="1" t="e">
        <f>_xlfn.IFNA(VLOOKUP(B55,#REF!,$K$4,0),0)</f>
        <v>#REF!</v>
      </c>
      <c r="AE54" s="1" t="e">
        <f>_xlfn.IFNA(VLOOKUP(B55,#REF!,$K$4,0),0)</f>
        <v>#REF!</v>
      </c>
      <c r="AF54" s="1" t="e">
        <f>_xlfn.IFNA(VLOOKUP(B55,#REF!,$K$4,0),0)</f>
        <v>#REF!</v>
      </c>
      <c r="AG54" s="1" t="e">
        <f>_xlfn.IFNA(VLOOKUP(B55,#REF!,$K$4,0),0)</f>
        <v>#REF!</v>
      </c>
      <c r="AH54" s="1" t="e">
        <f>_xlfn.IFNA(VLOOKUP(B55,#REF!,$K$4,0),0)</f>
        <v>#REF!</v>
      </c>
      <c r="AI54" s="1" t="e">
        <f>_xlfn.IFNA(VLOOKUP(B55,#REF!,$K$4,0),0)</f>
        <v>#REF!</v>
      </c>
    </row>
    <row r="55" spans="1:35">
      <c r="A55" s="62">
        <v>35</v>
      </c>
      <c r="B55" s="118" t="e">
        <f>#REF!</f>
        <v>#REF!</v>
      </c>
      <c r="C55" s="33" t="e">
        <f>#REF!</f>
        <v>#REF!</v>
      </c>
      <c r="D55" s="36" t="e">
        <f>#REF!</f>
        <v>#REF!</v>
      </c>
      <c r="E55" s="110" t="e">
        <f>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+_xlfn.IFNA(VLOOKUP(B55,#REF!,4,0),0)</f>
        <v>#REF!</v>
      </c>
      <c r="F55" s="49" t="e">
        <f>#REF!</f>
        <v>#REF!</v>
      </c>
      <c r="G55" s="34" t="e">
        <f t="shared" si="1"/>
        <v>#REF!</v>
      </c>
      <c r="H55" s="31"/>
      <c r="I55" s="87" t="e">
        <f t="shared" si="2"/>
        <v>#REF!</v>
      </c>
      <c r="J55" s="87" t="e">
        <f t="shared" si="0"/>
        <v>#REF!</v>
      </c>
      <c r="K55" s="1" t="e">
        <f>_xlfn.IFNA(VLOOKUP(B56,#REF!,$K$4,0),0)</f>
        <v>#REF!</v>
      </c>
      <c r="L55" s="1" t="e">
        <f>_xlfn.IFNA(VLOOKUP(B56,#REF!,$K$4,0),0)</f>
        <v>#REF!</v>
      </c>
      <c r="M55" s="1" t="e">
        <f>_xlfn.IFNA(VLOOKUP(B56,#REF!,$K$4,0),0)</f>
        <v>#REF!</v>
      </c>
      <c r="N55" s="1" t="e">
        <f>_xlfn.IFNA(VLOOKUP(B56,#REF!,$K$4,0),0)</f>
        <v>#REF!</v>
      </c>
      <c r="O55" s="1" t="e">
        <f>_xlfn.IFNA(VLOOKUP(B56,#REF!,$K$4,0),0)</f>
        <v>#REF!</v>
      </c>
      <c r="P55" s="1" t="e">
        <f>_xlfn.IFNA(VLOOKUP(B56,#REF!,$K$4,0),0)</f>
        <v>#REF!</v>
      </c>
      <c r="Q55" s="1" t="e">
        <f>_xlfn.IFNA(VLOOKUP(B56,#REF!,$K$4,0),0)</f>
        <v>#REF!</v>
      </c>
      <c r="R55" s="1" t="e">
        <f>_xlfn.IFNA(VLOOKUP(B56,#REF!,$K$4,0),0)</f>
        <v>#REF!</v>
      </c>
      <c r="S55" s="1" t="e">
        <f>_xlfn.IFNA(VLOOKUP(B56,#REF!,$K$4,0),0)</f>
        <v>#REF!</v>
      </c>
      <c r="T55" s="1" t="e">
        <f>_xlfn.IFNA(VLOOKUP(B56,#REF!,$K$4,0),0)</f>
        <v>#REF!</v>
      </c>
      <c r="U55" s="1" t="e">
        <f>_xlfn.IFNA(VLOOKUP(B56,#REF!,$K$4,0),0)</f>
        <v>#REF!</v>
      </c>
      <c r="V55" s="1" t="e">
        <f>_xlfn.IFNA(VLOOKUP(B56,#REF!,$K$4,0),0)</f>
        <v>#REF!</v>
      </c>
      <c r="W55" s="1" t="e">
        <f>_xlfn.IFNA(VLOOKUP(B56,#REF!,$K$4,0),0)</f>
        <v>#REF!</v>
      </c>
      <c r="X55" s="1" t="e">
        <f>_xlfn.IFNA(VLOOKUP(B56,#REF!,$K$4,0),0)</f>
        <v>#REF!</v>
      </c>
      <c r="Y55" s="1" t="e">
        <f>_xlfn.IFNA(VLOOKUP(B56,#REF!,$K$4,0),0)</f>
        <v>#REF!</v>
      </c>
      <c r="Z55" s="1" t="e">
        <f>_xlfn.IFNA(VLOOKUP(B56,#REF!,$K$4,0),0)</f>
        <v>#REF!</v>
      </c>
      <c r="AA55" s="1" t="e">
        <f>_xlfn.IFNA(VLOOKUP(B56,#REF!,$K$4,0),0)</f>
        <v>#REF!</v>
      </c>
      <c r="AB55" s="1" t="e">
        <f>_xlfn.IFNA(VLOOKUP(B56,#REF!,$K$4,0),0)</f>
        <v>#REF!</v>
      </c>
      <c r="AC55" s="1" t="e">
        <f>_xlfn.IFNA(VLOOKUP(B56,#REF!,$K$4,0),0)</f>
        <v>#REF!</v>
      </c>
      <c r="AD55" s="1" t="e">
        <f>_xlfn.IFNA(VLOOKUP(B56,#REF!,$K$4,0),0)</f>
        <v>#REF!</v>
      </c>
      <c r="AE55" s="1" t="e">
        <f>_xlfn.IFNA(VLOOKUP(B56,#REF!,$K$4,0),0)</f>
        <v>#REF!</v>
      </c>
      <c r="AF55" s="1" t="e">
        <f>_xlfn.IFNA(VLOOKUP(B56,#REF!,$K$4,0),0)</f>
        <v>#REF!</v>
      </c>
      <c r="AG55" s="1" t="e">
        <f>_xlfn.IFNA(VLOOKUP(B56,#REF!,$K$4,0),0)</f>
        <v>#REF!</v>
      </c>
      <c r="AH55" s="1" t="e">
        <f>_xlfn.IFNA(VLOOKUP(B56,#REF!,$K$4,0),0)</f>
        <v>#REF!</v>
      </c>
      <c r="AI55" s="1" t="e">
        <f>_xlfn.IFNA(VLOOKUP(B56,#REF!,$K$4,0),0)</f>
        <v>#REF!</v>
      </c>
    </row>
    <row r="56" spans="1:35">
      <c r="A56" s="62">
        <v>36</v>
      </c>
      <c r="B56" s="32" t="e">
        <f>#REF!</f>
        <v>#REF!</v>
      </c>
      <c r="C56" s="33" t="e">
        <f>#REF!</f>
        <v>#REF!</v>
      </c>
      <c r="D56" s="36" t="e">
        <f>#REF!</f>
        <v>#REF!</v>
      </c>
      <c r="E56" s="110" t="e">
        <f>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+_xlfn.IFNA(VLOOKUP(B56,#REF!,4,0),0)</f>
        <v>#REF!</v>
      </c>
      <c r="F56" s="49" t="e">
        <f>#REF!</f>
        <v>#REF!</v>
      </c>
      <c r="G56" s="34" t="e">
        <f t="shared" si="1"/>
        <v>#REF!</v>
      </c>
      <c r="H56" s="31"/>
      <c r="I56" s="87" t="e">
        <f t="shared" si="2"/>
        <v>#REF!</v>
      </c>
      <c r="J56" s="87" t="e">
        <f t="shared" si="0"/>
        <v>#REF!</v>
      </c>
      <c r="K56" s="1" t="e">
        <f>_xlfn.IFNA(VLOOKUP(B57,#REF!,$K$4,0),0)</f>
        <v>#REF!</v>
      </c>
      <c r="L56" s="1" t="e">
        <f>_xlfn.IFNA(VLOOKUP(B57,#REF!,$K$4,0),0)</f>
        <v>#REF!</v>
      </c>
      <c r="M56" s="1" t="e">
        <f>_xlfn.IFNA(VLOOKUP(B57,#REF!,$K$4,0),0)</f>
        <v>#REF!</v>
      </c>
      <c r="N56" s="1" t="e">
        <f>_xlfn.IFNA(VLOOKUP(B57,#REF!,$K$4,0),0)</f>
        <v>#REF!</v>
      </c>
      <c r="O56" s="1" t="e">
        <f>_xlfn.IFNA(VLOOKUP(B57,#REF!,$K$4,0),0)</f>
        <v>#REF!</v>
      </c>
      <c r="P56" s="1" t="e">
        <f>_xlfn.IFNA(VLOOKUP(B57,#REF!,$K$4,0),0)</f>
        <v>#REF!</v>
      </c>
      <c r="Q56" s="1" t="e">
        <f>_xlfn.IFNA(VLOOKUP(B57,#REF!,$K$4,0),0)</f>
        <v>#REF!</v>
      </c>
      <c r="R56" s="1" t="e">
        <f>_xlfn.IFNA(VLOOKUP(B57,#REF!,$K$4,0),0)</f>
        <v>#REF!</v>
      </c>
      <c r="S56" s="1" t="e">
        <f>_xlfn.IFNA(VLOOKUP(B57,#REF!,$K$4,0),0)</f>
        <v>#REF!</v>
      </c>
      <c r="T56" s="1" t="e">
        <f>_xlfn.IFNA(VLOOKUP(B57,#REF!,$K$4,0),0)</f>
        <v>#REF!</v>
      </c>
      <c r="U56" s="1" t="e">
        <f>_xlfn.IFNA(VLOOKUP(B57,#REF!,$K$4,0),0)</f>
        <v>#REF!</v>
      </c>
      <c r="V56" s="1" t="e">
        <f>_xlfn.IFNA(VLOOKUP(B57,#REF!,$K$4,0),0)</f>
        <v>#REF!</v>
      </c>
      <c r="W56" s="1" t="e">
        <f>_xlfn.IFNA(VLOOKUP(B57,#REF!,$K$4,0),0)</f>
        <v>#REF!</v>
      </c>
      <c r="X56" s="1" t="e">
        <f>_xlfn.IFNA(VLOOKUP(B57,#REF!,$K$4,0),0)</f>
        <v>#REF!</v>
      </c>
      <c r="Y56" s="1" t="e">
        <f>_xlfn.IFNA(VLOOKUP(B57,#REF!,$K$4,0),0)</f>
        <v>#REF!</v>
      </c>
      <c r="Z56" s="1" t="e">
        <f>_xlfn.IFNA(VLOOKUP(B57,#REF!,$K$4,0),0)</f>
        <v>#REF!</v>
      </c>
      <c r="AA56" s="1" t="e">
        <f>_xlfn.IFNA(VLOOKUP(B57,#REF!,$K$4,0),0)</f>
        <v>#REF!</v>
      </c>
      <c r="AB56" s="1" t="e">
        <f>_xlfn.IFNA(VLOOKUP(B57,#REF!,$K$4,0),0)</f>
        <v>#REF!</v>
      </c>
      <c r="AC56" s="1" t="e">
        <f>_xlfn.IFNA(VLOOKUP(B57,#REF!,$K$4,0),0)</f>
        <v>#REF!</v>
      </c>
      <c r="AD56" s="1" t="e">
        <f>_xlfn.IFNA(VLOOKUP(B57,#REF!,$K$4,0),0)</f>
        <v>#REF!</v>
      </c>
      <c r="AE56" s="1" t="e">
        <f>_xlfn.IFNA(VLOOKUP(B57,#REF!,$K$4,0),0)</f>
        <v>#REF!</v>
      </c>
      <c r="AF56" s="1" t="e">
        <f>_xlfn.IFNA(VLOOKUP(B57,#REF!,$K$4,0),0)</f>
        <v>#REF!</v>
      </c>
      <c r="AG56" s="1" t="e">
        <f>_xlfn.IFNA(VLOOKUP(B57,#REF!,$K$4,0),0)</f>
        <v>#REF!</v>
      </c>
      <c r="AH56" s="1" t="e">
        <f>_xlfn.IFNA(VLOOKUP(B57,#REF!,$K$4,0),0)</f>
        <v>#REF!</v>
      </c>
      <c r="AI56" s="1" t="e">
        <f>_xlfn.IFNA(VLOOKUP(B57,#REF!,$K$4,0),0)</f>
        <v>#REF!</v>
      </c>
    </row>
    <row r="57" spans="1:35">
      <c r="A57" s="62">
        <v>37</v>
      </c>
      <c r="B57" s="32" t="e">
        <f>#REF!</f>
        <v>#REF!</v>
      </c>
      <c r="C57" s="33" t="e">
        <f>#REF!</f>
        <v>#REF!</v>
      </c>
      <c r="D57" s="36" t="e">
        <f>#REF!</f>
        <v>#REF!</v>
      </c>
      <c r="E57" s="110" t="e">
        <f>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+_xlfn.IFNA(VLOOKUP(B57,#REF!,4,0),0)</f>
        <v>#REF!</v>
      </c>
      <c r="F57" s="49" t="e">
        <f>#REF!</f>
        <v>#REF!</v>
      </c>
      <c r="G57" s="34" t="e">
        <f t="shared" si="1"/>
        <v>#REF!</v>
      </c>
      <c r="H57" s="31"/>
      <c r="I57" s="87" t="e">
        <f t="shared" si="2"/>
        <v>#REF!</v>
      </c>
      <c r="J57" s="87" t="e">
        <f t="shared" si="0"/>
        <v>#REF!</v>
      </c>
      <c r="K57" s="1" t="e">
        <f>_xlfn.IFNA(VLOOKUP(B58,#REF!,$K$4,0),0)</f>
        <v>#REF!</v>
      </c>
      <c r="L57" s="1" t="e">
        <f>_xlfn.IFNA(VLOOKUP(B58,#REF!,$K$4,0),0)</f>
        <v>#REF!</v>
      </c>
      <c r="M57" s="1" t="e">
        <f>_xlfn.IFNA(VLOOKUP(B58,#REF!,$K$4,0),0)</f>
        <v>#REF!</v>
      </c>
      <c r="N57" s="1" t="e">
        <f>_xlfn.IFNA(VLOOKUP(B58,#REF!,$K$4,0),0)</f>
        <v>#REF!</v>
      </c>
      <c r="O57" s="1" t="e">
        <f>_xlfn.IFNA(VLOOKUP(B58,#REF!,$K$4,0),0)</f>
        <v>#REF!</v>
      </c>
      <c r="P57" s="1" t="e">
        <f>_xlfn.IFNA(VLOOKUP(B58,#REF!,$K$4,0),0)</f>
        <v>#REF!</v>
      </c>
      <c r="Q57" s="1" t="e">
        <f>_xlfn.IFNA(VLOOKUP(B58,#REF!,$K$4,0),0)</f>
        <v>#REF!</v>
      </c>
      <c r="R57" s="1" t="e">
        <f>_xlfn.IFNA(VLOOKUP(B58,#REF!,$K$4,0),0)</f>
        <v>#REF!</v>
      </c>
      <c r="S57" s="1" t="e">
        <f>_xlfn.IFNA(VLOOKUP(B58,#REF!,$K$4,0),0)</f>
        <v>#REF!</v>
      </c>
      <c r="T57" s="1" t="e">
        <f>_xlfn.IFNA(VLOOKUP(B58,#REF!,$K$4,0),0)</f>
        <v>#REF!</v>
      </c>
      <c r="U57" s="1" t="e">
        <f>_xlfn.IFNA(VLOOKUP(B58,#REF!,$K$4,0),0)</f>
        <v>#REF!</v>
      </c>
      <c r="V57" s="1" t="e">
        <f>_xlfn.IFNA(VLOOKUP(B58,#REF!,$K$4,0),0)</f>
        <v>#REF!</v>
      </c>
      <c r="W57" s="1" t="e">
        <f>_xlfn.IFNA(VLOOKUP(B58,#REF!,$K$4,0),0)</f>
        <v>#REF!</v>
      </c>
      <c r="X57" s="1" t="e">
        <f>_xlfn.IFNA(VLOOKUP(B58,#REF!,$K$4,0),0)</f>
        <v>#REF!</v>
      </c>
      <c r="Y57" s="1" t="e">
        <f>_xlfn.IFNA(VLOOKUP(B58,#REF!,$K$4,0),0)</f>
        <v>#REF!</v>
      </c>
      <c r="Z57" s="1" t="e">
        <f>_xlfn.IFNA(VLOOKUP(B58,#REF!,$K$4,0),0)</f>
        <v>#REF!</v>
      </c>
      <c r="AA57" s="1" t="e">
        <f>_xlfn.IFNA(VLOOKUP(B58,#REF!,$K$4,0),0)</f>
        <v>#REF!</v>
      </c>
      <c r="AB57" s="1" t="e">
        <f>_xlfn.IFNA(VLOOKUP(B58,#REF!,$K$4,0),0)</f>
        <v>#REF!</v>
      </c>
      <c r="AC57" s="1" t="e">
        <f>_xlfn.IFNA(VLOOKUP(B58,#REF!,$K$4,0),0)</f>
        <v>#REF!</v>
      </c>
      <c r="AD57" s="1" t="e">
        <f>_xlfn.IFNA(VLOOKUP(B58,#REF!,$K$4,0),0)</f>
        <v>#REF!</v>
      </c>
      <c r="AE57" s="1" t="e">
        <f>_xlfn.IFNA(VLOOKUP(B58,#REF!,$K$4,0),0)</f>
        <v>#REF!</v>
      </c>
      <c r="AF57" s="1" t="e">
        <f>_xlfn.IFNA(VLOOKUP(B58,#REF!,$K$4,0),0)</f>
        <v>#REF!</v>
      </c>
      <c r="AG57" s="1" t="e">
        <f>_xlfn.IFNA(VLOOKUP(B58,#REF!,$K$4,0),0)</f>
        <v>#REF!</v>
      </c>
      <c r="AH57" s="1" t="e">
        <f>_xlfn.IFNA(VLOOKUP(B58,#REF!,$K$4,0),0)</f>
        <v>#REF!</v>
      </c>
      <c r="AI57" s="1" t="e">
        <f>_xlfn.IFNA(VLOOKUP(B58,#REF!,$K$4,0),0)</f>
        <v>#REF!</v>
      </c>
    </row>
    <row r="58" spans="1:35">
      <c r="A58" s="62">
        <v>38</v>
      </c>
      <c r="B58" s="32" t="e">
        <f>#REF!</f>
        <v>#REF!</v>
      </c>
      <c r="C58" s="33" t="e">
        <f>#REF!</f>
        <v>#REF!</v>
      </c>
      <c r="D58" s="36" t="e">
        <f>#REF!</f>
        <v>#REF!</v>
      </c>
      <c r="E58" s="110" t="e">
        <f>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+_xlfn.IFNA(VLOOKUP(B58,#REF!,4,0),0)</f>
        <v>#REF!</v>
      </c>
      <c r="F58" s="49" t="e">
        <f>#REF!</f>
        <v>#REF!</v>
      </c>
      <c r="G58" s="34" t="e">
        <f t="shared" si="1"/>
        <v>#REF!</v>
      </c>
      <c r="H58" s="31"/>
      <c r="I58" s="87" t="e">
        <f t="shared" si="2"/>
        <v>#REF!</v>
      </c>
      <c r="J58" s="87" t="e">
        <f t="shared" si="0"/>
        <v>#REF!</v>
      </c>
      <c r="K58" s="1" t="e">
        <f>_xlfn.IFNA(VLOOKUP(B59,#REF!,$K$4,0),0)</f>
        <v>#REF!</v>
      </c>
      <c r="L58" s="1" t="e">
        <f>_xlfn.IFNA(VLOOKUP(B59,#REF!,$K$4,0),0)</f>
        <v>#REF!</v>
      </c>
      <c r="M58" s="1" t="e">
        <f>_xlfn.IFNA(VLOOKUP(B59,#REF!,$K$4,0),0)</f>
        <v>#REF!</v>
      </c>
      <c r="N58" s="1" t="e">
        <f>_xlfn.IFNA(VLOOKUP(B59,#REF!,$K$4,0),0)</f>
        <v>#REF!</v>
      </c>
      <c r="O58" s="1" t="e">
        <f>_xlfn.IFNA(VLOOKUP(B59,#REF!,$K$4,0),0)</f>
        <v>#REF!</v>
      </c>
      <c r="P58" s="1" t="e">
        <f>_xlfn.IFNA(VLOOKUP(B59,#REF!,$K$4,0),0)</f>
        <v>#REF!</v>
      </c>
      <c r="Q58" s="1" t="e">
        <f>_xlfn.IFNA(VLOOKUP(B59,#REF!,$K$4,0),0)</f>
        <v>#REF!</v>
      </c>
      <c r="R58" s="1" t="e">
        <f>_xlfn.IFNA(VLOOKUP(B59,#REF!,$K$4,0),0)</f>
        <v>#REF!</v>
      </c>
      <c r="S58" s="1" t="e">
        <f>_xlfn.IFNA(VLOOKUP(B59,#REF!,$K$4,0),0)</f>
        <v>#REF!</v>
      </c>
      <c r="T58" s="1" t="e">
        <f>_xlfn.IFNA(VLOOKUP(B59,#REF!,$K$4,0),0)</f>
        <v>#REF!</v>
      </c>
      <c r="U58" s="1" t="e">
        <f>_xlfn.IFNA(VLOOKUP(B59,#REF!,$K$4,0),0)</f>
        <v>#REF!</v>
      </c>
      <c r="V58" s="1" t="e">
        <f>_xlfn.IFNA(VLOOKUP(B59,#REF!,$K$4,0),0)</f>
        <v>#REF!</v>
      </c>
      <c r="W58" s="1" t="e">
        <f>_xlfn.IFNA(VLOOKUP(B59,#REF!,$K$4,0),0)</f>
        <v>#REF!</v>
      </c>
      <c r="X58" s="1" t="e">
        <f>_xlfn.IFNA(VLOOKUP(B59,#REF!,$K$4,0),0)</f>
        <v>#REF!</v>
      </c>
      <c r="Y58" s="1" t="e">
        <f>_xlfn.IFNA(VLOOKUP(B59,#REF!,$K$4,0),0)</f>
        <v>#REF!</v>
      </c>
      <c r="Z58" s="1" t="e">
        <f>_xlfn.IFNA(VLOOKUP(B59,#REF!,$K$4,0),0)</f>
        <v>#REF!</v>
      </c>
      <c r="AA58" s="1" t="e">
        <f>_xlfn.IFNA(VLOOKUP(B59,#REF!,$K$4,0),0)</f>
        <v>#REF!</v>
      </c>
      <c r="AB58" s="1" t="e">
        <f>_xlfn.IFNA(VLOOKUP(B59,#REF!,$K$4,0),0)</f>
        <v>#REF!</v>
      </c>
      <c r="AC58" s="1" t="e">
        <f>_xlfn.IFNA(VLOOKUP(B59,#REF!,$K$4,0),0)</f>
        <v>#REF!</v>
      </c>
      <c r="AD58" s="1" t="e">
        <f>_xlfn.IFNA(VLOOKUP(B59,#REF!,$K$4,0),0)</f>
        <v>#REF!</v>
      </c>
      <c r="AE58" s="1" t="e">
        <f>_xlfn.IFNA(VLOOKUP(B59,#REF!,$K$4,0),0)</f>
        <v>#REF!</v>
      </c>
      <c r="AF58" s="1" t="e">
        <f>_xlfn.IFNA(VLOOKUP(B59,#REF!,$K$4,0),0)</f>
        <v>#REF!</v>
      </c>
      <c r="AG58" s="1" t="e">
        <f>_xlfn.IFNA(VLOOKUP(B59,#REF!,$K$4,0),0)</f>
        <v>#REF!</v>
      </c>
      <c r="AH58" s="1" t="e">
        <f>_xlfn.IFNA(VLOOKUP(B59,#REF!,$K$4,0),0)</f>
        <v>#REF!</v>
      </c>
      <c r="AI58" s="1" t="e">
        <f>_xlfn.IFNA(VLOOKUP(B59,#REF!,$K$4,0),0)</f>
        <v>#REF!</v>
      </c>
    </row>
    <row r="59" spans="1:35">
      <c r="A59" s="62">
        <v>39</v>
      </c>
      <c r="B59" s="32" t="e">
        <f>#REF!</f>
        <v>#REF!</v>
      </c>
      <c r="C59" s="33" t="e">
        <f>#REF!</f>
        <v>#REF!</v>
      </c>
      <c r="D59" s="36" t="e">
        <f>#REF!</f>
        <v>#REF!</v>
      </c>
      <c r="E59" s="110" t="e">
        <f>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+_xlfn.IFNA(VLOOKUP(B59,#REF!,4,0),0)</f>
        <v>#REF!</v>
      </c>
      <c r="F59" s="49" t="e">
        <f>#REF!</f>
        <v>#REF!</v>
      </c>
      <c r="G59" s="34" t="e">
        <f t="shared" si="1"/>
        <v>#REF!</v>
      </c>
      <c r="H59" s="31"/>
      <c r="I59" s="87" t="e">
        <f t="shared" si="2"/>
        <v>#REF!</v>
      </c>
      <c r="J59" s="87" t="e">
        <f t="shared" si="0"/>
        <v>#REF!</v>
      </c>
      <c r="K59" s="1" t="e">
        <f>_xlfn.IFNA(VLOOKUP(B60,#REF!,$K$4,0),0)</f>
        <v>#REF!</v>
      </c>
      <c r="L59" s="1" t="e">
        <f>_xlfn.IFNA(VLOOKUP(B60,#REF!,$K$4,0),0)</f>
        <v>#REF!</v>
      </c>
      <c r="M59" s="1" t="e">
        <f>_xlfn.IFNA(VLOOKUP(B60,#REF!,$K$4,0),0)</f>
        <v>#REF!</v>
      </c>
      <c r="N59" s="1" t="e">
        <f>_xlfn.IFNA(VLOOKUP(B60,#REF!,$K$4,0),0)</f>
        <v>#REF!</v>
      </c>
      <c r="O59" s="1" t="e">
        <f>_xlfn.IFNA(VLOOKUP(B60,#REF!,$K$4,0),0)</f>
        <v>#REF!</v>
      </c>
      <c r="P59" s="1" t="e">
        <f>_xlfn.IFNA(VLOOKUP(B60,#REF!,$K$4,0),0)</f>
        <v>#REF!</v>
      </c>
      <c r="Q59" s="1" t="e">
        <f>_xlfn.IFNA(VLOOKUP(B60,#REF!,$K$4,0),0)</f>
        <v>#REF!</v>
      </c>
      <c r="R59" s="1" t="e">
        <f>_xlfn.IFNA(VLOOKUP(B60,#REF!,$K$4,0),0)</f>
        <v>#REF!</v>
      </c>
      <c r="S59" s="1" t="e">
        <f>_xlfn.IFNA(VLOOKUP(B60,#REF!,$K$4,0),0)</f>
        <v>#REF!</v>
      </c>
      <c r="T59" s="1" t="e">
        <f>_xlfn.IFNA(VLOOKUP(B60,#REF!,$K$4,0),0)</f>
        <v>#REF!</v>
      </c>
      <c r="U59" s="1" t="e">
        <f>_xlfn.IFNA(VLOOKUP(B60,#REF!,$K$4,0),0)</f>
        <v>#REF!</v>
      </c>
      <c r="V59" s="1" t="e">
        <f>_xlfn.IFNA(VLOOKUP(B60,#REF!,$K$4,0),0)</f>
        <v>#REF!</v>
      </c>
      <c r="W59" s="1" t="e">
        <f>_xlfn.IFNA(VLOOKUP(B60,#REF!,$K$4,0),0)</f>
        <v>#REF!</v>
      </c>
      <c r="X59" s="1" t="e">
        <f>_xlfn.IFNA(VLOOKUP(B60,#REF!,$K$4,0),0)</f>
        <v>#REF!</v>
      </c>
      <c r="Y59" s="1" t="e">
        <f>_xlfn.IFNA(VLOOKUP(B60,#REF!,$K$4,0),0)</f>
        <v>#REF!</v>
      </c>
      <c r="Z59" s="1" t="e">
        <f>_xlfn.IFNA(VLOOKUP(B60,#REF!,$K$4,0),0)</f>
        <v>#REF!</v>
      </c>
      <c r="AA59" s="1" t="e">
        <f>_xlfn.IFNA(VLOOKUP(B60,#REF!,$K$4,0),0)</f>
        <v>#REF!</v>
      </c>
      <c r="AB59" s="1" t="e">
        <f>_xlfn.IFNA(VLOOKUP(B60,#REF!,$K$4,0),0)</f>
        <v>#REF!</v>
      </c>
      <c r="AC59" s="1" t="e">
        <f>_xlfn.IFNA(VLOOKUP(B60,#REF!,$K$4,0),0)</f>
        <v>#REF!</v>
      </c>
      <c r="AD59" s="1" t="e">
        <f>_xlfn.IFNA(VLOOKUP(B60,#REF!,$K$4,0),0)</f>
        <v>#REF!</v>
      </c>
      <c r="AE59" s="1" t="e">
        <f>_xlfn.IFNA(VLOOKUP(B60,#REF!,$K$4,0),0)</f>
        <v>#REF!</v>
      </c>
      <c r="AF59" s="1" t="e">
        <f>_xlfn.IFNA(VLOOKUP(B60,#REF!,$K$4,0),0)</f>
        <v>#REF!</v>
      </c>
      <c r="AG59" s="1" t="e">
        <f>_xlfn.IFNA(VLOOKUP(B60,#REF!,$K$4,0),0)</f>
        <v>#REF!</v>
      </c>
      <c r="AH59" s="1" t="e">
        <f>_xlfn.IFNA(VLOOKUP(B60,#REF!,$K$4,0),0)</f>
        <v>#REF!</v>
      </c>
      <c r="AI59" s="1" t="e">
        <f>_xlfn.IFNA(VLOOKUP(B60,#REF!,$K$4,0),0)</f>
        <v>#REF!</v>
      </c>
    </row>
    <row r="60" spans="1:35">
      <c r="A60" s="62">
        <v>40</v>
      </c>
      <c r="B60" s="32" t="e">
        <f>#REF!</f>
        <v>#REF!</v>
      </c>
      <c r="C60" s="33" t="e">
        <f>#REF!</f>
        <v>#REF!</v>
      </c>
      <c r="D60" s="36" t="e">
        <f>#REF!</f>
        <v>#REF!</v>
      </c>
      <c r="E60" s="110" t="e">
        <f>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+_xlfn.IFNA(VLOOKUP(B60,#REF!,4,0),0)</f>
        <v>#REF!</v>
      </c>
      <c r="F60" s="49" t="e">
        <f>#REF!</f>
        <v>#REF!</v>
      </c>
      <c r="G60" s="34" t="e">
        <f t="shared" si="1"/>
        <v>#REF!</v>
      </c>
      <c r="H60" s="31"/>
      <c r="I60" s="87" t="e">
        <f t="shared" si="2"/>
        <v>#REF!</v>
      </c>
      <c r="J60" s="87" t="e">
        <f t="shared" si="0"/>
        <v>#REF!</v>
      </c>
      <c r="K60" s="1" t="e">
        <f>_xlfn.IFNA(VLOOKUP(B61,#REF!,$K$4,0),0)</f>
        <v>#REF!</v>
      </c>
      <c r="L60" s="1" t="e">
        <f>_xlfn.IFNA(VLOOKUP(B61,#REF!,$K$4,0),0)</f>
        <v>#REF!</v>
      </c>
      <c r="M60" s="1" t="e">
        <f>_xlfn.IFNA(VLOOKUP(B61,#REF!,$K$4,0),0)</f>
        <v>#REF!</v>
      </c>
      <c r="N60" s="1" t="e">
        <f>_xlfn.IFNA(VLOOKUP(B61,#REF!,$K$4,0),0)</f>
        <v>#REF!</v>
      </c>
      <c r="O60" s="1" t="e">
        <f>_xlfn.IFNA(VLOOKUP(B61,#REF!,$K$4,0),0)</f>
        <v>#REF!</v>
      </c>
      <c r="P60" s="1" t="e">
        <f>_xlfn.IFNA(VLOOKUP(B61,#REF!,$K$4,0),0)</f>
        <v>#REF!</v>
      </c>
      <c r="Q60" s="1" t="e">
        <f>_xlfn.IFNA(VLOOKUP(B61,#REF!,$K$4,0),0)</f>
        <v>#REF!</v>
      </c>
      <c r="R60" s="1" t="e">
        <f>_xlfn.IFNA(VLOOKUP(B61,#REF!,$K$4,0),0)</f>
        <v>#REF!</v>
      </c>
      <c r="S60" s="1" t="e">
        <f>_xlfn.IFNA(VLOOKUP(B61,#REF!,$K$4,0),0)</f>
        <v>#REF!</v>
      </c>
      <c r="T60" s="1" t="e">
        <f>_xlfn.IFNA(VLOOKUP(B61,#REF!,$K$4,0),0)</f>
        <v>#REF!</v>
      </c>
      <c r="U60" s="1" t="e">
        <f>_xlfn.IFNA(VLOOKUP(B61,#REF!,$K$4,0),0)</f>
        <v>#REF!</v>
      </c>
      <c r="V60" s="1" t="e">
        <f>_xlfn.IFNA(VLOOKUP(B61,#REF!,$K$4,0),0)</f>
        <v>#REF!</v>
      </c>
      <c r="W60" s="1" t="e">
        <f>_xlfn.IFNA(VLOOKUP(B61,#REF!,$K$4,0),0)</f>
        <v>#REF!</v>
      </c>
      <c r="X60" s="1" t="e">
        <f>_xlfn.IFNA(VLOOKUP(B61,#REF!,$K$4,0),0)</f>
        <v>#REF!</v>
      </c>
      <c r="Y60" s="1" t="e">
        <f>_xlfn.IFNA(VLOOKUP(B61,#REF!,$K$4,0),0)</f>
        <v>#REF!</v>
      </c>
      <c r="Z60" s="1" t="e">
        <f>_xlfn.IFNA(VLOOKUP(B61,#REF!,$K$4,0),0)</f>
        <v>#REF!</v>
      </c>
      <c r="AA60" s="1" t="e">
        <f>_xlfn.IFNA(VLOOKUP(B61,#REF!,$K$4,0),0)</f>
        <v>#REF!</v>
      </c>
      <c r="AB60" s="1" t="e">
        <f>_xlfn.IFNA(VLOOKUP(B61,#REF!,$K$4,0),0)</f>
        <v>#REF!</v>
      </c>
      <c r="AC60" s="1" t="e">
        <f>_xlfn.IFNA(VLOOKUP(B61,#REF!,$K$4,0),0)</f>
        <v>#REF!</v>
      </c>
      <c r="AD60" s="1" t="e">
        <f>_xlfn.IFNA(VLOOKUP(B61,#REF!,$K$4,0),0)</f>
        <v>#REF!</v>
      </c>
      <c r="AE60" s="1" t="e">
        <f>_xlfn.IFNA(VLOOKUP(B61,#REF!,$K$4,0),0)</f>
        <v>#REF!</v>
      </c>
      <c r="AF60" s="1" t="e">
        <f>_xlfn.IFNA(VLOOKUP(B61,#REF!,$K$4,0),0)</f>
        <v>#REF!</v>
      </c>
      <c r="AG60" s="1" t="e">
        <f>_xlfn.IFNA(VLOOKUP(B61,#REF!,$K$4,0),0)</f>
        <v>#REF!</v>
      </c>
      <c r="AH60" s="1" t="e">
        <f>_xlfn.IFNA(VLOOKUP(B61,#REF!,$K$4,0),0)</f>
        <v>#REF!</v>
      </c>
      <c r="AI60" s="1" t="e">
        <f>_xlfn.IFNA(VLOOKUP(B61,#REF!,$K$4,0),0)</f>
        <v>#REF!</v>
      </c>
    </row>
    <row r="61" spans="1:35">
      <c r="A61" s="62">
        <v>41</v>
      </c>
      <c r="B61" s="32" t="e">
        <f>#REF!</f>
        <v>#REF!</v>
      </c>
      <c r="C61" s="33" t="e">
        <f>#REF!</f>
        <v>#REF!</v>
      </c>
      <c r="D61" s="36" t="e">
        <f>#REF!</f>
        <v>#REF!</v>
      </c>
      <c r="E61" s="110" t="e">
        <f>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+_xlfn.IFNA(VLOOKUP(B61,#REF!,4,0),0)</f>
        <v>#REF!</v>
      </c>
      <c r="F61" s="49" t="e">
        <f>#REF!</f>
        <v>#REF!</v>
      </c>
      <c r="G61" s="34" t="e">
        <f t="shared" si="1"/>
        <v>#REF!</v>
      </c>
      <c r="H61" s="31"/>
      <c r="I61" s="87" t="e">
        <f t="shared" si="2"/>
        <v>#REF!</v>
      </c>
      <c r="J61" s="87" t="e">
        <f t="shared" si="0"/>
        <v>#REF!</v>
      </c>
      <c r="K61" s="1" t="e">
        <f>_xlfn.IFNA(VLOOKUP(B62,#REF!,$K$4,0),0)</f>
        <v>#REF!</v>
      </c>
      <c r="L61" s="1" t="e">
        <f>_xlfn.IFNA(VLOOKUP(B62,#REF!,$K$4,0),0)</f>
        <v>#REF!</v>
      </c>
      <c r="M61" s="1" t="e">
        <f>_xlfn.IFNA(VLOOKUP(B62,#REF!,$K$4,0),0)</f>
        <v>#REF!</v>
      </c>
      <c r="N61" s="1" t="e">
        <f>_xlfn.IFNA(VLOOKUP(B62,#REF!,$K$4,0),0)</f>
        <v>#REF!</v>
      </c>
      <c r="O61" s="1" t="e">
        <f>_xlfn.IFNA(VLOOKUP(B62,#REF!,$K$4,0),0)</f>
        <v>#REF!</v>
      </c>
      <c r="P61" s="1" t="e">
        <f>_xlfn.IFNA(VLOOKUP(B62,#REF!,$K$4,0),0)</f>
        <v>#REF!</v>
      </c>
      <c r="Q61" s="1" t="e">
        <f>_xlfn.IFNA(VLOOKUP(B62,#REF!,$K$4,0),0)</f>
        <v>#REF!</v>
      </c>
      <c r="R61" s="1" t="e">
        <f>_xlfn.IFNA(VLOOKUP(B62,#REF!,$K$4,0),0)</f>
        <v>#REF!</v>
      </c>
      <c r="S61" s="1" t="e">
        <f>_xlfn.IFNA(VLOOKUP(B62,#REF!,$K$4,0),0)</f>
        <v>#REF!</v>
      </c>
      <c r="T61" s="1" t="e">
        <f>_xlfn.IFNA(VLOOKUP(B62,#REF!,$K$4,0),0)</f>
        <v>#REF!</v>
      </c>
      <c r="U61" s="1" t="e">
        <f>_xlfn.IFNA(VLOOKUP(B62,#REF!,$K$4,0),0)</f>
        <v>#REF!</v>
      </c>
      <c r="V61" s="1" t="e">
        <f>_xlfn.IFNA(VLOOKUP(B62,#REF!,$K$4,0),0)</f>
        <v>#REF!</v>
      </c>
      <c r="W61" s="1" t="e">
        <f>_xlfn.IFNA(VLOOKUP(B62,#REF!,$K$4,0),0)</f>
        <v>#REF!</v>
      </c>
      <c r="X61" s="1" t="e">
        <f>_xlfn.IFNA(VLOOKUP(B62,#REF!,$K$4,0),0)</f>
        <v>#REF!</v>
      </c>
      <c r="Y61" s="1" t="e">
        <f>_xlfn.IFNA(VLOOKUP(B62,#REF!,$K$4,0),0)</f>
        <v>#REF!</v>
      </c>
      <c r="Z61" s="1" t="e">
        <f>_xlfn.IFNA(VLOOKUP(B62,#REF!,$K$4,0),0)</f>
        <v>#REF!</v>
      </c>
      <c r="AA61" s="1" t="e">
        <f>_xlfn.IFNA(VLOOKUP(B62,#REF!,$K$4,0),0)</f>
        <v>#REF!</v>
      </c>
      <c r="AB61" s="1" t="e">
        <f>_xlfn.IFNA(VLOOKUP(B62,#REF!,$K$4,0),0)</f>
        <v>#REF!</v>
      </c>
      <c r="AC61" s="1" t="e">
        <f>_xlfn.IFNA(VLOOKUP(B62,#REF!,$K$4,0),0)</f>
        <v>#REF!</v>
      </c>
      <c r="AD61" s="1" t="e">
        <f>_xlfn.IFNA(VLOOKUP(B62,#REF!,$K$4,0),0)</f>
        <v>#REF!</v>
      </c>
      <c r="AE61" s="1" t="e">
        <f>_xlfn.IFNA(VLOOKUP(B62,#REF!,$K$4,0),0)</f>
        <v>#REF!</v>
      </c>
      <c r="AF61" s="1" t="e">
        <f>_xlfn.IFNA(VLOOKUP(B62,#REF!,$K$4,0),0)</f>
        <v>#REF!</v>
      </c>
      <c r="AG61" s="1" t="e">
        <f>_xlfn.IFNA(VLOOKUP(B62,#REF!,$K$4,0),0)</f>
        <v>#REF!</v>
      </c>
      <c r="AH61" s="1" t="e">
        <f>_xlfn.IFNA(VLOOKUP(B62,#REF!,$K$4,0),0)</f>
        <v>#REF!</v>
      </c>
      <c r="AI61" s="1" t="e">
        <f>_xlfn.IFNA(VLOOKUP(B62,#REF!,$K$4,0),0)</f>
        <v>#REF!</v>
      </c>
    </row>
    <row r="62" spans="1:35" s="2" customFormat="1" ht="27" customHeight="1">
      <c r="A62" s="90">
        <v>42</v>
      </c>
      <c r="B62" s="36" t="e">
        <f>#REF!</f>
        <v>#REF!</v>
      </c>
      <c r="C62" s="33" t="e">
        <f>#REF!</f>
        <v>#REF!</v>
      </c>
      <c r="D62" s="36" t="e">
        <f>#REF!</f>
        <v>#REF!</v>
      </c>
      <c r="E62" s="110" t="e">
        <f>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+_xlfn.IFNA(VLOOKUP(B62,#REF!,4,0),0)</f>
        <v>#REF!</v>
      </c>
      <c r="F62" s="91" t="e">
        <f>#REF!</f>
        <v>#REF!</v>
      </c>
      <c r="G62" s="92" t="e">
        <f t="shared" si="1"/>
        <v>#REF!</v>
      </c>
      <c r="H62" s="93"/>
      <c r="I62" s="87" t="e">
        <f t="shared" si="2"/>
        <v>#REF!</v>
      </c>
      <c r="J62" s="87" t="e">
        <f t="shared" si="0"/>
        <v>#REF!</v>
      </c>
      <c r="K62" s="1" t="e">
        <f>_xlfn.IFNA(VLOOKUP(B63,#REF!,$K$4,0),0)</f>
        <v>#REF!</v>
      </c>
      <c r="L62" s="1" t="e">
        <f>_xlfn.IFNA(VLOOKUP(B63,#REF!,$K$4,0),0)</f>
        <v>#REF!</v>
      </c>
      <c r="M62" s="1" t="e">
        <f>_xlfn.IFNA(VLOOKUP(B63,#REF!,$K$4,0),0)</f>
        <v>#REF!</v>
      </c>
      <c r="N62" s="1" t="e">
        <f>_xlfn.IFNA(VLOOKUP(B63,#REF!,$K$4,0),0)</f>
        <v>#REF!</v>
      </c>
      <c r="O62" s="1" t="e">
        <f>_xlfn.IFNA(VLOOKUP(B63,#REF!,$K$4,0),0)</f>
        <v>#REF!</v>
      </c>
      <c r="P62" s="1" t="e">
        <f>_xlfn.IFNA(VLOOKUP(B63,#REF!,$K$4,0),0)</f>
        <v>#REF!</v>
      </c>
      <c r="Q62" s="1" t="e">
        <f>_xlfn.IFNA(VLOOKUP(B63,#REF!,$K$4,0),0)</f>
        <v>#REF!</v>
      </c>
      <c r="R62" s="1" t="e">
        <f>_xlfn.IFNA(VLOOKUP(B63,#REF!,$K$4,0),0)</f>
        <v>#REF!</v>
      </c>
      <c r="S62" s="1" t="e">
        <f>_xlfn.IFNA(VLOOKUP(B63,#REF!,$K$4,0),0)</f>
        <v>#REF!</v>
      </c>
      <c r="T62" s="1" t="e">
        <f>_xlfn.IFNA(VLOOKUP(B63,#REF!,$K$4,0),0)</f>
        <v>#REF!</v>
      </c>
      <c r="U62" s="1" t="e">
        <f>_xlfn.IFNA(VLOOKUP(B63,#REF!,$K$4,0),0)</f>
        <v>#REF!</v>
      </c>
      <c r="V62" s="1" t="e">
        <f>_xlfn.IFNA(VLOOKUP(B63,#REF!,$K$4,0),0)</f>
        <v>#REF!</v>
      </c>
      <c r="W62" s="1" t="e">
        <f>_xlfn.IFNA(VLOOKUP(B63,#REF!,$K$4,0),0)</f>
        <v>#REF!</v>
      </c>
      <c r="X62" s="1" t="e">
        <f>_xlfn.IFNA(VLOOKUP(B63,#REF!,$K$4,0),0)</f>
        <v>#REF!</v>
      </c>
      <c r="Y62" s="1" t="e">
        <f>_xlfn.IFNA(VLOOKUP(B63,#REF!,$K$4,0),0)</f>
        <v>#REF!</v>
      </c>
      <c r="Z62" s="1" t="e">
        <f>_xlfn.IFNA(VLOOKUP(B63,#REF!,$K$4,0),0)</f>
        <v>#REF!</v>
      </c>
      <c r="AA62" s="1" t="e">
        <f>_xlfn.IFNA(VLOOKUP(B63,#REF!,$K$4,0),0)</f>
        <v>#REF!</v>
      </c>
      <c r="AB62" s="1" t="e">
        <f>_xlfn.IFNA(VLOOKUP(B63,#REF!,$K$4,0),0)</f>
        <v>#REF!</v>
      </c>
      <c r="AC62" s="1" t="e">
        <f>_xlfn.IFNA(VLOOKUP(B63,#REF!,$K$4,0),0)</f>
        <v>#REF!</v>
      </c>
      <c r="AD62" s="1" t="e">
        <f>_xlfn.IFNA(VLOOKUP(B63,#REF!,$K$4,0),0)</f>
        <v>#REF!</v>
      </c>
      <c r="AE62" s="1" t="e">
        <f>_xlfn.IFNA(VLOOKUP(B63,#REF!,$K$4,0),0)</f>
        <v>#REF!</v>
      </c>
      <c r="AF62" s="1" t="e">
        <f>_xlfn.IFNA(VLOOKUP(B63,#REF!,$K$4,0),0)</f>
        <v>#REF!</v>
      </c>
      <c r="AG62" s="1" t="e">
        <f>_xlfn.IFNA(VLOOKUP(B63,#REF!,$K$4,0),0)</f>
        <v>#REF!</v>
      </c>
      <c r="AH62" s="1" t="e">
        <f>_xlfn.IFNA(VLOOKUP(B63,#REF!,$K$4,0),0)</f>
        <v>#REF!</v>
      </c>
      <c r="AI62" s="1" t="e">
        <f>_xlfn.IFNA(VLOOKUP(B63,#REF!,$K$4,0),0)</f>
        <v>#REF!</v>
      </c>
    </row>
    <row r="63" spans="1:35" s="2" customFormat="1" ht="27" customHeight="1">
      <c r="A63" s="90">
        <v>43</v>
      </c>
      <c r="B63" s="36" t="e">
        <f>#REF!</f>
        <v>#REF!</v>
      </c>
      <c r="C63" s="33" t="e">
        <f>#REF!</f>
        <v>#REF!</v>
      </c>
      <c r="D63" s="36" t="e">
        <f>#REF!</f>
        <v>#REF!</v>
      </c>
      <c r="E63" s="110" t="e">
        <f>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+_xlfn.IFNA(VLOOKUP(B63,#REF!,4,0),0)</f>
        <v>#REF!</v>
      </c>
      <c r="F63" s="91" t="e">
        <f>#REF!</f>
        <v>#REF!</v>
      </c>
      <c r="G63" s="92" t="e">
        <f t="shared" si="1"/>
        <v>#REF!</v>
      </c>
      <c r="H63" s="93"/>
      <c r="I63" s="87" t="e">
        <f t="shared" si="2"/>
        <v>#REF!</v>
      </c>
      <c r="J63" s="87" t="e">
        <f t="shared" si="0"/>
        <v>#REF!</v>
      </c>
      <c r="K63" s="1" t="e">
        <f>_xlfn.IFNA(VLOOKUP(B64,#REF!,$K$4,0),0)</f>
        <v>#REF!</v>
      </c>
      <c r="L63" s="1" t="e">
        <f>_xlfn.IFNA(VLOOKUP(B64,#REF!,$K$4,0),0)</f>
        <v>#REF!</v>
      </c>
      <c r="M63" s="1" t="e">
        <f>_xlfn.IFNA(VLOOKUP(B64,#REF!,$K$4,0),0)</f>
        <v>#REF!</v>
      </c>
      <c r="N63" s="1" t="e">
        <f>_xlfn.IFNA(VLOOKUP(B64,#REF!,$K$4,0),0)</f>
        <v>#REF!</v>
      </c>
      <c r="O63" s="1" t="e">
        <f>_xlfn.IFNA(VLOOKUP(B64,#REF!,$K$4,0),0)</f>
        <v>#REF!</v>
      </c>
      <c r="P63" s="1" t="e">
        <f>_xlfn.IFNA(VLOOKUP(B64,#REF!,$K$4,0),0)</f>
        <v>#REF!</v>
      </c>
      <c r="Q63" s="1" t="e">
        <f>_xlfn.IFNA(VLOOKUP(B64,#REF!,$K$4,0),0)</f>
        <v>#REF!</v>
      </c>
      <c r="R63" s="1" t="e">
        <f>_xlfn.IFNA(VLOOKUP(B64,#REF!,$K$4,0),0)</f>
        <v>#REF!</v>
      </c>
      <c r="S63" s="1" t="e">
        <f>_xlfn.IFNA(VLOOKUP(B64,#REF!,$K$4,0),0)</f>
        <v>#REF!</v>
      </c>
      <c r="T63" s="1" t="e">
        <f>_xlfn.IFNA(VLOOKUP(B64,#REF!,$K$4,0),0)</f>
        <v>#REF!</v>
      </c>
      <c r="U63" s="1" t="e">
        <f>_xlfn.IFNA(VLOOKUP(B64,#REF!,$K$4,0),0)</f>
        <v>#REF!</v>
      </c>
      <c r="V63" s="1" t="e">
        <f>_xlfn.IFNA(VLOOKUP(B64,#REF!,$K$4,0),0)</f>
        <v>#REF!</v>
      </c>
      <c r="W63" s="1" t="e">
        <f>_xlfn.IFNA(VLOOKUP(B64,#REF!,$K$4,0),0)</f>
        <v>#REF!</v>
      </c>
      <c r="X63" s="1" t="e">
        <f>_xlfn.IFNA(VLOOKUP(B64,#REF!,$K$4,0),0)</f>
        <v>#REF!</v>
      </c>
      <c r="Y63" s="1" t="e">
        <f>_xlfn.IFNA(VLOOKUP(B64,#REF!,$K$4,0),0)</f>
        <v>#REF!</v>
      </c>
      <c r="Z63" s="1" t="e">
        <f>_xlfn.IFNA(VLOOKUP(B64,#REF!,$K$4,0),0)</f>
        <v>#REF!</v>
      </c>
      <c r="AA63" s="1" t="e">
        <f>_xlfn.IFNA(VLOOKUP(B64,#REF!,$K$4,0),0)</f>
        <v>#REF!</v>
      </c>
      <c r="AB63" s="1" t="e">
        <f>_xlfn.IFNA(VLOOKUP(B64,#REF!,$K$4,0),0)</f>
        <v>#REF!</v>
      </c>
      <c r="AC63" s="1" t="e">
        <f>_xlfn.IFNA(VLOOKUP(B64,#REF!,$K$4,0),0)</f>
        <v>#REF!</v>
      </c>
      <c r="AD63" s="1" t="e">
        <f>_xlfn.IFNA(VLOOKUP(B64,#REF!,$K$4,0),0)</f>
        <v>#REF!</v>
      </c>
      <c r="AE63" s="1" t="e">
        <f>_xlfn.IFNA(VLOOKUP(B64,#REF!,$K$4,0),0)</f>
        <v>#REF!</v>
      </c>
      <c r="AF63" s="1" t="e">
        <f>_xlfn.IFNA(VLOOKUP(B64,#REF!,$K$4,0),0)</f>
        <v>#REF!</v>
      </c>
      <c r="AG63" s="1" t="e">
        <f>_xlfn.IFNA(VLOOKUP(B64,#REF!,$K$4,0),0)</f>
        <v>#REF!</v>
      </c>
      <c r="AH63" s="1" t="e">
        <f>_xlfn.IFNA(VLOOKUP(B64,#REF!,$K$4,0),0)</f>
        <v>#REF!</v>
      </c>
      <c r="AI63" s="1" t="e">
        <f>_xlfn.IFNA(VLOOKUP(B64,#REF!,$K$4,0),0)</f>
        <v>#REF!</v>
      </c>
    </row>
    <row r="64" spans="1:35" s="2" customFormat="1" ht="27" customHeight="1">
      <c r="A64" s="90">
        <v>44</v>
      </c>
      <c r="B64" s="36" t="e">
        <f>#REF!</f>
        <v>#REF!</v>
      </c>
      <c r="C64" s="33" t="e">
        <f>#REF!</f>
        <v>#REF!</v>
      </c>
      <c r="D64" s="36" t="e">
        <f>#REF!</f>
        <v>#REF!</v>
      </c>
      <c r="E64" s="110" t="e">
        <f>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+_xlfn.IFNA(VLOOKUP(B64,#REF!,4,0),0)</f>
        <v>#REF!</v>
      </c>
      <c r="F64" s="91" t="e">
        <f>#REF!</f>
        <v>#REF!</v>
      </c>
      <c r="G64" s="92" t="e">
        <f t="shared" si="1"/>
        <v>#REF!</v>
      </c>
      <c r="H64" s="93"/>
      <c r="I64" s="87" t="e">
        <f t="shared" si="2"/>
        <v>#REF!</v>
      </c>
      <c r="J64" s="87" t="e">
        <f t="shared" si="0"/>
        <v>#REF!</v>
      </c>
      <c r="K64" s="1" t="e">
        <f>_xlfn.IFNA(VLOOKUP(B65,#REF!,$K$4,0),0)</f>
        <v>#REF!</v>
      </c>
      <c r="L64" s="1" t="e">
        <f>_xlfn.IFNA(VLOOKUP(B65,#REF!,$K$4,0),0)</f>
        <v>#REF!</v>
      </c>
      <c r="M64" s="1" t="e">
        <f>_xlfn.IFNA(VLOOKUP(B65,#REF!,$K$4,0),0)</f>
        <v>#REF!</v>
      </c>
      <c r="N64" s="1" t="e">
        <f>_xlfn.IFNA(VLOOKUP(B65,#REF!,$K$4,0),0)</f>
        <v>#REF!</v>
      </c>
      <c r="O64" s="1" t="e">
        <f>_xlfn.IFNA(VLOOKUP(B65,#REF!,$K$4,0),0)</f>
        <v>#REF!</v>
      </c>
      <c r="P64" s="1" t="e">
        <f>_xlfn.IFNA(VLOOKUP(B65,#REF!,$K$4,0),0)</f>
        <v>#REF!</v>
      </c>
      <c r="Q64" s="1" t="e">
        <f>_xlfn.IFNA(VLOOKUP(B65,#REF!,$K$4,0),0)</f>
        <v>#REF!</v>
      </c>
      <c r="R64" s="1" t="e">
        <f>_xlfn.IFNA(VLOOKUP(B65,#REF!,$K$4,0),0)</f>
        <v>#REF!</v>
      </c>
      <c r="S64" s="1" t="e">
        <f>_xlfn.IFNA(VLOOKUP(B65,#REF!,$K$4,0),0)</f>
        <v>#REF!</v>
      </c>
      <c r="T64" s="1" t="e">
        <f>_xlfn.IFNA(VLOOKUP(B65,#REF!,$K$4,0),0)</f>
        <v>#REF!</v>
      </c>
      <c r="U64" s="1" t="e">
        <f>_xlfn.IFNA(VLOOKUP(B65,#REF!,$K$4,0),0)</f>
        <v>#REF!</v>
      </c>
      <c r="V64" s="1" t="e">
        <f>_xlfn.IFNA(VLOOKUP(B65,#REF!,$K$4,0),0)</f>
        <v>#REF!</v>
      </c>
      <c r="W64" s="1" t="e">
        <f>_xlfn.IFNA(VLOOKUP(B65,#REF!,$K$4,0),0)</f>
        <v>#REF!</v>
      </c>
      <c r="X64" s="1" t="e">
        <f>_xlfn.IFNA(VLOOKUP(B65,#REF!,$K$4,0),0)</f>
        <v>#REF!</v>
      </c>
      <c r="Y64" s="1" t="e">
        <f>_xlfn.IFNA(VLOOKUP(B65,#REF!,$K$4,0),0)</f>
        <v>#REF!</v>
      </c>
      <c r="Z64" s="1" t="e">
        <f>_xlfn.IFNA(VLOOKUP(B65,#REF!,$K$4,0),0)</f>
        <v>#REF!</v>
      </c>
      <c r="AA64" s="1" t="e">
        <f>_xlfn.IFNA(VLOOKUP(B65,#REF!,$K$4,0),0)</f>
        <v>#REF!</v>
      </c>
      <c r="AB64" s="1" t="e">
        <f>_xlfn.IFNA(VLOOKUP(B65,#REF!,$K$4,0),0)</f>
        <v>#REF!</v>
      </c>
      <c r="AC64" s="1" t="e">
        <f>_xlfn.IFNA(VLOOKUP(B65,#REF!,$K$4,0),0)</f>
        <v>#REF!</v>
      </c>
      <c r="AD64" s="1" t="e">
        <f>_xlfn.IFNA(VLOOKUP(B65,#REF!,$K$4,0),0)</f>
        <v>#REF!</v>
      </c>
      <c r="AE64" s="1" t="e">
        <f>_xlfn.IFNA(VLOOKUP(B65,#REF!,$K$4,0),0)</f>
        <v>#REF!</v>
      </c>
      <c r="AF64" s="1" t="e">
        <f>_xlfn.IFNA(VLOOKUP(B65,#REF!,$K$4,0),0)</f>
        <v>#REF!</v>
      </c>
      <c r="AG64" s="1" t="e">
        <f>_xlfn.IFNA(VLOOKUP(B65,#REF!,$K$4,0),0)</f>
        <v>#REF!</v>
      </c>
      <c r="AH64" s="1" t="e">
        <f>_xlfn.IFNA(VLOOKUP(B65,#REF!,$K$4,0),0)</f>
        <v>#REF!</v>
      </c>
      <c r="AI64" s="1" t="e">
        <f>_xlfn.IFNA(VLOOKUP(B65,#REF!,$K$4,0),0)</f>
        <v>#REF!</v>
      </c>
    </row>
    <row r="65" spans="1:35" s="2" customFormat="1" ht="27" customHeight="1">
      <c r="A65" s="90">
        <v>45</v>
      </c>
      <c r="B65" s="36" t="e">
        <f>#REF!</f>
        <v>#REF!</v>
      </c>
      <c r="C65" s="33" t="e">
        <f>#REF!</f>
        <v>#REF!</v>
      </c>
      <c r="D65" s="36" t="e">
        <f>#REF!</f>
        <v>#REF!</v>
      </c>
      <c r="E65" s="110" t="e">
        <f>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+_xlfn.IFNA(VLOOKUP(B65,#REF!,4,0),0)</f>
        <v>#REF!</v>
      </c>
      <c r="F65" s="91" t="e">
        <f>#REF!</f>
        <v>#REF!</v>
      </c>
      <c r="G65" s="92" t="e">
        <f t="shared" si="1"/>
        <v>#REF!</v>
      </c>
      <c r="H65" s="93"/>
      <c r="I65" s="87" t="e">
        <f t="shared" si="2"/>
        <v>#REF!</v>
      </c>
      <c r="J65" s="87" t="e">
        <f t="shared" si="0"/>
        <v>#REF!</v>
      </c>
      <c r="K65" s="1" t="e">
        <f>_xlfn.IFNA(VLOOKUP(B66,#REF!,$K$4,0),0)</f>
        <v>#REF!</v>
      </c>
      <c r="L65" s="1" t="e">
        <f>_xlfn.IFNA(VLOOKUP(B66,#REF!,$K$4,0),0)</f>
        <v>#REF!</v>
      </c>
      <c r="M65" s="1" t="e">
        <f>_xlfn.IFNA(VLOOKUP(B66,#REF!,$K$4,0),0)</f>
        <v>#REF!</v>
      </c>
      <c r="N65" s="1" t="e">
        <f>_xlfn.IFNA(VLOOKUP(B66,#REF!,$K$4,0),0)</f>
        <v>#REF!</v>
      </c>
      <c r="O65" s="1" t="e">
        <f>_xlfn.IFNA(VLOOKUP(B66,#REF!,$K$4,0),0)</f>
        <v>#REF!</v>
      </c>
      <c r="P65" s="1" t="e">
        <f>_xlfn.IFNA(VLOOKUP(B66,#REF!,$K$4,0),0)</f>
        <v>#REF!</v>
      </c>
      <c r="Q65" s="1" t="e">
        <f>_xlfn.IFNA(VLOOKUP(B66,#REF!,$K$4,0),0)</f>
        <v>#REF!</v>
      </c>
      <c r="R65" s="1" t="e">
        <f>_xlfn.IFNA(VLOOKUP(B66,#REF!,$K$4,0),0)</f>
        <v>#REF!</v>
      </c>
      <c r="S65" s="1" t="e">
        <f>_xlfn.IFNA(VLOOKUP(B66,#REF!,$K$4,0),0)</f>
        <v>#REF!</v>
      </c>
      <c r="T65" s="1" t="e">
        <f>_xlfn.IFNA(VLOOKUP(B66,#REF!,$K$4,0),0)</f>
        <v>#REF!</v>
      </c>
      <c r="U65" s="1" t="e">
        <f>_xlfn.IFNA(VLOOKUP(B66,#REF!,$K$4,0),0)</f>
        <v>#REF!</v>
      </c>
      <c r="V65" s="1" t="e">
        <f>_xlfn.IFNA(VLOOKUP(B66,#REF!,$K$4,0),0)</f>
        <v>#REF!</v>
      </c>
      <c r="W65" s="1" t="e">
        <f>_xlfn.IFNA(VLOOKUP(B66,#REF!,$K$4,0),0)</f>
        <v>#REF!</v>
      </c>
      <c r="X65" s="1" t="e">
        <f>_xlfn.IFNA(VLOOKUP(B66,#REF!,$K$4,0),0)</f>
        <v>#REF!</v>
      </c>
      <c r="Y65" s="1" t="e">
        <f>_xlfn.IFNA(VLOOKUP(B66,#REF!,$K$4,0),0)</f>
        <v>#REF!</v>
      </c>
      <c r="Z65" s="1" t="e">
        <f>_xlfn.IFNA(VLOOKUP(B66,#REF!,$K$4,0),0)</f>
        <v>#REF!</v>
      </c>
      <c r="AA65" s="1" t="e">
        <f>_xlfn.IFNA(VLOOKUP(B66,#REF!,$K$4,0),0)</f>
        <v>#REF!</v>
      </c>
      <c r="AB65" s="1" t="e">
        <f>_xlfn.IFNA(VLOOKUP(B66,#REF!,$K$4,0),0)</f>
        <v>#REF!</v>
      </c>
      <c r="AC65" s="1" t="e">
        <f>_xlfn.IFNA(VLOOKUP(B66,#REF!,$K$4,0),0)</f>
        <v>#REF!</v>
      </c>
      <c r="AD65" s="1" t="e">
        <f>_xlfn.IFNA(VLOOKUP(B66,#REF!,$K$4,0),0)</f>
        <v>#REF!</v>
      </c>
      <c r="AE65" s="1" t="e">
        <f>_xlfn.IFNA(VLOOKUP(B66,#REF!,$K$4,0),0)</f>
        <v>#REF!</v>
      </c>
      <c r="AF65" s="1" t="e">
        <f>_xlfn.IFNA(VLOOKUP(B66,#REF!,$K$4,0),0)</f>
        <v>#REF!</v>
      </c>
      <c r="AG65" s="1" t="e">
        <f>_xlfn.IFNA(VLOOKUP(B66,#REF!,$K$4,0),0)</f>
        <v>#REF!</v>
      </c>
      <c r="AH65" s="1" t="e">
        <f>_xlfn.IFNA(VLOOKUP(B66,#REF!,$K$4,0),0)</f>
        <v>#REF!</v>
      </c>
      <c r="AI65" s="1" t="e">
        <f>_xlfn.IFNA(VLOOKUP(B66,#REF!,$K$4,0),0)</f>
        <v>#REF!</v>
      </c>
    </row>
    <row r="66" spans="1:35" s="2" customFormat="1" ht="27" customHeight="1">
      <c r="A66" s="90">
        <v>46</v>
      </c>
      <c r="B66" s="36" t="e">
        <f>#REF!</f>
        <v>#REF!</v>
      </c>
      <c r="C66" s="33" t="e">
        <f>#REF!</f>
        <v>#REF!</v>
      </c>
      <c r="D66" s="36" t="e">
        <f>#REF!</f>
        <v>#REF!</v>
      </c>
      <c r="E66" s="110" t="e">
        <f>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+_xlfn.IFNA(VLOOKUP(B66,#REF!,4,0),0)</f>
        <v>#REF!</v>
      </c>
      <c r="F66" s="91" t="e">
        <f>#REF!</f>
        <v>#REF!</v>
      </c>
      <c r="G66" s="92" t="e">
        <f t="shared" si="1"/>
        <v>#REF!</v>
      </c>
      <c r="H66" s="93"/>
      <c r="I66" s="87" t="e">
        <f t="shared" si="2"/>
        <v>#REF!</v>
      </c>
      <c r="J66" s="87" t="e">
        <f t="shared" si="0"/>
        <v>#REF!</v>
      </c>
      <c r="K66" s="1" t="e">
        <f>_xlfn.IFNA(VLOOKUP(B67,#REF!,$K$4,0),0)</f>
        <v>#REF!</v>
      </c>
      <c r="L66" s="1" t="e">
        <f>_xlfn.IFNA(VLOOKUP(B67,#REF!,$K$4,0),0)</f>
        <v>#REF!</v>
      </c>
      <c r="M66" s="1" t="e">
        <f>_xlfn.IFNA(VLOOKUP(B67,#REF!,$K$4,0),0)</f>
        <v>#REF!</v>
      </c>
      <c r="N66" s="1" t="e">
        <f>_xlfn.IFNA(VLOOKUP(B67,#REF!,$K$4,0),0)</f>
        <v>#REF!</v>
      </c>
      <c r="O66" s="1" t="e">
        <f>_xlfn.IFNA(VLOOKUP(B67,#REF!,$K$4,0),0)</f>
        <v>#REF!</v>
      </c>
      <c r="P66" s="1" t="e">
        <f>_xlfn.IFNA(VLOOKUP(B67,#REF!,$K$4,0),0)</f>
        <v>#REF!</v>
      </c>
      <c r="Q66" s="1" t="e">
        <f>_xlfn.IFNA(VLOOKUP(B67,#REF!,$K$4,0),0)</f>
        <v>#REF!</v>
      </c>
      <c r="R66" s="1" t="e">
        <f>_xlfn.IFNA(VLOOKUP(B67,#REF!,$K$4,0),0)</f>
        <v>#REF!</v>
      </c>
      <c r="S66" s="1" t="e">
        <f>_xlfn.IFNA(VLOOKUP(B67,#REF!,$K$4,0),0)</f>
        <v>#REF!</v>
      </c>
      <c r="T66" s="1" t="e">
        <f>_xlfn.IFNA(VLOOKUP(B67,#REF!,$K$4,0),0)</f>
        <v>#REF!</v>
      </c>
      <c r="U66" s="1" t="e">
        <f>_xlfn.IFNA(VLOOKUP(B67,#REF!,$K$4,0),0)</f>
        <v>#REF!</v>
      </c>
      <c r="V66" s="1" t="e">
        <f>_xlfn.IFNA(VLOOKUP(B67,#REF!,$K$4,0),0)</f>
        <v>#REF!</v>
      </c>
      <c r="W66" s="1" t="e">
        <f>_xlfn.IFNA(VLOOKUP(B67,#REF!,$K$4,0),0)</f>
        <v>#REF!</v>
      </c>
      <c r="X66" s="1" t="e">
        <f>_xlfn.IFNA(VLOOKUP(B67,#REF!,$K$4,0),0)</f>
        <v>#REF!</v>
      </c>
      <c r="Y66" s="1" t="e">
        <f>_xlfn.IFNA(VLOOKUP(B67,#REF!,$K$4,0),0)</f>
        <v>#REF!</v>
      </c>
      <c r="Z66" s="1" t="e">
        <f>_xlfn.IFNA(VLOOKUP(B67,#REF!,$K$4,0),0)</f>
        <v>#REF!</v>
      </c>
      <c r="AA66" s="1" t="e">
        <f>_xlfn.IFNA(VLOOKUP(B67,#REF!,$K$4,0),0)</f>
        <v>#REF!</v>
      </c>
      <c r="AB66" s="1" t="e">
        <f>_xlfn.IFNA(VLOOKUP(B67,#REF!,$K$4,0),0)</f>
        <v>#REF!</v>
      </c>
      <c r="AC66" s="1" t="e">
        <f>_xlfn.IFNA(VLOOKUP(B67,#REF!,$K$4,0),0)</f>
        <v>#REF!</v>
      </c>
      <c r="AD66" s="1" t="e">
        <f>_xlfn.IFNA(VLOOKUP(B67,#REF!,$K$4,0),0)</f>
        <v>#REF!</v>
      </c>
      <c r="AE66" s="1" t="e">
        <f>_xlfn.IFNA(VLOOKUP(B67,#REF!,$K$4,0),0)</f>
        <v>#REF!</v>
      </c>
      <c r="AF66" s="1" t="e">
        <f>_xlfn.IFNA(VLOOKUP(B67,#REF!,$K$4,0),0)</f>
        <v>#REF!</v>
      </c>
      <c r="AG66" s="1" t="e">
        <f>_xlfn.IFNA(VLOOKUP(B67,#REF!,$K$4,0),0)</f>
        <v>#REF!</v>
      </c>
      <c r="AH66" s="1" t="e">
        <f>_xlfn.IFNA(VLOOKUP(B67,#REF!,$K$4,0),0)</f>
        <v>#REF!</v>
      </c>
      <c r="AI66" s="1" t="e">
        <f>_xlfn.IFNA(VLOOKUP(B67,#REF!,$K$4,0),0)</f>
        <v>#REF!</v>
      </c>
    </row>
    <row r="67" spans="1:35" s="2" customFormat="1" ht="27" customHeight="1">
      <c r="A67" s="90">
        <v>47</v>
      </c>
      <c r="B67" s="36" t="e">
        <f>#REF!</f>
        <v>#REF!</v>
      </c>
      <c r="C67" s="33" t="e">
        <f>#REF!</f>
        <v>#REF!</v>
      </c>
      <c r="D67" s="36" t="e">
        <f>#REF!</f>
        <v>#REF!</v>
      </c>
      <c r="E67" s="110" t="e">
        <f>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+_xlfn.IFNA(VLOOKUP(B67,#REF!,4,0),0)</f>
        <v>#REF!</v>
      </c>
      <c r="F67" s="91" t="e">
        <f>#REF!</f>
        <v>#REF!</v>
      </c>
      <c r="G67" s="92" t="e">
        <f t="shared" si="1"/>
        <v>#REF!</v>
      </c>
      <c r="H67" s="93"/>
      <c r="I67" s="87" t="e">
        <f t="shared" si="2"/>
        <v>#REF!</v>
      </c>
      <c r="J67" s="87" t="e">
        <f t="shared" si="0"/>
        <v>#REF!</v>
      </c>
      <c r="K67" s="1" t="e">
        <f>_xlfn.IFNA(VLOOKUP(B68,#REF!,$K$4,0),0)</f>
        <v>#REF!</v>
      </c>
      <c r="L67" s="1" t="e">
        <f>_xlfn.IFNA(VLOOKUP(B68,#REF!,$K$4,0),0)</f>
        <v>#REF!</v>
      </c>
      <c r="M67" s="1" t="e">
        <f>_xlfn.IFNA(VLOOKUP(B68,#REF!,$K$4,0),0)</f>
        <v>#REF!</v>
      </c>
      <c r="N67" s="1" t="e">
        <f>_xlfn.IFNA(VLOOKUP(B68,#REF!,$K$4,0),0)</f>
        <v>#REF!</v>
      </c>
      <c r="O67" s="1" t="e">
        <f>_xlfn.IFNA(VLOOKUP(B68,#REF!,$K$4,0),0)</f>
        <v>#REF!</v>
      </c>
      <c r="P67" s="1" t="e">
        <f>_xlfn.IFNA(VLOOKUP(B68,#REF!,$K$4,0),0)</f>
        <v>#REF!</v>
      </c>
      <c r="Q67" s="1" t="e">
        <f>_xlfn.IFNA(VLOOKUP(B68,#REF!,$K$4,0),0)</f>
        <v>#REF!</v>
      </c>
      <c r="R67" s="1" t="e">
        <f>_xlfn.IFNA(VLOOKUP(B68,#REF!,$K$4,0),0)</f>
        <v>#REF!</v>
      </c>
      <c r="S67" s="1" t="e">
        <f>_xlfn.IFNA(VLOOKUP(B68,#REF!,$K$4,0),0)</f>
        <v>#REF!</v>
      </c>
      <c r="T67" s="1" t="e">
        <f>_xlfn.IFNA(VLOOKUP(B68,#REF!,$K$4,0),0)</f>
        <v>#REF!</v>
      </c>
      <c r="U67" s="1" t="e">
        <f>_xlfn.IFNA(VLOOKUP(B68,#REF!,$K$4,0),0)</f>
        <v>#REF!</v>
      </c>
      <c r="V67" s="1" t="e">
        <f>_xlfn.IFNA(VLOOKUP(B68,#REF!,$K$4,0),0)</f>
        <v>#REF!</v>
      </c>
      <c r="W67" s="1" t="e">
        <f>_xlfn.IFNA(VLOOKUP(B68,#REF!,$K$4,0),0)</f>
        <v>#REF!</v>
      </c>
      <c r="X67" s="1" t="e">
        <f>_xlfn.IFNA(VLOOKUP(B68,#REF!,$K$4,0),0)</f>
        <v>#REF!</v>
      </c>
      <c r="Y67" s="1" t="e">
        <f>_xlfn.IFNA(VLOOKUP(B68,#REF!,$K$4,0),0)</f>
        <v>#REF!</v>
      </c>
      <c r="Z67" s="1" t="e">
        <f>_xlfn.IFNA(VLOOKUP(B68,#REF!,$K$4,0),0)</f>
        <v>#REF!</v>
      </c>
      <c r="AA67" s="1" t="e">
        <f>_xlfn.IFNA(VLOOKUP(B68,#REF!,$K$4,0),0)</f>
        <v>#REF!</v>
      </c>
      <c r="AB67" s="1" t="e">
        <f>_xlfn.IFNA(VLOOKUP(B68,#REF!,$K$4,0),0)</f>
        <v>#REF!</v>
      </c>
      <c r="AC67" s="1" t="e">
        <f>_xlfn.IFNA(VLOOKUP(B68,#REF!,$K$4,0),0)</f>
        <v>#REF!</v>
      </c>
      <c r="AD67" s="1" t="e">
        <f>_xlfn.IFNA(VLOOKUP(B68,#REF!,$K$4,0),0)</f>
        <v>#REF!</v>
      </c>
      <c r="AE67" s="1" t="e">
        <f>_xlfn.IFNA(VLOOKUP(B68,#REF!,$K$4,0),0)</f>
        <v>#REF!</v>
      </c>
      <c r="AF67" s="1" t="e">
        <f>_xlfn.IFNA(VLOOKUP(B68,#REF!,$K$4,0),0)</f>
        <v>#REF!</v>
      </c>
      <c r="AG67" s="1" t="e">
        <f>_xlfn.IFNA(VLOOKUP(B68,#REF!,$K$4,0),0)</f>
        <v>#REF!</v>
      </c>
      <c r="AH67" s="1" t="e">
        <f>_xlfn.IFNA(VLOOKUP(B68,#REF!,$K$4,0),0)</f>
        <v>#REF!</v>
      </c>
      <c r="AI67" s="1" t="e">
        <f>_xlfn.IFNA(VLOOKUP(B68,#REF!,$K$4,0),0)</f>
        <v>#REF!</v>
      </c>
    </row>
    <row r="68" spans="1:35" s="2" customFormat="1" ht="27" customHeight="1">
      <c r="A68" s="90">
        <v>48</v>
      </c>
      <c r="B68" s="36" t="e">
        <f>#REF!</f>
        <v>#REF!</v>
      </c>
      <c r="C68" s="33" t="e">
        <f>#REF!</f>
        <v>#REF!</v>
      </c>
      <c r="D68" s="36" t="e">
        <f>#REF!</f>
        <v>#REF!</v>
      </c>
      <c r="E68" s="110" t="e">
        <f>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+_xlfn.IFNA(VLOOKUP(B68,#REF!,4,0),0)</f>
        <v>#REF!</v>
      </c>
      <c r="F68" s="91" t="e">
        <f>#REF!</f>
        <v>#REF!</v>
      </c>
      <c r="G68" s="92" t="e">
        <f t="shared" si="1"/>
        <v>#REF!</v>
      </c>
      <c r="H68" s="93"/>
      <c r="I68" s="87" t="e">
        <f t="shared" si="2"/>
        <v>#REF!</v>
      </c>
      <c r="J68" s="87" t="e">
        <f t="shared" si="0"/>
        <v>#REF!</v>
      </c>
      <c r="K68" s="1" t="e">
        <f>_xlfn.IFNA(VLOOKUP(B69,#REF!,$K$4,0),0)</f>
        <v>#REF!</v>
      </c>
      <c r="L68" s="1" t="e">
        <f>_xlfn.IFNA(VLOOKUP(B69,#REF!,$K$4,0),0)</f>
        <v>#REF!</v>
      </c>
      <c r="M68" s="1" t="e">
        <f>_xlfn.IFNA(VLOOKUP(B69,#REF!,$K$4,0),0)</f>
        <v>#REF!</v>
      </c>
      <c r="N68" s="1" t="e">
        <f>_xlfn.IFNA(VLOOKUP(B69,#REF!,$K$4,0),0)</f>
        <v>#REF!</v>
      </c>
      <c r="O68" s="1" t="e">
        <f>_xlfn.IFNA(VLOOKUP(B69,#REF!,$K$4,0),0)</f>
        <v>#REF!</v>
      </c>
      <c r="P68" s="1" t="e">
        <f>_xlfn.IFNA(VLOOKUP(B69,#REF!,$K$4,0),0)</f>
        <v>#REF!</v>
      </c>
      <c r="Q68" s="1" t="e">
        <f>_xlfn.IFNA(VLOOKUP(B69,#REF!,$K$4,0),0)</f>
        <v>#REF!</v>
      </c>
      <c r="R68" s="1" t="e">
        <f>_xlfn.IFNA(VLOOKUP(B69,#REF!,$K$4,0),0)</f>
        <v>#REF!</v>
      </c>
      <c r="S68" s="1" t="e">
        <f>_xlfn.IFNA(VLOOKUP(B69,#REF!,$K$4,0),0)</f>
        <v>#REF!</v>
      </c>
      <c r="T68" s="1" t="e">
        <f>_xlfn.IFNA(VLOOKUP(B69,#REF!,$K$4,0),0)</f>
        <v>#REF!</v>
      </c>
      <c r="U68" s="1" t="e">
        <f>_xlfn.IFNA(VLOOKUP(B69,#REF!,$K$4,0),0)</f>
        <v>#REF!</v>
      </c>
      <c r="V68" s="1" t="e">
        <f>_xlfn.IFNA(VLOOKUP(B69,#REF!,$K$4,0),0)</f>
        <v>#REF!</v>
      </c>
      <c r="W68" s="1" t="e">
        <f>_xlfn.IFNA(VLOOKUP(B69,#REF!,$K$4,0),0)</f>
        <v>#REF!</v>
      </c>
      <c r="X68" s="1" t="e">
        <f>_xlfn.IFNA(VLOOKUP(B69,#REF!,$K$4,0),0)</f>
        <v>#REF!</v>
      </c>
      <c r="Y68" s="1" t="e">
        <f>_xlfn.IFNA(VLOOKUP(B69,#REF!,$K$4,0),0)</f>
        <v>#REF!</v>
      </c>
      <c r="Z68" s="1" t="e">
        <f>_xlfn.IFNA(VLOOKUP(B69,#REF!,$K$4,0),0)</f>
        <v>#REF!</v>
      </c>
      <c r="AA68" s="1" t="e">
        <f>_xlfn.IFNA(VLOOKUP(B69,#REF!,$K$4,0),0)</f>
        <v>#REF!</v>
      </c>
      <c r="AB68" s="1" t="e">
        <f>_xlfn.IFNA(VLOOKUP(B69,#REF!,$K$4,0),0)</f>
        <v>#REF!</v>
      </c>
      <c r="AC68" s="1" t="e">
        <f>_xlfn.IFNA(VLOOKUP(B69,#REF!,$K$4,0),0)</f>
        <v>#REF!</v>
      </c>
      <c r="AD68" s="1" t="e">
        <f>_xlfn.IFNA(VLOOKUP(B69,#REF!,$K$4,0),0)</f>
        <v>#REF!</v>
      </c>
      <c r="AE68" s="1" t="e">
        <f>_xlfn.IFNA(VLOOKUP(B69,#REF!,$K$4,0),0)</f>
        <v>#REF!</v>
      </c>
      <c r="AF68" s="1" t="e">
        <f>_xlfn.IFNA(VLOOKUP(B69,#REF!,$K$4,0),0)</f>
        <v>#REF!</v>
      </c>
      <c r="AG68" s="1" t="e">
        <f>_xlfn.IFNA(VLOOKUP(B69,#REF!,$K$4,0),0)</f>
        <v>#REF!</v>
      </c>
      <c r="AH68" s="1" t="e">
        <f>_xlfn.IFNA(VLOOKUP(B69,#REF!,$K$4,0),0)</f>
        <v>#REF!</v>
      </c>
      <c r="AI68" s="1" t="e">
        <f>_xlfn.IFNA(VLOOKUP(B69,#REF!,$K$4,0),0)</f>
        <v>#REF!</v>
      </c>
    </row>
    <row r="69" spans="1:35" s="2" customFormat="1" ht="27" customHeight="1">
      <c r="A69" s="90">
        <v>49</v>
      </c>
      <c r="B69" s="36" t="e">
        <f>#REF!</f>
        <v>#REF!</v>
      </c>
      <c r="C69" s="33" t="e">
        <f>#REF!</f>
        <v>#REF!</v>
      </c>
      <c r="D69" s="36" t="e">
        <f>#REF!</f>
        <v>#REF!</v>
      </c>
      <c r="E69" s="110" t="e">
        <f>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+_xlfn.IFNA(VLOOKUP(B69,#REF!,4,0),0)</f>
        <v>#REF!</v>
      </c>
      <c r="F69" s="91" t="e">
        <f>#REF!</f>
        <v>#REF!</v>
      </c>
      <c r="G69" s="92" t="e">
        <f t="shared" si="1"/>
        <v>#REF!</v>
      </c>
      <c r="H69" s="93"/>
      <c r="I69" s="87" t="e">
        <f t="shared" si="2"/>
        <v>#REF!</v>
      </c>
      <c r="J69" s="87" t="e">
        <f t="shared" si="0"/>
        <v>#REF!</v>
      </c>
      <c r="K69" s="1" t="e">
        <f>_xlfn.IFNA(VLOOKUP(B70,#REF!,$K$4,0),0)</f>
        <v>#REF!</v>
      </c>
      <c r="L69" s="1" t="e">
        <f>_xlfn.IFNA(VLOOKUP(B70,#REF!,$K$4,0),0)</f>
        <v>#REF!</v>
      </c>
      <c r="M69" s="1" t="e">
        <f>_xlfn.IFNA(VLOOKUP(B70,#REF!,$K$4,0),0)</f>
        <v>#REF!</v>
      </c>
      <c r="N69" s="1" t="e">
        <f>_xlfn.IFNA(VLOOKUP(B70,#REF!,$K$4,0),0)</f>
        <v>#REF!</v>
      </c>
      <c r="O69" s="1" t="e">
        <f>_xlfn.IFNA(VLOOKUP(B70,#REF!,$K$4,0),0)</f>
        <v>#REF!</v>
      </c>
      <c r="P69" s="1" t="e">
        <f>_xlfn.IFNA(VLOOKUP(B70,#REF!,$K$4,0),0)</f>
        <v>#REF!</v>
      </c>
      <c r="Q69" s="1" t="e">
        <f>_xlfn.IFNA(VLOOKUP(B70,#REF!,$K$4,0),0)</f>
        <v>#REF!</v>
      </c>
      <c r="R69" s="1" t="e">
        <f>_xlfn.IFNA(VLOOKUP(B70,#REF!,$K$4,0),0)</f>
        <v>#REF!</v>
      </c>
      <c r="S69" s="1" t="e">
        <f>_xlfn.IFNA(VLOOKUP(B70,#REF!,$K$4,0),0)</f>
        <v>#REF!</v>
      </c>
      <c r="T69" s="1" t="e">
        <f>_xlfn.IFNA(VLOOKUP(B70,#REF!,$K$4,0),0)</f>
        <v>#REF!</v>
      </c>
      <c r="U69" s="1" t="e">
        <f>_xlfn.IFNA(VLOOKUP(B70,#REF!,$K$4,0),0)</f>
        <v>#REF!</v>
      </c>
      <c r="V69" s="1" t="e">
        <f>_xlfn.IFNA(VLOOKUP(B70,#REF!,$K$4,0),0)</f>
        <v>#REF!</v>
      </c>
      <c r="W69" s="1" t="e">
        <f>_xlfn.IFNA(VLOOKUP(B70,#REF!,$K$4,0),0)</f>
        <v>#REF!</v>
      </c>
      <c r="X69" s="1" t="e">
        <f>_xlfn.IFNA(VLOOKUP(B70,#REF!,$K$4,0),0)</f>
        <v>#REF!</v>
      </c>
      <c r="Y69" s="1" t="e">
        <f>_xlfn.IFNA(VLOOKUP(B70,#REF!,$K$4,0),0)</f>
        <v>#REF!</v>
      </c>
      <c r="Z69" s="1" t="e">
        <f>_xlfn.IFNA(VLOOKUP(B70,#REF!,$K$4,0),0)</f>
        <v>#REF!</v>
      </c>
      <c r="AA69" s="1" t="e">
        <f>_xlfn.IFNA(VLOOKUP(B70,#REF!,$K$4,0),0)</f>
        <v>#REF!</v>
      </c>
      <c r="AB69" s="1" t="e">
        <f>_xlfn.IFNA(VLOOKUP(B70,#REF!,$K$4,0),0)</f>
        <v>#REF!</v>
      </c>
      <c r="AC69" s="1" t="e">
        <f>_xlfn.IFNA(VLOOKUP(B70,#REF!,$K$4,0),0)</f>
        <v>#REF!</v>
      </c>
      <c r="AD69" s="1" t="e">
        <f>_xlfn.IFNA(VLOOKUP(B70,#REF!,$K$4,0),0)</f>
        <v>#REF!</v>
      </c>
      <c r="AE69" s="1" t="e">
        <f>_xlfn.IFNA(VLOOKUP(B70,#REF!,$K$4,0),0)</f>
        <v>#REF!</v>
      </c>
      <c r="AF69" s="1" t="e">
        <f>_xlfn.IFNA(VLOOKUP(B70,#REF!,$K$4,0),0)</f>
        <v>#REF!</v>
      </c>
      <c r="AG69" s="1" t="e">
        <f>_xlfn.IFNA(VLOOKUP(B70,#REF!,$K$4,0),0)</f>
        <v>#REF!</v>
      </c>
      <c r="AH69" s="1" t="e">
        <f>_xlfn.IFNA(VLOOKUP(B70,#REF!,$K$4,0),0)</f>
        <v>#REF!</v>
      </c>
      <c r="AI69" s="1" t="e">
        <f>_xlfn.IFNA(VLOOKUP(B70,#REF!,$K$4,0),0)</f>
        <v>#REF!</v>
      </c>
    </row>
    <row r="70" spans="1:35">
      <c r="A70" s="73"/>
      <c r="B70" s="32" t="s">
        <v>100</v>
      </c>
      <c r="C70" s="74" t="s">
        <v>65</v>
      </c>
      <c r="D70" s="36" t="e">
        <f>#REF!</f>
        <v>#REF!</v>
      </c>
      <c r="E70" s="110"/>
      <c r="F70" s="72"/>
      <c r="G70" s="38" t="e">
        <f>SUM(G51:G69)</f>
        <v>#REF!</v>
      </c>
      <c r="H70" s="31"/>
      <c r="I70" s="87" t="e">
        <f t="shared" si="2"/>
        <v>#REF!</v>
      </c>
      <c r="J70" s="87" t="e">
        <f t="shared" si="0"/>
        <v>#REF!</v>
      </c>
      <c r="K70" s="1" t="e">
        <f>_xlfn.IFNA(VLOOKUP(B71,#REF!,$K$4,0),0)</f>
        <v>#REF!</v>
      </c>
      <c r="L70" s="1" t="e">
        <f>_xlfn.IFNA(VLOOKUP(B71,#REF!,$K$4,0),0)</f>
        <v>#REF!</v>
      </c>
      <c r="M70" s="1" t="e">
        <f>_xlfn.IFNA(VLOOKUP(B71,#REF!,$K$4,0),0)</f>
        <v>#REF!</v>
      </c>
      <c r="N70" s="1" t="e">
        <f>_xlfn.IFNA(VLOOKUP(B71,#REF!,$K$4,0),0)</f>
        <v>#REF!</v>
      </c>
      <c r="O70" s="1" t="e">
        <f>_xlfn.IFNA(VLOOKUP(B71,#REF!,$K$4,0),0)</f>
        <v>#REF!</v>
      </c>
      <c r="P70" s="1" t="e">
        <f>_xlfn.IFNA(VLOOKUP(B71,#REF!,$K$4,0),0)</f>
        <v>#REF!</v>
      </c>
      <c r="Q70" s="1" t="e">
        <f>_xlfn.IFNA(VLOOKUP(B71,#REF!,$K$4,0),0)</f>
        <v>#REF!</v>
      </c>
      <c r="R70" s="1" t="e">
        <f>_xlfn.IFNA(VLOOKUP(B71,#REF!,$K$4,0),0)</f>
        <v>#REF!</v>
      </c>
      <c r="S70" s="1" t="e">
        <f>_xlfn.IFNA(VLOOKUP(B71,#REF!,$K$4,0),0)</f>
        <v>#REF!</v>
      </c>
      <c r="T70" s="1" t="e">
        <f>_xlfn.IFNA(VLOOKUP(B71,#REF!,$K$4,0),0)</f>
        <v>#REF!</v>
      </c>
      <c r="U70" s="1" t="e">
        <f>_xlfn.IFNA(VLOOKUP(B71,#REF!,$K$4,0),0)</f>
        <v>#REF!</v>
      </c>
      <c r="V70" s="1" t="e">
        <f>_xlfn.IFNA(VLOOKUP(B71,#REF!,$K$4,0),0)</f>
        <v>#REF!</v>
      </c>
      <c r="W70" s="1" t="e">
        <f>_xlfn.IFNA(VLOOKUP(B71,#REF!,$K$4,0),0)</f>
        <v>#REF!</v>
      </c>
      <c r="X70" s="1" t="e">
        <f>_xlfn.IFNA(VLOOKUP(B71,#REF!,$K$4,0),0)</f>
        <v>#REF!</v>
      </c>
      <c r="Y70" s="1" t="e">
        <f>_xlfn.IFNA(VLOOKUP(B71,#REF!,$K$4,0),0)</f>
        <v>#REF!</v>
      </c>
      <c r="Z70" s="1" t="e">
        <f>_xlfn.IFNA(VLOOKUP(B71,#REF!,$K$4,0),0)</f>
        <v>#REF!</v>
      </c>
      <c r="AA70" s="1" t="e">
        <f>_xlfn.IFNA(VLOOKUP(B71,#REF!,$K$4,0),0)</f>
        <v>#REF!</v>
      </c>
      <c r="AB70" s="1" t="e">
        <f>_xlfn.IFNA(VLOOKUP(B71,#REF!,$K$4,0),0)</f>
        <v>#REF!</v>
      </c>
      <c r="AC70" s="1" t="e">
        <f>_xlfn.IFNA(VLOOKUP(B71,#REF!,$K$4,0),0)</f>
        <v>#REF!</v>
      </c>
      <c r="AD70" s="1" t="e">
        <f>_xlfn.IFNA(VLOOKUP(B71,#REF!,$K$4,0),0)</f>
        <v>#REF!</v>
      </c>
      <c r="AE70" s="1" t="e">
        <f>_xlfn.IFNA(VLOOKUP(B71,#REF!,$K$4,0),0)</f>
        <v>#REF!</v>
      </c>
      <c r="AF70" s="1" t="e">
        <f>_xlfn.IFNA(VLOOKUP(B71,#REF!,$K$4,0),0)</f>
        <v>#REF!</v>
      </c>
      <c r="AG70" s="1" t="e">
        <f>_xlfn.IFNA(VLOOKUP(B71,#REF!,$K$4,0),0)</f>
        <v>#REF!</v>
      </c>
      <c r="AH70" s="1" t="e">
        <f>_xlfn.IFNA(VLOOKUP(B71,#REF!,$K$4,0),0)</f>
        <v>#REF!</v>
      </c>
      <c r="AI70" s="1" t="e">
        <f>_xlfn.IFNA(VLOOKUP(B71,#REF!,$K$4,0),0)</f>
        <v>#REF!</v>
      </c>
    </row>
    <row r="71" spans="1:35">
      <c r="A71" s="63"/>
      <c r="B71" s="32" t="s">
        <v>100</v>
      </c>
      <c r="C71" s="60" t="s">
        <v>58</v>
      </c>
      <c r="D71" s="36" t="e">
        <f>#REF!</f>
        <v>#REF!</v>
      </c>
      <c r="E71" s="110"/>
      <c r="F71" s="57"/>
      <c r="G71" s="58"/>
      <c r="H71" s="31"/>
      <c r="I71" s="87" t="e">
        <f t="shared" ref="I71:I100" si="3">SUM(K71:AI71)</f>
        <v>#REF!</v>
      </c>
      <c r="J71" s="87" t="e">
        <f t="shared" ref="J71:J100" si="4">I71=G72</f>
        <v>#REF!</v>
      </c>
      <c r="K71" s="1" t="e">
        <f>_xlfn.IFNA(VLOOKUP(B72,#REF!,$K$4,0),0)</f>
        <v>#REF!</v>
      </c>
      <c r="L71" s="1" t="e">
        <f>_xlfn.IFNA(VLOOKUP(B72,#REF!,$K$4,0),0)</f>
        <v>#REF!</v>
      </c>
      <c r="M71" s="1" t="e">
        <f>_xlfn.IFNA(VLOOKUP(B72,#REF!,$K$4,0),0)</f>
        <v>#REF!</v>
      </c>
      <c r="N71" s="1" t="e">
        <f>_xlfn.IFNA(VLOOKUP(B72,#REF!,$K$4,0),0)</f>
        <v>#REF!</v>
      </c>
      <c r="O71" s="1" t="e">
        <f>_xlfn.IFNA(VLOOKUP(B72,#REF!,$K$4,0),0)</f>
        <v>#REF!</v>
      </c>
      <c r="P71" s="1" t="e">
        <f>_xlfn.IFNA(VLOOKUP(B72,#REF!,$K$4,0),0)</f>
        <v>#REF!</v>
      </c>
      <c r="Q71" s="1" t="e">
        <f>_xlfn.IFNA(VLOOKUP(B72,#REF!,$K$4,0),0)</f>
        <v>#REF!</v>
      </c>
      <c r="R71" s="1" t="e">
        <f>_xlfn.IFNA(VLOOKUP(B72,#REF!,$K$4,0),0)</f>
        <v>#REF!</v>
      </c>
      <c r="S71" s="1" t="e">
        <f>_xlfn.IFNA(VLOOKUP(B72,#REF!,$K$4,0),0)</f>
        <v>#REF!</v>
      </c>
      <c r="T71" s="1" t="e">
        <f>_xlfn.IFNA(VLOOKUP(B72,#REF!,$K$4,0),0)</f>
        <v>#REF!</v>
      </c>
      <c r="U71" s="1" t="e">
        <f>_xlfn.IFNA(VLOOKUP(B72,#REF!,$K$4,0),0)</f>
        <v>#REF!</v>
      </c>
      <c r="V71" s="1" t="e">
        <f>_xlfn.IFNA(VLOOKUP(B72,#REF!,$K$4,0),0)</f>
        <v>#REF!</v>
      </c>
      <c r="W71" s="1" t="e">
        <f>_xlfn.IFNA(VLOOKUP(B72,#REF!,$K$4,0),0)</f>
        <v>#REF!</v>
      </c>
      <c r="X71" s="1" t="e">
        <f>_xlfn.IFNA(VLOOKUP(B72,#REF!,$K$4,0),0)</f>
        <v>#REF!</v>
      </c>
      <c r="Y71" s="1" t="e">
        <f>_xlfn.IFNA(VLOOKUP(B72,#REF!,$K$4,0),0)</f>
        <v>#REF!</v>
      </c>
      <c r="Z71" s="1" t="e">
        <f>_xlfn.IFNA(VLOOKUP(B72,#REF!,$K$4,0),0)</f>
        <v>#REF!</v>
      </c>
      <c r="AA71" s="1" t="e">
        <f>_xlfn.IFNA(VLOOKUP(B72,#REF!,$K$4,0),0)</f>
        <v>#REF!</v>
      </c>
      <c r="AB71" s="1" t="e">
        <f>_xlfn.IFNA(VLOOKUP(B72,#REF!,$K$4,0),0)</f>
        <v>#REF!</v>
      </c>
      <c r="AC71" s="1" t="e">
        <f>_xlfn.IFNA(VLOOKUP(B72,#REF!,$K$4,0),0)</f>
        <v>#REF!</v>
      </c>
      <c r="AD71" s="1" t="e">
        <f>_xlfn.IFNA(VLOOKUP(B72,#REF!,$K$4,0),0)</f>
        <v>#REF!</v>
      </c>
      <c r="AE71" s="1" t="e">
        <f>_xlfn.IFNA(VLOOKUP(B72,#REF!,$K$4,0),0)</f>
        <v>#REF!</v>
      </c>
      <c r="AF71" s="1" t="e">
        <f>_xlfn.IFNA(VLOOKUP(B72,#REF!,$K$4,0),0)</f>
        <v>#REF!</v>
      </c>
      <c r="AG71" s="1" t="e">
        <f>_xlfn.IFNA(VLOOKUP(B72,#REF!,$K$4,0),0)</f>
        <v>#REF!</v>
      </c>
      <c r="AH71" s="1" t="e">
        <f>_xlfn.IFNA(VLOOKUP(B72,#REF!,$K$4,0),0)</f>
        <v>#REF!</v>
      </c>
      <c r="AI71" s="1" t="e">
        <f>_xlfn.IFNA(VLOOKUP(B72,#REF!,$K$4,0),0)</f>
        <v>#REF!</v>
      </c>
    </row>
    <row r="72" spans="1:35">
      <c r="A72" s="62">
        <v>50</v>
      </c>
      <c r="B72" s="32" t="e">
        <f>#REF!</f>
        <v>#REF!</v>
      </c>
      <c r="C72" s="33" t="e">
        <f>#REF!</f>
        <v>#REF!</v>
      </c>
      <c r="D72" s="36" t="e">
        <f>#REF!</f>
        <v>#REF!</v>
      </c>
      <c r="E72" s="110" t="e">
        <f>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+_xlfn.IFNA(VLOOKUP(B72,#REF!,4,0),0)</f>
        <v>#REF!</v>
      </c>
      <c r="F72" s="49" t="e">
        <f>#REF!</f>
        <v>#REF!</v>
      </c>
      <c r="G72" s="34" t="e">
        <f t="shared" si="1"/>
        <v>#REF!</v>
      </c>
      <c r="H72" s="31"/>
      <c r="I72" s="87" t="e">
        <f t="shared" si="3"/>
        <v>#REF!</v>
      </c>
      <c r="J72" s="87" t="e">
        <f t="shared" si="4"/>
        <v>#REF!</v>
      </c>
      <c r="K72" s="1" t="e">
        <f>_xlfn.IFNA(VLOOKUP(B73,#REF!,$K$4,0),0)</f>
        <v>#REF!</v>
      </c>
      <c r="L72" s="1" t="e">
        <f>_xlfn.IFNA(VLOOKUP(B73,#REF!,$K$4,0),0)</f>
        <v>#REF!</v>
      </c>
      <c r="M72" s="1" t="e">
        <f>_xlfn.IFNA(VLOOKUP(B73,#REF!,$K$4,0),0)</f>
        <v>#REF!</v>
      </c>
      <c r="N72" s="1" t="e">
        <f>_xlfn.IFNA(VLOOKUP(B73,#REF!,$K$4,0),0)</f>
        <v>#REF!</v>
      </c>
      <c r="O72" s="1" t="e">
        <f>_xlfn.IFNA(VLOOKUP(B73,#REF!,$K$4,0),0)</f>
        <v>#REF!</v>
      </c>
      <c r="P72" s="1" t="e">
        <f>_xlfn.IFNA(VLOOKUP(B73,#REF!,$K$4,0),0)</f>
        <v>#REF!</v>
      </c>
      <c r="Q72" s="1" t="e">
        <f>_xlfn.IFNA(VLOOKUP(B73,#REF!,$K$4,0),0)</f>
        <v>#REF!</v>
      </c>
      <c r="R72" s="1" t="e">
        <f>_xlfn.IFNA(VLOOKUP(B73,#REF!,$K$4,0),0)</f>
        <v>#REF!</v>
      </c>
      <c r="S72" s="1" t="e">
        <f>_xlfn.IFNA(VLOOKUP(B73,#REF!,$K$4,0),0)</f>
        <v>#REF!</v>
      </c>
      <c r="T72" s="1" t="e">
        <f>_xlfn.IFNA(VLOOKUP(B73,#REF!,$K$4,0),0)</f>
        <v>#REF!</v>
      </c>
      <c r="U72" s="1" t="e">
        <f>_xlfn.IFNA(VLOOKUP(B73,#REF!,$K$4,0),0)</f>
        <v>#REF!</v>
      </c>
      <c r="V72" s="1" t="e">
        <f>_xlfn.IFNA(VLOOKUP(B73,#REF!,$K$4,0),0)</f>
        <v>#REF!</v>
      </c>
      <c r="W72" s="1" t="e">
        <f>_xlfn.IFNA(VLOOKUP(B73,#REF!,$K$4,0),0)</f>
        <v>#REF!</v>
      </c>
      <c r="X72" s="1" t="e">
        <f>_xlfn.IFNA(VLOOKUP(B73,#REF!,$K$4,0),0)</f>
        <v>#REF!</v>
      </c>
      <c r="Y72" s="1" t="e">
        <f>_xlfn.IFNA(VLOOKUP(B73,#REF!,$K$4,0),0)</f>
        <v>#REF!</v>
      </c>
      <c r="Z72" s="1" t="e">
        <f>_xlfn.IFNA(VLOOKUP(B73,#REF!,$K$4,0),0)</f>
        <v>#REF!</v>
      </c>
      <c r="AA72" s="1" t="e">
        <f>_xlfn.IFNA(VLOOKUP(B73,#REF!,$K$4,0),0)</f>
        <v>#REF!</v>
      </c>
      <c r="AB72" s="1" t="e">
        <f>_xlfn.IFNA(VLOOKUP(B73,#REF!,$K$4,0),0)</f>
        <v>#REF!</v>
      </c>
      <c r="AC72" s="1" t="e">
        <f>_xlfn.IFNA(VLOOKUP(B73,#REF!,$K$4,0),0)</f>
        <v>#REF!</v>
      </c>
      <c r="AD72" s="1" t="e">
        <f>_xlfn.IFNA(VLOOKUP(B73,#REF!,$K$4,0),0)</f>
        <v>#REF!</v>
      </c>
      <c r="AE72" s="1" t="e">
        <f>_xlfn.IFNA(VLOOKUP(B73,#REF!,$K$4,0),0)</f>
        <v>#REF!</v>
      </c>
      <c r="AF72" s="1" t="e">
        <f>_xlfn.IFNA(VLOOKUP(B73,#REF!,$K$4,0),0)</f>
        <v>#REF!</v>
      </c>
      <c r="AG72" s="1" t="e">
        <f>_xlfn.IFNA(VLOOKUP(B73,#REF!,$K$4,0),0)</f>
        <v>#REF!</v>
      </c>
      <c r="AH72" s="1" t="e">
        <f>_xlfn.IFNA(VLOOKUP(B73,#REF!,$K$4,0),0)</f>
        <v>#REF!</v>
      </c>
      <c r="AI72" s="1" t="e">
        <f>_xlfn.IFNA(VLOOKUP(B73,#REF!,$K$4,0),0)</f>
        <v>#REF!</v>
      </c>
    </row>
    <row r="73" spans="1:35">
      <c r="A73" s="62">
        <v>51</v>
      </c>
      <c r="B73" s="32" t="e">
        <f>#REF!</f>
        <v>#REF!</v>
      </c>
      <c r="C73" s="33" t="e">
        <f>#REF!</f>
        <v>#REF!</v>
      </c>
      <c r="D73" s="36" t="e">
        <f>#REF!</f>
        <v>#REF!</v>
      </c>
      <c r="E73" s="110" t="e">
        <f>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+_xlfn.IFNA(VLOOKUP(B73,#REF!,4,0),0)</f>
        <v>#REF!</v>
      </c>
      <c r="F73" s="49" t="e">
        <f>#REF!</f>
        <v>#REF!</v>
      </c>
      <c r="G73" s="34" t="e">
        <f t="shared" si="1"/>
        <v>#REF!</v>
      </c>
      <c r="H73" s="31"/>
      <c r="I73" s="87" t="e">
        <f t="shared" si="3"/>
        <v>#REF!</v>
      </c>
      <c r="J73" s="87" t="e">
        <f t="shared" si="4"/>
        <v>#REF!</v>
      </c>
      <c r="K73" s="1" t="e">
        <f>_xlfn.IFNA(VLOOKUP(B74,#REF!,$K$4,0),0)</f>
        <v>#REF!</v>
      </c>
      <c r="L73" s="1" t="e">
        <f>_xlfn.IFNA(VLOOKUP(B74,#REF!,$K$4,0),0)</f>
        <v>#REF!</v>
      </c>
      <c r="M73" s="1" t="e">
        <f>_xlfn.IFNA(VLOOKUP(B74,#REF!,$K$4,0),0)</f>
        <v>#REF!</v>
      </c>
      <c r="N73" s="1" t="e">
        <f>_xlfn.IFNA(VLOOKUP(B74,#REF!,$K$4,0),0)</f>
        <v>#REF!</v>
      </c>
      <c r="O73" s="1" t="e">
        <f>_xlfn.IFNA(VLOOKUP(B74,#REF!,$K$4,0),0)</f>
        <v>#REF!</v>
      </c>
      <c r="P73" s="1" t="e">
        <f>_xlfn.IFNA(VLOOKUP(B74,#REF!,$K$4,0),0)</f>
        <v>#REF!</v>
      </c>
      <c r="Q73" s="1" t="e">
        <f>_xlfn.IFNA(VLOOKUP(B74,#REF!,$K$4,0),0)</f>
        <v>#REF!</v>
      </c>
      <c r="R73" s="1" t="e">
        <f>_xlfn.IFNA(VLOOKUP(B74,#REF!,$K$4,0),0)</f>
        <v>#REF!</v>
      </c>
      <c r="S73" s="1" t="e">
        <f>_xlfn.IFNA(VLOOKUP(B74,#REF!,$K$4,0),0)</f>
        <v>#REF!</v>
      </c>
      <c r="T73" s="1" t="e">
        <f>_xlfn.IFNA(VLOOKUP(B74,#REF!,$K$4,0),0)</f>
        <v>#REF!</v>
      </c>
      <c r="U73" s="1" t="e">
        <f>_xlfn.IFNA(VLOOKUP(B74,#REF!,$K$4,0),0)</f>
        <v>#REF!</v>
      </c>
      <c r="V73" s="1" t="e">
        <f>_xlfn.IFNA(VLOOKUP(B74,#REF!,$K$4,0),0)</f>
        <v>#REF!</v>
      </c>
      <c r="W73" s="1" t="e">
        <f>_xlfn.IFNA(VLOOKUP(B74,#REF!,$K$4,0),0)</f>
        <v>#REF!</v>
      </c>
      <c r="X73" s="1" t="e">
        <f>_xlfn.IFNA(VLOOKUP(B74,#REF!,$K$4,0),0)</f>
        <v>#REF!</v>
      </c>
      <c r="Y73" s="1" t="e">
        <f>_xlfn.IFNA(VLOOKUP(B74,#REF!,$K$4,0),0)</f>
        <v>#REF!</v>
      </c>
      <c r="Z73" s="1" t="e">
        <f>_xlfn.IFNA(VLOOKUP(B74,#REF!,$K$4,0),0)</f>
        <v>#REF!</v>
      </c>
      <c r="AA73" s="1" t="e">
        <f>_xlfn.IFNA(VLOOKUP(B74,#REF!,$K$4,0),0)</f>
        <v>#REF!</v>
      </c>
      <c r="AB73" s="1" t="e">
        <f>_xlfn.IFNA(VLOOKUP(B74,#REF!,$K$4,0),0)</f>
        <v>#REF!</v>
      </c>
      <c r="AC73" s="1" t="e">
        <f>_xlfn.IFNA(VLOOKUP(B74,#REF!,$K$4,0),0)</f>
        <v>#REF!</v>
      </c>
      <c r="AD73" s="1" t="e">
        <f>_xlfn.IFNA(VLOOKUP(B74,#REF!,$K$4,0),0)</f>
        <v>#REF!</v>
      </c>
      <c r="AE73" s="1" t="e">
        <f>_xlfn.IFNA(VLOOKUP(B74,#REF!,$K$4,0),0)</f>
        <v>#REF!</v>
      </c>
      <c r="AF73" s="1" t="e">
        <f>_xlfn.IFNA(VLOOKUP(B74,#REF!,$K$4,0),0)</f>
        <v>#REF!</v>
      </c>
      <c r="AG73" s="1" t="e">
        <f>_xlfn.IFNA(VLOOKUP(B74,#REF!,$K$4,0),0)</f>
        <v>#REF!</v>
      </c>
      <c r="AH73" s="1" t="e">
        <f>_xlfn.IFNA(VLOOKUP(B74,#REF!,$K$4,0),0)</f>
        <v>#REF!</v>
      </c>
      <c r="AI73" s="1" t="e">
        <f>_xlfn.IFNA(VLOOKUP(B74,#REF!,$K$4,0),0)</f>
        <v>#REF!</v>
      </c>
    </row>
    <row r="74" spans="1:35">
      <c r="A74" s="62">
        <v>52</v>
      </c>
      <c r="B74" s="32" t="e">
        <f>#REF!</f>
        <v>#REF!</v>
      </c>
      <c r="C74" s="33" t="e">
        <f>#REF!</f>
        <v>#REF!</v>
      </c>
      <c r="D74" s="36" t="e">
        <f>#REF!</f>
        <v>#REF!</v>
      </c>
      <c r="E74" s="110" t="e">
        <f>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+_xlfn.IFNA(VLOOKUP(B74,#REF!,4,0),0)</f>
        <v>#REF!</v>
      </c>
      <c r="F74" s="49" t="e">
        <f>#REF!</f>
        <v>#REF!</v>
      </c>
      <c r="G74" s="34" t="e">
        <f t="shared" si="1"/>
        <v>#REF!</v>
      </c>
      <c r="H74" s="31"/>
      <c r="I74" s="87" t="e">
        <f t="shared" si="3"/>
        <v>#REF!</v>
      </c>
      <c r="J74" s="87" t="e">
        <f t="shared" si="4"/>
        <v>#REF!</v>
      </c>
      <c r="K74" s="1" t="e">
        <f>_xlfn.IFNA(VLOOKUP(B75,#REF!,$K$4,0),0)</f>
        <v>#REF!</v>
      </c>
      <c r="L74" s="1" t="e">
        <f>_xlfn.IFNA(VLOOKUP(B75,#REF!,$K$4,0),0)</f>
        <v>#REF!</v>
      </c>
      <c r="M74" s="1" t="e">
        <f>_xlfn.IFNA(VLOOKUP(B75,#REF!,$K$4,0),0)</f>
        <v>#REF!</v>
      </c>
      <c r="N74" s="1" t="e">
        <f>_xlfn.IFNA(VLOOKUP(B75,#REF!,$K$4,0),0)</f>
        <v>#REF!</v>
      </c>
      <c r="O74" s="1" t="e">
        <f>_xlfn.IFNA(VLOOKUP(B75,#REF!,$K$4,0),0)</f>
        <v>#REF!</v>
      </c>
      <c r="P74" s="1" t="e">
        <f>_xlfn.IFNA(VLOOKUP(B75,#REF!,$K$4,0),0)</f>
        <v>#REF!</v>
      </c>
      <c r="Q74" s="1" t="e">
        <f>_xlfn.IFNA(VLOOKUP(B75,#REF!,$K$4,0),0)</f>
        <v>#REF!</v>
      </c>
      <c r="R74" s="1" t="e">
        <f>_xlfn.IFNA(VLOOKUP(B75,#REF!,$K$4,0),0)</f>
        <v>#REF!</v>
      </c>
      <c r="S74" s="1" t="e">
        <f>_xlfn.IFNA(VLOOKUP(B75,#REF!,$K$4,0),0)</f>
        <v>#REF!</v>
      </c>
      <c r="T74" s="1" t="e">
        <f>_xlfn.IFNA(VLOOKUP(B75,#REF!,$K$4,0),0)</f>
        <v>#REF!</v>
      </c>
      <c r="U74" s="1" t="e">
        <f>_xlfn.IFNA(VLOOKUP(B75,#REF!,$K$4,0),0)</f>
        <v>#REF!</v>
      </c>
      <c r="V74" s="1" t="e">
        <f>_xlfn.IFNA(VLOOKUP(B75,#REF!,$K$4,0),0)</f>
        <v>#REF!</v>
      </c>
      <c r="W74" s="1" t="e">
        <f>_xlfn.IFNA(VLOOKUP(B75,#REF!,$K$4,0),0)</f>
        <v>#REF!</v>
      </c>
      <c r="X74" s="1" t="e">
        <f>_xlfn.IFNA(VLOOKUP(B75,#REF!,$K$4,0),0)</f>
        <v>#REF!</v>
      </c>
      <c r="Y74" s="1" t="e">
        <f>_xlfn.IFNA(VLOOKUP(B75,#REF!,$K$4,0),0)</f>
        <v>#REF!</v>
      </c>
      <c r="Z74" s="1" t="e">
        <f>_xlfn.IFNA(VLOOKUP(B75,#REF!,$K$4,0),0)</f>
        <v>#REF!</v>
      </c>
      <c r="AA74" s="1" t="e">
        <f>_xlfn.IFNA(VLOOKUP(B75,#REF!,$K$4,0),0)</f>
        <v>#REF!</v>
      </c>
      <c r="AB74" s="1" t="e">
        <f>_xlfn.IFNA(VLOOKUP(B75,#REF!,$K$4,0),0)</f>
        <v>#REF!</v>
      </c>
      <c r="AC74" s="1" t="e">
        <f>_xlfn.IFNA(VLOOKUP(B75,#REF!,$K$4,0),0)</f>
        <v>#REF!</v>
      </c>
      <c r="AD74" s="1" t="e">
        <f>_xlfn.IFNA(VLOOKUP(B75,#REF!,$K$4,0),0)</f>
        <v>#REF!</v>
      </c>
      <c r="AE74" s="1" t="e">
        <f>_xlfn.IFNA(VLOOKUP(B75,#REF!,$K$4,0),0)</f>
        <v>#REF!</v>
      </c>
      <c r="AF74" s="1" t="e">
        <f>_xlfn.IFNA(VLOOKUP(B75,#REF!,$K$4,0),0)</f>
        <v>#REF!</v>
      </c>
      <c r="AG74" s="1" t="e">
        <f>_xlfn.IFNA(VLOOKUP(B75,#REF!,$K$4,0),0)</f>
        <v>#REF!</v>
      </c>
      <c r="AH74" s="1" t="e">
        <f>_xlfn.IFNA(VLOOKUP(B75,#REF!,$K$4,0),0)</f>
        <v>#REF!</v>
      </c>
      <c r="AI74" s="1" t="e">
        <f>_xlfn.IFNA(VLOOKUP(B75,#REF!,$K$4,0),0)</f>
        <v>#REF!</v>
      </c>
    </row>
    <row r="75" spans="1:35">
      <c r="A75" s="62">
        <v>53</v>
      </c>
      <c r="B75" s="32" t="e">
        <f>#REF!</f>
        <v>#REF!</v>
      </c>
      <c r="C75" s="33" t="e">
        <f>#REF!</f>
        <v>#REF!</v>
      </c>
      <c r="D75" s="36" t="e">
        <f>#REF!</f>
        <v>#REF!</v>
      </c>
      <c r="E75" s="110" t="e">
        <f>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+_xlfn.IFNA(VLOOKUP(B75,#REF!,4,0),0)</f>
        <v>#REF!</v>
      </c>
      <c r="F75" s="49" t="e">
        <f>#REF!</f>
        <v>#REF!</v>
      </c>
      <c r="G75" s="34" t="e">
        <f t="shared" si="1"/>
        <v>#REF!</v>
      </c>
      <c r="H75" s="31"/>
      <c r="I75" s="87" t="e">
        <f t="shared" si="3"/>
        <v>#REF!</v>
      </c>
      <c r="J75" s="87" t="e">
        <f t="shared" si="4"/>
        <v>#REF!</v>
      </c>
      <c r="K75" s="1" t="e">
        <f>_xlfn.IFNA(VLOOKUP(B76,#REF!,$K$4,0),0)</f>
        <v>#REF!</v>
      </c>
      <c r="L75" s="1" t="e">
        <f>_xlfn.IFNA(VLOOKUP(B76,#REF!,$K$4,0),0)</f>
        <v>#REF!</v>
      </c>
      <c r="M75" s="1" t="e">
        <f>_xlfn.IFNA(VLOOKUP(B76,#REF!,$K$4,0),0)</f>
        <v>#REF!</v>
      </c>
      <c r="N75" s="1" t="e">
        <f>_xlfn.IFNA(VLOOKUP(B76,#REF!,$K$4,0),0)</f>
        <v>#REF!</v>
      </c>
      <c r="O75" s="1" t="e">
        <f>_xlfn.IFNA(VLOOKUP(B76,#REF!,$K$4,0),0)</f>
        <v>#REF!</v>
      </c>
      <c r="P75" s="1" t="e">
        <f>_xlfn.IFNA(VLOOKUP(B76,#REF!,$K$4,0),0)</f>
        <v>#REF!</v>
      </c>
      <c r="Q75" s="1" t="e">
        <f>_xlfn.IFNA(VLOOKUP(B76,#REF!,$K$4,0),0)</f>
        <v>#REF!</v>
      </c>
      <c r="R75" s="1" t="e">
        <f>_xlfn.IFNA(VLOOKUP(B76,#REF!,$K$4,0),0)</f>
        <v>#REF!</v>
      </c>
      <c r="S75" s="1" t="e">
        <f>_xlfn.IFNA(VLOOKUP(B76,#REF!,$K$4,0),0)</f>
        <v>#REF!</v>
      </c>
      <c r="T75" s="1" t="e">
        <f>_xlfn.IFNA(VLOOKUP(B76,#REF!,$K$4,0),0)</f>
        <v>#REF!</v>
      </c>
      <c r="U75" s="1" t="e">
        <f>_xlfn.IFNA(VLOOKUP(B76,#REF!,$K$4,0),0)</f>
        <v>#REF!</v>
      </c>
      <c r="V75" s="1" t="e">
        <f>_xlfn.IFNA(VLOOKUP(B76,#REF!,$K$4,0),0)</f>
        <v>#REF!</v>
      </c>
      <c r="W75" s="1" t="e">
        <f>_xlfn.IFNA(VLOOKUP(B76,#REF!,$K$4,0),0)</f>
        <v>#REF!</v>
      </c>
      <c r="X75" s="1" t="e">
        <f>_xlfn.IFNA(VLOOKUP(B76,#REF!,$K$4,0),0)</f>
        <v>#REF!</v>
      </c>
      <c r="Y75" s="1" t="e">
        <f>_xlfn.IFNA(VLOOKUP(B76,#REF!,$K$4,0),0)</f>
        <v>#REF!</v>
      </c>
      <c r="Z75" s="1" t="e">
        <f>_xlfn.IFNA(VLOOKUP(B76,#REF!,$K$4,0),0)</f>
        <v>#REF!</v>
      </c>
      <c r="AA75" s="1" t="e">
        <f>_xlfn.IFNA(VLOOKUP(B76,#REF!,$K$4,0),0)</f>
        <v>#REF!</v>
      </c>
      <c r="AB75" s="1" t="e">
        <f>_xlfn.IFNA(VLOOKUP(B76,#REF!,$K$4,0),0)</f>
        <v>#REF!</v>
      </c>
      <c r="AC75" s="1" t="e">
        <f>_xlfn.IFNA(VLOOKUP(B76,#REF!,$K$4,0),0)</f>
        <v>#REF!</v>
      </c>
      <c r="AD75" s="1" t="e">
        <f>_xlfn.IFNA(VLOOKUP(B76,#REF!,$K$4,0),0)</f>
        <v>#REF!</v>
      </c>
      <c r="AE75" s="1" t="e">
        <f>_xlfn.IFNA(VLOOKUP(B76,#REF!,$K$4,0),0)</f>
        <v>#REF!</v>
      </c>
      <c r="AF75" s="1" t="e">
        <f>_xlfn.IFNA(VLOOKUP(B76,#REF!,$K$4,0),0)</f>
        <v>#REF!</v>
      </c>
      <c r="AG75" s="1" t="e">
        <f>_xlfn.IFNA(VLOOKUP(B76,#REF!,$K$4,0),0)</f>
        <v>#REF!</v>
      </c>
      <c r="AH75" s="1" t="e">
        <f>_xlfn.IFNA(VLOOKUP(B76,#REF!,$K$4,0),0)</f>
        <v>#REF!</v>
      </c>
      <c r="AI75" s="1" t="e">
        <f>_xlfn.IFNA(VLOOKUP(B76,#REF!,$K$4,0),0)</f>
        <v>#REF!</v>
      </c>
    </row>
    <row r="76" spans="1:35">
      <c r="A76" s="62">
        <v>54</v>
      </c>
      <c r="B76" s="32" t="e">
        <f>#REF!</f>
        <v>#REF!</v>
      </c>
      <c r="C76" s="33" t="e">
        <f>#REF!</f>
        <v>#REF!</v>
      </c>
      <c r="D76" s="36" t="e">
        <f>#REF!</f>
        <v>#REF!</v>
      </c>
      <c r="E76" s="110" t="e">
        <f>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+_xlfn.IFNA(VLOOKUP(B76,#REF!,4,0),0)</f>
        <v>#REF!</v>
      </c>
      <c r="F76" s="49" t="e">
        <f>#REF!</f>
        <v>#REF!</v>
      </c>
      <c r="G76" s="34" t="e">
        <f t="shared" si="1"/>
        <v>#REF!</v>
      </c>
      <c r="H76" s="31"/>
      <c r="I76" s="87" t="e">
        <f t="shared" si="3"/>
        <v>#REF!</v>
      </c>
      <c r="J76" s="87" t="e">
        <f t="shared" si="4"/>
        <v>#REF!</v>
      </c>
      <c r="K76" s="1" t="e">
        <f>_xlfn.IFNA(VLOOKUP(B77,#REF!,$K$4,0),0)</f>
        <v>#REF!</v>
      </c>
      <c r="L76" s="1" t="e">
        <f>_xlfn.IFNA(VLOOKUP(B77,#REF!,$K$4,0),0)</f>
        <v>#REF!</v>
      </c>
      <c r="M76" s="1" t="e">
        <f>_xlfn.IFNA(VLOOKUP(B77,#REF!,$K$4,0),0)</f>
        <v>#REF!</v>
      </c>
      <c r="N76" s="1" t="e">
        <f>_xlfn.IFNA(VLOOKUP(B77,#REF!,$K$4,0),0)</f>
        <v>#REF!</v>
      </c>
      <c r="O76" s="1" t="e">
        <f>_xlfn.IFNA(VLOOKUP(B77,#REF!,$K$4,0),0)</f>
        <v>#REF!</v>
      </c>
      <c r="P76" s="1" t="e">
        <f>_xlfn.IFNA(VLOOKUP(B77,#REF!,$K$4,0),0)</f>
        <v>#REF!</v>
      </c>
      <c r="Q76" s="1" t="e">
        <f>_xlfn.IFNA(VLOOKUP(B77,#REF!,$K$4,0),0)</f>
        <v>#REF!</v>
      </c>
      <c r="R76" s="1" t="e">
        <f>_xlfn.IFNA(VLOOKUP(B77,#REF!,$K$4,0),0)</f>
        <v>#REF!</v>
      </c>
      <c r="S76" s="1" t="e">
        <f>_xlfn.IFNA(VLOOKUP(B77,#REF!,$K$4,0),0)</f>
        <v>#REF!</v>
      </c>
      <c r="T76" s="1" t="e">
        <f>_xlfn.IFNA(VLOOKUP(B77,#REF!,$K$4,0),0)</f>
        <v>#REF!</v>
      </c>
      <c r="U76" s="1" t="e">
        <f>_xlfn.IFNA(VLOOKUP(B77,#REF!,$K$4,0),0)</f>
        <v>#REF!</v>
      </c>
      <c r="V76" s="1" t="e">
        <f>_xlfn.IFNA(VLOOKUP(B77,#REF!,$K$4,0),0)</f>
        <v>#REF!</v>
      </c>
      <c r="W76" s="1" t="e">
        <f>_xlfn.IFNA(VLOOKUP(B77,#REF!,$K$4,0),0)</f>
        <v>#REF!</v>
      </c>
      <c r="X76" s="1" t="e">
        <f>_xlfn.IFNA(VLOOKUP(B77,#REF!,$K$4,0),0)</f>
        <v>#REF!</v>
      </c>
      <c r="Y76" s="1" t="e">
        <f>_xlfn.IFNA(VLOOKUP(B77,#REF!,$K$4,0),0)</f>
        <v>#REF!</v>
      </c>
      <c r="Z76" s="1" t="e">
        <f>_xlfn.IFNA(VLOOKUP(B77,#REF!,$K$4,0),0)</f>
        <v>#REF!</v>
      </c>
      <c r="AA76" s="1" t="e">
        <f>_xlfn.IFNA(VLOOKUP(B77,#REF!,$K$4,0),0)</f>
        <v>#REF!</v>
      </c>
      <c r="AB76" s="1" t="e">
        <f>_xlfn.IFNA(VLOOKUP(B77,#REF!,$K$4,0),0)</f>
        <v>#REF!</v>
      </c>
      <c r="AC76" s="1" t="e">
        <f>_xlfn.IFNA(VLOOKUP(B77,#REF!,$K$4,0),0)</f>
        <v>#REF!</v>
      </c>
      <c r="AD76" s="1" t="e">
        <f>_xlfn.IFNA(VLOOKUP(B77,#REF!,$K$4,0),0)</f>
        <v>#REF!</v>
      </c>
      <c r="AE76" s="1" t="e">
        <f>_xlfn.IFNA(VLOOKUP(B77,#REF!,$K$4,0),0)</f>
        <v>#REF!</v>
      </c>
      <c r="AF76" s="1" t="e">
        <f>_xlfn.IFNA(VLOOKUP(B77,#REF!,$K$4,0),0)</f>
        <v>#REF!</v>
      </c>
      <c r="AG76" s="1" t="e">
        <f>_xlfn.IFNA(VLOOKUP(B77,#REF!,$K$4,0),0)</f>
        <v>#REF!</v>
      </c>
      <c r="AH76" s="1" t="e">
        <f>_xlfn.IFNA(VLOOKUP(B77,#REF!,$K$4,0),0)</f>
        <v>#REF!</v>
      </c>
      <c r="AI76" s="1" t="e">
        <f>_xlfn.IFNA(VLOOKUP(B77,#REF!,$K$4,0),0)</f>
        <v>#REF!</v>
      </c>
    </row>
    <row r="77" spans="1:35">
      <c r="A77" s="62">
        <v>55</v>
      </c>
      <c r="B77" s="32" t="e">
        <f>#REF!</f>
        <v>#REF!</v>
      </c>
      <c r="C77" s="33" t="e">
        <f>#REF!</f>
        <v>#REF!</v>
      </c>
      <c r="D77" s="36" t="e">
        <f>#REF!</f>
        <v>#REF!</v>
      </c>
      <c r="E77" s="110" t="e">
        <f>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+_xlfn.IFNA(VLOOKUP(B77,#REF!,4,0),0)</f>
        <v>#REF!</v>
      </c>
      <c r="F77" s="49" t="e">
        <f>#REF!</f>
        <v>#REF!</v>
      </c>
      <c r="G77" s="34" t="e">
        <f t="shared" si="1"/>
        <v>#REF!</v>
      </c>
      <c r="H77" s="31"/>
      <c r="I77" s="87" t="e">
        <f t="shared" si="3"/>
        <v>#REF!</v>
      </c>
      <c r="J77" s="87" t="e">
        <f t="shared" si="4"/>
        <v>#REF!</v>
      </c>
      <c r="K77" s="1" t="e">
        <f>_xlfn.IFNA(VLOOKUP(B78,#REF!,$K$4,0),0)</f>
        <v>#REF!</v>
      </c>
      <c r="L77" s="1" t="e">
        <f>_xlfn.IFNA(VLOOKUP(B78,#REF!,$K$4,0),0)</f>
        <v>#REF!</v>
      </c>
      <c r="M77" s="1" t="e">
        <f>_xlfn.IFNA(VLOOKUP(B78,#REF!,$K$4,0),0)</f>
        <v>#REF!</v>
      </c>
      <c r="N77" s="1" t="e">
        <f>_xlfn.IFNA(VLOOKUP(B78,#REF!,$K$4,0),0)</f>
        <v>#REF!</v>
      </c>
      <c r="O77" s="1" t="e">
        <f>_xlfn.IFNA(VLOOKUP(B78,#REF!,$K$4,0),0)</f>
        <v>#REF!</v>
      </c>
      <c r="P77" s="1" t="e">
        <f>_xlfn.IFNA(VLOOKUP(B78,#REF!,$K$4,0),0)</f>
        <v>#REF!</v>
      </c>
      <c r="Q77" s="1" t="e">
        <f>_xlfn.IFNA(VLOOKUP(B78,#REF!,$K$4,0),0)</f>
        <v>#REF!</v>
      </c>
      <c r="R77" s="1" t="e">
        <f>_xlfn.IFNA(VLOOKUP(B78,#REF!,$K$4,0),0)</f>
        <v>#REF!</v>
      </c>
      <c r="S77" s="1" t="e">
        <f>_xlfn.IFNA(VLOOKUP(B78,#REF!,$K$4,0),0)</f>
        <v>#REF!</v>
      </c>
      <c r="T77" s="1" t="e">
        <f>_xlfn.IFNA(VLOOKUP(B78,#REF!,$K$4,0),0)</f>
        <v>#REF!</v>
      </c>
      <c r="U77" s="1" t="e">
        <f>_xlfn.IFNA(VLOOKUP(B78,#REF!,$K$4,0),0)</f>
        <v>#REF!</v>
      </c>
      <c r="V77" s="1" t="e">
        <f>_xlfn.IFNA(VLOOKUP(B78,#REF!,$K$4,0),0)</f>
        <v>#REF!</v>
      </c>
      <c r="W77" s="1" t="e">
        <f>_xlfn.IFNA(VLOOKUP(B78,#REF!,$K$4,0),0)</f>
        <v>#REF!</v>
      </c>
      <c r="X77" s="1" t="e">
        <f>_xlfn.IFNA(VLOOKUP(B78,#REF!,$K$4,0),0)</f>
        <v>#REF!</v>
      </c>
      <c r="Y77" s="1" t="e">
        <f>_xlfn.IFNA(VLOOKUP(B78,#REF!,$K$4,0),0)</f>
        <v>#REF!</v>
      </c>
      <c r="Z77" s="1" t="e">
        <f>_xlfn.IFNA(VLOOKUP(B78,#REF!,$K$4,0),0)</f>
        <v>#REF!</v>
      </c>
      <c r="AA77" s="1" t="e">
        <f>_xlfn.IFNA(VLOOKUP(B78,#REF!,$K$4,0),0)</f>
        <v>#REF!</v>
      </c>
      <c r="AB77" s="1" t="e">
        <f>_xlfn.IFNA(VLOOKUP(B78,#REF!,$K$4,0),0)</f>
        <v>#REF!</v>
      </c>
      <c r="AC77" s="1" t="e">
        <f>_xlfn.IFNA(VLOOKUP(B78,#REF!,$K$4,0),0)</f>
        <v>#REF!</v>
      </c>
      <c r="AD77" s="1" t="e">
        <f>_xlfn.IFNA(VLOOKUP(B78,#REF!,$K$4,0),0)</f>
        <v>#REF!</v>
      </c>
      <c r="AE77" s="1" t="e">
        <f>_xlfn.IFNA(VLOOKUP(B78,#REF!,$K$4,0),0)</f>
        <v>#REF!</v>
      </c>
      <c r="AF77" s="1" t="e">
        <f>_xlfn.IFNA(VLOOKUP(B78,#REF!,$K$4,0),0)</f>
        <v>#REF!</v>
      </c>
      <c r="AG77" s="1" t="e">
        <f>_xlfn.IFNA(VLOOKUP(B78,#REF!,$K$4,0),0)</f>
        <v>#REF!</v>
      </c>
      <c r="AH77" s="1" t="e">
        <f>_xlfn.IFNA(VLOOKUP(B78,#REF!,$K$4,0),0)</f>
        <v>#REF!</v>
      </c>
      <c r="AI77" s="1" t="e">
        <f>_xlfn.IFNA(VLOOKUP(B78,#REF!,$K$4,0),0)</f>
        <v>#REF!</v>
      </c>
    </row>
    <row r="78" spans="1:35">
      <c r="A78" s="62">
        <v>56</v>
      </c>
      <c r="B78" s="32" t="e">
        <f>#REF!</f>
        <v>#REF!</v>
      </c>
      <c r="C78" s="33" t="e">
        <f>#REF!</f>
        <v>#REF!</v>
      </c>
      <c r="D78" s="36" t="e">
        <f>#REF!</f>
        <v>#REF!</v>
      </c>
      <c r="E78" s="110" t="e">
        <f>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+_xlfn.IFNA(VLOOKUP(B78,#REF!,4,0),0)</f>
        <v>#REF!</v>
      </c>
      <c r="F78" s="49" t="e">
        <f>#REF!</f>
        <v>#REF!</v>
      </c>
      <c r="G78" s="34" t="e">
        <f t="shared" si="1"/>
        <v>#REF!</v>
      </c>
      <c r="H78" s="31"/>
      <c r="I78" s="87" t="e">
        <f t="shared" si="3"/>
        <v>#REF!</v>
      </c>
      <c r="J78" s="87" t="e">
        <f t="shared" si="4"/>
        <v>#REF!</v>
      </c>
      <c r="K78" s="1" t="e">
        <f>_xlfn.IFNA(VLOOKUP(B79,#REF!,$K$4,0),0)</f>
        <v>#REF!</v>
      </c>
      <c r="L78" s="1" t="e">
        <f>_xlfn.IFNA(VLOOKUP(B79,#REF!,$K$4,0),0)</f>
        <v>#REF!</v>
      </c>
      <c r="M78" s="1" t="e">
        <f>_xlfn.IFNA(VLOOKUP(B79,#REF!,$K$4,0),0)</f>
        <v>#REF!</v>
      </c>
      <c r="N78" s="1" t="e">
        <f>_xlfn.IFNA(VLOOKUP(B79,#REF!,$K$4,0),0)</f>
        <v>#REF!</v>
      </c>
      <c r="O78" s="1" t="e">
        <f>_xlfn.IFNA(VLOOKUP(B79,#REF!,$K$4,0),0)</f>
        <v>#REF!</v>
      </c>
      <c r="P78" s="1" t="e">
        <f>_xlfn.IFNA(VLOOKUP(B79,#REF!,$K$4,0),0)</f>
        <v>#REF!</v>
      </c>
      <c r="Q78" s="1" t="e">
        <f>_xlfn.IFNA(VLOOKUP(B79,#REF!,$K$4,0),0)</f>
        <v>#REF!</v>
      </c>
      <c r="R78" s="1" t="e">
        <f>_xlfn.IFNA(VLOOKUP(B79,#REF!,$K$4,0),0)</f>
        <v>#REF!</v>
      </c>
      <c r="S78" s="1" t="e">
        <f>_xlfn.IFNA(VLOOKUP(B79,#REF!,$K$4,0),0)</f>
        <v>#REF!</v>
      </c>
      <c r="T78" s="1" t="e">
        <f>_xlfn.IFNA(VLOOKUP(B79,#REF!,$K$4,0),0)</f>
        <v>#REF!</v>
      </c>
      <c r="U78" s="1" t="e">
        <f>_xlfn.IFNA(VLOOKUP(B79,#REF!,$K$4,0),0)</f>
        <v>#REF!</v>
      </c>
      <c r="V78" s="1" t="e">
        <f>_xlfn.IFNA(VLOOKUP(B79,#REF!,$K$4,0),0)</f>
        <v>#REF!</v>
      </c>
      <c r="W78" s="1" t="e">
        <f>_xlfn.IFNA(VLOOKUP(B79,#REF!,$K$4,0),0)</f>
        <v>#REF!</v>
      </c>
      <c r="X78" s="1" t="e">
        <f>_xlfn.IFNA(VLOOKUP(B79,#REF!,$K$4,0),0)</f>
        <v>#REF!</v>
      </c>
      <c r="Y78" s="1" t="e">
        <f>_xlfn.IFNA(VLOOKUP(B79,#REF!,$K$4,0),0)</f>
        <v>#REF!</v>
      </c>
      <c r="Z78" s="1" t="e">
        <f>_xlfn.IFNA(VLOOKUP(B79,#REF!,$K$4,0),0)</f>
        <v>#REF!</v>
      </c>
      <c r="AA78" s="1" t="e">
        <f>_xlfn.IFNA(VLOOKUP(B79,#REF!,$K$4,0),0)</f>
        <v>#REF!</v>
      </c>
      <c r="AB78" s="1" t="e">
        <f>_xlfn.IFNA(VLOOKUP(B79,#REF!,$K$4,0),0)</f>
        <v>#REF!</v>
      </c>
      <c r="AC78" s="1" t="e">
        <f>_xlfn.IFNA(VLOOKUP(B79,#REF!,$K$4,0),0)</f>
        <v>#REF!</v>
      </c>
      <c r="AD78" s="1" t="e">
        <f>_xlfn.IFNA(VLOOKUP(B79,#REF!,$K$4,0),0)</f>
        <v>#REF!</v>
      </c>
      <c r="AE78" s="1" t="e">
        <f>_xlfn.IFNA(VLOOKUP(B79,#REF!,$K$4,0),0)</f>
        <v>#REF!</v>
      </c>
      <c r="AF78" s="1" t="e">
        <f>_xlfn.IFNA(VLOOKUP(B79,#REF!,$K$4,0),0)</f>
        <v>#REF!</v>
      </c>
      <c r="AG78" s="1" t="e">
        <f>_xlfn.IFNA(VLOOKUP(B79,#REF!,$K$4,0),0)</f>
        <v>#REF!</v>
      </c>
      <c r="AH78" s="1" t="e">
        <f>_xlfn.IFNA(VLOOKUP(B79,#REF!,$K$4,0),0)</f>
        <v>#REF!</v>
      </c>
      <c r="AI78" s="1" t="e">
        <f>_xlfn.IFNA(VLOOKUP(B79,#REF!,$K$4,0),0)</f>
        <v>#REF!</v>
      </c>
    </row>
    <row r="79" spans="1:35">
      <c r="A79" s="73"/>
      <c r="B79" s="32" t="s">
        <v>100</v>
      </c>
      <c r="C79" s="74" t="s">
        <v>64</v>
      </c>
      <c r="D79" s="36" t="e">
        <f>#REF!</f>
        <v>#REF!</v>
      </c>
      <c r="E79" s="110"/>
      <c r="F79" s="72"/>
      <c r="G79" s="38" t="e">
        <f>SUM(G72:G78)</f>
        <v>#REF!</v>
      </c>
      <c r="H79" s="31"/>
      <c r="I79" s="87" t="e">
        <f t="shared" si="3"/>
        <v>#REF!</v>
      </c>
      <c r="J79" s="87" t="e">
        <f t="shared" si="4"/>
        <v>#REF!</v>
      </c>
      <c r="K79" s="1" t="e">
        <f>_xlfn.IFNA(VLOOKUP(B80,#REF!,$K$4,0),0)</f>
        <v>#REF!</v>
      </c>
      <c r="L79" s="1" t="e">
        <f>_xlfn.IFNA(VLOOKUP(B80,#REF!,$K$4,0),0)</f>
        <v>#REF!</v>
      </c>
      <c r="M79" s="1" t="e">
        <f>_xlfn.IFNA(VLOOKUP(B80,#REF!,$K$4,0),0)</f>
        <v>#REF!</v>
      </c>
      <c r="N79" s="1" t="e">
        <f>_xlfn.IFNA(VLOOKUP(B80,#REF!,$K$4,0),0)</f>
        <v>#REF!</v>
      </c>
      <c r="O79" s="1" t="e">
        <f>_xlfn.IFNA(VLOOKUP(B80,#REF!,$K$4,0),0)</f>
        <v>#REF!</v>
      </c>
      <c r="P79" s="1" t="e">
        <f>_xlfn.IFNA(VLOOKUP(B80,#REF!,$K$4,0),0)</f>
        <v>#REF!</v>
      </c>
      <c r="Q79" s="1" t="e">
        <f>_xlfn.IFNA(VLOOKUP(B80,#REF!,$K$4,0),0)</f>
        <v>#REF!</v>
      </c>
      <c r="R79" s="1" t="e">
        <f>_xlfn.IFNA(VLOOKUP(B80,#REF!,$K$4,0),0)</f>
        <v>#REF!</v>
      </c>
      <c r="S79" s="1" t="e">
        <f>_xlfn.IFNA(VLOOKUP(B80,#REF!,$K$4,0),0)</f>
        <v>#REF!</v>
      </c>
      <c r="T79" s="1" t="e">
        <f>_xlfn.IFNA(VLOOKUP(B80,#REF!,$K$4,0),0)</f>
        <v>#REF!</v>
      </c>
      <c r="U79" s="1" t="e">
        <f>_xlfn.IFNA(VLOOKUP(B80,#REF!,$K$4,0),0)</f>
        <v>#REF!</v>
      </c>
      <c r="V79" s="1" t="e">
        <f>_xlfn.IFNA(VLOOKUP(B80,#REF!,$K$4,0),0)</f>
        <v>#REF!</v>
      </c>
      <c r="W79" s="1" t="e">
        <f>_xlfn.IFNA(VLOOKUP(B80,#REF!,$K$4,0),0)</f>
        <v>#REF!</v>
      </c>
      <c r="X79" s="1" t="e">
        <f>_xlfn.IFNA(VLOOKUP(B80,#REF!,$K$4,0),0)</f>
        <v>#REF!</v>
      </c>
      <c r="Y79" s="1" t="e">
        <f>_xlfn.IFNA(VLOOKUP(B80,#REF!,$K$4,0),0)</f>
        <v>#REF!</v>
      </c>
      <c r="Z79" s="1" t="e">
        <f>_xlfn.IFNA(VLOOKUP(B80,#REF!,$K$4,0),0)</f>
        <v>#REF!</v>
      </c>
      <c r="AA79" s="1" t="e">
        <f>_xlfn.IFNA(VLOOKUP(B80,#REF!,$K$4,0),0)</f>
        <v>#REF!</v>
      </c>
      <c r="AB79" s="1" t="e">
        <f>_xlfn.IFNA(VLOOKUP(B80,#REF!,$K$4,0),0)</f>
        <v>#REF!</v>
      </c>
      <c r="AC79" s="1" t="e">
        <f>_xlfn.IFNA(VLOOKUP(B80,#REF!,$K$4,0),0)</f>
        <v>#REF!</v>
      </c>
      <c r="AD79" s="1" t="e">
        <f>_xlfn.IFNA(VLOOKUP(B80,#REF!,$K$4,0),0)</f>
        <v>#REF!</v>
      </c>
      <c r="AE79" s="1" t="e">
        <f>_xlfn.IFNA(VLOOKUP(B80,#REF!,$K$4,0),0)</f>
        <v>#REF!</v>
      </c>
      <c r="AF79" s="1" t="e">
        <f>_xlfn.IFNA(VLOOKUP(B80,#REF!,$K$4,0),0)</f>
        <v>#REF!</v>
      </c>
      <c r="AG79" s="1" t="e">
        <f>_xlfn.IFNA(VLOOKUP(B80,#REF!,$K$4,0),0)</f>
        <v>#REF!</v>
      </c>
      <c r="AH79" s="1" t="e">
        <f>_xlfn.IFNA(VLOOKUP(B80,#REF!,$K$4,0),0)</f>
        <v>#REF!</v>
      </c>
      <c r="AI79" s="1" t="e">
        <f>_xlfn.IFNA(VLOOKUP(B80,#REF!,$K$4,0),0)</f>
        <v>#REF!</v>
      </c>
    </row>
    <row r="80" spans="1:35">
      <c r="A80" s="63"/>
      <c r="B80" s="32" t="s">
        <v>100</v>
      </c>
      <c r="C80" s="60" t="s">
        <v>59</v>
      </c>
      <c r="D80" s="36" t="e">
        <f>#REF!</f>
        <v>#REF!</v>
      </c>
      <c r="E80" s="110"/>
      <c r="F80" s="57"/>
      <c r="G80" s="58"/>
      <c r="H80" s="31"/>
      <c r="I80" s="87" t="e">
        <f t="shared" si="3"/>
        <v>#REF!</v>
      </c>
      <c r="J80" s="87" t="e">
        <f t="shared" si="4"/>
        <v>#REF!</v>
      </c>
      <c r="K80" s="1" t="e">
        <f>_xlfn.IFNA(VLOOKUP(B81,#REF!,$K$4,0),0)</f>
        <v>#REF!</v>
      </c>
      <c r="L80" s="1" t="e">
        <f>_xlfn.IFNA(VLOOKUP(B81,#REF!,$K$4,0),0)</f>
        <v>#REF!</v>
      </c>
      <c r="M80" s="1" t="e">
        <f>_xlfn.IFNA(VLOOKUP(B81,#REF!,$K$4,0),0)</f>
        <v>#REF!</v>
      </c>
      <c r="N80" s="1" t="e">
        <f>_xlfn.IFNA(VLOOKUP(B81,#REF!,$K$4,0),0)</f>
        <v>#REF!</v>
      </c>
      <c r="O80" s="1" t="e">
        <f>_xlfn.IFNA(VLOOKUP(B81,#REF!,$K$4,0),0)</f>
        <v>#REF!</v>
      </c>
      <c r="P80" s="1" t="e">
        <f>_xlfn.IFNA(VLOOKUP(B81,#REF!,$K$4,0),0)</f>
        <v>#REF!</v>
      </c>
      <c r="Q80" s="1" t="e">
        <f>_xlfn.IFNA(VLOOKUP(B81,#REF!,$K$4,0),0)</f>
        <v>#REF!</v>
      </c>
      <c r="R80" s="1" t="e">
        <f>_xlfn.IFNA(VLOOKUP(B81,#REF!,$K$4,0),0)</f>
        <v>#REF!</v>
      </c>
      <c r="S80" s="1" t="e">
        <f>_xlfn.IFNA(VLOOKUP(B81,#REF!,$K$4,0),0)</f>
        <v>#REF!</v>
      </c>
      <c r="T80" s="1" t="e">
        <f>_xlfn.IFNA(VLOOKUP(B81,#REF!,$K$4,0),0)</f>
        <v>#REF!</v>
      </c>
      <c r="U80" s="1" t="e">
        <f>_xlfn.IFNA(VLOOKUP(B81,#REF!,$K$4,0),0)</f>
        <v>#REF!</v>
      </c>
      <c r="V80" s="1" t="e">
        <f>_xlfn.IFNA(VLOOKUP(B81,#REF!,$K$4,0),0)</f>
        <v>#REF!</v>
      </c>
      <c r="W80" s="1" t="e">
        <f>_xlfn.IFNA(VLOOKUP(B81,#REF!,$K$4,0),0)</f>
        <v>#REF!</v>
      </c>
      <c r="X80" s="1" t="e">
        <f>_xlfn.IFNA(VLOOKUP(B81,#REF!,$K$4,0),0)</f>
        <v>#REF!</v>
      </c>
      <c r="Y80" s="1" t="e">
        <f>_xlfn.IFNA(VLOOKUP(B81,#REF!,$K$4,0),0)</f>
        <v>#REF!</v>
      </c>
      <c r="Z80" s="1" t="e">
        <f>_xlfn.IFNA(VLOOKUP(B81,#REF!,$K$4,0),0)</f>
        <v>#REF!</v>
      </c>
      <c r="AA80" s="1" t="e">
        <f>_xlfn.IFNA(VLOOKUP(B81,#REF!,$K$4,0),0)</f>
        <v>#REF!</v>
      </c>
      <c r="AB80" s="1" t="e">
        <f>_xlfn.IFNA(VLOOKUP(B81,#REF!,$K$4,0),0)</f>
        <v>#REF!</v>
      </c>
      <c r="AC80" s="1" t="e">
        <f>_xlfn.IFNA(VLOOKUP(B81,#REF!,$K$4,0),0)</f>
        <v>#REF!</v>
      </c>
      <c r="AD80" s="1" t="e">
        <f>_xlfn.IFNA(VLOOKUP(B81,#REF!,$K$4,0),0)</f>
        <v>#REF!</v>
      </c>
      <c r="AE80" s="1" t="e">
        <f>_xlfn.IFNA(VLOOKUP(B81,#REF!,$K$4,0),0)</f>
        <v>#REF!</v>
      </c>
      <c r="AF80" s="1" t="e">
        <f>_xlfn.IFNA(VLOOKUP(B81,#REF!,$K$4,0),0)</f>
        <v>#REF!</v>
      </c>
      <c r="AG80" s="1" t="e">
        <f>_xlfn.IFNA(VLOOKUP(B81,#REF!,$K$4,0),0)</f>
        <v>#REF!</v>
      </c>
      <c r="AH80" s="1" t="e">
        <f>_xlfn.IFNA(VLOOKUP(B81,#REF!,$K$4,0),0)</f>
        <v>#REF!</v>
      </c>
      <c r="AI80" s="1" t="e">
        <f>_xlfn.IFNA(VLOOKUP(B81,#REF!,$K$4,0),0)</f>
        <v>#REF!</v>
      </c>
    </row>
    <row r="81" spans="1:35">
      <c r="A81" s="63"/>
      <c r="B81" s="32" t="s">
        <v>100</v>
      </c>
      <c r="C81" s="61" t="s">
        <v>60</v>
      </c>
      <c r="D81" s="36" t="e">
        <f>#REF!</f>
        <v>#REF!</v>
      </c>
      <c r="E81" s="110"/>
      <c r="F81" s="57"/>
      <c r="G81" s="58"/>
      <c r="H81" s="31"/>
      <c r="I81" s="87" t="e">
        <f t="shared" si="3"/>
        <v>#REF!</v>
      </c>
      <c r="J81" s="87" t="e">
        <f t="shared" si="4"/>
        <v>#REF!</v>
      </c>
      <c r="K81" s="1" t="e">
        <f>_xlfn.IFNA(VLOOKUP(B82,#REF!,$K$4,0),0)</f>
        <v>#REF!</v>
      </c>
      <c r="L81" s="1" t="e">
        <f>_xlfn.IFNA(VLOOKUP(B82,#REF!,$K$4,0),0)</f>
        <v>#REF!</v>
      </c>
      <c r="M81" s="1" t="e">
        <f>_xlfn.IFNA(VLOOKUP(B82,#REF!,$K$4,0),0)</f>
        <v>#REF!</v>
      </c>
      <c r="N81" s="1" t="e">
        <f>_xlfn.IFNA(VLOOKUP(B82,#REF!,$K$4,0),0)</f>
        <v>#REF!</v>
      </c>
      <c r="O81" s="1" t="e">
        <f>_xlfn.IFNA(VLOOKUP(B82,#REF!,$K$4,0),0)</f>
        <v>#REF!</v>
      </c>
      <c r="P81" s="1" t="e">
        <f>_xlfn.IFNA(VLOOKUP(B82,#REF!,$K$4,0),0)</f>
        <v>#REF!</v>
      </c>
      <c r="Q81" s="1" t="e">
        <f>_xlfn.IFNA(VLOOKUP(B82,#REF!,$K$4,0),0)</f>
        <v>#REF!</v>
      </c>
      <c r="R81" s="1" t="e">
        <f>_xlfn.IFNA(VLOOKUP(B82,#REF!,$K$4,0),0)</f>
        <v>#REF!</v>
      </c>
      <c r="S81" s="1" t="e">
        <f>_xlfn.IFNA(VLOOKUP(B82,#REF!,$K$4,0),0)</f>
        <v>#REF!</v>
      </c>
      <c r="T81" s="1" t="e">
        <f>_xlfn.IFNA(VLOOKUP(B82,#REF!,$K$4,0),0)</f>
        <v>#REF!</v>
      </c>
      <c r="U81" s="1" t="e">
        <f>_xlfn.IFNA(VLOOKUP(B82,#REF!,$K$4,0),0)</f>
        <v>#REF!</v>
      </c>
      <c r="V81" s="1" t="e">
        <f>_xlfn.IFNA(VLOOKUP(B82,#REF!,$K$4,0),0)</f>
        <v>#REF!</v>
      </c>
      <c r="W81" s="1" t="e">
        <f>_xlfn.IFNA(VLOOKUP(B82,#REF!,$K$4,0),0)</f>
        <v>#REF!</v>
      </c>
      <c r="X81" s="1" t="e">
        <f>_xlfn.IFNA(VLOOKUP(B82,#REF!,$K$4,0),0)</f>
        <v>#REF!</v>
      </c>
      <c r="Y81" s="1" t="e">
        <f>_xlfn.IFNA(VLOOKUP(B82,#REF!,$K$4,0),0)</f>
        <v>#REF!</v>
      </c>
      <c r="Z81" s="1" t="e">
        <f>_xlfn.IFNA(VLOOKUP(B82,#REF!,$K$4,0),0)</f>
        <v>#REF!</v>
      </c>
      <c r="AA81" s="1" t="e">
        <f>_xlfn.IFNA(VLOOKUP(B82,#REF!,$K$4,0),0)</f>
        <v>#REF!</v>
      </c>
      <c r="AB81" s="1" t="e">
        <f>_xlfn.IFNA(VLOOKUP(B82,#REF!,$K$4,0),0)</f>
        <v>#REF!</v>
      </c>
      <c r="AC81" s="1" t="e">
        <f>_xlfn.IFNA(VLOOKUP(B82,#REF!,$K$4,0),0)</f>
        <v>#REF!</v>
      </c>
      <c r="AD81" s="1" t="e">
        <f>_xlfn.IFNA(VLOOKUP(B82,#REF!,$K$4,0),0)</f>
        <v>#REF!</v>
      </c>
      <c r="AE81" s="1" t="e">
        <f>_xlfn.IFNA(VLOOKUP(B82,#REF!,$K$4,0),0)</f>
        <v>#REF!</v>
      </c>
      <c r="AF81" s="1" t="e">
        <f>_xlfn.IFNA(VLOOKUP(B82,#REF!,$K$4,0),0)</f>
        <v>#REF!</v>
      </c>
      <c r="AG81" s="1" t="e">
        <f>_xlfn.IFNA(VLOOKUP(B82,#REF!,$K$4,0),0)</f>
        <v>#REF!</v>
      </c>
      <c r="AH81" s="1" t="e">
        <f>_xlfn.IFNA(VLOOKUP(B82,#REF!,$K$4,0),0)</f>
        <v>#REF!</v>
      </c>
      <c r="AI81" s="1" t="e">
        <f>_xlfn.IFNA(VLOOKUP(B82,#REF!,$K$4,0),0)</f>
        <v>#REF!</v>
      </c>
    </row>
    <row r="82" spans="1:35">
      <c r="A82" s="62">
        <v>57</v>
      </c>
      <c r="B82" s="32" t="e">
        <f>#REF!</f>
        <v>#REF!</v>
      </c>
      <c r="C82" s="33" t="e">
        <f>#REF!</f>
        <v>#REF!</v>
      </c>
      <c r="D82" s="36" t="e">
        <f>#REF!</f>
        <v>#REF!</v>
      </c>
      <c r="E82" s="110" t="e">
        <f>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+_xlfn.IFNA(VLOOKUP(B82,#REF!,4,0),0)</f>
        <v>#REF!</v>
      </c>
      <c r="F82" s="49" t="e">
        <f>#REF!</f>
        <v>#REF!</v>
      </c>
      <c r="G82" s="34" t="e">
        <f t="shared" ref="G82:G100" si="5">ROUND(E82*F82,0)</f>
        <v>#REF!</v>
      </c>
      <c r="H82" s="31"/>
      <c r="I82" s="87" t="e">
        <f t="shared" si="3"/>
        <v>#REF!</v>
      </c>
      <c r="J82" s="87" t="e">
        <f t="shared" si="4"/>
        <v>#REF!</v>
      </c>
      <c r="K82" s="1" t="e">
        <f>_xlfn.IFNA(VLOOKUP(B83,#REF!,$K$4,0),0)</f>
        <v>#REF!</v>
      </c>
      <c r="L82" s="1" t="e">
        <f>_xlfn.IFNA(VLOOKUP(B83,#REF!,$K$4,0),0)</f>
        <v>#REF!</v>
      </c>
      <c r="M82" s="1" t="e">
        <f>_xlfn.IFNA(VLOOKUP(B83,#REF!,$K$4,0),0)</f>
        <v>#REF!</v>
      </c>
      <c r="N82" s="1" t="e">
        <f>_xlfn.IFNA(VLOOKUP(B83,#REF!,$K$4,0),0)</f>
        <v>#REF!</v>
      </c>
      <c r="O82" s="1" t="e">
        <f>_xlfn.IFNA(VLOOKUP(B83,#REF!,$K$4,0),0)</f>
        <v>#REF!</v>
      </c>
      <c r="P82" s="1" t="e">
        <f>_xlfn.IFNA(VLOOKUP(B83,#REF!,$K$4,0),0)</f>
        <v>#REF!</v>
      </c>
      <c r="Q82" s="1" t="e">
        <f>_xlfn.IFNA(VLOOKUP(B83,#REF!,$K$4,0),0)</f>
        <v>#REF!</v>
      </c>
      <c r="R82" s="1" t="e">
        <f>_xlfn.IFNA(VLOOKUP(B83,#REF!,$K$4,0),0)</f>
        <v>#REF!</v>
      </c>
      <c r="S82" s="1" t="e">
        <f>_xlfn.IFNA(VLOOKUP(B83,#REF!,$K$4,0),0)</f>
        <v>#REF!</v>
      </c>
      <c r="T82" s="1" t="e">
        <f>_xlfn.IFNA(VLOOKUP(B83,#REF!,$K$4,0),0)</f>
        <v>#REF!</v>
      </c>
      <c r="U82" s="1" t="e">
        <f>_xlfn.IFNA(VLOOKUP(B83,#REF!,$K$4,0),0)</f>
        <v>#REF!</v>
      </c>
      <c r="V82" s="1" t="e">
        <f>_xlfn.IFNA(VLOOKUP(B83,#REF!,$K$4,0),0)</f>
        <v>#REF!</v>
      </c>
      <c r="W82" s="1" t="e">
        <f>_xlfn.IFNA(VLOOKUP(B83,#REF!,$K$4,0),0)</f>
        <v>#REF!</v>
      </c>
      <c r="X82" s="1" t="e">
        <f>_xlfn.IFNA(VLOOKUP(B83,#REF!,$K$4,0),0)</f>
        <v>#REF!</v>
      </c>
      <c r="Y82" s="1" t="e">
        <f>_xlfn.IFNA(VLOOKUP(B83,#REF!,$K$4,0),0)</f>
        <v>#REF!</v>
      </c>
      <c r="Z82" s="1" t="e">
        <f>_xlfn.IFNA(VLOOKUP(B83,#REF!,$K$4,0),0)</f>
        <v>#REF!</v>
      </c>
      <c r="AA82" s="1" t="e">
        <f>_xlfn.IFNA(VLOOKUP(B83,#REF!,$K$4,0),0)</f>
        <v>#REF!</v>
      </c>
      <c r="AB82" s="1" t="e">
        <f>_xlfn.IFNA(VLOOKUP(B83,#REF!,$K$4,0),0)</f>
        <v>#REF!</v>
      </c>
      <c r="AC82" s="1" t="e">
        <f>_xlfn.IFNA(VLOOKUP(B83,#REF!,$K$4,0),0)</f>
        <v>#REF!</v>
      </c>
      <c r="AD82" s="1" t="e">
        <f>_xlfn.IFNA(VLOOKUP(B83,#REF!,$K$4,0),0)</f>
        <v>#REF!</v>
      </c>
      <c r="AE82" s="1" t="e">
        <f>_xlfn.IFNA(VLOOKUP(B83,#REF!,$K$4,0),0)</f>
        <v>#REF!</v>
      </c>
      <c r="AF82" s="1" t="e">
        <f>_xlfn.IFNA(VLOOKUP(B83,#REF!,$K$4,0),0)</f>
        <v>#REF!</v>
      </c>
      <c r="AG82" s="1" t="e">
        <f>_xlfn.IFNA(VLOOKUP(B83,#REF!,$K$4,0),0)</f>
        <v>#REF!</v>
      </c>
      <c r="AH82" s="1" t="e">
        <f>_xlfn.IFNA(VLOOKUP(B83,#REF!,$K$4,0),0)</f>
        <v>#REF!</v>
      </c>
      <c r="AI82" s="1" t="e">
        <f>_xlfn.IFNA(VLOOKUP(B83,#REF!,$K$4,0),0)</f>
        <v>#REF!</v>
      </c>
    </row>
    <row r="83" spans="1:35">
      <c r="A83" s="62">
        <v>58</v>
      </c>
      <c r="B83" s="32" t="e">
        <f>#REF!</f>
        <v>#REF!</v>
      </c>
      <c r="C83" s="33" t="e">
        <f>#REF!</f>
        <v>#REF!</v>
      </c>
      <c r="D83" s="36" t="e">
        <f>#REF!</f>
        <v>#REF!</v>
      </c>
      <c r="E83" s="110" t="e">
        <f>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+_xlfn.IFNA(VLOOKUP(B83,#REF!,4,0),0)</f>
        <v>#REF!</v>
      </c>
      <c r="F83" s="49" t="e">
        <f>#REF!</f>
        <v>#REF!</v>
      </c>
      <c r="G83" s="34" t="e">
        <f t="shared" si="5"/>
        <v>#REF!</v>
      </c>
      <c r="H83" s="31"/>
      <c r="I83" s="87" t="e">
        <f t="shared" si="3"/>
        <v>#REF!</v>
      </c>
      <c r="J83" s="87" t="e">
        <f t="shared" si="4"/>
        <v>#REF!</v>
      </c>
      <c r="K83" s="1" t="e">
        <f>_xlfn.IFNA(VLOOKUP(B84,#REF!,$K$4,0),0)</f>
        <v>#REF!</v>
      </c>
      <c r="L83" s="1" t="e">
        <f>_xlfn.IFNA(VLOOKUP(B84,#REF!,$K$4,0),0)</f>
        <v>#REF!</v>
      </c>
      <c r="M83" s="1" t="e">
        <f>_xlfn.IFNA(VLOOKUP(B84,#REF!,$K$4,0),0)</f>
        <v>#REF!</v>
      </c>
      <c r="N83" s="1" t="e">
        <f>_xlfn.IFNA(VLOOKUP(B84,#REF!,$K$4,0),0)</f>
        <v>#REF!</v>
      </c>
      <c r="O83" s="1" t="e">
        <f>_xlfn.IFNA(VLOOKUP(B84,#REF!,$K$4,0),0)</f>
        <v>#REF!</v>
      </c>
      <c r="P83" s="1" t="e">
        <f>_xlfn.IFNA(VLOOKUP(B84,#REF!,$K$4,0),0)</f>
        <v>#REF!</v>
      </c>
      <c r="Q83" s="1" t="e">
        <f>_xlfn.IFNA(VLOOKUP(B84,#REF!,$K$4,0),0)</f>
        <v>#REF!</v>
      </c>
      <c r="R83" s="1" t="e">
        <f>_xlfn.IFNA(VLOOKUP(B84,#REF!,$K$4,0),0)</f>
        <v>#REF!</v>
      </c>
      <c r="S83" s="1" t="e">
        <f>_xlfn.IFNA(VLOOKUP(B84,#REF!,$K$4,0),0)</f>
        <v>#REF!</v>
      </c>
      <c r="T83" s="1" t="e">
        <f>_xlfn.IFNA(VLOOKUP(B84,#REF!,$K$4,0),0)</f>
        <v>#REF!</v>
      </c>
      <c r="U83" s="1" t="e">
        <f>_xlfn.IFNA(VLOOKUP(B84,#REF!,$K$4,0),0)</f>
        <v>#REF!</v>
      </c>
      <c r="V83" s="1" t="e">
        <f>_xlfn.IFNA(VLOOKUP(B84,#REF!,$K$4,0),0)</f>
        <v>#REF!</v>
      </c>
      <c r="W83" s="1" t="e">
        <f>_xlfn.IFNA(VLOOKUP(B84,#REF!,$K$4,0),0)</f>
        <v>#REF!</v>
      </c>
      <c r="X83" s="1" t="e">
        <f>_xlfn.IFNA(VLOOKUP(B84,#REF!,$K$4,0),0)</f>
        <v>#REF!</v>
      </c>
      <c r="Y83" s="1" t="e">
        <f>_xlfn.IFNA(VLOOKUP(B84,#REF!,$K$4,0),0)</f>
        <v>#REF!</v>
      </c>
      <c r="Z83" s="1" t="e">
        <f>_xlfn.IFNA(VLOOKUP(B84,#REF!,$K$4,0),0)</f>
        <v>#REF!</v>
      </c>
      <c r="AA83" s="1" t="e">
        <f>_xlfn.IFNA(VLOOKUP(B84,#REF!,$K$4,0),0)</f>
        <v>#REF!</v>
      </c>
      <c r="AB83" s="1" t="e">
        <f>_xlfn.IFNA(VLOOKUP(B84,#REF!,$K$4,0),0)</f>
        <v>#REF!</v>
      </c>
      <c r="AC83" s="1" t="e">
        <f>_xlfn.IFNA(VLOOKUP(B84,#REF!,$K$4,0),0)</f>
        <v>#REF!</v>
      </c>
      <c r="AD83" s="1" t="e">
        <f>_xlfn.IFNA(VLOOKUP(B84,#REF!,$K$4,0),0)</f>
        <v>#REF!</v>
      </c>
      <c r="AE83" s="1" t="e">
        <f>_xlfn.IFNA(VLOOKUP(B84,#REF!,$K$4,0),0)</f>
        <v>#REF!</v>
      </c>
      <c r="AF83" s="1" t="e">
        <f>_xlfn.IFNA(VLOOKUP(B84,#REF!,$K$4,0),0)</f>
        <v>#REF!</v>
      </c>
      <c r="AG83" s="1" t="e">
        <f>_xlfn.IFNA(VLOOKUP(B84,#REF!,$K$4,0),0)</f>
        <v>#REF!</v>
      </c>
      <c r="AH83" s="1" t="e">
        <f>_xlfn.IFNA(VLOOKUP(B84,#REF!,$K$4,0),0)</f>
        <v>#REF!</v>
      </c>
      <c r="AI83" s="1" t="e">
        <f>_xlfn.IFNA(VLOOKUP(B84,#REF!,$K$4,0),0)</f>
        <v>#REF!</v>
      </c>
    </row>
    <row r="84" spans="1:35">
      <c r="A84" s="62">
        <v>59</v>
      </c>
      <c r="B84" s="32" t="e">
        <f>#REF!</f>
        <v>#REF!</v>
      </c>
      <c r="C84" s="33" t="e">
        <f>#REF!</f>
        <v>#REF!</v>
      </c>
      <c r="D84" s="36" t="e">
        <f>#REF!</f>
        <v>#REF!</v>
      </c>
      <c r="E84" s="110" t="e">
        <f>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+_xlfn.IFNA(VLOOKUP(B84,#REF!,4,0),0)</f>
        <v>#REF!</v>
      </c>
      <c r="F84" s="49" t="e">
        <f>#REF!</f>
        <v>#REF!</v>
      </c>
      <c r="G84" s="34" t="e">
        <f t="shared" si="5"/>
        <v>#REF!</v>
      </c>
      <c r="H84" s="31"/>
      <c r="I84" s="87" t="e">
        <f t="shared" si="3"/>
        <v>#REF!</v>
      </c>
      <c r="J84" s="87" t="e">
        <f t="shared" si="4"/>
        <v>#REF!</v>
      </c>
      <c r="K84" s="1" t="e">
        <f>_xlfn.IFNA(VLOOKUP(B85,#REF!,$K$4,0),0)</f>
        <v>#REF!</v>
      </c>
      <c r="L84" s="1" t="e">
        <f>_xlfn.IFNA(VLOOKUP(B85,#REF!,$K$4,0),0)</f>
        <v>#REF!</v>
      </c>
      <c r="M84" s="1" t="e">
        <f>_xlfn.IFNA(VLOOKUP(B85,#REF!,$K$4,0),0)</f>
        <v>#REF!</v>
      </c>
      <c r="N84" s="1" t="e">
        <f>_xlfn.IFNA(VLOOKUP(B85,#REF!,$K$4,0),0)</f>
        <v>#REF!</v>
      </c>
      <c r="O84" s="1" t="e">
        <f>_xlfn.IFNA(VLOOKUP(B85,#REF!,$K$4,0),0)</f>
        <v>#REF!</v>
      </c>
      <c r="P84" s="1" t="e">
        <f>_xlfn.IFNA(VLOOKUP(B85,#REF!,$K$4,0),0)</f>
        <v>#REF!</v>
      </c>
      <c r="Q84" s="1" t="e">
        <f>_xlfn.IFNA(VLOOKUP(B85,#REF!,$K$4,0),0)</f>
        <v>#REF!</v>
      </c>
      <c r="R84" s="1" t="e">
        <f>_xlfn.IFNA(VLOOKUP(B85,#REF!,$K$4,0),0)</f>
        <v>#REF!</v>
      </c>
      <c r="S84" s="1" t="e">
        <f>_xlfn.IFNA(VLOOKUP(B85,#REF!,$K$4,0),0)</f>
        <v>#REF!</v>
      </c>
      <c r="T84" s="1" t="e">
        <f>_xlfn.IFNA(VLOOKUP(B85,#REF!,$K$4,0),0)</f>
        <v>#REF!</v>
      </c>
      <c r="U84" s="1" t="e">
        <f>_xlfn.IFNA(VLOOKUP(B85,#REF!,$K$4,0),0)</f>
        <v>#REF!</v>
      </c>
      <c r="V84" s="1" t="e">
        <f>_xlfn.IFNA(VLOOKUP(B85,#REF!,$K$4,0),0)</f>
        <v>#REF!</v>
      </c>
      <c r="W84" s="1" t="e">
        <f>_xlfn.IFNA(VLOOKUP(B85,#REF!,$K$4,0),0)</f>
        <v>#REF!</v>
      </c>
      <c r="X84" s="1" t="e">
        <f>_xlfn.IFNA(VLOOKUP(B85,#REF!,$K$4,0),0)</f>
        <v>#REF!</v>
      </c>
      <c r="Y84" s="1" t="e">
        <f>_xlfn.IFNA(VLOOKUP(B85,#REF!,$K$4,0),0)</f>
        <v>#REF!</v>
      </c>
      <c r="Z84" s="1" t="e">
        <f>_xlfn.IFNA(VLOOKUP(B85,#REF!,$K$4,0),0)</f>
        <v>#REF!</v>
      </c>
      <c r="AA84" s="1" t="e">
        <f>_xlfn.IFNA(VLOOKUP(B85,#REF!,$K$4,0),0)</f>
        <v>#REF!</v>
      </c>
      <c r="AB84" s="1" t="e">
        <f>_xlfn.IFNA(VLOOKUP(B85,#REF!,$K$4,0),0)</f>
        <v>#REF!</v>
      </c>
      <c r="AC84" s="1" t="e">
        <f>_xlfn.IFNA(VLOOKUP(B85,#REF!,$K$4,0),0)</f>
        <v>#REF!</v>
      </c>
      <c r="AD84" s="1" t="e">
        <f>_xlfn.IFNA(VLOOKUP(B85,#REF!,$K$4,0),0)</f>
        <v>#REF!</v>
      </c>
      <c r="AE84" s="1" t="e">
        <f>_xlfn.IFNA(VLOOKUP(B85,#REF!,$K$4,0),0)</f>
        <v>#REF!</v>
      </c>
      <c r="AF84" s="1" t="e">
        <f>_xlfn.IFNA(VLOOKUP(B85,#REF!,$K$4,0),0)</f>
        <v>#REF!</v>
      </c>
      <c r="AG84" s="1" t="e">
        <f>_xlfn.IFNA(VLOOKUP(B85,#REF!,$K$4,0),0)</f>
        <v>#REF!</v>
      </c>
      <c r="AH84" s="1" t="e">
        <f>_xlfn.IFNA(VLOOKUP(B85,#REF!,$K$4,0),0)</f>
        <v>#REF!</v>
      </c>
      <c r="AI84" s="1" t="e">
        <f>_xlfn.IFNA(VLOOKUP(B85,#REF!,$K$4,0),0)</f>
        <v>#REF!</v>
      </c>
    </row>
    <row r="85" spans="1:35">
      <c r="A85" s="62">
        <v>60</v>
      </c>
      <c r="B85" s="32" t="e">
        <f>#REF!</f>
        <v>#REF!</v>
      </c>
      <c r="C85" s="33" t="e">
        <f>#REF!</f>
        <v>#REF!</v>
      </c>
      <c r="D85" s="36" t="e">
        <f>#REF!</f>
        <v>#REF!</v>
      </c>
      <c r="E85" s="110" t="e">
        <f>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+_xlfn.IFNA(VLOOKUP(B85,#REF!,4,0),0)</f>
        <v>#REF!</v>
      </c>
      <c r="F85" s="49" t="e">
        <f>#REF!</f>
        <v>#REF!</v>
      </c>
      <c r="G85" s="34" t="e">
        <f t="shared" si="5"/>
        <v>#REF!</v>
      </c>
      <c r="H85" s="31"/>
      <c r="I85" s="87" t="e">
        <f t="shared" si="3"/>
        <v>#REF!</v>
      </c>
      <c r="J85" s="87" t="e">
        <f t="shared" si="4"/>
        <v>#REF!</v>
      </c>
      <c r="K85" s="1" t="e">
        <f>_xlfn.IFNA(VLOOKUP(B86,#REF!,$K$4,0),0)</f>
        <v>#REF!</v>
      </c>
      <c r="L85" s="1" t="e">
        <f>_xlfn.IFNA(VLOOKUP(B86,#REF!,$K$4,0),0)</f>
        <v>#REF!</v>
      </c>
      <c r="M85" s="1" t="e">
        <f>_xlfn.IFNA(VLOOKUP(B86,#REF!,$K$4,0),0)</f>
        <v>#REF!</v>
      </c>
      <c r="N85" s="1" t="e">
        <f>_xlfn.IFNA(VLOOKUP(B86,#REF!,$K$4,0),0)</f>
        <v>#REF!</v>
      </c>
      <c r="O85" s="1" t="e">
        <f>_xlfn.IFNA(VLOOKUP(B86,#REF!,$K$4,0),0)</f>
        <v>#REF!</v>
      </c>
      <c r="P85" s="1" t="e">
        <f>_xlfn.IFNA(VLOOKUP(B86,#REF!,$K$4,0),0)</f>
        <v>#REF!</v>
      </c>
      <c r="Q85" s="1" t="e">
        <f>_xlfn.IFNA(VLOOKUP(B86,#REF!,$K$4,0),0)</f>
        <v>#REF!</v>
      </c>
      <c r="R85" s="1" t="e">
        <f>_xlfn.IFNA(VLOOKUP(B86,#REF!,$K$4,0),0)</f>
        <v>#REF!</v>
      </c>
      <c r="S85" s="1" t="e">
        <f>_xlfn.IFNA(VLOOKUP(B86,#REF!,$K$4,0),0)</f>
        <v>#REF!</v>
      </c>
      <c r="T85" s="1" t="e">
        <f>_xlfn.IFNA(VLOOKUP(B86,#REF!,$K$4,0),0)</f>
        <v>#REF!</v>
      </c>
      <c r="U85" s="1" t="e">
        <f>_xlfn.IFNA(VLOOKUP(B86,#REF!,$K$4,0),0)</f>
        <v>#REF!</v>
      </c>
      <c r="V85" s="1" t="e">
        <f>_xlfn.IFNA(VLOOKUP(B86,#REF!,$K$4,0),0)</f>
        <v>#REF!</v>
      </c>
      <c r="W85" s="1" t="e">
        <f>_xlfn.IFNA(VLOOKUP(B86,#REF!,$K$4,0),0)</f>
        <v>#REF!</v>
      </c>
      <c r="X85" s="1" t="e">
        <f>_xlfn.IFNA(VLOOKUP(B86,#REF!,$K$4,0),0)</f>
        <v>#REF!</v>
      </c>
      <c r="Y85" s="1" t="e">
        <f>_xlfn.IFNA(VLOOKUP(B86,#REF!,$K$4,0),0)</f>
        <v>#REF!</v>
      </c>
      <c r="Z85" s="1" t="e">
        <f>_xlfn.IFNA(VLOOKUP(B86,#REF!,$K$4,0),0)</f>
        <v>#REF!</v>
      </c>
      <c r="AA85" s="1" t="e">
        <f>_xlfn.IFNA(VLOOKUP(B86,#REF!,$K$4,0),0)</f>
        <v>#REF!</v>
      </c>
      <c r="AB85" s="1" t="e">
        <f>_xlfn.IFNA(VLOOKUP(B86,#REF!,$K$4,0),0)</f>
        <v>#REF!</v>
      </c>
      <c r="AC85" s="1" t="e">
        <f>_xlfn.IFNA(VLOOKUP(B86,#REF!,$K$4,0),0)</f>
        <v>#REF!</v>
      </c>
      <c r="AD85" s="1" t="e">
        <f>_xlfn.IFNA(VLOOKUP(B86,#REF!,$K$4,0),0)</f>
        <v>#REF!</v>
      </c>
      <c r="AE85" s="1" t="e">
        <f>_xlfn.IFNA(VLOOKUP(B86,#REF!,$K$4,0),0)</f>
        <v>#REF!</v>
      </c>
      <c r="AF85" s="1" t="e">
        <f>_xlfn.IFNA(VLOOKUP(B86,#REF!,$K$4,0),0)</f>
        <v>#REF!</v>
      </c>
      <c r="AG85" s="1" t="e">
        <f>_xlfn.IFNA(VLOOKUP(B86,#REF!,$K$4,0),0)</f>
        <v>#REF!</v>
      </c>
      <c r="AH85" s="1" t="e">
        <f>_xlfn.IFNA(VLOOKUP(B86,#REF!,$K$4,0),0)</f>
        <v>#REF!</v>
      </c>
      <c r="AI85" s="1" t="e">
        <f>_xlfn.IFNA(VLOOKUP(B86,#REF!,$K$4,0),0)</f>
        <v>#REF!</v>
      </c>
    </row>
    <row r="86" spans="1:35">
      <c r="A86" s="62">
        <v>61</v>
      </c>
      <c r="B86" s="32" t="e">
        <f>#REF!</f>
        <v>#REF!</v>
      </c>
      <c r="C86" s="33" t="e">
        <f>#REF!</f>
        <v>#REF!</v>
      </c>
      <c r="D86" s="36" t="e">
        <f>#REF!</f>
        <v>#REF!</v>
      </c>
      <c r="E86" s="110" t="e">
        <f>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+_xlfn.IFNA(VLOOKUP(B86,#REF!,4,0),0)</f>
        <v>#REF!</v>
      </c>
      <c r="F86" s="49" t="e">
        <f>#REF!</f>
        <v>#REF!</v>
      </c>
      <c r="G86" s="34" t="e">
        <f t="shared" si="5"/>
        <v>#REF!</v>
      </c>
      <c r="H86" s="31"/>
      <c r="I86" s="87" t="e">
        <f t="shared" si="3"/>
        <v>#REF!</v>
      </c>
      <c r="J86" s="87" t="e">
        <f t="shared" si="4"/>
        <v>#REF!</v>
      </c>
      <c r="K86" s="1" t="e">
        <f>_xlfn.IFNA(VLOOKUP(B87,#REF!,$K$4,0),0)</f>
        <v>#REF!</v>
      </c>
      <c r="L86" s="1" t="e">
        <f>_xlfn.IFNA(VLOOKUP(B87,#REF!,$K$4,0),0)</f>
        <v>#REF!</v>
      </c>
      <c r="M86" s="1" t="e">
        <f>_xlfn.IFNA(VLOOKUP(B87,#REF!,$K$4,0),0)</f>
        <v>#REF!</v>
      </c>
      <c r="N86" s="1" t="e">
        <f>_xlfn.IFNA(VLOOKUP(B87,#REF!,$K$4,0),0)</f>
        <v>#REF!</v>
      </c>
      <c r="O86" s="1" t="e">
        <f>_xlfn.IFNA(VLOOKUP(B87,#REF!,$K$4,0),0)</f>
        <v>#REF!</v>
      </c>
      <c r="P86" s="1" t="e">
        <f>_xlfn.IFNA(VLOOKUP(B87,#REF!,$K$4,0),0)</f>
        <v>#REF!</v>
      </c>
      <c r="Q86" s="1" t="e">
        <f>_xlfn.IFNA(VLOOKUP(B87,#REF!,$K$4,0),0)</f>
        <v>#REF!</v>
      </c>
      <c r="R86" s="1" t="e">
        <f>_xlfn.IFNA(VLOOKUP(B87,#REF!,$K$4,0),0)</f>
        <v>#REF!</v>
      </c>
      <c r="S86" s="1" t="e">
        <f>_xlfn.IFNA(VLOOKUP(B87,#REF!,$K$4,0),0)</f>
        <v>#REF!</v>
      </c>
      <c r="T86" s="1" t="e">
        <f>_xlfn.IFNA(VLOOKUP(B87,#REF!,$K$4,0),0)</f>
        <v>#REF!</v>
      </c>
      <c r="U86" s="1" t="e">
        <f>_xlfn.IFNA(VLOOKUP(B87,#REF!,$K$4,0),0)</f>
        <v>#REF!</v>
      </c>
      <c r="V86" s="1" t="e">
        <f>_xlfn.IFNA(VLOOKUP(B87,#REF!,$K$4,0),0)</f>
        <v>#REF!</v>
      </c>
      <c r="W86" s="1" t="e">
        <f>_xlfn.IFNA(VLOOKUP(B87,#REF!,$K$4,0),0)</f>
        <v>#REF!</v>
      </c>
      <c r="X86" s="1" t="e">
        <f>_xlfn.IFNA(VLOOKUP(B87,#REF!,$K$4,0),0)</f>
        <v>#REF!</v>
      </c>
      <c r="Y86" s="1" t="e">
        <f>_xlfn.IFNA(VLOOKUP(B87,#REF!,$K$4,0),0)</f>
        <v>#REF!</v>
      </c>
      <c r="Z86" s="1" t="e">
        <f>_xlfn.IFNA(VLOOKUP(B87,#REF!,$K$4,0),0)</f>
        <v>#REF!</v>
      </c>
      <c r="AA86" s="1" t="e">
        <f>_xlfn.IFNA(VLOOKUP(B87,#REF!,$K$4,0),0)</f>
        <v>#REF!</v>
      </c>
      <c r="AB86" s="1" t="e">
        <f>_xlfn.IFNA(VLOOKUP(B87,#REF!,$K$4,0),0)</f>
        <v>#REF!</v>
      </c>
      <c r="AC86" s="1" t="e">
        <f>_xlfn.IFNA(VLOOKUP(B87,#REF!,$K$4,0),0)</f>
        <v>#REF!</v>
      </c>
      <c r="AD86" s="1" t="e">
        <f>_xlfn.IFNA(VLOOKUP(B87,#REF!,$K$4,0),0)</f>
        <v>#REF!</v>
      </c>
      <c r="AE86" s="1" t="e">
        <f>_xlfn.IFNA(VLOOKUP(B87,#REF!,$K$4,0),0)</f>
        <v>#REF!</v>
      </c>
      <c r="AF86" s="1" t="e">
        <f>_xlfn.IFNA(VLOOKUP(B87,#REF!,$K$4,0),0)</f>
        <v>#REF!</v>
      </c>
      <c r="AG86" s="1" t="e">
        <f>_xlfn.IFNA(VLOOKUP(B87,#REF!,$K$4,0),0)</f>
        <v>#REF!</v>
      </c>
      <c r="AH86" s="1" t="e">
        <f>_xlfn.IFNA(VLOOKUP(B87,#REF!,$K$4,0),0)</f>
        <v>#REF!</v>
      </c>
      <c r="AI86" s="1" t="e">
        <f>_xlfn.IFNA(VLOOKUP(B87,#REF!,$K$4,0),0)</f>
        <v>#REF!</v>
      </c>
    </row>
    <row r="87" spans="1:35">
      <c r="A87" s="62">
        <v>62</v>
      </c>
      <c r="B87" s="32" t="e">
        <f>#REF!</f>
        <v>#REF!</v>
      </c>
      <c r="C87" s="33" t="e">
        <f>#REF!</f>
        <v>#REF!</v>
      </c>
      <c r="D87" s="36" t="e">
        <f>#REF!</f>
        <v>#REF!</v>
      </c>
      <c r="E87" s="110" t="e">
        <f>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+_xlfn.IFNA(VLOOKUP(B87,#REF!,4,0),0)</f>
        <v>#REF!</v>
      </c>
      <c r="F87" s="49" t="e">
        <f>#REF!</f>
        <v>#REF!</v>
      </c>
      <c r="G87" s="34" t="e">
        <f t="shared" si="5"/>
        <v>#REF!</v>
      </c>
      <c r="H87" s="31"/>
      <c r="I87" s="87" t="e">
        <f t="shared" si="3"/>
        <v>#REF!</v>
      </c>
      <c r="J87" s="87" t="e">
        <f t="shared" si="4"/>
        <v>#REF!</v>
      </c>
      <c r="K87" s="1" t="e">
        <f>_xlfn.IFNA(VLOOKUP(B88,#REF!,$K$4,0),0)</f>
        <v>#REF!</v>
      </c>
      <c r="L87" s="1" t="e">
        <f>_xlfn.IFNA(VLOOKUP(B88,#REF!,$K$4,0),0)</f>
        <v>#REF!</v>
      </c>
      <c r="M87" s="1" t="e">
        <f>_xlfn.IFNA(VLOOKUP(B88,#REF!,$K$4,0),0)</f>
        <v>#REF!</v>
      </c>
      <c r="N87" s="1" t="e">
        <f>_xlfn.IFNA(VLOOKUP(B88,#REF!,$K$4,0),0)</f>
        <v>#REF!</v>
      </c>
      <c r="O87" s="1" t="e">
        <f>_xlfn.IFNA(VLOOKUP(B88,#REF!,$K$4,0),0)</f>
        <v>#REF!</v>
      </c>
      <c r="P87" s="1" t="e">
        <f>_xlfn.IFNA(VLOOKUP(B88,#REF!,$K$4,0),0)</f>
        <v>#REF!</v>
      </c>
      <c r="Q87" s="1" t="e">
        <f>_xlfn.IFNA(VLOOKUP(B88,#REF!,$K$4,0),0)</f>
        <v>#REF!</v>
      </c>
      <c r="R87" s="1" t="e">
        <f>_xlfn.IFNA(VLOOKUP(B88,#REF!,$K$4,0),0)</f>
        <v>#REF!</v>
      </c>
      <c r="S87" s="1" t="e">
        <f>_xlfn.IFNA(VLOOKUP(B88,#REF!,$K$4,0),0)</f>
        <v>#REF!</v>
      </c>
      <c r="T87" s="1" t="e">
        <f>_xlfn.IFNA(VLOOKUP(B88,#REF!,$K$4,0),0)</f>
        <v>#REF!</v>
      </c>
      <c r="U87" s="1" t="e">
        <f>_xlfn.IFNA(VLOOKUP(B88,#REF!,$K$4,0),0)</f>
        <v>#REF!</v>
      </c>
      <c r="V87" s="1" t="e">
        <f>_xlfn.IFNA(VLOOKUP(B88,#REF!,$K$4,0),0)</f>
        <v>#REF!</v>
      </c>
      <c r="W87" s="1" t="e">
        <f>_xlfn.IFNA(VLOOKUP(B88,#REF!,$K$4,0),0)</f>
        <v>#REF!</v>
      </c>
      <c r="X87" s="1" t="e">
        <f>_xlfn.IFNA(VLOOKUP(B88,#REF!,$K$4,0),0)</f>
        <v>#REF!</v>
      </c>
      <c r="Y87" s="1" t="e">
        <f>_xlfn.IFNA(VLOOKUP(B88,#REF!,$K$4,0),0)</f>
        <v>#REF!</v>
      </c>
      <c r="Z87" s="1" t="e">
        <f>_xlfn.IFNA(VLOOKUP(B88,#REF!,$K$4,0),0)</f>
        <v>#REF!</v>
      </c>
      <c r="AA87" s="1" t="e">
        <f>_xlfn.IFNA(VLOOKUP(B88,#REF!,$K$4,0),0)</f>
        <v>#REF!</v>
      </c>
      <c r="AB87" s="1" t="e">
        <f>_xlfn.IFNA(VLOOKUP(B88,#REF!,$K$4,0),0)</f>
        <v>#REF!</v>
      </c>
      <c r="AC87" s="1" t="e">
        <f>_xlfn.IFNA(VLOOKUP(B88,#REF!,$K$4,0),0)</f>
        <v>#REF!</v>
      </c>
      <c r="AD87" s="1" t="e">
        <f>_xlfn.IFNA(VLOOKUP(B88,#REF!,$K$4,0),0)</f>
        <v>#REF!</v>
      </c>
      <c r="AE87" s="1" t="e">
        <f>_xlfn.IFNA(VLOOKUP(B88,#REF!,$K$4,0),0)</f>
        <v>#REF!</v>
      </c>
      <c r="AF87" s="1" t="e">
        <f>_xlfn.IFNA(VLOOKUP(B88,#REF!,$K$4,0),0)</f>
        <v>#REF!</v>
      </c>
      <c r="AG87" s="1" t="e">
        <f>_xlfn.IFNA(VLOOKUP(B88,#REF!,$K$4,0),0)</f>
        <v>#REF!</v>
      </c>
      <c r="AH87" s="1" t="e">
        <f>_xlfn.IFNA(VLOOKUP(B88,#REF!,$K$4,0),0)</f>
        <v>#REF!</v>
      </c>
      <c r="AI87" s="1" t="e">
        <f>_xlfn.IFNA(VLOOKUP(B88,#REF!,$K$4,0),0)</f>
        <v>#REF!</v>
      </c>
    </row>
    <row r="88" spans="1:35">
      <c r="A88" s="62">
        <v>63</v>
      </c>
      <c r="B88" s="32" t="e">
        <f>#REF!</f>
        <v>#REF!</v>
      </c>
      <c r="C88" s="33" t="e">
        <f>#REF!</f>
        <v>#REF!</v>
      </c>
      <c r="D88" s="36" t="e">
        <f>#REF!</f>
        <v>#REF!</v>
      </c>
      <c r="E88" s="110" t="e">
        <f>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+_xlfn.IFNA(VLOOKUP(B88,#REF!,4,0),0)</f>
        <v>#REF!</v>
      </c>
      <c r="F88" s="49" t="e">
        <f>#REF!</f>
        <v>#REF!</v>
      </c>
      <c r="G88" s="34" t="e">
        <f t="shared" si="5"/>
        <v>#REF!</v>
      </c>
      <c r="H88" s="31"/>
      <c r="I88" s="87" t="e">
        <f t="shared" si="3"/>
        <v>#REF!</v>
      </c>
      <c r="J88" s="87" t="e">
        <f t="shared" si="4"/>
        <v>#REF!</v>
      </c>
      <c r="K88" s="1" t="e">
        <f>_xlfn.IFNA(VLOOKUP(B89,#REF!,$K$4,0),0)</f>
        <v>#REF!</v>
      </c>
      <c r="L88" s="1" t="e">
        <f>_xlfn.IFNA(VLOOKUP(B89,#REF!,$K$4,0),0)</f>
        <v>#REF!</v>
      </c>
      <c r="M88" s="1" t="e">
        <f>_xlfn.IFNA(VLOOKUP(B89,#REF!,$K$4,0),0)</f>
        <v>#REF!</v>
      </c>
      <c r="N88" s="1" t="e">
        <f>_xlfn.IFNA(VLOOKUP(B89,#REF!,$K$4,0),0)</f>
        <v>#REF!</v>
      </c>
      <c r="O88" s="1" t="e">
        <f>_xlfn.IFNA(VLOOKUP(B89,#REF!,$K$4,0),0)</f>
        <v>#REF!</v>
      </c>
      <c r="P88" s="1" t="e">
        <f>_xlfn.IFNA(VLOOKUP(B89,#REF!,$K$4,0),0)</f>
        <v>#REF!</v>
      </c>
      <c r="Q88" s="1" t="e">
        <f>_xlfn.IFNA(VLOOKUP(B89,#REF!,$K$4,0),0)</f>
        <v>#REF!</v>
      </c>
      <c r="R88" s="1" t="e">
        <f>_xlfn.IFNA(VLOOKUP(B89,#REF!,$K$4,0),0)</f>
        <v>#REF!</v>
      </c>
      <c r="S88" s="1" t="e">
        <f>_xlfn.IFNA(VLOOKUP(B89,#REF!,$K$4,0),0)</f>
        <v>#REF!</v>
      </c>
      <c r="T88" s="1" t="e">
        <f>_xlfn.IFNA(VLOOKUP(B89,#REF!,$K$4,0),0)</f>
        <v>#REF!</v>
      </c>
      <c r="U88" s="1" t="e">
        <f>_xlfn.IFNA(VLOOKUP(B89,#REF!,$K$4,0),0)</f>
        <v>#REF!</v>
      </c>
      <c r="V88" s="1" t="e">
        <f>_xlfn.IFNA(VLOOKUP(B89,#REF!,$K$4,0),0)</f>
        <v>#REF!</v>
      </c>
      <c r="W88" s="1" t="e">
        <f>_xlfn.IFNA(VLOOKUP(B89,#REF!,$K$4,0),0)</f>
        <v>#REF!</v>
      </c>
      <c r="X88" s="1" t="e">
        <f>_xlfn.IFNA(VLOOKUP(B89,#REF!,$K$4,0),0)</f>
        <v>#REF!</v>
      </c>
      <c r="Y88" s="1" t="e">
        <f>_xlfn.IFNA(VLOOKUP(B89,#REF!,$K$4,0),0)</f>
        <v>#REF!</v>
      </c>
      <c r="Z88" s="1" t="e">
        <f>_xlfn.IFNA(VLOOKUP(B89,#REF!,$K$4,0),0)</f>
        <v>#REF!</v>
      </c>
      <c r="AA88" s="1" t="e">
        <f>_xlfn.IFNA(VLOOKUP(B89,#REF!,$K$4,0),0)</f>
        <v>#REF!</v>
      </c>
      <c r="AB88" s="1" t="e">
        <f>_xlfn.IFNA(VLOOKUP(B89,#REF!,$K$4,0),0)</f>
        <v>#REF!</v>
      </c>
      <c r="AC88" s="1" t="e">
        <f>_xlfn.IFNA(VLOOKUP(B89,#REF!,$K$4,0),0)</f>
        <v>#REF!</v>
      </c>
      <c r="AD88" s="1" t="e">
        <f>_xlfn.IFNA(VLOOKUP(B89,#REF!,$K$4,0),0)</f>
        <v>#REF!</v>
      </c>
      <c r="AE88" s="1" t="e">
        <f>_xlfn.IFNA(VLOOKUP(B89,#REF!,$K$4,0),0)</f>
        <v>#REF!</v>
      </c>
      <c r="AF88" s="1" t="e">
        <f>_xlfn.IFNA(VLOOKUP(B89,#REF!,$K$4,0),0)</f>
        <v>#REF!</v>
      </c>
      <c r="AG88" s="1" t="e">
        <f>_xlfn.IFNA(VLOOKUP(B89,#REF!,$K$4,0),0)</f>
        <v>#REF!</v>
      </c>
      <c r="AH88" s="1" t="e">
        <f>_xlfn.IFNA(VLOOKUP(B89,#REF!,$K$4,0),0)</f>
        <v>#REF!</v>
      </c>
      <c r="AI88" s="1" t="e">
        <f>_xlfn.IFNA(VLOOKUP(B89,#REF!,$K$4,0),0)</f>
        <v>#REF!</v>
      </c>
    </row>
    <row r="89" spans="1:35">
      <c r="A89" s="62">
        <v>64</v>
      </c>
      <c r="B89" s="32" t="e">
        <f>#REF!</f>
        <v>#REF!</v>
      </c>
      <c r="C89" s="33" t="e">
        <f>#REF!</f>
        <v>#REF!</v>
      </c>
      <c r="D89" s="36" t="e">
        <f>#REF!</f>
        <v>#REF!</v>
      </c>
      <c r="E89" s="110" t="e">
        <f>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+_xlfn.IFNA(VLOOKUP(B89,#REF!,4,0),0)</f>
        <v>#REF!</v>
      </c>
      <c r="F89" s="49" t="e">
        <f>#REF!</f>
        <v>#REF!</v>
      </c>
      <c r="G89" s="34" t="e">
        <f t="shared" si="5"/>
        <v>#REF!</v>
      </c>
      <c r="H89" s="31"/>
      <c r="I89" s="87" t="e">
        <f t="shared" si="3"/>
        <v>#REF!</v>
      </c>
      <c r="J89" s="87" t="e">
        <f t="shared" si="4"/>
        <v>#REF!</v>
      </c>
      <c r="K89" s="1" t="e">
        <f>_xlfn.IFNA(VLOOKUP(B90,#REF!,$K$4,0),0)</f>
        <v>#REF!</v>
      </c>
      <c r="L89" s="1" t="e">
        <f>_xlfn.IFNA(VLOOKUP(B90,#REF!,$K$4,0),0)</f>
        <v>#REF!</v>
      </c>
      <c r="M89" s="1" t="e">
        <f>_xlfn.IFNA(VLOOKUP(B90,#REF!,$K$4,0),0)</f>
        <v>#REF!</v>
      </c>
      <c r="N89" s="1" t="e">
        <f>_xlfn.IFNA(VLOOKUP(B90,#REF!,$K$4,0),0)</f>
        <v>#REF!</v>
      </c>
      <c r="O89" s="1" t="e">
        <f>_xlfn.IFNA(VLOOKUP(B90,#REF!,$K$4,0),0)</f>
        <v>#REF!</v>
      </c>
      <c r="P89" s="1" t="e">
        <f>_xlfn.IFNA(VLOOKUP(B90,#REF!,$K$4,0),0)</f>
        <v>#REF!</v>
      </c>
      <c r="Q89" s="1" t="e">
        <f>_xlfn.IFNA(VLOOKUP(B90,#REF!,$K$4,0),0)</f>
        <v>#REF!</v>
      </c>
      <c r="R89" s="1" t="e">
        <f>_xlfn.IFNA(VLOOKUP(B90,#REF!,$K$4,0),0)</f>
        <v>#REF!</v>
      </c>
      <c r="S89" s="1" t="e">
        <f>_xlfn.IFNA(VLOOKUP(B90,#REF!,$K$4,0),0)</f>
        <v>#REF!</v>
      </c>
      <c r="T89" s="1" t="e">
        <f>_xlfn.IFNA(VLOOKUP(B90,#REF!,$K$4,0),0)</f>
        <v>#REF!</v>
      </c>
      <c r="U89" s="1" t="e">
        <f>_xlfn.IFNA(VLOOKUP(B90,#REF!,$K$4,0),0)</f>
        <v>#REF!</v>
      </c>
      <c r="V89" s="1" t="e">
        <f>_xlfn.IFNA(VLOOKUP(B90,#REF!,$K$4,0),0)</f>
        <v>#REF!</v>
      </c>
      <c r="W89" s="1" t="e">
        <f>_xlfn.IFNA(VLOOKUP(B90,#REF!,$K$4,0),0)</f>
        <v>#REF!</v>
      </c>
      <c r="X89" s="1" t="e">
        <f>_xlfn.IFNA(VLOOKUP(B90,#REF!,$K$4,0),0)</f>
        <v>#REF!</v>
      </c>
      <c r="Y89" s="1" t="e">
        <f>_xlfn.IFNA(VLOOKUP(B90,#REF!,$K$4,0),0)</f>
        <v>#REF!</v>
      </c>
      <c r="Z89" s="1" t="e">
        <f>_xlfn.IFNA(VLOOKUP(B90,#REF!,$K$4,0),0)</f>
        <v>#REF!</v>
      </c>
      <c r="AA89" s="1" t="e">
        <f>_xlfn.IFNA(VLOOKUP(B90,#REF!,$K$4,0),0)</f>
        <v>#REF!</v>
      </c>
      <c r="AB89" s="1" t="e">
        <f>_xlfn.IFNA(VLOOKUP(B90,#REF!,$K$4,0),0)</f>
        <v>#REF!</v>
      </c>
      <c r="AC89" s="1" t="e">
        <f>_xlfn.IFNA(VLOOKUP(B90,#REF!,$K$4,0),0)</f>
        <v>#REF!</v>
      </c>
      <c r="AD89" s="1" t="e">
        <f>_xlfn.IFNA(VLOOKUP(B90,#REF!,$K$4,0),0)</f>
        <v>#REF!</v>
      </c>
      <c r="AE89" s="1" t="e">
        <f>_xlfn.IFNA(VLOOKUP(B90,#REF!,$K$4,0),0)</f>
        <v>#REF!</v>
      </c>
      <c r="AF89" s="1" t="e">
        <f>_xlfn.IFNA(VLOOKUP(B90,#REF!,$K$4,0),0)</f>
        <v>#REF!</v>
      </c>
      <c r="AG89" s="1" t="e">
        <f>_xlfn.IFNA(VLOOKUP(B90,#REF!,$K$4,0),0)</f>
        <v>#REF!</v>
      </c>
      <c r="AH89" s="1" t="e">
        <f>_xlfn.IFNA(VLOOKUP(B90,#REF!,$K$4,0),0)</f>
        <v>#REF!</v>
      </c>
      <c r="AI89" s="1" t="e">
        <f>_xlfn.IFNA(VLOOKUP(B90,#REF!,$K$4,0),0)</f>
        <v>#REF!</v>
      </c>
    </row>
    <row r="90" spans="1:35">
      <c r="A90" s="73"/>
      <c r="B90" s="32" t="s">
        <v>100</v>
      </c>
      <c r="C90" s="74" t="s">
        <v>63</v>
      </c>
      <c r="D90" s="36" t="e">
        <f>#REF!</f>
        <v>#REF!</v>
      </c>
      <c r="E90" s="110"/>
      <c r="F90" s="72"/>
      <c r="G90" s="38" t="e">
        <f>SUM(G82:G89)</f>
        <v>#REF!</v>
      </c>
      <c r="H90" s="31"/>
      <c r="I90" s="87" t="e">
        <f t="shared" si="3"/>
        <v>#REF!</v>
      </c>
      <c r="J90" s="87" t="e">
        <f t="shared" si="4"/>
        <v>#REF!</v>
      </c>
      <c r="K90" s="1" t="e">
        <f>_xlfn.IFNA(VLOOKUP(B91,#REF!,$K$4,0),0)</f>
        <v>#REF!</v>
      </c>
      <c r="L90" s="1" t="e">
        <f>_xlfn.IFNA(VLOOKUP(B91,#REF!,$K$4,0),0)</f>
        <v>#REF!</v>
      </c>
      <c r="M90" s="1" t="e">
        <f>_xlfn.IFNA(VLOOKUP(B91,#REF!,$K$4,0),0)</f>
        <v>#REF!</v>
      </c>
      <c r="N90" s="1" t="e">
        <f>_xlfn.IFNA(VLOOKUP(B91,#REF!,$K$4,0),0)</f>
        <v>#REF!</v>
      </c>
      <c r="O90" s="1" t="e">
        <f>_xlfn.IFNA(VLOOKUP(B91,#REF!,$K$4,0),0)</f>
        <v>#REF!</v>
      </c>
      <c r="P90" s="1" t="e">
        <f>_xlfn.IFNA(VLOOKUP(B91,#REF!,$K$4,0),0)</f>
        <v>#REF!</v>
      </c>
      <c r="Q90" s="1" t="e">
        <f>_xlfn.IFNA(VLOOKUP(B91,#REF!,$K$4,0),0)</f>
        <v>#REF!</v>
      </c>
      <c r="R90" s="1" t="e">
        <f>_xlfn.IFNA(VLOOKUP(B91,#REF!,$K$4,0),0)</f>
        <v>#REF!</v>
      </c>
      <c r="S90" s="1" t="e">
        <f>_xlfn.IFNA(VLOOKUP(B91,#REF!,$K$4,0),0)</f>
        <v>#REF!</v>
      </c>
      <c r="T90" s="1" t="e">
        <f>_xlfn.IFNA(VLOOKUP(B91,#REF!,$K$4,0),0)</f>
        <v>#REF!</v>
      </c>
      <c r="U90" s="1" t="e">
        <f>_xlfn.IFNA(VLOOKUP(B91,#REF!,$K$4,0),0)</f>
        <v>#REF!</v>
      </c>
      <c r="V90" s="1" t="e">
        <f>_xlfn.IFNA(VLOOKUP(B91,#REF!,$K$4,0),0)</f>
        <v>#REF!</v>
      </c>
      <c r="W90" s="1" t="e">
        <f>_xlfn.IFNA(VLOOKUP(B91,#REF!,$K$4,0),0)</f>
        <v>#REF!</v>
      </c>
      <c r="X90" s="1" t="e">
        <f>_xlfn.IFNA(VLOOKUP(B91,#REF!,$K$4,0),0)</f>
        <v>#REF!</v>
      </c>
      <c r="Y90" s="1" t="e">
        <f>_xlfn.IFNA(VLOOKUP(B91,#REF!,$K$4,0),0)</f>
        <v>#REF!</v>
      </c>
      <c r="Z90" s="1" t="e">
        <f>_xlfn.IFNA(VLOOKUP(B91,#REF!,$K$4,0),0)</f>
        <v>#REF!</v>
      </c>
      <c r="AA90" s="1" t="e">
        <f>_xlfn.IFNA(VLOOKUP(B91,#REF!,$K$4,0),0)</f>
        <v>#REF!</v>
      </c>
      <c r="AB90" s="1" t="e">
        <f>_xlfn.IFNA(VLOOKUP(B91,#REF!,$K$4,0),0)</f>
        <v>#REF!</v>
      </c>
      <c r="AC90" s="1" t="e">
        <f>_xlfn.IFNA(VLOOKUP(B91,#REF!,$K$4,0),0)</f>
        <v>#REF!</v>
      </c>
      <c r="AD90" s="1" t="e">
        <f>_xlfn.IFNA(VLOOKUP(B91,#REF!,$K$4,0),0)</f>
        <v>#REF!</v>
      </c>
      <c r="AE90" s="1" t="e">
        <f>_xlfn.IFNA(VLOOKUP(B91,#REF!,$K$4,0),0)</f>
        <v>#REF!</v>
      </c>
      <c r="AF90" s="1" t="e">
        <f>_xlfn.IFNA(VLOOKUP(B91,#REF!,$K$4,0),0)</f>
        <v>#REF!</v>
      </c>
      <c r="AG90" s="1" t="e">
        <f>_xlfn.IFNA(VLOOKUP(B91,#REF!,$K$4,0),0)</f>
        <v>#REF!</v>
      </c>
      <c r="AH90" s="1" t="e">
        <f>_xlfn.IFNA(VLOOKUP(B91,#REF!,$K$4,0),0)</f>
        <v>#REF!</v>
      </c>
      <c r="AI90" s="1" t="e">
        <f>_xlfn.IFNA(VLOOKUP(B91,#REF!,$K$4,0),0)</f>
        <v>#REF!</v>
      </c>
    </row>
    <row r="91" spans="1:35">
      <c r="A91" s="62"/>
      <c r="B91" s="32" t="s">
        <v>100</v>
      </c>
      <c r="C91" s="61" t="s">
        <v>61</v>
      </c>
      <c r="D91" s="36" t="e">
        <f>#REF!</f>
        <v>#REF!</v>
      </c>
      <c r="E91" s="110"/>
      <c r="F91" s="57"/>
      <c r="G91" s="58"/>
      <c r="H91" s="31"/>
      <c r="I91" s="87" t="e">
        <f t="shared" si="3"/>
        <v>#REF!</v>
      </c>
      <c r="J91" s="87" t="e">
        <f t="shared" si="4"/>
        <v>#REF!</v>
      </c>
      <c r="K91" s="1" t="e">
        <f>_xlfn.IFNA(VLOOKUP(B92,#REF!,$K$4,0),0)</f>
        <v>#REF!</v>
      </c>
      <c r="L91" s="1" t="e">
        <f>_xlfn.IFNA(VLOOKUP(B92,#REF!,$K$4,0),0)</f>
        <v>#REF!</v>
      </c>
      <c r="M91" s="1" t="e">
        <f>_xlfn.IFNA(VLOOKUP(B92,#REF!,$K$4,0),0)</f>
        <v>#REF!</v>
      </c>
      <c r="N91" s="1" t="e">
        <f>_xlfn.IFNA(VLOOKUP(B92,#REF!,$K$4,0),0)</f>
        <v>#REF!</v>
      </c>
      <c r="O91" s="1" t="e">
        <f>_xlfn.IFNA(VLOOKUP(B92,#REF!,$K$4,0),0)</f>
        <v>#REF!</v>
      </c>
      <c r="P91" s="1" t="e">
        <f>_xlfn.IFNA(VLOOKUP(B92,#REF!,$K$4,0),0)</f>
        <v>#REF!</v>
      </c>
      <c r="Q91" s="1" t="e">
        <f>_xlfn.IFNA(VLOOKUP(B92,#REF!,$K$4,0),0)</f>
        <v>#REF!</v>
      </c>
      <c r="R91" s="1" t="e">
        <f>_xlfn.IFNA(VLOOKUP(B92,#REF!,$K$4,0),0)</f>
        <v>#REF!</v>
      </c>
      <c r="S91" s="1" t="e">
        <f>_xlfn.IFNA(VLOOKUP(B92,#REF!,$K$4,0),0)</f>
        <v>#REF!</v>
      </c>
      <c r="T91" s="1" t="e">
        <f>_xlfn.IFNA(VLOOKUP(B92,#REF!,$K$4,0),0)</f>
        <v>#REF!</v>
      </c>
      <c r="U91" s="1" t="e">
        <f>_xlfn.IFNA(VLOOKUP(B92,#REF!,$K$4,0),0)</f>
        <v>#REF!</v>
      </c>
      <c r="V91" s="1" t="e">
        <f>_xlfn.IFNA(VLOOKUP(B92,#REF!,$K$4,0),0)</f>
        <v>#REF!</v>
      </c>
      <c r="W91" s="1" t="e">
        <f>_xlfn.IFNA(VLOOKUP(B92,#REF!,$K$4,0),0)</f>
        <v>#REF!</v>
      </c>
      <c r="X91" s="1" t="e">
        <f>_xlfn.IFNA(VLOOKUP(B92,#REF!,$K$4,0),0)</f>
        <v>#REF!</v>
      </c>
      <c r="Y91" s="1" t="e">
        <f>_xlfn.IFNA(VLOOKUP(B92,#REF!,$K$4,0),0)</f>
        <v>#REF!</v>
      </c>
      <c r="Z91" s="1" t="e">
        <f>_xlfn.IFNA(VLOOKUP(B92,#REF!,$K$4,0),0)</f>
        <v>#REF!</v>
      </c>
      <c r="AA91" s="1" t="e">
        <f>_xlfn.IFNA(VLOOKUP(B92,#REF!,$K$4,0),0)</f>
        <v>#REF!</v>
      </c>
      <c r="AB91" s="1" t="e">
        <f>_xlfn.IFNA(VLOOKUP(B92,#REF!,$K$4,0),0)</f>
        <v>#REF!</v>
      </c>
      <c r="AC91" s="1" t="e">
        <f>_xlfn.IFNA(VLOOKUP(B92,#REF!,$K$4,0),0)</f>
        <v>#REF!</v>
      </c>
      <c r="AD91" s="1" t="e">
        <f>_xlfn.IFNA(VLOOKUP(B92,#REF!,$K$4,0),0)</f>
        <v>#REF!</v>
      </c>
      <c r="AE91" s="1" t="e">
        <f>_xlfn.IFNA(VLOOKUP(B92,#REF!,$K$4,0),0)</f>
        <v>#REF!</v>
      </c>
      <c r="AF91" s="1" t="e">
        <f>_xlfn.IFNA(VLOOKUP(B92,#REF!,$K$4,0),0)</f>
        <v>#REF!</v>
      </c>
      <c r="AG91" s="1" t="e">
        <f>_xlfn.IFNA(VLOOKUP(B92,#REF!,$K$4,0),0)</f>
        <v>#REF!</v>
      </c>
      <c r="AH91" s="1" t="e">
        <f>_xlfn.IFNA(VLOOKUP(B92,#REF!,$K$4,0),0)</f>
        <v>#REF!</v>
      </c>
      <c r="AI91" s="1" t="e">
        <f>_xlfn.IFNA(VLOOKUP(B92,#REF!,$K$4,0),0)</f>
        <v>#REF!</v>
      </c>
    </row>
    <row r="92" spans="1:35">
      <c r="A92" s="62">
        <v>65</v>
      </c>
      <c r="B92" s="32" t="e">
        <f>#REF!</f>
        <v>#REF!</v>
      </c>
      <c r="C92" s="33" t="e">
        <f>#REF!</f>
        <v>#REF!</v>
      </c>
      <c r="D92" s="36" t="e">
        <f>#REF!</f>
        <v>#REF!</v>
      </c>
      <c r="E92" s="110" t="e">
        <f>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+_xlfn.IFNA(VLOOKUP(B92,#REF!,4,0),0)</f>
        <v>#REF!</v>
      </c>
      <c r="F92" s="49" t="e">
        <f>#REF!</f>
        <v>#REF!</v>
      </c>
      <c r="G92" s="34" t="e">
        <f t="shared" si="5"/>
        <v>#REF!</v>
      </c>
      <c r="H92" s="31"/>
      <c r="I92" s="87" t="e">
        <f t="shared" si="3"/>
        <v>#REF!</v>
      </c>
      <c r="J92" s="87" t="e">
        <f t="shared" si="4"/>
        <v>#REF!</v>
      </c>
      <c r="K92" s="1" t="e">
        <f>_xlfn.IFNA(VLOOKUP(B93,#REF!,$K$4,0),0)</f>
        <v>#REF!</v>
      </c>
      <c r="L92" s="1" t="e">
        <f>_xlfn.IFNA(VLOOKUP(B93,#REF!,$K$4,0),0)</f>
        <v>#REF!</v>
      </c>
      <c r="M92" s="1" t="e">
        <f>_xlfn.IFNA(VLOOKUP(B93,#REF!,$K$4,0),0)</f>
        <v>#REF!</v>
      </c>
      <c r="N92" s="1" t="e">
        <f>_xlfn.IFNA(VLOOKUP(B93,#REF!,$K$4,0),0)</f>
        <v>#REF!</v>
      </c>
      <c r="O92" s="1" t="e">
        <f>_xlfn.IFNA(VLOOKUP(B93,#REF!,$K$4,0),0)</f>
        <v>#REF!</v>
      </c>
      <c r="P92" s="1" t="e">
        <f>_xlfn.IFNA(VLOOKUP(B93,#REF!,$K$4,0),0)</f>
        <v>#REF!</v>
      </c>
      <c r="Q92" s="1" t="e">
        <f>_xlfn.IFNA(VLOOKUP(B93,#REF!,$K$4,0),0)</f>
        <v>#REF!</v>
      </c>
      <c r="R92" s="1" t="e">
        <f>_xlfn.IFNA(VLOOKUP(B93,#REF!,$K$4,0),0)</f>
        <v>#REF!</v>
      </c>
      <c r="S92" s="1" t="e">
        <f>_xlfn.IFNA(VLOOKUP(B93,#REF!,$K$4,0),0)</f>
        <v>#REF!</v>
      </c>
      <c r="T92" s="1" t="e">
        <f>_xlfn.IFNA(VLOOKUP(B93,#REF!,$K$4,0),0)</f>
        <v>#REF!</v>
      </c>
      <c r="U92" s="1" t="e">
        <f>_xlfn.IFNA(VLOOKUP(B93,#REF!,$K$4,0),0)</f>
        <v>#REF!</v>
      </c>
      <c r="V92" s="1" t="e">
        <f>_xlfn.IFNA(VLOOKUP(B93,#REF!,$K$4,0),0)</f>
        <v>#REF!</v>
      </c>
      <c r="W92" s="1" t="e">
        <f>_xlfn.IFNA(VLOOKUP(B93,#REF!,$K$4,0),0)</f>
        <v>#REF!</v>
      </c>
      <c r="X92" s="1" t="e">
        <f>_xlfn.IFNA(VLOOKUP(B93,#REF!,$K$4,0),0)</f>
        <v>#REF!</v>
      </c>
      <c r="Y92" s="1" t="e">
        <f>_xlfn.IFNA(VLOOKUP(B93,#REF!,$K$4,0),0)</f>
        <v>#REF!</v>
      </c>
      <c r="Z92" s="1" t="e">
        <f>_xlfn.IFNA(VLOOKUP(B93,#REF!,$K$4,0),0)</f>
        <v>#REF!</v>
      </c>
      <c r="AA92" s="1" t="e">
        <f>_xlfn.IFNA(VLOOKUP(B93,#REF!,$K$4,0),0)</f>
        <v>#REF!</v>
      </c>
      <c r="AB92" s="1" t="e">
        <f>_xlfn.IFNA(VLOOKUP(B93,#REF!,$K$4,0),0)</f>
        <v>#REF!</v>
      </c>
      <c r="AC92" s="1" t="e">
        <f>_xlfn.IFNA(VLOOKUP(B93,#REF!,$K$4,0),0)</f>
        <v>#REF!</v>
      </c>
      <c r="AD92" s="1" t="e">
        <f>_xlfn.IFNA(VLOOKUP(B93,#REF!,$K$4,0),0)</f>
        <v>#REF!</v>
      </c>
      <c r="AE92" s="1" t="e">
        <f>_xlfn.IFNA(VLOOKUP(B93,#REF!,$K$4,0),0)</f>
        <v>#REF!</v>
      </c>
      <c r="AF92" s="1" t="e">
        <f>_xlfn.IFNA(VLOOKUP(B93,#REF!,$K$4,0),0)</f>
        <v>#REF!</v>
      </c>
      <c r="AG92" s="1" t="e">
        <f>_xlfn.IFNA(VLOOKUP(B93,#REF!,$K$4,0),0)</f>
        <v>#REF!</v>
      </c>
      <c r="AH92" s="1" t="e">
        <f>_xlfn.IFNA(VLOOKUP(B93,#REF!,$K$4,0),0)</f>
        <v>#REF!</v>
      </c>
      <c r="AI92" s="1" t="e">
        <f>_xlfn.IFNA(VLOOKUP(B93,#REF!,$K$4,0),0)</f>
        <v>#REF!</v>
      </c>
    </row>
    <row r="93" spans="1:35">
      <c r="A93" s="62">
        <v>66</v>
      </c>
      <c r="B93" s="32" t="e">
        <f>#REF!</f>
        <v>#REF!</v>
      </c>
      <c r="C93" s="33" t="e">
        <f>#REF!</f>
        <v>#REF!</v>
      </c>
      <c r="D93" s="36" t="e">
        <f>#REF!</f>
        <v>#REF!</v>
      </c>
      <c r="E93" s="110" t="e">
        <f>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+_xlfn.IFNA(VLOOKUP(B93,#REF!,4,0),0)</f>
        <v>#REF!</v>
      </c>
      <c r="F93" s="49" t="e">
        <f>#REF!</f>
        <v>#REF!</v>
      </c>
      <c r="G93" s="34" t="e">
        <f t="shared" si="5"/>
        <v>#REF!</v>
      </c>
      <c r="H93" s="31"/>
      <c r="I93" s="87" t="e">
        <f t="shared" si="3"/>
        <v>#REF!</v>
      </c>
      <c r="J93" s="87" t="e">
        <f t="shared" si="4"/>
        <v>#REF!</v>
      </c>
      <c r="K93" s="1" t="e">
        <f>_xlfn.IFNA(VLOOKUP(B94,#REF!,$K$4,0),0)</f>
        <v>#REF!</v>
      </c>
      <c r="L93" s="1" t="e">
        <f>_xlfn.IFNA(VLOOKUP(B94,#REF!,$K$4,0),0)</f>
        <v>#REF!</v>
      </c>
      <c r="M93" s="1" t="e">
        <f>_xlfn.IFNA(VLOOKUP(B94,#REF!,$K$4,0),0)</f>
        <v>#REF!</v>
      </c>
      <c r="N93" s="1" t="e">
        <f>_xlfn.IFNA(VLOOKUP(B94,#REF!,$K$4,0),0)</f>
        <v>#REF!</v>
      </c>
      <c r="O93" s="1" t="e">
        <f>_xlfn.IFNA(VLOOKUP(B94,#REF!,$K$4,0),0)</f>
        <v>#REF!</v>
      </c>
      <c r="P93" s="1" t="e">
        <f>_xlfn.IFNA(VLOOKUP(B94,#REF!,$K$4,0),0)</f>
        <v>#REF!</v>
      </c>
      <c r="Q93" s="1" t="e">
        <f>_xlfn.IFNA(VLOOKUP(B94,#REF!,$K$4,0),0)</f>
        <v>#REF!</v>
      </c>
      <c r="R93" s="1" t="e">
        <f>_xlfn.IFNA(VLOOKUP(B94,#REF!,$K$4,0),0)</f>
        <v>#REF!</v>
      </c>
      <c r="S93" s="1" t="e">
        <f>_xlfn.IFNA(VLOOKUP(B94,#REF!,$K$4,0),0)</f>
        <v>#REF!</v>
      </c>
      <c r="T93" s="1" t="e">
        <f>_xlfn.IFNA(VLOOKUP(B94,#REF!,$K$4,0),0)</f>
        <v>#REF!</v>
      </c>
      <c r="U93" s="1" t="e">
        <f>_xlfn.IFNA(VLOOKUP(B94,#REF!,$K$4,0),0)</f>
        <v>#REF!</v>
      </c>
      <c r="V93" s="1" t="e">
        <f>_xlfn.IFNA(VLOOKUP(B94,#REF!,$K$4,0),0)</f>
        <v>#REF!</v>
      </c>
      <c r="W93" s="1" t="e">
        <f>_xlfn.IFNA(VLOOKUP(B94,#REF!,$K$4,0),0)</f>
        <v>#REF!</v>
      </c>
      <c r="X93" s="1" t="e">
        <f>_xlfn.IFNA(VLOOKUP(B94,#REF!,$K$4,0),0)</f>
        <v>#REF!</v>
      </c>
      <c r="Y93" s="1" t="e">
        <f>_xlfn.IFNA(VLOOKUP(B94,#REF!,$K$4,0),0)</f>
        <v>#REF!</v>
      </c>
      <c r="Z93" s="1" t="e">
        <f>_xlfn.IFNA(VLOOKUP(B94,#REF!,$K$4,0),0)</f>
        <v>#REF!</v>
      </c>
      <c r="AA93" s="1" t="e">
        <f>_xlfn.IFNA(VLOOKUP(B94,#REF!,$K$4,0),0)</f>
        <v>#REF!</v>
      </c>
      <c r="AB93" s="1" t="e">
        <f>_xlfn.IFNA(VLOOKUP(B94,#REF!,$K$4,0),0)</f>
        <v>#REF!</v>
      </c>
      <c r="AC93" s="1" t="e">
        <f>_xlfn.IFNA(VLOOKUP(B94,#REF!,$K$4,0),0)</f>
        <v>#REF!</v>
      </c>
      <c r="AD93" s="1" t="e">
        <f>_xlfn.IFNA(VLOOKUP(B94,#REF!,$K$4,0),0)</f>
        <v>#REF!</v>
      </c>
      <c r="AE93" s="1" t="e">
        <f>_xlfn.IFNA(VLOOKUP(B94,#REF!,$K$4,0),0)</f>
        <v>#REF!</v>
      </c>
      <c r="AF93" s="1" t="e">
        <f>_xlfn.IFNA(VLOOKUP(B94,#REF!,$K$4,0),0)</f>
        <v>#REF!</v>
      </c>
      <c r="AG93" s="1" t="e">
        <f>_xlfn.IFNA(VLOOKUP(B94,#REF!,$K$4,0),0)</f>
        <v>#REF!</v>
      </c>
      <c r="AH93" s="1" t="e">
        <f>_xlfn.IFNA(VLOOKUP(B94,#REF!,$K$4,0),0)</f>
        <v>#REF!</v>
      </c>
      <c r="AI93" s="1" t="e">
        <f>_xlfn.IFNA(VLOOKUP(B94,#REF!,$K$4,0),0)</f>
        <v>#REF!</v>
      </c>
    </row>
    <row r="94" spans="1:35">
      <c r="A94" s="62">
        <v>67</v>
      </c>
      <c r="B94" s="32" t="e">
        <f>#REF!</f>
        <v>#REF!</v>
      </c>
      <c r="C94" s="33" t="e">
        <f>#REF!</f>
        <v>#REF!</v>
      </c>
      <c r="D94" s="36" t="e">
        <f>#REF!</f>
        <v>#REF!</v>
      </c>
      <c r="E94" s="110" t="e">
        <f>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+_xlfn.IFNA(VLOOKUP(B94,#REF!,4,0),0)</f>
        <v>#REF!</v>
      </c>
      <c r="F94" s="49" t="e">
        <f>#REF!</f>
        <v>#REF!</v>
      </c>
      <c r="G94" s="34" t="e">
        <f t="shared" si="5"/>
        <v>#REF!</v>
      </c>
      <c r="H94" s="31"/>
      <c r="I94" s="115" t="e">
        <f t="shared" si="3"/>
        <v>#REF!</v>
      </c>
      <c r="J94" s="87" t="e">
        <f t="shared" si="4"/>
        <v>#REF!</v>
      </c>
      <c r="K94" s="1" t="e">
        <f>_xlfn.IFNA(VLOOKUP(B95,#REF!,$K$4,0),0)</f>
        <v>#REF!</v>
      </c>
      <c r="L94" s="1" t="e">
        <f>_xlfn.IFNA(VLOOKUP(B95,#REF!,$K$4,0),0)</f>
        <v>#REF!</v>
      </c>
      <c r="M94" s="1" t="e">
        <f>_xlfn.IFNA(VLOOKUP(B95,#REF!,$K$4,0),0)</f>
        <v>#REF!</v>
      </c>
      <c r="N94" s="1" t="e">
        <f>_xlfn.IFNA(VLOOKUP(B95,#REF!,$K$4,0),0)</f>
        <v>#REF!</v>
      </c>
      <c r="O94" s="1" t="e">
        <f>_xlfn.IFNA(VLOOKUP(B95,#REF!,$K$4,0),0)</f>
        <v>#REF!</v>
      </c>
      <c r="P94" s="1" t="e">
        <f>_xlfn.IFNA(VLOOKUP(B95,#REF!,$K$4,0),0)</f>
        <v>#REF!</v>
      </c>
      <c r="Q94" s="1" t="e">
        <f>_xlfn.IFNA(VLOOKUP(B95,#REF!,$K$4,0),0)</f>
        <v>#REF!</v>
      </c>
      <c r="R94" s="1" t="e">
        <f>_xlfn.IFNA(VLOOKUP(B95,#REF!,$K$4,0),0)</f>
        <v>#REF!</v>
      </c>
      <c r="S94" s="1" t="e">
        <f>_xlfn.IFNA(VLOOKUP(B95,#REF!,$K$4,0),0)</f>
        <v>#REF!</v>
      </c>
      <c r="T94" s="1" t="e">
        <f>_xlfn.IFNA(VLOOKUP(B95,#REF!,$K$4,0),0)</f>
        <v>#REF!</v>
      </c>
      <c r="U94" s="1" t="e">
        <f>_xlfn.IFNA(VLOOKUP(B95,#REF!,$K$4,0),0)</f>
        <v>#REF!</v>
      </c>
      <c r="V94" s="1" t="e">
        <f>_xlfn.IFNA(VLOOKUP(B95,#REF!,$K$4,0),0)</f>
        <v>#REF!</v>
      </c>
      <c r="W94" s="1" t="e">
        <f>_xlfn.IFNA(VLOOKUP(B95,#REF!,$K$4,0),0)</f>
        <v>#REF!</v>
      </c>
      <c r="X94" s="1" t="e">
        <f>_xlfn.IFNA(VLOOKUP(B95,#REF!,$K$4,0),0)</f>
        <v>#REF!</v>
      </c>
      <c r="Y94" s="1" t="e">
        <f>_xlfn.IFNA(VLOOKUP(B95,#REF!,$K$4,0),0)</f>
        <v>#REF!</v>
      </c>
      <c r="Z94" s="1" t="e">
        <f>_xlfn.IFNA(VLOOKUP(B95,#REF!,$K$4,0),0)</f>
        <v>#REF!</v>
      </c>
      <c r="AA94" s="1" t="e">
        <f>_xlfn.IFNA(VLOOKUP(B95,#REF!,$K$4,0),0)</f>
        <v>#REF!</v>
      </c>
      <c r="AB94" s="1" t="e">
        <f>_xlfn.IFNA(VLOOKUP(B95,#REF!,$K$4,0),0)</f>
        <v>#REF!</v>
      </c>
      <c r="AC94" s="1" t="e">
        <f>_xlfn.IFNA(VLOOKUP(B95,#REF!,$K$4,0),0)</f>
        <v>#REF!</v>
      </c>
      <c r="AD94" s="1" t="e">
        <f>_xlfn.IFNA(VLOOKUP(B95,#REF!,$K$4,0),0)</f>
        <v>#REF!</v>
      </c>
      <c r="AE94" s="1" t="e">
        <f>_xlfn.IFNA(VLOOKUP(B95,#REF!,$K$4,0),0)</f>
        <v>#REF!</v>
      </c>
      <c r="AF94" s="1" t="e">
        <f>_xlfn.IFNA(VLOOKUP(B95,#REF!,$K$4,0),0)</f>
        <v>#REF!</v>
      </c>
      <c r="AG94" s="1" t="e">
        <f>_xlfn.IFNA(VLOOKUP(B95,#REF!,$K$4,0),0)</f>
        <v>#REF!</v>
      </c>
      <c r="AH94" s="1" t="e">
        <f>_xlfn.IFNA(VLOOKUP(B95,#REF!,$K$4,0),0)</f>
        <v>#REF!</v>
      </c>
      <c r="AI94" s="1" t="e">
        <f>_xlfn.IFNA(VLOOKUP(B95,#REF!,$K$4,0),0)</f>
        <v>#REF!</v>
      </c>
    </row>
    <row r="95" spans="1:35">
      <c r="A95" s="62">
        <v>68</v>
      </c>
      <c r="B95" s="32" t="e">
        <f>#REF!</f>
        <v>#REF!</v>
      </c>
      <c r="C95" s="33" t="e">
        <f>#REF!</f>
        <v>#REF!</v>
      </c>
      <c r="D95" s="36" t="e">
        <f>#REF!</f>
        <v>#REF!</v>
      </c>
      <c r="E95" s="110" t="e">
        <f>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+_xlfn.IFNA(VLOOKUP(B95,#REF!,4,0),0)</f>
        <v>#REF!</v>
      </c>
      <c r="F95" s="49" t="e">
        <f>#REF!</f>
        <v>#REF!</v>
      </c>
      <c r="G95" s="34" t="e">
        <f t="shared" si="5"/>
        <v>#REF!</v>
      </c>
      <c r="H95" s="31"/>
      <c r="I95" s="87" t="e">
        <f t="shared" si="3"/>
        <v>#REF!</v>
      </c>
      <c r="J95" s="87" t="e">
        <f t="shared" si="4"/>
        <v>#REF!</v>
      </c>
      <c r="K95" s="1" t="e">
        <f>_xlfn.IFNA(VLOOKUP(B96,#REF!,$K$4,0),0)</f>
        <v>#REF!</v>
      </c>
      <c r="L95" s="1" t="e">
        <f>_xlfn.IFNA(VLOOKUP(B96,#REF!,$K$4,0),0)</f>
        <v>#REF!</v>
      </c>
      <c r="M95" s="1" t="e">
        <f>_xlfn.IFNA(VLOOKUP(B96,#REF!,$K$4,0),0)</f>
        <v>#REF!</v>
      </c>
      <c r="N95" s="1" t="e">
        <f>_xlfn.IFNA(VLOOKUP(B96,#REF!,$K$4,0),0)</f>
        <v>#REF!</v>
      </c>
      <c r="O95" s="1" t="e">
        <f>_xlfn.IFNA(VLOOKUP(B96,#REF!,$K$4,0),0)</f>
        <v>#REF!</v>
      </c>
      <c r="P95" s="1" t="e">
        <f>_xlfn.IFNA(VLOOKUP(B96,#REF!,$K$4,0),0)</f>
        <v>#REF!</v>
      </c>
      <c r="Q95" s="1" t="e">
        <f>_xlfn.IFNA(VLOOKUP(B96,#REF!,$K$4,0),0)</f>
        <v>#REF!</v>
      </c>
      <c r="R95" s="1" t="e">
        <f>_xlfn.IFNA(VLOOKUP(B96,#REF!,$K$4,0),0)</f>
        <v>#REF!</v>
      </c>
      <c r="S95" s="1" t="e">
        <f>_xlfn.IFNA(VLOOKUP(B96,#REF!,$K$4,0),0)</f>
        <v>#REF!</v>
      </c>
      <c r="T95" s="1" t="e">
        <f>_xlfn.IFNA(VLOOKUP(B96,#REF!,$K$4,0),0)</f>
        <v>#REF!</v>
      </c>
      <c r="U95" s="1" t="e">
        <f>_xlfn.IFNA(VLOOKUP(B96,#REF!,$K$4,0),0)</f>
        <v>#REF!</v>
      </c>
      <c r="V95" s="1" t="e">
        <f>_xlfn.IFNA(VLOOKUP(B96,#REF!,$K$4,0),0)</f>
        <v>#REF!</v>
      </c>
      <c r="W95" s="1" t="e">
        <f>_xlfn.IFNA(VLOOKUP(B96,#REF!,$K$4,0),0)</f>
        <v>#REF!</v>
      </c>
      <c r="X95" s="1" t="e">
        <f>_xlfn.IFNA(VLOOKUP(B96,#REF!,$K$4,0),0)</f>
        <v>#REF!</v>
      </c>
      <c r="Y95" s="1" t="e">
        <f>_xlfn.IFNA(VLOOKUP(B96,#REF!,$K$4,0),0)</f>
        <v>#REF!</v>
      </c>
      <c r="Z95" s="1" t="e">
        <f>_xlfn.IFNA(VLOOKUP(B96,#REF!,$K$4,0),0)</f>
        <v>#REF!</v>
      </c>
      <c r="AA95" s="1" t="e">
        <f>_xlfn.IFNA(VLOOKUP(B96,#REF!,$K$4,0),0)</f>
        <v>#REF!</v>
      </c>
      <c r="AB95" s="1" t="e">
        <f>_xlfn.IFNA(VLOOKUP(B96,#REF!,$K$4,0),0)</f>
        <v>#REF!</v>
      </c>
      <c r="AC95" s="1" t="e">
        <f>_xlfn.IFNA(VLOOKUP(B96,#REF!,$K$4,0),0)</f>
        <v>#REF!</v>
      </c>
      <c r="AD95" s="1" t="e">
        <f>_xlfn.IFNA(VLOOKUP(B96,#REF!,$K$4,0),0)</f>
        <v>#REF!</v>
      </c>
      <c r="AE95" s="1" t="e">
        <f>_xlfn.IFNA(VLOOKUP(B96,#REF!,$K$4,0),0)</f>
        <v>#REF!</v>
      </c>
      <c r="AF95" s="1" t="e">
        <f>_xlfn.IFNA(VLOOKUP(B96,#REF!,$K$4,0),0)</f>
        <v>#REF!</v>
      </c>
      <c r="AG95" s="1" t="e">
        <f>_xlfn.IFNA(VLOOKUP(B96,#REF!,$K$4,0),0)</f>
        <v>#REF!</v>
      </c>
      <c r="AH95" s="1" t="e">
        <f>_xlfn.IFNA(VLOOKUP(B96,#REF!,$K$4,0),0)</f>
        <v>#REF!</v>
      </c>
      <c r="AI95" s="1" t="e">
        <f>_xlfn.IFNA(VLOOKUP(B96,#REF!,$K$4,0),0)</f>
        <v>#REF!</v>
      </c>
    </row>
    <row r="96" spans="1:35">
      <c r="A96" s="62">
        <v>69</v>
      </c>
      <c r="B96" s="32" t="e">
        <f>#REF!</f>
        <v>#REF!</v>
      </c>
      <c r="C96" s="33" t="e">
        <f>#REF!</f>
        <v>#REF!</v>
      </c>
      <c r="D96" s="36" t="e">
        <f>#REF!</f>
        <v>#REF!</v>
      </c>
      <c r="E96" s="110" t="e">
        <f>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+_xlfn.IFNA(VLOOKUP(B96,#REF!,4,0),0)</f>
        <v>#REF!</v>
      </c>
      <c r="F96" s="49" t="e">
        <f>#REF!</f>
        <v>#REF!</v>
      </c>
      <c r="G96" s="34" t="e">
        <f t="shared" si="5"/>
        <v>#REF!</v>
      </c>
      <c r="H96" s="31"/>
      <c r="I96" s="87" t="e">
        <f t="shared" si="3"/>
        <v>#REF!</v>
      </c>
      <c r="J96" s="87" t="e">
        <f t="shared" si="4"/>
        <v>#REF!</v>
      </c>
      <c r="K96" s="1" t="e">
        <f>_xlfn.IFNA(VLOOKUP(B97,#REF!,$K$4,0),0)</f>
        <v>#REF!</v>
      </c>
      <c r="L96" s="1" t="e">
        <f>_xlfn.IFNA(VLOOKUP(B97,#REF!,$K$4,0),0)</f>
        <v>#REF!</v>
      </c>
      <c r="M96" s="1" t="e">
        <f>_xlfn.IFNA(VLOOKUP(B97,#REF!,$K$4,0),0)</f>
        <v>#REF!</v>
      </c>
      <c r="N96" s="1" t="e">
        <f>_xlfn.IFNA(VLOOKUP(B97,#REF!,$K$4,0),0)</f>
        <v>#REF!</v>
      </c>
      <c r="O96" s="1" t="e">
        <f>_xlfn.IFNA(VLOOKUP(B97,#REF!,$K$4,0),0)</f>
        <v>#REF!</v>
      </c>
      <c r="P96" s="1" t="e">
        <f>_xlfn.IFNA(VLOOKUP(B97,#REF!,$K$4,0),0)</f>
        <v>#REF!</v>
      </c>
      <c r="Q96" s="1" t="e">
        <f>_xlfn.IFNA(VLOOKUP(B97,#REF!,$K$4,0),0)</f>
        <v>#REF!</v>
      </c>
      <c r="R96" s="1" t="e">
        <f>_xlfn.IFNA(VLOOKUP(B97,#REF!,$K$4,0),0)</f>
        <v>#REF!</v>
      </c>
      <c r="S96" s="1" t="e">
        <f>_xlfn.IFNA(VLOOKUP(B97,#REF!,$K$4,0),0)</f>
        <v>#REF!</v>
      </c>
      <c r="T96" s="1" t="e">
        <f>_xlfn.IFNA(VLOOKUP(B97,#REF!,$K$4,0),0)</f>
        <v>#REF!</v>
      </c>
      <c r="U96" s="1" t="e">
        <f>_xlfn.IFNA(VLOOKUP(B97,#REF!,$K$4,0),0)</f>
        <v>#REF!</v>
      </c>
      <c r="V96" s="1" t="e">
        <f>_xlfn.IFNA(VLOOKUP(B97,#REF!,$K$4,0),0)</f>
        <v>#REF!</v>
      </c>
      <c r="W96" s="1" t="e">
        <f>_xlfn.IFNA(VLOOKUP(B97,#REF!,$K$4,0),0)</f>
        <v>#REF!</v>
      </c>
      <c r="X96" s="1" t="e">
        <f>_xlfn.IFNA(VLOOKUP(B97,#REF!,$K$4,0),0)</f>
        <v>#REF!</v>
      </c>
      <c r="Y96" s="1" t="e">
        <f>_xlfn.IFNA(VLOOKUP(B97,#REF!,$K$4,0),0)</f>
        <v>#REF!</v>
      </c>
      <c r="Z96" s="1" t="e">
        <f>_xlfn.IFNA(VLOOKUP(B97,#REF!,$K$4,0),0)</f>
        <v>#REF!</v>
      </c>
      <c r="AA96" s="1" t="e">
        <f>_xlfn.IFNA(VLOOKUP(B97,#REF!,$K$4,0),0)</f>
        <v>#REF!</v>
      </c>
      <c r="AB96" s="1" t="e">
        <f>_xlfn.IFNA(VLOOKUP(B97,#REF!,$K$4,0),0)</f>
        <v>#REF!</v>
      </c>
      <c r="AC96" s="1" t="e">
        <f>_xlfn.IFNA(VLOOKUP(B97,#REF!,$K$4,0),0)</f>
        <v>#REF!</v>
      </c>
      <c r="AD96" s="1" t="e">
        <f>_xlfn.IFNA(VLOOKUP(B97,#REF!,$K$4,0),0)</f>
        <v>#REF!</v>
      </c>
      <c r="AE96" s="1" t="e">
        <f>_xlfn.IFNA(VLOOKUP(B97,#REF!,$K$4,0),0)</f>
        <v>#REF!</v>
      </c>
      <c r="AF96" s="1" t="e">
        <f>_xlfn.IFNA(VLOOKUP(B97,#REF!,$K$4,0),0)</f>
        <v>#REF!</v>
      </c>
      <c r="AG96" s="1" t="e">
        <f>_xlfn.IFNA(VLOOKUP(B97,#REF!,$K$4,0),0)</f>
        <v>#REF!</v>
      </c>
      <c r="AH96" s="1" t="e">
        <f>_xlfn.IFNA(VLOOKUP(B97,#REF!,$K$4,0),0)</f>
        <v>#REF!</v>
      </c>
      <c r="AI96" s="1" t="e">
        <f>_xlfn.IFNA(VLOOKUP(B97,#REF!,$K$4,0),0)</f>
        <v>#REF!</v>
      </c>
    </row>
    <row r="97" spans="1:37">
      <c r="A97" s="62">
        <v>70</v>
      </c>
      <c r="B97" s="32" t="e">
        <f>#REF!</f>
        <v>#REF!</v>
      </c>
      <c r="C97" s="33" t="e">
        <f>#REF!</f>
        <v>#REF!</v>
      </c>
      <c r="D97" s="36" t="e">
        <f>#REF!</f>
        <v>#REF!</v>
      </c>
      <c r="E97" s="110" t="e">
        <f>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+_xlfn.IFNA(VLOOKUP(B97,#REF!,4,0),0)</f>
        <v>#REF!</v>
      </c>
      <c r="F97" s="49" t="e">
        <f>#REF!</f>
        <v>#REF!</v>
      </c>
      <c r="G97" s="34" t="e">
        <f t="shared" si="5"/>
        <v>#REF!</v>
      </c>
      <c r="H97" s="31"/>
      <c r="I97" s="87" t="e">
        <f t="shared" si="3"/>
        <v>#REF!</v>
      </c>
      <c r="J97" s="87" t="e">
        <f t="shared" si="4"/>
        <v>#REF!</v>
      </c>
      <c r="K97" s="1" t="e">
        <f>_xlfn.IFNA(VLOOKUP(B98,#REF!,$K$4,0),0)</f>
        <v>#REF!</v>
      </c>
      <c r="L97" s="1" t="e">
        <f>_xlfn.IFNA(VLOOKUP(B98,#REF!,$K$4,0),0)</f>
        <v>#REF!</v>
      </c>
      <c r="M97" s="1" t="e">
        <f>_xlfn.IFNA(VLOOKUP(B98,#REF!,$K$4,0),0)</f>
        <v>#REF!</v>
      </c>
      <c r="N97" s="1" t="e">
        <f>_xlfn.IFNA(VLOOKUP(B98,#REF!,$K$4,0),0)</f>
        <v>#REF!</v>
      </c>
      <c r="O97" s="1" t="e">
        <f>_xlfn.IFNA(VLOOKUP(B98,#REF!,$K$4,0),0)</f>
        <v>#REF!</v>
      </c>
      <c r="P97" s="1" t="e">
        <f>_xlfn.IFNA(VLOOKUP(B98,#REF!,$K$4,0),0)</f>
        <v>#REF!</v>
      </c>
      <c r="Q97" s="1" t="e">
        <f>_xlfn.IFNA(VLOOKUP(B98,#REF!,$K$4,0),0)</f>
        <v>#REF!</v>
      </c>
      <c r="R97" s="1" t="e">
        <f>_xlfn.IFNA(VLOOKUP(B98,#REF!,$K$4,0),0)</f>
        <v>#REF!</v>
      </c>
      <c r="S97" s="1" t="e">
        <f>_xlfn.IFNA(VLOOKUP(B98,#REF!,$K$4,0),0)</f>
        <v>#REF!</v>
      </c>
      <c r="T97" s="1" t="e">
        <f>_xlfn.IFNA(VLOOKUP(B98,#REF!,$K$4,0),0)</f>
        <v>#REF!</v>
      </c>
      <c r="U97" s="1" t="e">
        <f>_xlfn.IFNA(VLOOKUP(B98,#REF!,$K$4,0),0)</f>
        <v>#REF!</v>
      </c>
      <c r="V97" s="1" t="e">
        <f>_xlfn.IFNA(VLOOKUP(B98,#REF!,$K$4,0),0)</f>
        <v>#REF!</v>
      </c>
      <c r="W97" s="1" t="e">
        <f>_xlfn.IFNA(VLOOKUP(B98,#REF!,$K$4,0),0)</f>
        <v>#REF!</v>
      </c>
      <c r="X97" s="1" t="e">
        <f>_xlfn.IFNA(VLOOKUP(B98,#REF!,$K$4,0),0)</f>
        <v>#REF!</v>
      </c>
      <c r="Y97" s="1" t="e">
        <f>_xlfn.IFNA(VLOOKUP(B98,#REF!,$K$4,0),0)</f>
        <v>#REF!</v>
      </c>
      <c r="Z97" s="1" t="e">
        <f>_xlfn.IFNA(VLOOKUP(B98,#REF!,$K$4,0),0)</f>
        <v>#REF!</v>
      </c>
      <c r="AA97" s="1" t="e">
        <f>_xlfn.IFNA(VLOOKUP(B98,#REF!,$K$4,0),0)</f>
        <v>#REF!</v>
      </c>
      <c r="AB97" s="1" t="e">
        <f>_xlfn.IFNA(VLOOKUP(B98,#REF!,$K$4,0),0)</f>
        <v>#REF!</v>
      </c>
      <c r="AC97" s="1" t="e">
        <f>_xlfn.IFNA(VLOOKUP(B98,#REF!,$K$4,0),0)</f>
        <v>#REF!</v>
      </c>
      <c r="AD97" s="1" t="e">
        <f>_xlfn.IFNA(VLOOKUP(B98,#REF!,$K$4,0),0)</f>
        <v>#REF!</v>
      </c>
      <c r="AE97" s="1" t="e">
        <f>_xlfn.IFNA(VLOOKUP(B98,#REF!,$K$4,0),0)</f>
        <v>#REF!</v>
      </c>
      <c r="AF97" s="1" t="e">
        <f>_xlfn.IFNA(VLOOKUP(B98,#REF!,$K$4,0),0)</f>
        <v>#REF!</v>
      </c>
      <c r="AG97" s="1" t="e">
        <f>_xlfn.IFNA(VLOOKUP(B98,#REF!,$K$4,0),0)</f>
        <v>#REF!</v>
      </c>
      <c r="AH97" s="1" t="e">
        <f>_xlfn.IFNA(VLOOKUP(B98,#REF!,$K$4,0),0)</f>
        <v>#REF!</v>
      </c>
      <c r="AI97" s="1" t="e">
        <f>_xlfn.IFNA(VLOOKUP(B98,#REF!,$K$4,0),0)</f>
        <v>#REF!</v>
      </c>
    </row>
    <row r="98" spans="1:37">
      <c r="A98" s="62">
        <v>71</v>
      </c>
      <c r="B98" s="32" t="e">
        <f>#REF!</f>
        <v>#REF!</v>
      </c>
      <c r="C98" s="33" t="e">
        <f>#REF!</f>
        <v>#REF!</v>
      </c>
      <c r="D98" s="36" t="e">
        <f>#REF!</f>
        <v>#REF!</v>
      </c>
      <c r="E98" s="110" t="e">
        <f>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+_xlfn.IFNA(VLOOKUP(B98,#REF!,4,0),0)</f>
        <v>#REF!</v>
      </c>
      <c r="F98" s="49" t="e">
        <f>#REF!</f>
        <v>#REF!</v>
      </c>
      <c r="G98" s="34" t="e">
        <f t="shared" si="5"/>
        <v>#REF!</v>
      </c>
      <c r="H98" s="31"/>
      <c r="I98" s="87" t="e">
        <f t="shared" si="3"/>
        <v>#REF!</v>
      </c>
      <c r="J98" s="87" t="e">
        <f t="shared" si="4"/>
        <v>#REF!</v>
      </c>
      <c r="K98" s="1" t="e">
        <f>_xlfn.IFNA(VLOOKUP(B99,#REF!,$K$4,0),0)</f>
        <v>#REF!</v>
      </c>
      <c r="L98" s="1" t="e">
        <f>_xlfn.IFNA(VLOOKUP(B99,#REF!,$K$4,0),0)</f>
        <v>#REF!</v>
      </c>
      <c r="M98" s="1" t="e">
        <f>_xlfn.IFNA(VLOOKUP(B99,#REF!,$K$4,0),0)</f>
        <v>#REF!</v>
      </c>
      <c r="N98" s="1" t="e">
        <f>_xlfn.IFNA(VLOOKUP(B99,#REF!,$K$4,0),0)</f>
        <v>#REF!</v>
      </c>
      <c r="O98" s="1" t="e">
        <f>_xlfn.IFNA(VLOOKUP(B99,#REF!,$K$4,0),0)</f>
        <v>#REF!</v>
      </c>
      <c r="P98" s="1" t="e">
        <f>_xlfn.IFNA(VLOOKUP(B99,#REF!,$K$4,0),0)</f>
        <v>#REF!</v>
      </c>
      <c r="Q98" s="1" t="e">
        <f>_xlfn.IFNA(VLOOKUP(B99,#REF!,$K$4,0),0)</f>
        <v>#REF!</v>
      </c>
      <c r="R98" s="1" t="e">
        <f>_xlfn.IFNA(VLOOKUP(B99,#REF!,$K$4,0),0)</f>
        <v>#REF!</v>
      </c>
      <c r="S98" s="1" t="e">
        <f>_xlfn.IFNA(VLOOKUP(B99,#REF!,$K$4,0),0)</f>
        <v>#REF!</v>
      </c>
      <c r="T98" s="1" t="e">
        <f>_xlfn.IFNA(VLOOKUP(B99,#REF!,$K$4,0),0)</f>
        <v>#REF!</v>
      </c>
      <c r="U98" s="1" t="e">
        <f>_xlfn.IFNA(VLOOKUP(B99,#REF!,$K$4,0),0)</f>
        <v>#REF!</v>
      </c>
      <c r="V98" s="1" t="e">
        <f>_xlfn.IFNA(VLOOKUP(B99,#REF!,$K$4,0),0)</f>
        <v>#REF!</v>
      </c>
      <c r="W98" s="1" t="e">
        <f>_xlfn.IFNA(VLOOKUP(B99,#REF!,$K$4,0),0)</f>
        <v>#REF!</v>
      </c>
      <c r="X98" s="1" t="e">
        <f>_xlfn.IFNA(VLOOKUP(B99,#REF!,$K$4,0),0)</f>
        <v>#REF!</v>
      </c>
      <c r="Y98" s="1" t="e">
        <f>_xlfn.IFNA(VLOOKUP(B99,#REF!,$K$4,0),0)</f>
        <v>#REF!</v>
      </c>
      <c r="Z98" s="1" t="e">
        <f>_xlfn.IFNA(VLOOKUP(B99,#REF!,$K$4,0),0)</f>
        <v>#REF!</v>
      </c>
      <c r="AA98" s="1" t="e">
        <f>_xlfn.IFNA(VLOOKUP(B99,#REF!,$K$4,0),0)</f>
        <v>#REF!</v>
      </c>
      <c r="AB98" s="1" t="e">
        <f>_xlfn.IFNA(VLOOKUP(B99,#REF!,$K$4,0),0)</f>
        <v>#REF!</v>
      </c>
      <c r="AC98" s="1" t="e">
        <f>_xlfn.IFNA(VLOOKUP(B99,#REF!,$K$4,0),0)</f>
        <v>#REF!</v>
      </c>
      <c r="AD98" s="1" t="e">
        <f>_xlfn.IFNA(VLOOKUP(B99,#REF!,$K$4,0),0)</f>
        <v>#REF!</v>
      </c>
      <c r="AE98" s="1" t="e">
        <f>_xlfn.IFNA(VLOOKUP(B99,#REF!,$K$4,0),0)</f>
        <v>#REF!</v>
      </c>
      <c r="AF98" s="1" t="e">
        <f>_xlfn.IFNA(VLOOKUP(B99,#REF!,$K$4,0),0)</f>
        <v>#REF!</v>
      </c>
      <c r="AG98" s="1" t="e">
        <f>_xlfn.IFNA(VLOOKUP(B99,#REF!,$K$4,0),0)</f>
        <v>#REF!</v>
      </c>
      <c r="AH98" s="1" t="e">
        <f>_xlfn.IFNA(VLOOKUP(B99,#REF!,$K$4,0),0)</f>
        <v>#REF!</v>
      </c>
      <c r="AI98" s="1" t="e">
        <f>_xlfn.IFNA(VLOOKUP(B99,#REF!,$K$4,0),0)</f>
        <v>#REF!</v>
      </c>
    </row>
    <row r="99" spans="1:37">
      <c r="A99" s="80"/>
      <c r="B99" s="81" t="s">
        <v>100</v>
      </c>
      <c r="C99" s="82" t="s">
        <v>62</v>
      </c>
      <c r="D99" s="83"/>
      <c r="E99" s="110"/>
      <c r="F99" s="49"/>
      <c r="G99" s="84" t="e">
        <f>SUM(G92:G98)</f>
        <v>#REF!</v>
      </c>
      <c r="H99" s="31"/>
      <c r="I99" s="87" t="e">
        <f t="shared" si="3"/>
        <v>#REF!</v>
      </c>
      <c r="J99" s="87" t="e">
        <f t="shared" si="4"/>
        <v>#REF!</v>
      </c>
      <c r="K99" s="1" t="e">
        <f>_xlfn.IFNA(VLOOKUP(B100,#REF!,$K$4,0),0)</f>
        <v>#REF!</v>
      </c>
      <c r="L99" s="1" t="e">
        <f>_xlfn.IFNA(VLOOKUP(B100,#REF!,$K$4,0),0)</f>
        <v>#REF!</v>
      </c>
      <c r="M99" s="1" t="e">
        <f>_xlfn.IFNA(VLOOKUP(B100,#REF!,$K$4,0),0)</f>
        <v>#REF!</v>
      </c>
      <c r="N99" s="1" t="e">
        <f>_xlfn.IFNA(VLOOKUP(B100,#REF!,$K$4,0),0)</f>
        <v>#REF!</v>
      </c>
      <c r="O99" s="1" t="e">
        <f>_xlfn.IFNA(VLOOKUP(B100,#REF!,$K$4,0),0)</f>
        <v>#REF!</v>
      </c>
      <c r="P99" s="1" t="e">
        <f>_xlfn.IFNA(VLOOKUP(B100,#REF!,$K$4,0),0)</f>
        <v>#REF!</v>
      </c>
      <c r="Q99" s="1" t="e">
        <f>_xlfn.IFNA(VLOOKUP(B100,#REF!,$K$4,0),0)</f>
        <v>#REF!</v>
      </c>
      <c r="R99" s="1" t="e">
        <f>_xlfn.IFNA(VLOOKUP(B100,#REF!,$K$4,0),0)</f>
        <v>#REF!</v>
      </c>
      <c r="S99" s="1" t="e">
        <f>_xlfn.IFNA(VLOOKUP(B100,#REF!,$K$4,0),0)</f>
        <v>#REF!</v>
      </c>
      <c r="T99" s="1" t="e">
        <f>_xlfn.IFNA(VLOOKUP(B100,#REF!,$K$4,0),0)</f>
        <v>#REF!</v>
      </c>
      <c r="U99" s="1" t="e">
        <f>_xlfn.IFNA(VLOOKUP(B100,#REF!,$K$4,0),0)</f>
        <v>#REF!</v>
      </c>
      <c r="V99" s="1" t="e">
        <f>_xlfn.IFNA(VLOOKUP(B100,#REF!,$K$4,0),0)</f>
        <v>#REF!</v>
      </c>
      <c r="W99" s="1" t="e">
        <f>_xlfn.IFNA(VLOOKUP(B100,#REF!,$K$4,0),0)</f>
        <v>#REF!</v>
      </c>
      <c r="X99" s="1" t="e">
        <f>_xlfn.IFNA(VLOOKUP(B100,#REF!,$K$4,0),0)</f>
        <v>#REF!</v>
      </c>
      <c r="Y99" s="1" t="e">
        <f>_xlfn.IFNA(VLOOKUP(B100,#REF!,$K$4,0),0)</f>
        <v>#REF!</v>
      </c>
      <c r="Z99" s="1" t="e">
        <f>_xlfn.IFNA(VLOOKUP(B100,#REF!,$K$4,0),0)</f>
        <v>#REF!</v>
      </c>
      <c r="AA99" s="1" t="e">
        <f>_xlfn.IFNA(VLOOKUP(B100,#REF!,$K$4,0),0)</f>
        <v>#REF!</v>
      </c>
      <c r="AB99" s="1" t="e">
        <f>_xlfn.IFNA(VLOOKUP(B100,#REF!,$K$4,0),0)</f>
        <v>#REF!</v>
      </c>
      <c r="AC99" s="1" t="e">
        <f>_xlfn.IFNA(VLOOKUP(B100,#REF!,$K$4,0),0)</f>
        <v>#REF!</v>
      </c>
      <c r="AD99" s="1" t="e">
        <f>_xlfn.IFNA(VLOOKUP(B100,#REF!,$K$4,0),0)</f>
        <v>#REF!</v>
      </c>
      <c r="AE99" s="1" t="e">
        <f>_xlfn.IFNA(VLOOKUP(B100,#REF!,$K$4,0),0)</f>
        <v>#REF!</v>
      </c>
      <c r="AF99" s="1" t="e">
        <f>_xlfn.IFNA(VLOOKUP(B100,#REF!,$K$4,0),0)</f>
        <v>#REF!</v>
      </c>
      <c r="AG99" s="1" t="e">
        <f>_xlfn.IFNA(VLOOKUP(B100,#REF!,$K$4,0),0)</f>
        <v>#REF!</v>
      </c>
      <c r="AH99" s="1" t="e">
        <f>_xlfn.IFNA(VLOOKUP(B100,#REF!,$K$4,0),0)</f>
        <v>#REF!</v>
      </c>
      <c r="AI99" s="1" t="e">
        <f>_xlfn.IFNA(VLOOKUP(B100,#REF!,$K$4,0),0)</f>
        <v>#REF!</v>
      </c>
    </row>
    <row r="100" spans="1:37" ht="46.95" customHeight="1">
      <c r="A100" s="85">
        <v>71</v>
      </c>
      <c r="B100" s="95" t="e">
        <f>#REF!</f>
        <v>#REF!</v>
      </c>
      <c r="C100" s="96" t="e">
        <f>#REF!</f>
        <v>#REF!</v>
      </c>
      <c r="D100" s="52" t="e">
        <f>#REF!</f>
        <v>#REF!</v>
      </c>
      <c r="E100" s="110" t="e">
        <f>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+_xlfn.IFNA(VLOOKUP(B100,#REF!,4,0),0)</f>
        <v>#REF!</v>
      </c>
      <c r="F100" s="57" t="e">
        <f>#REF!</f>
        <v>#REF!</v>
      </c>
      <c r="G100" s="79" t="e">
        <f t="shared" si="5"/>
        <v>#REF!</v>
      </c>
      <c r="H100" s="31"/>
      <c r="I100" s="87" t="e">
        <f t="shared" si="3"/>
        <v>#REF!</v>
      </c>
      <c r="J100" s="87" t="e">
        <f t="shared" si="4"/>
        <v>#REF!</v>
      </c>
      <c r="K100" s="1" t="e">
        <f>_xlfn.IFNA(VLOOKUP(B101,#REF!,$K$4,0),0)</f>
        <v>#REF!</v>
      </c>
      <c r="L100" s="1" t="e">
        <f>_xlfn.IFNA(VLOOKUP(B101,#REF!,$K$4,0),0)</f>
        <v>#REF!</v>
      </c>
      <c r="M100" s="1" t="e">
        <f>_xlfn.IFNA(VLOOKUP(B101,#REF!,$K$4,0),0)</f>
        <v>#REF!</v>
      </c>
      <c r="N100" s="1" t="e">
        <f>_xlfn.IFNA(VLOOKUP(B101,#REF!,$K$4,0),0)</f>
        <v>#REF!</v>
      </c>
      <c r="O100" s="1" t="e">
        <f>_xlfn.IFNA(VLOOKUP(B101,#REF!,$K$4,0),0)</f>
        <v>#REF!</v>
      </c>
      <c r="P100" s="1" t="e">
        <f>_xlfn.IFNA(VLOOKUP(B101,#REF!,$K$4,0),0)</f>
        <v>#REF!</v>
      </c>
      <c r="Q100" s="1" t="e">
        <f>_xlfn.IFNA(VLOOKUP(B101,#REF!,$K$4,0),0)</f>
        <v>#REF!</v>
      </c>
      <c r="R100" s="1" t="e">
        <f>_xlfn.IFNA(VLOOKUP(B101,#REF!,$K$4,0),0)</f>
        <v>#REF!</v>
      </c>
      <c r="S100" s="1" t="e">
        <f>_xlfn.IFNA(VLOOKUP(B101,#REF!,$K$4,0),0)</f>
        <v>#REF!</v>
      </c>
      <c r="T100" s="1" t="e">
        <f>_xlfn.IFNA(VLOOKUP(B101,#REF!,$K$4,0),0)</f>
        <v>#REF!</v>
      </c>
      <c r="U100" s="1" t="e">
        <f>_xlfn.IFNA(VLOOKUP(B101,#REF!,$K$4,0),0)</f>
        <v>#REF!</v>
      </c>
      <c r="V100" s="1" t="e">
        <f>_xlfn.IFNA(VLOOKUP(B101,#REF!,$K$4,0),0)</f>
        <v>#REF!</v>
      </c>
      <c r="W100" s="1" t="e">
        <f>_xlfn.IFNA(VLOOKUP(B101,#REF!,$K$4,0),0)</f>
        <v>#REF!</v>
      </c>
      <c r="X100" s="1" t="e">
        <f>_xlfn.IFNA(VLOOKUP(B101,#REF!,$K$4,0),0)</f>
        <v>#REF!</v>
      </c>
      <c r="Y100" s="1" t="e">
        <f>_xlfn.IFNA(VLOOKUP(B101,#REF!,$K$4,0),0)</f>
        <v>#REF!</v>
      </c>
      <c r="Z100" s="1" t="e">
        <f>_xlfn.IFNA(VLOOKUP(B101,#REF!,$K$4,0),0)</f>
        <v>#REF!</v>
      </c>
      <c r="AA100" s="1" t="e">
        <f>_xlfn.IFNA(VLOOKUP(B101,#REF!,$K$4,0),0)</f>
        <v>#REF!</v>
      </c>
      <c r="AB100" s="1" t="e">
        <f>_xlfn.IFNA(VLOOKUP(B101,#REF!,$K$4,0),0)</f>
        <v>#REF!</v>
      </c>
      <c r="AC100" s="1" t="e">
        <f>_xlfn.IFNA(VLOOKUP(B101,#REF!,$K$4,0),0)</f>
        <v>#REF!</v>
      </c>
      <c r="AD100" s="1" t="e">
        <f>_xlfn.IFNA(VLOOKUP(B101,#REF!,$K$4,0),0)</f>
        <v>#REF!</v>
      </c>
      <c r="AE100" s="1" t="e">
        <f>_xlfn.IFNA(VLOOKUP(B101,#REF!,$K$4,0),0)</f>
        <v>#REF!</v>
      </c>
      <c r="AF100" s="1" t="e">
        <f>_xlfn.IFNA(VLOOKUP(B101,#REF!,$K$4,0),0)</f>
        <v>#REF!</v>
      </c>
      <c r="AG100" s="1" t="e">
        <f>_xlfn.IFNA(VLOOKUP(B101,#REF!,$K$4,0),0)</f>
        <v>#REF!</v>
      </c>
      <c r="AH100" s="1" t="e">
        <f>_xlfn.IFNA(VLOOKUP(B101,#REF!,$K$4,0),0)</f>
        <v>#REF!</v>
      </c>
      <c r="AI100" s="1" t="e">
        <f>_xlfn.IFNA(VLOOKUP(B101,#REF!,$K$4,0),0)</f>
        <v>#REF!</v>
      </c>
    </row>
    <row r="101" spans="1:37">
      <c r="A101" s="94">
        <v>72</v>
      </c>
      <c r="B101" s="95" t="e">
        <f>#REF!</f>
        <v>#REF!</v>
      </c>
      <c r="C101" s="96" t="e">
        <f>#REF!</f>
        <v>#REF!</v>
      </c>
      <c r="D101" s="52" t="e">
        <f>#REF!</f>
        <v>#REF!</v>
      </c>
      <c r="E101" s="110" t="e">
        <f>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+_xlfn.IFNA(VLOOKUP(B101,#REF!,4,0),0)</f>
        <v>#REF!</v>
      </c>
      <c r="F101" s="57" t="e">
        <f>#REF!</f>
        <v>#REF!</v>
      </c>
      <c r="G101" s="79"/>
      <c r="H101" s="31"/>
      <c r="I101" s="31"/>
      <c r="J101" s="31"/>
      <c r="K101" s="8" t="e">
        <f>SUM(K6:K100)</f>
        <v>#REF!</v>
      </c>
      <c r="L101" s="8" t="e">
        <f>SUM(L6:L100)</f>
        <v>#REF!</v>
      </c>
      <c r="M101" s="8" t="e">
        <f t="shared" ref="M101:AI101" si="6">SUM(M6:M100)</f>
        <v>#REF!</v>
      </c>
      <c r="N101" s="8" t="e">
        <f t="shared" si="6"/>
        <v>#REF!</v>
      </c>
      <c r="O101" s="8" t="e">
        <f t="shared" si="6"/>
        <v>#REF!</v>
      </c>
      <c r="P101" s="8" t="e">
        <f t="shared" si="6"/>
        <v>#REF!</v>
      </c>
      <c r="Q101" s="8" t="e">
        <f t="shared" si="6"/>
        <v>#REF!</v>
      </c>
      <c r="R101" s="8" t="e">
        <f t="shared" si="6"/>
        <v>#REF!</v>
      </c>
      <c r="S101" s="8" t="e">
        <f t="shared" si="6"/>
        <v>#REF!</v>
      </c>
      <c r="T101" s="8" t="e">
        <f t="shared" si="6"/>
        <v>#REF!</v>
      </c>
      <c r="U101" s="8" t="e">
        <f t="shared" si="6"/>
        <v>#REF!</v>
      </c>
      <c r="V101" s="8" t="e">
        <f t="shared" si="6"/>
        <v>#REF!</v>
      </c>
      <c r="W101" s="8" t="e">
        <f t="shared" si="6"/>
        <v>#REF!</v>
      </c>
      <c r="X101" s="8" t="e">
        <f t="shared" si="6"/>
        <v>#REF!</v>
      </c>
      <c r="Y101" s="8" t="e">
        <f t="shared" si="6"/>
        <v>#REF!</v>
      </c>
      <c r="Z101" s="8" t="e">
        <f t="shared" si="6"/>
        <v>#REF!</v>
      </c>
      <c r="AA101" s="8" t="e">
        <f t="shared" si="6"/>
        <v>#REF!</v>
      </c>
      <c r="AB101" s="8" t="e">
        <f t="shared" si="6"/>
        <v>#REF!</v>
      </c>
      <c r="AC101" s="8" t="e">
        <f t="shared" si="6"/>
        <v>#REF!</v>
      </c>
      <c r="AD101" s="8" t="e">
        <f t="shared" si="6"/>
        <v>#REF!</v>
      </c>
      <c r="AE101" s="8" t="e">
        <f t="shared" si="6"/>
        <v>#REF!</v>
      </c>
      <c r="AF101" s="8" t="e">
        <f t="shared" si="6"/>
        <v>#REF!</v>
      </c>
      <c r="AG101" s="8" t="e">
        <f t="shared" si="6"/>
        <v>#REF!</v>
      </c>
      <c r="AH101" s="8" t="e">
        <f t="shared" si="6"/>
        <v>#REF!</v>
      </c>
      <c r="AI101" s="8" t="e">
        <f t="shared" si="6"/>
        <v>#REF!</v>
      </c>
      <c r="AJ101" s="117" t="e">
        <f>SUM(K101:AI101)</f>
        <v>#REF!</v>
      </c>
      <c r="AK101" s="116"/>
    </row>
    <row r="102" spans="1:37">
      <c r="A102" s="202" t="s">
        <v>6</v>
      </c>
      <c r="B102" s="203"/>
      <c r="C102" s="203"/>
      <c r="D102" s="203"/>
      <c r="E102" s="203"/>
      <c r="F102" s="204"/>
      <c r="G102" s="37" t="e">
        <f>G101+G100+G99+G90+G79+G70+G49+G44+G41+G38+G33+G27+G21+G15</f>
        <v>#REF!</v>
      </c>
      <c r="H102" s="31"/>
      <c r="I102" s="31"/>
      <c r="J102" s="31"/>
      <c r="K102" s="7" t="e">
        <f>K101*1.3</f>
        <v>#REF!</v>
      </c>
      <c r="L102" s="7" t="e">
        <f>L101*1.3</f>
        <v>#REF!</v>
      </c>
      <c r="M102" s="7" t="e">
        <f t="shared" ref="M102:AI102" si="7">M101*1.3</f>
        <v>#REF!</v>
      </c>
      <c r="N102" s="7" t="e">
        <f t="shared" si="7"/>
        <v>#REF!</v>
      </c>
      <c r="O102" s="7" t="e">
        <f t="shared" si="7"/>
        <v>#REF!</v>
      </c>
      <c r="P102" s="7" t="e">
        <f t="shared" si="7"/>
        <v>#REF!</v>
      </c>
      <c r="Q102" s="7" t="e">
        <f t="shared" si="7"/>
        <v>#REF!</v>
      </c>
      <c r="R102" s="7" t="e">
        <f t="shared" si="7"/>
        <v>#REF!</v>
      </c>
      <c r="S102" s="7" t="e">
        <f t="shared" si="7"/>
        <v>#REF!</v>
      </c>
      <c r="T102" s="7" t="e">
        <f t="shared" si="7"/>
        <v>#REF!</v>
      </c>
      <c r="U102" s="7" t="e">
        <f t="shared" si="7"/>
        <v>#REF!</v>
      </c>
      <c r="V102" s="7" t="e">
        <f t="shared" si="7"/>
        <v>#REF!</v>
      </c>
      <c r="W102" s="7" t="e">
        <f t="shared" si="7"/>
        <v>#REF!</v>
      </c>
      <c r="X102" s="7" t="e">
        <f t="shared" si="7"/>
        <v>#REF!</v>
      </c>
      <c r="Y102" s="7" t="e">
        <f t="shared" si="7"/>
        <v>#REF!</v>
      </c>
      <c r="Z102" s="7" t="e">
        <f t="shared" si="7"/>
        <v>#REF!</v>
      </c>
      <c r="AA102" s="7" t="e">
        <f t="shared" si="7"/>
        <v>#REF!</v>
      </c>
      <c r="AB102" s="7" t="e">
        <f t="shared" si="7"/>
        <v>#REF!</v>
      </c>
      <c r="AC102" s="7" t="e">
        <f t="shared" si="7"/>
        <v>#REF!</v>
      </c>
      <c r="AD102" s="7" t="e">
        <f t="shared" si="7"/>
        <v>#REF!</v>
      </c>
      <c r="AE102" s="7" t="e">
        <f t="shared" si="7"/>
        <v>#REF!</v>
      </c>
      <c r="AF102" s="7" t="e">
        <f t="shared" si="7"/>
        <v>#REF!</v>
      </c>
      <c r="AG102" s="7" t="e">
        <f t="shared" si="7"/>
        <v>#REF!</v>
      </c>
      <c r="AH102" s="7" t="e">
        <f t="shared" si="7"/>
        <v>#REF!</v>
      </c>
      <c r="AI102" s="7" t="e">
        <f t="shared" si="7"/>
        <v>#REF!</v>
      </c>
    </row>
    <row r="103" spans="1:37">
      <c r="A103" s="187" t="s">
        <v>7</v>
      </c>
      <c r="B103" s="188"/>
      <c r="C103" s="189"/>
      <c r="D103" s="32"/>
      <c r="E103" s="35"/>
      <c r="F103" s="89">
        <v>0.24</v>
      </c>
      <c r="G103" s="34" t="e">
        <f>ROUND(F103*G102,0)</f>
        <v>#REF!</v>
      </c>
      <c r="H103" s="31"/>
      <c r="I103" s="31"/>
      <c r="J103" s="31"/>
      <c r="K103" s="7">
        <v>2045224800</v>
      </c>
      <c r="L103" s="8">
        <v>990273954</v>
      </c>
      <c r="M103" s="3">
        <v>1022566318</v>
      </c>
      <c r="N103" s="8">
        <v>1753422035</v>
      </c>
      <c r="O103" s="8">
        <v>1630605273</v>
      </c>
      <c r="P103" s="3">
        <v>923919987</v>
      </c>
      <c r="Q103" s="3">
        <v>425629600</v>
      </c>
      <c r="R103" s="3">
        <v>81206800</v>
      </c>
      <c r="S103" s="25">
        <v>734269977</v>
      </c>
      <c r="T103" s="25">
        <v>1242087440</v>
      </c>
      <c r="U103" s="25">
        <v>4381668863</v>
      </c>
      <c r="V103" s="25">
        <v>3502134447</v>
      </c>
      <c r="W103" s="25">
        <v>916797320</v>
      </c>
      <c r="X103" s="3">
        <v>2360283780</v>
      </c>
      <c r="Y103" s="3">
        <v>3900151833</v>
      </c>
      <c r="Z103" s="3">
        <v>480041270</v>
      </c>
      <c r="AA103" s="3">
        <v>792839565</v>
      </c>
      <c r="AB103" s="3">
        <v>413309417</v>
      </c>
      <c r="AC103" s="3">
        <v>553758315</v>
      </c>
      <c r="AD103" s="3">
        <v>918689339</v>
      </c>
      <c r="AE103" s="3">
        <v>468122713</v>
      </c>
      <c r="AF103" s="3">
        <v>554608013</v>
      </c>
      <c r="AG103" s="3">
        <v>554452195</v>
      </c>
      <c r="AH103" s="3">
        <v>351468572</v>
      </c>
      <c r="AI103" s="3">
        <v>2762175568</v>
      </c>
      <c r="AJ103" s="117">
        <f>SUM(K103:AI103)</f>
        <v>33759707394</v>
      </c>
    </row>
    <row r="104" spans="1:37">
      <c r="A104" s="187" t="s">
        <v>8</v>
      </c>
      <c r="B104" s="188"/>
      <c r="C104" s="189"/>
      <c r="D104" s="32"/>
      <c r="E104" s="35"/>
      <c r="F104" s="89">
        <v>0.01</v>
      </c>
      <c r="G104" s="34" t="e">
        <f>ROUND(F104*G102,0)</f>
        <v>#REF!</v>
      </c>
      <c r="H104" s="31"/>
      <c r="I104" s="31" t="s">
        <v>101</v>
      </c>
      <c r="J104" s="31"/>
      <c r="K104" s="7" t="e">
        <f>K103-K102</f>
        <v>#REF!</v>
      </c>
      <c r="L104" s="7" t="e">
        <f>L103-L102</f>
        <v>#REF!</v>
      </c>
      <c r="M104" s="7" t="e">
        <f t="shared" ref="M104:AI104" si="8">M103-M102</f>
        <v>#REF!</v>
      </c>
      <c r="N104" s="7" t="e">
        <f t="shared" si="8"/>
        <v>#REF!</v>
      </c>
      <c r="O104" s="7" t="e">
        <f t="shared" si="8"/>
        <v>#REF!</v>
      </c>
      <c r="P104" s="7" t="e">
        <f t="shared" si="8"/>
        <v>#REF!</v>
      </c>
      <c r="Q104" s="7" t="e">
        <f t="shared" si="8"/>
        <v>#REF!</v>
      </c>
      <c r="R104" s="7" t="e">
        <f t="shared" si="8"/>
        <v>#REF!</v>
      </c>
      <c r="S104" s="7" t="e">
        <f t="shared" si="8"/>
        <v>#REF!</v>
      </c>
      <c r="T104" s="7" t="e">
        <f t="shared" si="8"/>
        <v>#REF!</v>
      </c>
      <c r="U104" s="7" t="e">
        <f t="shared" si="8"/>
        <v>#REF!</v>
      </c>
      <c r="V104" s="7" t="e">
        <f t="shared" si="8"/>
        <v>#REF!</v>
      </c>
      <c r="W104" s="7" t="e">
        <f t="shared" si="8"/>
        <v>#REF!</v>
      </c>
      <c r="X104" s="7" t="e">
        <f t="shared" si="8"/>
        <v>#REF!</v>
      </c>
      <c r="Y104" s="7" t="e">
        <f t="shared" si="8"/>
        <v>#REF!</v>
      </c>
      <c r="Z104" s="7" t="e">
        <f t="shared" si="8"/>
        <v>#REF!</v>
      </c>
      <c r="AA104" s="7" t="e">
        <f t="shared" si="8"/>
        <v>#REF!</v>
      </c>
      <c r="AB104" s="7" t="e">
        <f t="shared" si="8"/>
        <v>#REF!</v>
      </c>
      <c r="AC104" s="7" t="e">
        <f t="shared" si="8"/>
        <v>#REF!</v>
      </c>
      <c r="AD104" s="7" t="e">
        <f t="shared" si="8"/>
        <v>#REF!</v>
      </c>
      <c r="AE104" s="7" t="e">
        <f t="shared" si="8"/>
        <v>#REF!</v>
      </c>
      <c r="AF104" s="7" t="e">
        <f t="shared" si="8"/>
        <v>#REF!</v>
      </c>
      <c r="AG104" s="7" t="e">
        <f t="shared" si="8"/>
        <v>#REF!</v>
      </c>
      <c r="AH104" s="7" t="e">
        <f t="shared" si="8"/>
        <v>#REF!</v>
      </c>
      <c r="AI104" s="7" t="e">
        <f t="shared" si="8"/>
        <v>#REF!</v>
      </c>
    </row>
    <row r="105" spans="1:37">
      <c r="A105" s="187" t="s">
        <v>9</v>
      </c>
      <c r="B105" s="188"/>
      <c r="C105" s="189"/>
      <c r="D105" s="32"/>
      <c r="E105" s="35"/>
      <c r="F105" s="89">
        <v>0.05</v>
      </c>
      <c r="G105" s="34" t="e">
        <f>ROUND(F105*G102,0)</f>
        <v>#REF!</v>
      </c>
      <c r="H105" s="11"/>
      <c r="I105" s="31"/>
      <c r="J105" s="31"/>
    </row>
    <row r="106" spans="1:37" ht="32.700000000000003" customHeight="1">
      <c r="A106" s="187" t="s">
        <v>10</v>
      </c>
      <c r="B106" s="188"/>
      <c r="C106" s="189"/>
      <c r="D106" s="32"/>
      <c r="E106" s="35"/>
      <c r="F106" s="48"/>
      <c r="G106" s="38" t="e">
        <f>+G102+G103+G104+G105</f>
        <v>#REF!</v>
      </c>
      <c r="H106" s="31"/>
      <c r="I106" s="31"/>
      <c r="J106" s="31"/>
      <c r="K106" s="7"/>
    </row>
    <row r="107" spans="1:37" ht="34.950000000000003" customHeight="1">
      <c r="A107" s="196" t="s">
        <v>16</v>
      </c>
      <c r="B107" s="197"/>
      <c r="C107" s="198"/>
      <c r="D107" s="199" t="s">
        <v>14</v>
      </c>
      <c r="E107" s="200"/>
      <c r="F107" s="201"/>
      <c r="G107" s="34">
        <v>1</v>
      </c>
      <c r="H107" s="31"/>
      <c r="I107" s="31"/>
      <c r="J107" s="31"/>
      <c r="K107" s="8"/>
      <c r="L107" s="10"/>
    </row>
    <row r="108" spans="1:37" ht="34.950000000000003" customHeight="1">
      <c r="A108" s="196" t="s">
        <v>49</v>
      </c>
      <c r="B108" s="197"/>
      <c r="C108" s="198"/>
      <c r="D108" s="199" t="s">
        <v>14</v>
      </c>
      <c r="E108" s="200"/>
      <c r="F108" s="201"/>
      <c r="G108" s="34">
        <v>1</v>
      </c>
      <c r="H108" s="31"/>
      <c r="I108" s="31"/>
      <c r="J108" s="31"/>
      <c r="K108" s="8"/>
      <c r="L108" s="10"/>
    </row>
    <row r="109" spans="1:37" ht="32.25" customHeight="1">
      <c r="A109" s="196" t="s">
        <v>50</v>
      </c>
      <c r="B109" s="197"/>
      <c r="C109" s="198"/>
      <c r="D109" s="199"/>
      <c r="E109" s="200"/>
      <c r="F109" s="201"/>
      <c r="G109" s="34">
        <v>1</v>
      </c>
    </row>
    <row r="110" spans="1:37" ht="14.4" thickBot="1">
      <c r="A110" s="190" t="s">
        <v>11</v>
      </c>
      <c r="B110" s="191"/>
      <c r="C110" s="192"/>
      <c r="D110" s="193"/>
      <c r="E110" s="194"/>
      <c r="F110" s="195"/>
      <c r="G110" s="39" t="e">
        <f>G106+G107+G108+G109</f>
        <v>#REF!</v>
      </c>
      <c r="H110" s="40"/>
      <c r="I110" s="40"/>
      <c r="J110" s="40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</row>
    <row r="111" spans="1:37">
      <c r="A111" s="41"/>
      <c r="B111" s="41"/>
      <c r="C111" s="41"/>
      <c r="D111" s="42"/>
      <c r="E111" s="43"/>
      <c r="F111" s="8"/>
      <c r="G111" s="44"/>
      <c r="H111" s="40"/>
      <c r="I111" s="45"/>
      <c r="J111" s="45"/>
    </row>
    <row r="112" spans="1:37">
      <c r="F112" s="8"/>
      <c r="G112" s="44">
        <v>33759707394</v>
      </c>
      <c r="H112" s="5"/>
      <c r="I112" s="5"/>
      <c r="J112" s="5"/>
      <c r="K112" s="25"/>
    </row>
    <row r="113" spans="1:11" ht="14.4" thickBot="1">
      <c r="F113" s="8"/>
      <c r="G113" s="44" t="e">
        <f>G110-G112</f>
        <v>#REF!</v>
      </c>
      <c r="H113" s="5"/>
      <c r="I113" s="5"/>
      <c r="J113" s="5"/>
      <c r="K113" s="25"/>
    </row>
    <row r="114" spans="1:11">
      <c r="A114" s="205"/>
      <c r="B114" s="206"/>
      <c r="C114" s="206"/>
      <c r="D114" s="206"/>
      <c r="E114" s="206"/>
      <c r="F114" s="206"/>
      <c r="G114" s="207"/>
      <c r="H114" s="5"/>
      <c r="I114" s="5"/>
      <c r="J114" s="5"/>
      <c r="K114" s="25"/>
    </row>
    <row r="115" spans="1:11">
      <c r="A115" s="208"/>
      <c r="B115" s="209"/>
      <c r="C115" s="209"/>
      <c r="D115" s="209"/>
      <c r="E115" s="209"/>
      <c r="F115" s="209"/>
      <c r="G115" s="210"/>
      <c r="H115" s="5"/>
      <c r="I115" s="5"/>
      <c r="J115" s="5"/>
      <c r="K115" s="25"/>
    </row>
    <row r="116" spans="1:11" ht="26.7" customHeight="1">
      <c r="A116" s="111"/>
      <c r="B116" s="107"/>
      <c r="C116" s="107"/>
      <c r="D116" s="107"/>
      <c r="E116" s="106"/>
      <c r="F116" s="107"/>
      <c r="G116" s="108"/>
      <c r="H116" s="5"/>
      <c r="I116" s="5"/>
      <c r="J116" s="5"/>
      <c r="K116" s="25"/>
    </row>
    <row r="117" spans="1:11">
      <c r="A117" s="99"/>
      <c r="B117" s="97"/>
      <c r="C117" s="98"/>
      <c r="D117" s="97"/>
      <c r="E117" s="97"/>
      <c r="F117" s="48"/>
      <c r="G117" s="100"/>
    </row>
    <row r="118" spans="1:11">
      <c r="A118" s="99"/>
      <c r="B118" s="97"/>
      <c r="C118" s="98"/>
      <c r="D118" s="97"/>
      <c r="E118" s="97"/>
      <c r="F118" s="48"/>
      <c r="G118" s="100"/>
    </row>
    <row r="119" spans="1:11">
      <c r="A119" s="99"/>
      <c r="B119" s="97"/>
      <c r="C119" s="98"/>
      <c r="D119" s="97"/>
      <c r="E119" s="97"/>
      <c r="F119" s="48"/>
      <c r="G119" s="100"/>
    </row>
    <row r="120" spans="1:11">
      <c r="A120" s="99"/>
      <c r="B120" s="97"/>
      <c r="C120" s="98"/>
      <c r="D120" s="97"/>
      <c r="E120" s="97"/>
      <c r="F120" s="48"/>
      <c r="G120" s="100"/>
    </row>
    <row r="121" spans="1:11">
      <c r="A121" s="99"/>
      <c r="B121" s="97"/>
      <c r="C121" s="98"/>
      <c r="D121" s="97"/>
      <c r="E121" s="97"/>
      <c r="F121" s="48"/>
      <c r="G121" s="100"/>
    </row>
    <row r="122" spans="1:11">
      <c r="A122" s="99"/>
      <c r="B122" s="97"/>
      <c r="C122" s="98"/>
      <c r="D122" s="97"/>
      <c r="E122" s="97"/>
      <c r="F122" s="48"/>
      <c r="G122" s="100"/>
    </row>
    <row r="123" spans="1:11">
      <c r="A123" s="99"/>
      <c r="B123" s="97"/>
      <c r="C123" s="98"/>
      <c r="D123" s="97"/>
      <c r="E123" s="97"/>
      <c r="F123" s="48"/>
      <c r="G123" s="100"/>
    </row>
    <row r="124" spans="1:11">
      <c r="A124" s="99"/>
      <c r="B124" s="97"/>
      <c r="C124" s="98"/>
      <c r="D124" s="97"/>
      <c r="E124" s="97"/>
      <c r="F124" s="48"/>
      <c r="G124" s="100"/>
    </row>
    <row r="125" spans="1:11">
      <c r="A125" s="99"/>
      <c r="B125" s="97"/>
      <c r="C125" s="98"/>
      <c r="D125" s="97"/>
      <c r="E125" s="97"/>
      <c r="F125" s="48"/>
      <c r="G125" s="100"/>
    </row>
    <row r="126" spans="1:11">
      <c r="A126" s="99"/>
      <c r="B126" s="97"/>
      <c r="C126" s="98"/>
      <c r="D126" s="97"/>
      <c r="E126" s="97"/>
      <c r="F126" s="48"/>
      <c r="G126" s="100"/>
    </row>
    <row r="127" spans="1:11">
      <c r="A127" s="99"/>
      <c r="B127" s="97"/>
      <c r="C127" s="98"/>
      <c r="D127" s="97"/>
      <c r="E127" s="97"/>
      <c r="F127" s="48"/>
      <c r="G127" s="100"/>
    </row>
    <row r="128" spans="1:11">
      <c r="A128" s="99"/>
      <c r="B128" s="97"/>
      <c r="C128" s="98"/>
      <c r="D128" s="97"/>
      <c r="E128" s="97"/>
      <c r="F128" s="48"/>
      <c r="G128" s="100"/>
    </row>
    <row r="129" spans="1:7">
      <c r="A129" s="99"/>
      <c r="B129" s="97"/>
      <c r="C129" s="98"/>
      <c r="D129" s="97"/>
      <c r="E129" s="97"/>
      <c r="F129" s="48"/>
      <c r="G129" s="100"/>
    </row>
    <row r="130" spans="1:7">
      <c r="A130" s="99"/>
      <c r="B130" s="97"/>
      <c r="C130" s="98"/>
      <c r="D130" s="97"/>
      <c r="E130" s="97"/>
      <c r="F130" s="48"/>
      <c r="G130" s="100"/>
    </row>
    <row r="131" spans="1:7">
      <c r="A131" s="99"/>
      <c r="B131" s="97"/>
      <c r="C131" s="98"/>
      <c r="D131" s="97"/>
      <c r="E131" s="97"/>
      <c r="F131" s="48"/>
      <c r="G131" s="100"/>
    </row>
    <row r="132" spans="1:7">
      <c r="A132" s="99"/>
      <c r="B132" s="97"/>
      <c r="C132" s="98"/>
      <c r="D132" s="97"/>
      <c r="E132" s="97"/>
      <c r="F132" s="48"/>
      <c r="G132" s="100"/>
    </row>
    <row r="133" spans="1:7">
      <c r="A133" s="99"/>
      <c r="B133" s="97"/>
      <c r="C133" s="98"/>
      <c r="D133" s="97"/>
      <c r="E133" s="97"/>
      <c r="F133" s="48"/>
      <c r="G133" s="100"/>
    </row>
    <row r="134" spans="1:7">
      <c r="A134" s="99"/>
      <c r="B134" s="97"/>
      <c r="C134" s="98"/>
      <c r="D134" s="97"/>
      <c r="E134" s="97"/>
      <c r="F134" s="48"/>
      <c r="G134" s="100"/>
    </row>
    <row r="135" spans="1:7">
      <c r="A135" s="99"/>
      <c r="B135" s="97"/>
      <c r="C135" s="98"/>
      <c r="D135" s="97"/>
      <c r="E135" s="97"/>
      <c r="F135" s="48"/>
      <c r="G135" s="100"/>
    </row>
    <row r="136" spans="1:7">
      <c r="A136" s="99"/>
      <c r="B136" s="97"/>
      <c r="C136" s="98"/>
      <c r="D136" s="97"/>
      <c r="E136" s="97"/>
      <c r="F136" s="48"/>
      <c r="G136" s="100"/>
    </row>
    <row r="137" spans="1:7">
      <c r="A137" s="99"/>
      <c r="B137" s="97"/>
      <c r="C137" s="98"/>
      <c r="D137" s="97"/>
      <c r="E137" s="97"/>
      <c r="F137" s="48"/>
      <c r="G137" s="100"/>
    </row>
    <row r="138" spans="1:7">
      <c r="A138" s="99"/>
      <c r="B138" s="97"/>
      <c r="C138" s="98"/>
      <c r="D138" s="97"/>
      <c r="E138" s="97"/>
      <c r="F138" s="48"/>
      <c r="G138" s="100"/>
    </row>
    <row r="139" spans="1:7">
      <c r="A139" s="99"/>
      <c r="B139" s="97"/>
      <c r="C139" s="98"/>
      <c r="D139" s="97"/>
      <c r="E139" s="97"/>
      <c r="F139" s="48"/>
      <c r="G139" s="100"/>
    </row>
    <row r="140" spans="1:7">
      <c r="A140" s="99"/>
      <c r="B140" s="97"/>
      <c r="C140" s="98"/>
      <c r="D140" s="97"/>
      <c r="E140" s="97"/>
      <c r="F140" s="48"/>
      <c r="G140" s="100"/>
    </row>
    <row r="141" spans="1:7" ht="14.4" thickBot="1">
      <c r="A141" s="101"/>
      <c r="B141" s="102"/>
      <c r="C141" s="103"/>
      <c r="D141" s="102"/>
      <c r="E141" s="102"/>
      <c r="F141" s="104"/>
      <c r="G141" s="105"/>
    </row>
  </sheetData>
  <mergeCells count="16">
    <mergeCell ref="A105:C105"/>
    <mergeCell ref="A1:G4"/>
    <mergeCell ref="K2:L3"/>
    <mergeCell ref="A102:F102"/>
    <mergeCell ref="A103:C103"/>
    <mergeCell ref="A104:C104"/>
    <mergeCell ref="A110:C110"/>
    <mergeCell ref="D110:F110"/>
    <mergeCell ref="A114:G115"/>
    <mergeCell ref="A106:C106"/>
    <mergeCell ref="A107:C107"/>
    <mergeCell ref="D107:F107"/>
    <mergeCell ref="A108:C108"/>
    <mergeCell ref="D108:F108"/>
    <mergeCell ref="A109:C109"/>
    <mergeCell ref="D109:F109"/>
  </mergeCells>
  <phoneticPr fontId="12" type="noConversion"/>
  <conditionalFormatting sqref="A17:A21 C21">
    <cfRule type="cellIs" dxfId="53" priority="48" operator="equal">
      <formula>#REF!</formula>
    </cfRule>
  </conditionalFormatting>
  <conditionalFormatting sqref="A17:A26 C21:C26">
    <cfRule type="cellIs" dxfId="52" priority="47" operator="equal">
      <formula>0</formula>
    </cfRule>
  </conditionalFormatting>
  <conditionalFormatting sqref="A21 C21">
    <cfRule type="cellIs" dxfId="51" priority="46" operator="equal">
      <formula>#REF!</formula>
    </cfRule>
    <cfRule type="cellIs" dxfId="50" priority="45" operator="equal">
      <formula>0</formula>
    </cfRule>
  </conditionalFormatting>
  <conditionalFormatting sqref="A27 C27">
    <cfRule type="cellIs" dxfId="49" priority="42" operator="equal">
      <formula>#REF!</formula>
    </cfRule>
    <cfRule type="cellIs" dxfId="48" priority="41" operator="equal">
      <formula>0</formula>
    </cfRule>
  </conditionalFormatting>
  <conditionalFormatting sqref="A33 C33">
    <cfRule type="cellIs" dxfId="47" priority="37" operator="equal">
      <formula>0</formula>
    </cfRule>
    <cfRule type="cellIs" dxfId="46" priority="38" operator="equal">
      <formula>#REF!</formula>
    </cfRule>
  </conditionalFormatting>
  <conditionalFormatting sqref="A38 C38">
    <cfRule type="cellIs" dxfId="45" priority="1" operator="equal">
      <formula>0</formula>
    </cfRule>
    <cfRule type="cellIs" dxfId="44" priority="2" operator="equal">
      <formula>#REF!</formula>
    </cfRule>
  </conditionalFormatting>
  <conditionalFormatting sqref="A38:A39 C38:C39">
    <cfRule type="cellIs" dxfId="43" priority="3" operator="equal">
      <formula>0</formula>
    </cfRule>
    <cfRule type="cellIs" dxfId="42" priority="4" operator="equal">
      <formula>#REF!</formula>
    </cfRule>
  </conditionalFormatting>
  <conditionalFormatting sqref="A39:A43 C39:C43">
    <cfRule type="cellIs" dxfId="41" priority="31" operator="equal">
      <formula>0</formula>
    </cfRule>
    <cfRule type="cellIs" dxfId="40" priority="32" operator="equal">
      <formula>#REF!</formula>
    </cfRule>
  </conditionalFormatting>
  <conditionalFormatting sqref="A41 C41">
    <cfRule type="cellIs" dxfId="39" priority="30" operator="equal">
      <formula>#REF!</formula>
    </cfRule>
    <cfRule type="cellIs" dxfId="38" priority="29" operator="equal">
      <formula>0</formula>
    </cfRule>
  </conditionalFormatting>
  <conditionalFormatting sqref="A44 C44">
    <cfRule type="cellIs" dxfId="37" priority="25" operator="equal">
      <formula>0</formula>
    </cfRule>
    <cfRule type="cellIs" dxfId="36" priority="26" operator="equal">
      <formula>#REF!</formula>
    </cfRule>
  </conditionalFormatting>
  <conditionalFormatting sqref="A49 C49">
    <cfRule type="cellIs" dxfId="35" priority="22" operator="equal">
      <formula>#REF!</formula>
    </cfRule>
    <cfRule type="cellIs" dxfId="34" priority="21" operator="equal">
      <formula>0</formula>
    </cfRule>
  </conditionalFormatting>
  <conditionalFormatting sqref="A70 C70">
    <cfRule type="cellIs" dxfId="33" priority="17" operator="equal">
      <formula>0</formula>
    </cfRule>
    <cfRule type="cellIs" dxfId="32" priority="18" operator="equal">
      <formula>#REF!</formula>
    </cfRule>
  </conditionalFormatting>
  <conditionalFormatting sqref="A79 C79">
    <cfRule type="cellIs" dxfId="31" priority="14" operator="equal">
      <formula>#REF!</formula>
    </cfRule>
    <cfRule type="cellIs" dxfId="30" priority="13" operator="equal">
      <formula>0</formula>
    </cfRule>
  </conditionalFormatting>
  <conditionalFormatting sqref="A90 C90">
    <cfRule type="cellIs" dxfId="29" priority="9" operator="equal">
      <formula>0</formula>
    </cfRule>
    <cfRule type="cellIs" dxfId="28" priority="10" operator="equal">
      <formula>#REF!</formula>
    </cfRule>
  </conditionalFormatting>
  <conditionalFormatting sqref="A15:C16 C92:C98 A22:A26">
    <cfRule type="cellIs" dxfId="27" priority="56" operator="equal">
      <formula>#REF!</formula>
    </cfRule>
  </conditionalFormatting>
  <conditionalFormatting sqref="A15:C16 C92:C98">
    <cfRule type="cellIs" dxfId="26" priority="55" operator="equal">
      <formula>0</formula>
    </cfRule>
  </conditionalFormatting>
  <conditionalFormatting sqref="A6:D14">
    <cfRule type="cellIs" dxfId="25" priority="51" operator="equal">
      <formula>0</formula>
    </cfRule>
    <cfRule type="cellIs" dxfId="24" priority="52" operator="equal">
      <formula>#REF!</formula>
    </cfRule>
  </conditionalFormatting>
  <conditionalFormatting sqref="A7:D20 B21:B98 D21:D98 C40 C91:C98 A102 A105:B111 D105:D111 A5:D5 C22:C26 C50:C69 C71:C78 C80:C89">
    <cfRule type="cellIs" dxfId="23" priority="62" operator="equal">
      <formula>#REF!</formula>
    </cfRule>
  </conditionalFormatting>
  <conditionalFormatting sqref="A7:D20 B21:B98 D21:D98 C91:C98 C40 A102">
    <cfRule type="cellIs" dxfId="22" priority="61" operator="equal">
      <formula>0</formula>
    </cfRule>
  </conditionalFormatting>
  <conditionalFormatting sqref="A99:D101">
    <cfRule type="cellIs" dxfId="21" priority="5" operator="equal">
      <formula>0</formula>
    </cfRule>
    <cfRule type="cellIs" dxfId="20" priority="6" operator="equal">
      <formula>#REF!</formula>
    </cfRule>
    <cfRule type="cellIs" dxfId="19" priority="8" operator="equal">
      <formula>#REF!</formula>
    </cfRule>
    <cfRule type="cellIs" dxfId="18" priority="7" operator="equal">
      <formula>0</formula>
    </cfRule>
  </conditionalFormatting>
  <conditionalFormatting sqref="C27:C28 A27:A32">
    <cfRule type="cellIs" dxfId="17" priority="43" operator="equal">
      <formula>0</formula>
    </cfRule>
    <cfRule type="cellIs" dxfId="16" priority="44" operator="equal">
      <formula>#REF!</formula>
    </cfRule>
  </conditionalFormatting>
  <conditionalFormatting sqref="C33 A33:A37">
    <cfRule type="cellIs" dxfId="15" priority="39" operator="equal">
      <formula>0</formula>
    </cfRule>
    <cfRule type="cellIs" dxfId="14" priority="40" operator="equal">
      <formula>#REF!</formula>
    </cfRule>
  </conditionalFormatting>
  <conditionalFormatting sqref="C43:C48 A44:A48">
    <cfRule type="cellIs" dxfId="13" priority="27" operator="equal">
      <formula>0</formula>
    </cfRule>
    <cfRule type="cellIs" dxfId="12" priority="28" operator="equal">
      <formula>#REF!</formula>
    </cfRule>
  </conditionalFormatting>
  <conditionalFormatting sqref="C46:C49 A49:A69">
    <cfRule type="cellIs" dxfId="11" priority="24" operator="equal">
      <formula>#REF!</formula>
    </cfRule>
  </conditionalFormatting>
  <conditionalFormatting sqref="C46:C69 A49:A69">
    <cfRule type="cellIs" dxfId="10" priority="23" operator="equal">
      <formula>0</formula>
    </cfRule>
  </conditionalFormatting>
  <conditionalFormatting sqref="C51:C70 A70:A78">
    <cfRule type="cellIs" dxfId="9" priority="20" operator="equal">
      <formula>#REF!</formula>
    </cfRule>
  </conditionalFormatting>
  <conditionalFormatting sqref="C51:C78 A70:A78">
    <cfRule type="cellIs" dxfId="8" priority="19" operator="equal">
      <formula>0</formula>
    </cfRule>
  </conditionalFormatting>
  <conditionalFormatting sqref="C72:C79 A79:A89">
    <cfRule type="cellIs" dxfId="7" priority="16" operator="equal">
      <formula>#REF!</formula>
    </cfRule>
  </conditionalFormatting>
  <conditionalFormatting sqref="C72:C89 A79:A89">
    <cfRule type="cellIs" dxfId="6" priority="15" operator="equal">
      <formula>0</formula>
    </cfRule>
  </conditionalFormatting>
  <conditionalFormatting sqref="C82:C90 A90:A98">
    <cfRule type="cellIs" dxfId="5" priority="12" operator="equal">
      <formula>#REF!</formula>
    </cfRule>
    <cfRule type="cellIs" dxfId="4" priority="11" operator="equal">
      <formula>0</formula>
    </cfRule>
  </conditionalFormatting>
  <conditionalFormatting sqref="D15:D19 B17:B98 C20:D20 D21:D98 A103:B104 D103:D104">
    <cfRule type="cellIs" dxfId="3" priority="60" operator="equal">
      <formula>#REF!</formula>
    </cfRule>
  </conditionalFormatting>
  <conditionalFormatting sqref="D15:D19 B17:B98 C20:D20 D21:D98 A103:B111 D103:D111">
    <cfRule type="cellIs" dxfId="2" priority="59" operator="equal">
      <formula>0</formula>
    </cfRule>
  </conditionalFormatting>
  <conditionalFormatting sqref="H3:J3 A5:G5">
    <cfRule type="cellIs" dxfId="1" priority="57" operator="equal">
      <formula>0</formula>
    </cfRule>
  </conditionalFormatting>
  <conditionalFormatting sqref="H3:J3 E5:G5">
    <cfRule type="cellIs" dxfId="0" priority="58" operator="equal">
      <formula>#REF!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3BE1A-03C9-4005-9902-201E6999BB51}">
  <sheetPr>
    <tabColor rgb="FF3AEA36"/>
  </sheetPr>
  <dimension ref="A1:H172"/>
  <sheetViews>
    <sheetView tabSelected="1" topLeftCell="A18" zoomScale="80" workbookViewId="0">
      <selection sqref="A1:D2"/>
    </sheetView>
  </sheetViews>
  <sheetFormatPr baseColWidth="10" defaultRowHeight="13.2"/>
  <cols>
    <col min="1" max="1" width="11.44140625" style="122"/>
    <col min="2" max="2" width="79.6640625" style="122" customWidth="1"/>
    <col min="3" max="3" width="17" style="122" customWidth="1"/>
    <col min="4" max="4" width="19" style="122" bestFit="1" customWidth="1"/>
    <col min="5" max="257" width="11.44140625" style="122"/>
    <col min="258" max="258" width="79.6640625" style="122" customWidth="1"/>
    <col min="259" max="259" width="17" style="122" customWidth="1"/>
    <col min="260" max="260" width="19" style="122" bestFit="1" customWidth="1"/>
    <col min="261" max="513" width="11.44140625" style="122"/>
    <col min="514" max="514" width="79.6640625" style="122" customWidth="1"/>
    <col min="515" max="515" width="17" style="122" customWidth="1"/>
    <col min="516" max="516" width="19" style="122" bestFit="1" customWidth="1"/>
    <col min="517" max="769" width="11.44140625" style="122"/>
    <col min="770" max="770" width="79.6640625" style="122" customWidth="1"/>
    <col min="771" max="771" width="17" style="122" customWidth="1"/>
    <col min="772" max="772" width="19" style="122" bestFit="1" customWidth="1"/>
    <col min="773" max="1025" width="11.44140625" style="122"/>
    <col min="1026" max="1026" width="79.6640625" style="122" customWidth="1"/>
    <col min="1027" max="1027" width="17" style="122" customWidth="1"/>
    <col min="1028" max="1028" width="19" style="122" bestFit="1" customWidth="1"/>
    <col min="1029" max="1281" width="11.44140625" style="122"/>
    <col min="1282" max="1282" width="79.6640625" style="122" customWidth="1"/>
    <col min="1283" max="1283" width="17" style="122" customWidth="1"/>
    <col min="1284" max="1284" width="19" style="122" bestFit="1" customWidth="1"/>
    <col min="1285" max="1537" width="11.44140625" style="122"/>
    <col min="1538" max="1538" width="79.6640625" style="122" customWidth="1"/>
    <col min="1539" max="1539" width="17" style="122" customWidth="1"/>
    <col min="1540" max="1540" width="19" style="122" bestFit="1" customWidth="1"/>
    <col min="1541" max="1793" width="11.44140625" style="122"/>
    <col min="1794" max="1794" width="79.6640625" style="122" customWidth="1"/>
    <col min="1795" max="1795" width="17" style="122" customWidth="1"/>
    <col min="1796" max="1796" width="19" style="122" bestFit="1" customWidth="1"/>
    <col min="1797" max="2049" width="11.44140625" style="122"/>
    <col min="2050" max="2050" width="79.6640625" style="122" customWidth="1"/>
    <col min="2051" max="2051" width="17" style="122" customWidth="1"/>
    <col min="2052" max="2052" width="19" style="122" bestFit="1" customWidth="1"/>
    <col min="2053" max="2305" width="11.44140625" style="122"/>
    <col min="2306" max="2306" width="79.6640625" style="122" customWidth="1"/>
    <col min="2307" max="2307" width="17" style="122" customWidth="1"/>
    <col min="2308" max="2308" width="19" style="122" bestFit="1" customWidth="1"/>
    <col min="2309" max="2561" width="11.44140625" style="122"/>
    <col min="2562" max="2562" width="79.6640625" style="122" customWidth="1"/>
    <col min="2563" max="2563" width="17" style="122" customWidth="1"/>
    <col min="2564" max="2564" width="19" style="122" bestFit="1" customWidth="1"/>
    <col min="2565" max="2817" width="11.44140625" style="122"/>
    <col min="2818" max="2818" width="79.6640625" style="122" customWidth="1"/>
    <col min="2819" max="2819" width="17" style="122" customWidth="1"/>
    <col min="2820" max="2820" width="19" style="122" bestFit="1" customWidth="1"/>
    <col min="2821" max="3073" width="11.44140625" style="122"/>
    <col min="3074" max="3074" width="79.6640625" style="122" customWidth="1"/>
    <col min="3075" max="3075" width="17" style="122" customWidth="1"/>
    <col min="3076" max="3076" width="19" style="122" bestFit="1" customWidth="1"/>
    <col min="3077" max="3329" width="11.44140625" style="122"/>
    <col min="3330" max="3330" width="79.6640625" style="122" customWidth="1"/>
    <col min="3331" max="3331" width="17" style="122" customWidth="1"/>
    <col min="3332" max="3332" width="19" style="122" bestFit="1" customWidth="1"/>
    <col min="3333" max="3585" width="11.44140625" style="122"/>
    <col min="3586" max="3586" width="79.6640625" style="122" customWidth="1"/>
    <col min="3587" max="3587" width="17" style="122" customWidth="1"/>
    <col min="3588" max="3588" width="19" style="122" bestFit="1" customWidth="1"/>
    <col min="3589" max="3841" width="11.44140625" style="122"/>
    <col min="3842" max="3842" width="79.6640625" style="122" customWidth="1"/>
    <col min="3843" max="3843" width="17" style="122" customWidth="1"/>
    <col min="3844" max="3844" width="19" style="122" bestFit="1" customWidth="1"/>
    <col min="3845" max="4097" width="11.44140625" style="122"/>
    <col min="4098" max="4098" width="79.6640625" style="122" customWidth="1"/>
    <col min="4099" max="4099" width="17" style="122" customWidth="1"/>
    <col min="4100" max="4100" width="19" style="122" bestFit="1" customWidth="1"/>
    <col min="4101" max="4353" width="11.44140625" style="122"/>
    <col min="4354" max="4354" width="79.6640625" style="122" customWidth="1"/>
    <col min="4355" max="4355" width="17" style="122" customWidth="1"/>
    <col min="4356" max="4356" width="19" style="122" bestFit="1" customWidth="1"/>
    <col min="4357" max="4609" width="11.44140625" style="122"/>
    <col min="4610" max="4610" width="79.6640625" style="122" customWidth="1"/>
    <col min="4611" max="4611" width="17" style="122" customWidth="1"/>
    <col min="4612" max="4612" width="19" style="122" bestFit="1" customWidth="1"/>
    <col min="4613" max="4865" width="11.44140625" style="122"/>
    <col min="4866" max="4866" width="79.6640625" style="122" customWidth="1"/>
    <col min="4867" max="4867" width="17" style="122" customWidth="1"/>
    <col min="4868" max="4868" width="19" style="122" bestFit="1" customWidth="1"/>
    <col min="4869" max="5121" width="11.44140625" style="122"/>
    <col min="5122" max="5122" width="79.6640625" style="122" customWidth="1"/>
    <col min="5123" max="5123" width="17" style="122" customWidth="1"/>
    <col min="5124" max="5124" width="19" style="122" bestFit="1" customWidth="1"/>
    <col min="5125" max="5377" width="11.44140625" style="122"/>
    <col min="5378" max="5378" width="79.6640625" style="122" customWidth="1"/>
    <col min="5379" max="5379" width="17" style="122" customWidth="1"/>
    <col min="5380" max="5380" width="19" style="122" bestFit="1" customWidth="1"/>
    <col min="5381" max="5633" width="11.44140625" style="122"/>
    <col min="5634" max="5634" width="79.6640625" style="122" customWidth="1"/>
    <col min="5635" max="5635" width="17" style="122" customWidth="1"/>
    <col min="5636" max="5636" width="19" style="122" bestFit="1" customWidth="1"/>
    <col min="5637" max="5889" width="11.44140625" style="122"/>
    <col min="5890" max="5890" width="79.6640625" style="122" customWidth="1"/>
    <col min="5891" max="5891" width="17" style="122" customWidth="1"/>
    <col min="5892" max="5892" width="19" style="122" bestFit="1" customWidth="1"/>
    <col min="5893" max="6145" width="11.44140625" style="122"/>
    <col min="6146" max="6146" width="79.6640625" style="122" customWidth="1"/>
    <col min="6147" max="6147" width="17" style="122" customWidth="1"/>
    <col min="6148" max="6148" width="19" style="122" bestFit="1" customWidth="1"/>
    <col min="6149" max="6401" width="11.44140625" style="122"/>
    <col min="6402" max="6402" width="79.6640625" style="122" customWidth="1"/>
    <col min="6403" max="6403" width="17" style="122" customWidth="1"/>
    <col min="6404" max="6404" width="19" style="122" bestFit="1" customWidth="1"/>
    <col min="6405" max="6657" width="11.44140625" style="122"/>
    <col min="6658" max="6658" width="79.6640625" style="122" customWidth="1"/>
    <col min="6659" max="6659" width="17" style="122" customWidth="1"/>
    <col min="6660" max="6660" width="19" style="122" bestFit="1" customWidth="1"/>
    <col min="6661" max="6913" width="11.44140625" style="122"/>
    <col min="6914" max="6914" width="79.6640625" style="122" customWidth="1"/>
    <col min="6915" max="6915" width="17" style="122" customWidth="1"/>
    <col min="6916" max="6916" width="19" style="122" bestFit="1" customWidth="1"/>
    <col min="6917" max="7169" width="11.44140625" style="122"/>
    <col min="7170" max="7170" width="79.6640625" style="122" customWidth="1"/>
    <col min="7171" max="7171" width="17" style="122" customWidth="1"/>
    <col min="7172" max="7172" width="19" style="122" bestFit="1" customWidth="1"/>
    <col min="7173" max="7425" width="11.44140625" style="122"/>
    <col min="7426" max="7426" width="79.6640625" style="122" customWidth="1"/>
    <col min="7427" max="7427" width="17" style="122" customWidth="1"/>
    <col min="7428" max="7428" width="19" style="122" bestFit="1" customWidth="1"/>
    <col min="7429" max="7681" width="11.44140625" style="122"/>
    <col min="7682" max="7682" width="79.6640625" style="122" customWidth="1"/>
    <col min="7683" max="7683" width="17" style="122" customWidth="1"/>
    <col min="7684" max="7684" width="19" style="122" bestFit="1" customWidth="1"/>
    <col min="7685" max="7937" width="11.44140625" style="122"/>
    <col min="7938" max="7938" width="79.6640625" style="122" customWidth="1"/>
    <col min="7939" max="7939" width="17" style="122" customWidth="1"/>
    <col min="7940" max="7940" width="19" style="122" bestFit="1" customWidth="1"/>
    <col min="7941" max="8193" width="11.44140625" style="122"/>
    <col min="8194" max="8194" width="79.6640625" style="122" customWidth="1"/>
    <col min="8195" max="8195" width="17" style="122" customWidth="1"/>
    <col min="8196" max="8196" width="19" style="122" bestFit="1" customWidth="1"/>
    <col min="8197" max="8449" width="11.44140625" style="122"/>
    <col min="8450" max="8450" width="79.6640625" style="122" customWidth="1"/>
    <col min="8451" max="8451" width="17" style="122" customWidth="1"/>
    <col min="8452" max="8452" width="19" style="122" bestFit="1" customWidth="1"/>
    <col min="8453" max="8705" width="11.44140625" style="122"/>
    <col min="8706" max="8706" width="79.6640625" style="122" customWidth="1"/>
    <col min="8707" max="8707" width="17" style="122" customWidth="1"/>
    <col min="8708" max="8708" width="19" style="122" bestFit="1" customWidth="1"/>
    <col min="8709" max="8961" width="11.44140625" style="122"/>
    <col min="8962" max="8962" width="79.6640625" style="122" customWidth="1"/>
    <col min="8963" max="8963" width="17" style="122" customWidth="1"/>
    <col min="8964" max="8964" width="19" style="122" bestFit="1" customWidth="1"/>
    <col min="8965" max="9217" width="11.44140625" style="122"/>
    <col min="9218" max="9218" width="79.6640625" style="122" customWidth="1"/>
    <col min="9219" max="9219" width="17" style="122" customWidth="1"/>
    <col min="9220" max="9220" width="19" style="122" bestFit="1" customWidth="1"/>
    <col min="9221" max="9473" width="11.44140625" style="122"/>
    <col min="9474" max="9474" width="79.6640625" style="122" customWidth="1"/>
    <col min="9475" max="9475" width="17" style="122" customWidth="1"/>
    <col min="9476" max="9476" width="19" style="122" bestFit="1" customWidth="1"/>
    <col min="9477" max="9729" width="11.44140625" style="122"/>
    <col min="9730" max="9730" width="79.6640625" style="122" customWidth="1"/>
    <col min="9731" max="9731" width="17" style="122" customWidth="1"/>
    <col min="9732" max="9732" width="19" style="122" bestFit="1" customWidth="1"/>
    <col min="9733" max="9985" width="11.44140625" style="122"/>
    <col min="9986" max="9986" width="79.6640625" style="122" customWidth="1"/>
    <col min="9987" max="9987" width="17" style="122" customWidth="1"/>
    <col min="9988" max="9988" width="19" style="122" bestFit="1" customWidth="1"/>
    <col min="9989" max="10241" width="11.44140625" style="122"/>
    <col min="10242" max="10242" width="79.6640625" style="122" customWidth="1"/>
    <col min="10243" max="10243" width="17" style="122" customWidth="1"/>
    <col min="10244" max="10244" width="19" style="122" bestFit="1" customWidth="1"/>
    <col min="10245" max="10497" width="11.44140625" style="122"/>
    <col min="10498" max="10498" width="79.6640625" style="122" customWidth="1"/>
    <col min="10499" max="10499" width="17" style="122" customWidth="1"/>
    <col min="10500" max="10500" width="19" style="122" bestFit="1" customWidth="1"/>
    <col min="10501" max="10753" width="11.44140625" style="122"/>
    <col min="10754" max="10754" width="79.6640625" style="122" customWidth="1"/>
    <col min="10755" max="10755" width="17" style="122" customWidth="1"/>
    <col min="10756" max="10756" width="19" style="122" bestFit="1" customWidth="1"/>
    <col min="10757" max="11009" width="11.44140625" style="122"/>
    <col min="11010" max="11010" width="79.6640625" style="122" customWidth="1"/>
    <col min="11011" max="11011" width="17" style="122" customWidth="1"/>
    <col min="11012" max="11012" width="19" style="122" bestFit="1" customWidth="1"/>
    <col min="11013" max="11265" width="11.44140625" style="122"/>
    <col min="11266" max="11266" width="79.6640625" style="122" customWidth="1"/>
    <col min="11267" max="11267" width="17" style="122" customWidth="1"/>
    <col min="11268" max="11268" width="19" style="122" bestFit="1" customWidth="1"/>
    <col min="11269" max="11521" width="11.44140625" style="122"/>
    <col min="11522" max="11522" width="79.6640625" style="122" customWidth="1"/>
    <col min="11523" max="11523" width="17" style="122" customWidth="1"/>
    <col min="11524" max="11524" width="19" style="122" bestFit="1" customWidth="1"/>
    <col min="11525" max="11777" width="11.44140625" style="122"/>
    <col min="11778" max="11778" width="79.6640625" style="122" customWidth="1"/>
    <col min="11779" max="11779" width="17" style="122" customWidth="1"/>
    <col min="11780" max="11780" width="19" style="122" bestFit="1" customWidth="1"/>
    <col min="11781" max="12033" width="11.44140625" style="122"/>
    <col min="12034" max="12034" width="79.6640625" style="122" customWidth="1"/>
    <col min="12035" max="12035" width="17" style="122" customWidth="1"/>
    <col min="12036" max="12036" width="19" style="122" bestFit="1" customWidth="1"/>
    <col min="12037" max="12289" width="11.44140625" style="122"/>
    <col min="12290" max="12290" width="79.6640625" style="122" customWidth="1"/>
    <col min="12291" max="12291" width="17" style="122" customWidth="1"/>
    <col min="12292" max="12292" width="19" style="122" bestFit="1" customWidth="1"/>
    <col min="12293" max="12545" width="11.44140625" style="122"/>
    <col min="12546" max="12546" width="79.6640625" style="122" customWidth="1"/>
    <col min="12547" max="12547" width="17" style="122" customWidth="1"/>
    <col min="12548" max="12548" width="19" style="122" bestFit="1" customWidth="1"/>
    <col min="12549" max="12801" width="11.44140625" style="122"/>
    <col min="12802" max="12802" width="79.6640625" style="122" customWidth="1"/>
    <col min="12803" max="12803" width="17" style="122" customWidth="1"/>
    <col min="12804" max="12804" width="19" style="122" bestFit="1" customWidth="1"/>
    <col min="12805" max="13057" width="11.44140625" style="122"/>
    <col min="13058" max="13058" width="79.6640625" style="122" customWidth="1"/>
    <col min="13059" max="13059" width="17" style="122" customWidth="1"/>
    <col min="13060" max="13060" width="19" style="122" bestFit="1" customWidth="1"/>
    <col min="13061" max="13313" width="11.44140625" style="122"/>
    <col min="13314" max="13314" width="79.6640625" style="122" customWidth="1"/>
    <col min="13315" max="13315" width="17" style="122" customWidth="1"/>
    <col min="13316" max="13316" width="19" style="122" bestFit="1" customWidth="1"/>
    <col min="13317" max="13569" width="11.44140625" style="122"/>
    <col min="13570" max="13570" width="79.6640625" style="122" customWidth="1"/>
    <col min="13571" max="13571" width="17" style="122" customWidth="1"/>
    <col min="13572" max="13572" width="19" style="122" bestFit="1" customWidth="1"/>
    <col min="13573" max="13825" width="11.44140625" style="122"/>
    <col min="13826" max="13826" width="79.6640625" style="122" customWidth="1"/>
    <col min="13827" max="13827" width="17" style="122" customWidth="1"/>
    <col min="13828" max="13828" width="19" style="122" bestFit="1" customWidth="1"/>
    <col min="13829" max="14081" width="11.44140625" style="122"/>
    <col min="14082" max="14082" width="79.6640625" style="122" customWidth="1"/>
    <col min="14083" max="14083" width="17" style="122" customWidth="1"/>
    <col min="14084" max="14084" width="19" style="122" bestFit="1" customWidth="1"/>
    <col min="14085" max="14337" width="11.44140625" style="122"/>
    <col min="14338" max="14338" width="79.6640625" style="122" customWidth="1"/>
    <col min="14339" max="14339" width="17" style="122" customWidth="1"/>
    <col min="14340" max="14340" width="19" style="122" bestFit="1" customWidth="1"/>
    <col min="14341" max="14593" width="11.44140625" style="122"/>
    <col min="14594" max="14594" width="79.6640625" style="122" customWidth="1"/>
    <col min="14595" max="14595" width="17" style="122" customWidth="1"/>
    <col min="14596" max="14596" width="19" style="122" bestFit="1" customWidth="1"/>
    <col min="14597" max="14849" width="11.44140625" style="122"/>
    <col min="14850" max="14850" width="79.6640625" style="122" customWidth="1"/>
    <col min="14851" max="14851" width="17" style="122" customWidth="1"/>
    <col min="14852" max="14852" width="19" style="122" bestFit="1" customWidth="1"/>
    <col min="14853" max="15105" width="11.44140625" style="122"/>
    <col min="15106" max="15106" width="79.6640625" style="122" customWidth="1"/>
    <col min="15107" max="15107" width="17" style="122" customWidth="1"/>
    <col min="15108" max="15108" width="19" style="122" bestFit="1" customWidth="1"/>
    <col min="15109" max="15361" width="11.44140625" style="122"/>
    <col min="15362" max="15362" width="79.6640625" style="122" customWidth="1"/>
    <col min="15363" max="15363" width="17" style="122" customWidth="1"/>
    <col min="15364" max="15364" width="19" style="122" bestFit="1" customWidth="1"/>
    <col min="15365" max="15617" width="11.44140625" style="122"/>
    <col min="15618" max="15618" width="79.6640625" style="122" customWidth="1"/>
    <col min="15619" max="15619" width="17" style="122" customWidth="1"/>
    <col min="15620" max="15620" width="19" style="122" bestFit="1" customWidth="1"/>
    <col min="15621" max="15873" width="11.44140625" style="122"/>
    <col min="15874" max="15874" width="79.6640625" style="122" customWidth="1"/>
    <col min="15875" max="15875" width="17" style="122" customWidth="1"/>
    <col min="15876" max="15876" width="19" style="122" bestFit="1" customWidth="1"/>
    <col min="15877" max="16129" width="11.44140625" style="122"/>
    <col min="16130" max="16130" width="79.6640625" style="122" customWidth="1"/>
    <col min="16131" max="16131" width="17" style="122" customWidth="1"/>
    <col min="16132" max="16132" width="19" style="122" bestFit="1" customWidth="1"/>
    <col min="16133" max="16384" width="11.44140625" style="122"/>
  </cols>
  <sheetData>
    <row r="1" spans="1:8" ht="27.75" customHeight="1">
      <c r="A1" s="216" t="s">
        <v>15</v>
      </c>
      <c r="B1" s="217"/>
      <c r="C1" s="217"/>
      <c r="D1" s="218"/>
      <c r="E1" s="120"/>
      <c r="F1" s="120"/>
      <c r="G1" s="120"/>
      <c r="H1" s="121"/>
    </row>
    <row r="2" spans="1:8" ht="27.75" customHeight="1" thickBot="1">
      <c r="A2" s="219"/>
      <c r="B2" s="220"/>
      <c r="C2" s="220"/>
      <c r="D2" s="221"/>
      <c r="E2" s="123"/>
      <c r="F2" s="123"/>
      <c r="G2" s="123"/>
      <c r="H2" s="121"/>
    </row>
    <row r="3" spans="1:8" ht="58.5" customHeight="1" thickBot="1">
      <c r="A3" s="124" t="s">
        <v>104</v>
      </c>
      <c r="B3" s="222"/>
      <c r="C3" s="223"/>
      <c r="D3" s="224"/>
      <c r="E3" s="125"/>
      <c r="F3" s="125"/>
      <c r="G3" s="125"/>
      <c r="H3" s="121"/>
    </row>
    <row r="4" spans="1:8" ht="13.8" thickBot="1"/>
    <row r="5" spans="1:8" ht="16.2" thickBot="1">
      <c r="A5" s="212" t="s">
        <v>105</v>
      </c>
      <c r="B5" s="213"/>
      <c r="C5" s="213"/>
      <c r="D5" s="214"/>
    </row>
    <row r="6" spans="1:8" ht="14.4">
      <c r="A6" s="126" t="s">
        <v>18</v>
      </c>
      <c r="B6" s="127"/>
      <c r="C6" s="126" t="s">
        <v>19</v>
      </c>
      <c r="D6" s="128" t="s">
        <v>20</v>
      </c>
    </row>
    <row r="7" spans="1:8" ht="14.4">
      <c r="A7" s="16">
        <v>1</v>
      </c>
      <c r="B7" s="17" t="s">
        <v>21</v>
      </c>
      <c r="C7" s="18"/>
      <c r="D7" s="19"/>
    </row>
    <row r="8" spans="1:8" ht="15" thickBot="1">
      <c r="A8" s="20">
        <v>1.1000000000000001</v>
      </c>
      <c r="B8" s="129" t="s">
        <v>22</v>
      </c>
      <c r="C8" s="130">
        <v>1</v>
      </c>
      <c r="D8" s="21"/>
    </row>
    <row r="9" spans="1:8" ht="14.4">
      <c r="A9" s="126">
        <v>2</v>
      </c>
      <c r="B9" s="127" t="s">
        <v>23</v>
      </c>
      <c r="C9" s="131"/>
      <c r="D9" s="132"/>
    </row>
    <row r="10" spans="1:8" ht="14.4">
      <c r="A10" s="22" t="s">
        <v>24</v>
      </c>
      <c r="B10" s="17" t="s">
        <v>25</v>
      </c>
      <c r="C10" s="23">
        <v>8.3299999999999999E-2</v>
      </c>
      <c r="D10" s="19"/>
    </row>
    <row r="11" spans="1:8" ht="14.4">
      <c r="A11" s="22" t="s">
        <v>26</v>
      </c>
      <c r="B11" s="17" t="s">
        <v>27</v>
      </c>
      <c r="C11" s="23">
        <v>8.3299999999999999E-2</v>
      </c>
      <c r="D11" s="19"/>
    </row>
    <row r="12" spans="1:8" ht="14.4">
      <c r="A12" s="22" t="s">
        <v>28</v>
      </c>
      <c r="B12" s="17" t="s">
        <v>29</v>
      </c>
      <c r="C12" s="23">
        <v>0.01</v>
      </c>
      <c r="D12" s="19"/>
    </row>
    <row r="13" spans="1:8" ht="14.4">
      <c r="A13" s="22" t="s">
        <v>30</v>
      </c>
      <c r="B13" s="17" t="s">
        <v>31</v>
      </c>
      <c r="C13" s="23">
        <v>8.5000000000000006E-2</v>
      </c>
      <c r="D13" s="19"/>
    </row>
    <row r="14" spans="1:8" ht="14.4">
      <c r="A14" s="22" t="s">
        <v>32</v>
      </c>
      <c r="B14" s="17" t="s">
        <v>33</v>
      </c>
      <c r="C14" s="23">
        <v>0.12</v>
      </c>
      <c r="D14" s="19"/>
    </row>
    <row r="15" spans="1:8" ht="14.4">
      <c r="A15" s="22" t="s">
        <v>34</v>
      </c>
      <c r="B15" s="17" t="s">
        <v>35</v>
      </c>
      <c r="C15" s="23">
        <v>0.04</v>
      </c>
      <c r="D15" s="19"/>
    </row>
    <row r="16" spans="1:8" ht="14.4">
      <c r="A16" s="22" t="s">
        <v>36</v>
      </c>
      <c r="B16" s="17" t="s">
        <v>43</v>
      </c>
      <c r="C16" s="23">
        <v>0.03</v>
      </c>
      <c r="D16" s="19"/>
    </row>
    <row r="17" spans="1:5" ht="14.4">
      <c r="A17" s="22" t="s">
        <v>38</v>
      </c>
      <c r="B17" s="17" t="s">
        <v>45</v>
      </c>
      <c r="C17" s="23">
        <v>0.02</v>
      </c>
      <c r="D17" s="19"/>
    </row>
    <row r="18" spans="1:5" ht="14.4">
      <c r="A18" s="22" t="s">
        <v>40</v>
      </c>
      <c r="B18" s="17" t="s">
        <v>47</v>
      </c>
      <c r="C18" s="23">
        <v>0.04</v>
      </c>
      <c r="D18" s="19"/>
    </row>
    <row r="19" spans="1:5" ht="14.4">
      <c r="A19" s="22" t="s">
        <v>42</v>
      </c>
      <c r="B19" s="17" t="s">
        <v>37</v>
      </c>
      <c r="C19" s="23">
        <v>0.05</v>
      </c>
      <c r="D19" s="19"/>
    </row>
    <row r="20" spans="1:5" ht="14.4">
      <c r="A20" s="22" t="s">
        <v>46</v>
      </c>
      <c r="B20" s="17" t="s">
        <v>41</v>
      </c>
      <c r="C20" s="23">
        <v>6.9599999999999995E-2</v>
      </c>
      <c r="D20" s="19"/>
      <c r="E20" s="133"/>
    </row>
    <row r="21" spans="1:5" ht="14.4">
      <c r="A21" s="22">
        <v>2.13</v>
      </c>
      <c r="B21" s="24" t="s">
        <v>106</v>
      </c>
      <c r="C21" s="23">
        <v>1.4999999999999999E-2</v>
      </c>
      <c r="D21" s="19"/>
    </row>
    <row r="22" spans="1:5" ht="14.4">
      <c r="A22" s="22" t="s">
        <v>107</v>
      </c>
      <c r="B22" s="17" t="s">
        <v>108</v>
      </c>
      <c r="C22" s="23">
        <v>0.01</v>
      </c>
      <c r="D22" s="19"/>
    </row>
    <row r="23" spans="1:5" ht="29.4" thickBot="1">
      <c r="A23" s="22">
        <v>2.15</v>
      </c>
      <c r="B23" s="24" t="s">
        <v>109</v>
      </c>
      <c r="C23" s="23">
        <v>5.7099999999999998E-2</v>
      </c>
      <c r="D23" s="19"/>
    </row>
    <row r="24" spans="1:5" ht="14.4">
      <c r="A24" s="126"/>
      <c r="B24" s="134" t="s">
        <v>48</v>
      </c>
      <c r="C24" s="135">
        <f>SUM(C10:C23)</f>
        <v>0.71330000000000016</v>
      </c>
      <c r="D24" s="132"/>
    </row>
    <row r="25" spans="1:5" ht="19.2" thickBot="1">
      <c r="A25" s="136"/>
      <c r="B25" s="137" t="s">
        <v>17</v>
      </c>
      <c r="C25" s="138"/>
      <c r="D25" s="139">
        <f>+C8+C24</f>
        <v>1.7133000000000003</v>
      </c>
    </row>
    <row r="26" spans="1:5" ht="29.25" customHeight="1">
      <c r="A26" s="126">
        <v>3</v>
      </c>
      <c r="B26" s="127" t="s">
        <v>110</v>
      </c>
      <c r="C26" s="131"/>
      <c r="D26" s="132"/>
    </row>
    <row r="27" spans="1:5" ht="14.4" hidden="1">
      <c r="A27" s="140">
        <v>3.1</v>
      </c>
      <c r="B27" s="141" t="s">
        <v>111</v>
      </c>
      <c r="C27" s="142">
        <v>0.01</v>
      </c>
      <c r="D27" s="143"/>
    </row>
    <row r="28" spans="1:5" ht="14.4" hidden="1">
      <c r="A28" s="140">
        <v>3.2</v>
      </c>
      <c r="B28" s="141" t="s">
        <v>112</v>
      </c>
      <c r="C28" s="142">
        <v>0.03</v>
      </c>
      <c r="D28" s="143"/>
    </row>
    <row r="29" spans="1:5" ht="14.4" hidden="1">
      <c r="A29" s="140">
        <v>3.3</v>
      </c>
      <c r="B29" s="141" t="s">
        <v>113</v>
      </c>
      <c r="C29" s="142">
        <v>5.0000000000000001E-3</v>
      </c>
      <c r="D29" s="143"/>
    </row>
    <row r="30" spans="1:5" ht="14.4" hidden="1">
      <c r="A30" s="140">
        <v>3.4</v>
      </c>
      <c r="B30" s="141" t="s">
        <v>114</v>
      </c>
      <c r="C30" s="142">
        <v>0.03</v>
      </c>
      <c r="D30" s="143"/>
    </row>
    <row r="31" spans="1:5" ht="14.4" hidden="1">
      <c r="A31" s="140">
        <v>3.5</v>
      </c>
      <c r="B31" s="141" t="s">
        <v>115</v>
      </c>
      <c r="C31" s="142">
        <v>5.0000000000000001E-3</v>
      </c>
      <c r="D31" s="143"/>
    </row>
    <row r="32" spans="1:5" ht="14.4">
      <c r="A32" s="140">
        <v>3.1</v>
      </c>
      <c r="B32" s="24" t="s">
        <v>116</v>
      </c>
      <c r="C32" s="142">
        <v>0.02</v>
      </c>
      <c r="D32" s="143"/>
    </row>
    <row r="33" spans="1:4" ht="14.4" hidden="1">
      <c r="A33" s="140">
        <v>3.7</v>
      </c>
      <c r="B33" s="141" t="s">
        <v>117</v>
      </c>
      <c r="C33" s="142">
        <v>5.0000000000000001E-3</v>
      </c>
      <c r="D33" s="143"/>
    </row>
    <row r="34" spans="1:4" ht="14.4" hidden="1">
      <c r="A34" s="140">
        <v>3.8</v>
      </c>
      <c r="B34" s="141" t="s">
        <v>118</v>
      </c>
      <c r="C34" s="142">
        <v>5.0000000000000001E-3</v>
      </c>
      <c r="D34" s="143"/>
    </row>
    <row r="35" spans="1:4" ht="14.4" hidden="1">
      <c r="A35" s="140">
        <v>3.9</v>
      </c>
      <c r="B35" s="141" t="s">
        <v>119</v>
      </c>
      <c r="C35" s="142">
        <v>5.0000000000000001E-3</v>
      </c>
      <c r="D35" s="143"/>
    </row>
    <row r="36" spans="1:4" ht="14.4">
      <c r="A36" s="144">
        <v>3.2</v>
      </c>
      <c r="B36" s="24" t="s">
        <v>120</v>
      </c>
      <c r="C36" s="142">
        <v>0.02</v>
      </c>
      <c r="D36" s="143"/>
    </row>
    <row r="37" spans="1:4" ht="14.4">
      <c r="A37" s="140"/>
      <c r="B37" s="24" t="s">
        <v>121</v>
      </c>
      <c r="C37" s="142">
        <v>0.01</v>
      </c>
      <c r="D37" s="143"/>
    </row>
    <row r="38" spans="1:4" ht="14.4">
      <c r="A38" s="145"/>
      <c r="B38" s="24" t="s">
        <v>122</v>
      </c>
      <c r="C38" s="142">
        <v>2.0000000000000001E-4</v>
      </c>
      <c r="D38" s="143"/>
    </row>
    <row r="39" spans="1:4" ht="14.4" hidden="1">
      <c r="A39" s="140"/>
      <c r="B39" s="141" t="s">
        <v>123</v>
      </c>
      <c r="C39" s="142">
        <v>2.0000000000000001E-4</v>
      </c>
      <c r="D39" s="143"/>
    </row>
    <row r="40" spans="1:4" ht="14.4" hidden="1">
      <c r="A40" s="145"/>
      <c r="B40" s="141" t="s">
        <v>124</v>
      </c>
      <c r="C40" s="142">
        <v>2.9999999999999997E-4</v>
      </c>
      <c r="D40" s="143"/>
    </row>
    <row r="41" spans="1:4" ht="28.8">
      <c r="A41" s="146"/>
      <c r="B41" s="147" t="s">
        <v>125</v>
      </c>
      <c r="C41" s="130">
        <f>C32+C36+C37+C38</f>
        <v>5.0200000000000002E-2</v>
      </c>
      <c r="D41" s="148"/>
    </row>
    <row r="42" spans="1:4" ht="18.600000000000001">
      <c r="A42" s="136"/>
      <c r="B42" s="137" t="s">
        <v>17</v>
      </c>
      <c r="C42" s="149"/>
      <c r="D42" s="139">
        <f>+C41</f>
        <v>5.0200000000000002E-2</v>
      </c>
    </row>
    <row r="43" spans="1:4" ht="14.4">
      <c r="A43" s="150">
        <v>4</v>
      </c>
      <c r="B43" s="151" t="s">
        <v>126</v>
      </c>
      <c r="C43" s="152"/>
      <c r="D43" s="153"/>
    </row>
    <row r="44" spans="1:4" ht="14.4">
      <c r="A44" s="140">
        <v>4.0999999999999996</v>
      </c>
      <c r="B44" s="24" t="s">
        <v>102</v>
      </c>
      <c r="C44" s="142">
        <v>0.01</v>
      </c>
      <c r="D44" s="143"/>
    </row>
    <row r="45" spans="1:4" ht="14.4">
      <c r="A45" s="140">
        <v>4.2</v>
      </c>
      <c r="B45" s="17" t="s">
        <v>127</v>
      </c>
      <c r="C45" s="142">
        <v>0.03</v>
      </c>
      <c r="D45" s="143"/>
    </row>
    <row r="46" spans="1:4" ht="14.4">
      <c r="A46" s="140">
        <v>4.3</v>
      </c>
      <c r="B46" s="24" t="s">
        <v>128</v>
      </c>
      <c r="C46" s="142">
        <v>0.02</v>
      </c>
      <c r="D46" s="143"/>
    </row>
    <row r="47" spans="1:4" ht="14.4">
      <c r="A47" s="140">
        <v>4.4000000000000004</v>
      </c>
      <c r="B47" s="24" t="s">
        <v>129</v>
      </c>
      <c r="C47" s="142">
        <v>0.02</v>
      </c>
      <c r="D47" s="143"/>
    </row>
    <row r="48" spans="1:4" ht="14.4" hidden="1">
      <c r="A48" s="154">
        <v>4.8</v>
      </c>
      <c r="B48" s="155" t="s">
        <v>103</v>
      </c>
      <c r="C48" s="156">
        <v>0.06</v>
      </c>
      <c r="D48" s="143"/>
    </row>
    <row r="49" spans="1:6" ht="14.4" hidden="1">
      <c r="A49" s="154">
        <v>4.9000000000000004</v>
      </c>
      <c r="B49" s="155" t="s">
        <v>130</v>
      </c>
      <c r="C49" s="156">
        <v>8.9999999999999993E-3</v>
      </c>
      <c r="D49" s="143"/>
      <c r="F49" s="157"/>
    </row>
    <row r="50" spans="1:6" ht="34.5" customHeight="1">
      <c r="A50" s="146"/>
      <c r="B50" s="158" t="s">
        <v>131</v>
      </c>
      <c r="C50" s="130">
        <f>C44+C45+C46+C47</f>
        <v>0.08</v>
      </c>
      <c r="D50" s="148"/>
    </row>
    <row r="51" spans="1:6" ht="19.2" thickBot="1">
      <c r="A51" s="159"/>
      <c r="B51" s="137" t="s">
        <v>17</v>
      </c>
      <c r="C51" s="160"/>
      <c r="D51" s="161">
        <f>+C50</f>
        <v>0.08</v>
      </c>
    </row>
    <row r="52" spans="1:6" ht="14.4">
      <c r="A52" s="126">
        <v>5</v>
      </c>
      <c r="B52" s="127" t="s">
        <v>132</v>
      </c>
      <c r="C52" s="131"/>
      <c r="D52" s="132"/>
    </row>
    <row r="53" spans="1:6" ht="14.4">
      <c r="A53" s="162">
        <v>5.0999999999999996</v>
      </c>
      <c r="B53" s="163" t="s">
        <v>133</v>
      </c>
      <c r="C53" s="18">
        <f>(D25+D42+D51)*0.12</f>
        <v>0.22122000000000003</v>
      </c>
      <c r="D53" s="19"/>
    </row>
    <row r="54" spans="1:6" ht="19.2" thickBot="1">
      <c r="A54" s="136"/>
      <c r="B54" s="137" t="s">
        <v>17</v>
      </c>
      <c r="C54" s="164">
        <f>SUM(C53)</f>
        <v>0.22122000000000003</v>
      </c>
      <c r="D54" s="139">
        <f>+C54</f>
        <v>0.22122000000000003</v>
      </c>
    </row>
    <row r="55" spans="1:6" ht="16.2">
      <c r="A55" s="165">
        <v>6</v>
      </c>
      <c r="B55" s="166" t="s">
        <v>134</v>
      </c>
      <c r="C55" s="167">
        <f>ROUND((C8+C24+C41+C50+C54),3)/100</f>
        <v>2.0649999999999998E-2</v>
      </c>
      <c r="D55" s="168">
        <f>ROUND((D25+D42+D51+D54),3)</f>
        <v>2.0649999999999999</v>
      </c>
    </row>
    <row r="56" spans="1:6" ht="14.4" thickBot="1">
      <c r="A56" s="169"/>
    </row>
    <row r="57" spans="1:6" ht="16.2" thickBot="1">
      <c r="A57" s="212" t="s">
        <v>135</v>
      </c>
      <c r="B57" s="213"/>
      <c r="C57" s="213"/>
      <c r="D57" s="214"/>
    </row>
    <row r="58" spans="1:6" ht="14.4">
      <c r="A58" s="126" t="s">
        <v>18</v>
      </c>
      <c r="B58" s="127"/>
      <c r="C58" s="126" t="s">
        <v>19</v>
      </c>
      <c r="D58" s="128" t="s">
        <v>20</v>
      </c>
    </row>
    <row r="59" spans="1:6" ht="14.4">
      <c r="A59" s="16">
        <v>1</v>
      </c>
      <c r="B59" s="17" t="s">
        <v>21</v>
      </c>
      <c r="C59" s="18"/>
      <c r="D59" s="19"/>
    </row>
    <row r="60" spans="1:6" ht="15" thickBot="1">
      <c r="A60" s="20">
        <v>1.1000000000000001</v>
      </c>
      <c r="B60" s="129" t="s">
        <v>22</v>
      </c>
      <c r="C60" s="130">
        <v>1</v>
      </c>
      <c r="D60" s="21"/>
    </row>
    <row r="61" spans="1:6" ht="14.4">
      <c r="A61" s="126">
        <v>2</v>
      </c>
      <c r="B61" s="127" t="s">
        <v>23</v>
      </c>
      <c r="C61" s="131"/>
      <c r="D61" s="132"/>
    </row>
    <row r="62" spans="1:6" ht="14.4">
      <c r="A62" s="22" t="s">
        <v>24</v>
      </c>
      <c r="B62" s="17" t="s">
        <v>25</v>
      </c>
      <c r="C62" s="23">
        <v>8.3299999999999999E-2</v>
      </c>
      <c r="D62" s="19"/>
    </row>
    <row r="63" spans="1:6" ht="14.4">
      <c r="A63" s="22" t="s">
        <v>26</v>
      </c>
      <c r="B63" s="17" t="s">
        <v>27</v>
      </c>
      <c r="C63" s="23">
        <v>8.3299999999999999E-2</v>
      </c>
      <c r="D63" s="19"/>
    </row>
    <row r="64" spans="1:6" ht="14.4">
      <c r="A64" s="22" t="s">
        <v>28</v>
      </c>
      <c r="B64" s="17" t="s">
        <v>29</v>
      </c>
      <c r="C64" s="23">
        <v>0.01</v>
      </c>
      <c r="D64" s="19"/>
    </row>
    <row r="65" spans="1:4" ht="14.4">
      <c r="A65" s="22" t="s">
        <v>30</v>
      </c>
      <c r="B65" s="17" t="s">
        <v>31</v>
      </c>
      <c r="C65" s="23">
        <v>8.5000000000000006E-2</v>
      </c>
      <c r="D65" s="19"/>
    </row>
    <row r="66" spans="1:4" ht="14.4">
      <c r="A66" s="22" t="s">
        <v>32</v>
      </c>
      <c r="B66" s="17" t="s">
        <v>33</v>
      </c>
      <c r="C66" s="23">
        <v>0.12</v>
      </c>
      <c r="D66" s="19"/>
    </row>
    <row r="67" spans="1:4" ht="14.4">
      <c r="A67" s="22" t="s">
        <v>34</v>
      </c>
      <c r="B67" s="17" t="s">
        <v>35</v>
      </c>
      <c r="C67" s="23">
        <v>0.04</v>
      </c>
      <c r="D67" s="19"/>
    </row>
    <row r="68" spans="1:4" ht="14.4">
      <c r="A68" s="22" t="s">
        <v>36</v>
      </c>
      <c r="B68" s="17" t="s">
        <v>43</v>
      </c>
      <c r="C68" s="23">
        <v>0.03</v>
      </c>
      <c r="D68" s="19"/>
    </row>
    <row r="69" spans="1:4" ht="14.4">
      <c r="A69" s="22" t="s">
        <v>38</v>
      </c>
      <c r="B69" s="17" t="s">
        <v>45</v>
      </c>
      <c r="C69" s="23">
        <v>0.02</v>
      </c>
      <c r="D69" s="19"/>
    </row>
    <row r="70" spans="1:4" ht="14.4">
      <c r="A70" s="22" t="s">
        <v>40</v>
      </c>
      <c r="B70" s="17" t="s">
        <v>47</v>
      </c>
      <c r="C70" s="23">
        <v>0.04</v>
      </c>
      <c r="D70" s="19"/>
    </row>
    <row r="71" spans="1:4" ht="14.4">
      <c r="A71" s="22" t="s">
        <v>42</v>
      </c>
      <c r="B71" s="17" t="s">
        <v>37</v>
      </c>
      <c r="C71" s="23">
        <v>0.05</v>
      </c>
      <c r="D71" s="19"/>
    </row>
    <row r="72" spans="1:4" ht="14.4">
      <c r="A72" s="22" t="s">
        <v>44</v>
      </c>
      <c r="B72" s="17" t="s">
        <v>39</v>
      </c>
      <c r="C72" s="23">
        <v>8.7999999999999995E-2</v>
      </c>
      <c r="D72" s="19"/>
    </row>
    <row r="73" spans="1:4" ht="14.4">
      <c r="A73" s="22" t="s">
        <v>46</v>
      </c>
      <c r="B73" s="17" t="s">
        <v>41</v>
      </c>
      <c r="C73" s="23">
        <v>6.9599999999999995E-2</v>
      </c>
      <c r="D73" s="19"/>
    </row>
    <row r="74" spans="1:4" ht="14.4">
      <c r="A74" s="22">
        <v>2.13</v>
      </c>
      <c r="B74" s="24" t="s">
        <v>106</v>
      </c>
      <c r="C74" s="23">
        <v>1.4999999999999999E-2</v>
      </c>
      <c r="D74" s="19"/>
    </row>
    <row r="75" spans="1:4" ht="14.4">
      <c r="A75" s="22" t="s">
        <v>107</v>
      </c>
      <c r="B75" s="17" t="s">
        <v>108</v>
      </c>
      <c r="C75" s="23">
        <v>0.01</v>
      </c>
      <c r="D75" s="19"/>
    </row>
    <row r="76" spans="1:4" ht="29.4" thickBot="1">
      <c r="A76" s="22">
        <v>2.15</v>
      </c>
      <c r="B76" s="24" t="s">
        <v>109</v>
      </c>
      <c r="C76" s="23">
        <v>5.7099999999999998E-2</v>
      </c>
      <c r="D76" s="19"/>
    </row>
    <row r="77" spans="1:4" ht="14.4">
      <c r="A77" s="126"/>
      <c r="B77" s="134" t="s">
        <v>48</v>
      </c>
      <c r="C77" s="135">
        <f>SUM(C62:C76)</f>
        <v>0.80130000000000012</v>
      </c>
      <c r="D77" s="132"/>
    </row>
    <row r="78" spans="1:4" ht="19.2" thickBot="1">
      <c r="A78" s="136"/>
      <c r="B78" s="137" t="s">
        <v>17</v>
      </c>
      <c r="C78" s="138"/>
      <c r="D78" s="139">
        <f>+C60+C77</f>
        <v>1.8013000000000001</v>
      </c>
    </row>
    <row r="79" spans="1:4" ht="14.4">
      <c r="A79" s="126">
        <v>3</v>
      </c>
      <c r="B79" s="127" t="s">
        <v>110</v>
      </c>
      <c r="C79" s="131"/>
      <c r="D79" s="132"/>
    </row>
    <row r="80" spans="1:4" ht="14.4">
      <c r="A80" s="140">
        <v>3.1</v>
      </c>
      <c r="B80" s="24" t="s">
        <v>116</v>
      </c>
      <c r="C80" s="142">
        <v>0.02</v>
      </c>
      <c r="D80" s="143"/>
    </row>
    <row r="81" spans="1:4" ht="14.4">
      <c r="A81" s="144">
        <v>3.2</v>
      </c>
      <c r="B81" s="24" t="s">
        <v>120</v>
      </c>
      <c r="C81" s="142">
        <v>0.02</v>
      </c>
      <c r="D81" s="143"/>
    </row>
    <row r="82" spans="1:4" ht="14.4">
      <c r="A82" s="140">
        <v>3.3</v>
      </c>
      <c r="B82" s="24" t="s">
        <v>121</v>
      </c>
      <c r="C82" s="142">
        <v>0.01</v>
      </c>
      <c r="D82" s="143"/>
    </row>
    <row r="83" spans="1:4" ht="14.4">
      <c r="A83" s="145">
        <v>3.4</v>
      </c>
      <c r="B83" s="24" t="s">
        <v>122</v>
      </c>
      <c r="C83" s="142">
        <v>2.0000000000000001E-4</v>
      </c>
      <c r="D83" s="143"/>
    </row>
    <row r="84" spans="1:4" ht="28.8">
      <c r="A84" s="146"/>
      <c r="B84" s="147" t="s">
        <v>125</v>
      </c>
      <c r="C84" s="130">
        <f>C80+C81+C82+C83</f>
        <v>5.0200000000000002E-2</v>
      </c>
      <c r="D84" s="148"/>
    </row>
    <row r="85" spans="1:4" ht="18.600000000000001">
      <c r="A85" s="136"/>
      <c r="B85" s="137" t="s">
        <v>17</v>
      </c>
      <c r="C85" s="149"/>
      <c r="D85" s="139">
        <f>+C84</f>
        <v>5.0200000000000002E-2</v>
      </c>
    </row>
    <row r="86" spans="1:4" ht="14.4">
      <c r="A86" s="150">
        <v>4</v>
      </c>
      <c r="B86" s="151" t="s">
        <v>126</v>
      </c>
      <c r="C86" s="152"/>
      <c r="D86" s="153"/>
    </row>
    <row r="87" spans="1:4" ht="14.4">
      <c r="A87" s="140">
        <v>4.0999999999999996</v>
      </c>
      <c r="B87" s="24" t="s">
        <v>102</v>
      </c>
      <c r="C87" s="142">
        <v>0.01</v>
      </c>
      <c r="D87" s="143"/>
    </row>
    <row r="88" spans="1:4" ht="14.4">
      <c r="A88" s="140" t="s">
        <v>136</v>
      </c>
      <c r="B88" s="17" t="s">
        <v>127</v>
      </c>
      <c r="C88" s="142">
        <v>0.03</v>
      </c>
      <c r="D88" s="143"/>
    </row>
    <row r="89" spans="1:4" ht="14.4">
      <c r="A89" s="140">
        <v>4.3</v>
      </c>
      <c r="B89" s="24" t="s">
        <v>128</v>
      </c>
      <c r="C89" s="142">
        <v>0.02</v>
      </c>
      <c r="D89" s="143"/>
    </row>
    <row r="90" spans="1:4" ht="14.4">
      <c r="A90" s="140">
        <v>4.4000000000000004</v>
      </c>
      <c r="B90" s="24" t="s">
        <v>129</v>
      </c>
      <c r="C90" s="142">
        <v>0.02</v>
      </c>
      <c r="D90" s="143"/>
    </row>
    <row r="91" spans="1:4" ht="28.8">
      <c r="A91" s="146"/>
      <c r="B91" s="158" t="s">
        <v>131</v>
      </c>
      <c r="C91" s="130">
        <f>C87+C88+C89+C90</f>
        <v>0.08</v>
      </c>
      <c r="D91" s="148"/>
    </row>
    <row r="92" spans="1:4" ht="19.2" thickBot="1">
      <c r="A92" s="159"/>
      <c r="B92" s="137" t="s">
        <v>17</v>
      </c>
      <c r="C92" s="160"/>
      <c r="D92" s="161">
        <f>+C91</f>
        <v>0.08</v>
      </c>
    </row>
    <row r="93" spans="1:4" ht="14.4">
      <c r="A93" s="126">
        <v>5</v>
      </c>
      <c r="B93" s="127" t="s">
        <v>132</v>
      </c>
      <c r="C93" s="131"/>
      <c r="D93" s="132"/>
    </row>
    <row r="94" spans="1:4" ht="14.4">
      <c r="A94" s="162">
        <v>5.0999999999999996</v>
      </c>
      <c r="B94" s="163" t="s">
        <v>133</v>
      </c>
      <c r="C94" s="18">
        <f>(D78+D85+D92)*0.12</f>
        <v>0.23178000000000001</v>
      </c>
      <c r="D94" s="19"/>
    </row>
    <row r="95" spans="1:4" ht="19.2" thickBot="1">
      <c r="A95" s="136"/>
      <c r="B95" s="137" t="s">
        <v>17</v>
      </c>
      <c r="C95" s="164">
        <f>SUM(C94)</f>
        <v>0.23178000000000001</v>
      </c>
      <c r="D95" s="139">
        <f>+C95</f>
        <v>0.23178000000000001</v>
      </c>
    </row>
    <row r="96" spans="1:4" ht="16.2">
      <c r="A96" s="165">
        <v>6</v>
      </c>
      <c r="B96" s="166" t="s">
        <v>134</v>
      </c>
      <c r="C96" s="167">
        <f>ROUND((C60+C77+C84+C91+C95),3)/100</f>
        <v>2.1629999999999996E-2</v>
      </c>
      <c r="D96" s="168">
        <f>ROUND((D78+D85+D92+D95),2)</f>
        <v>2.16</v>
      </c>
    </row>
    <row r="97" spans="1:4" ht="13.8">
      <c r="A97" s="169"/>
    </row>
    <row r="98" spans="1:4" ht="13.8">
      <c r="A98" s="169"/>
    </row>
    <row r="99" spans="1:4" ht="13.8">
      <c r="A99" s="169"/>
    </row>
    <row r="100" spans="1:4" ht="13.8">
      <c r="A100" s="169"/>
    </row>
    <row r="101" spans="1:4" ht="14.4" thickBot="1">
      <c r="A101" s="169"/>
    </row>
    <row r="102" spans="1:4" ht="16.2" thickBot="1">
      <c r="A102" s="212" t="s">
        <v>137</v>
      </c>
      <c r="B102" s="213"/>
      <c r="C102" s="213"/>
      <c r="D102" s="214"/>
    </row>
    <row r="103" spans="1:4" ht="14.4">
      <c r="A103" s="126" t="s">
        <v>18</v>
      </c>
      <c r="B103" s="127"/>
      <c r="C103" s="126" t="s">
        <v>19</v>
      </c>
      <c r="D103" s="128" t="s">
        <v>20</v>
      </c>
    </row>
    <row r="104" spans="1:4" ht="14.4">
      <c r="A104" s="16">
        <v>1</v>
      </c>
      <c r="B104" s="17" t="s">
        <v>21</v>
      </c>
      <c r="C104" s="18"/>
      <c r="D104" s="19"/>
    </row>
    <row r="105" spans="1:4" ht="15" thickBot="1">
      <c r="A105" s="20">
        <v>1.1000000000000001</v>
      </c>
      <c r="B105" s="129" t="s">
        <v>22</v>
      </c>
      <c r="C105" s="130">
        <v>1</v>
      </c>
      <c r="D105" s="21"/>
    </row>
    <row r="106" spans="1:4" ht="14.4">
      <c r="A106" s="126">
        <v>2</v>
      </c>
      <c r="B106" s="127" t="s">
        <v>23</v>
      </c>
      <c r="C106" s="131"/>
      <c r="D106" s="132"/>
    </row>
    <row r="107" spans="1:4" ht="14.4">
      <c r="A107" s="22" t="s">
        <v>24</v>
      </c>
      <c r="B107" s="17" t="s">
        <v>25</v>
      </c>
      <c r="C107" s="23">
        <v>8.3299999999999999E-2</v>
      </c>
      <c r="D107" s="19"/>
    </row>
    <row r="108" spans="1:4" ht="14.4">
      <c r="A108" s="22" t="s">
        <v>26</v>
      </c>
      <c r="B108" s="17" t="s">
        <v>27</v>
      </c>
      <c r="C108" s="23">
        <v>8.3299999999999999E-2</v>
      </c>
      <c r="D108" s="19"/>
    </row>
    <row r="109" spans="1:4" ht="14.4">
      <c r="A109" s="22" t="s">
        <v>28</v>
      </c>
      <c r="B109" s="17" t="s">
        <v>29</v>
      </c>
      <c r="C109" s="23">
        <v>0.01</v>
      </c>
      <c r="D109" s="19"/>
    </row>
    <row r="110" spans="1:4" ht="14.4">
      <c r="A110" s="22" t="s">
        <v>30</v>
      </c>
      <c r="B110" s="17" t="s">
        <v>31</v>
      </c>
      <c r="C110" s="23">
        <v>8.5000000000000006E-2</v>
      </c>
      <c r="D110" s="19"/>
    </row>
    <row r="111" spans="1:4" ht="14.4">
      <c r="A111" s="22" t="s">
        <v>32</v>
      </c>
      <c r="B111" s="17" t="s">
        <v>33</v>
      </c>
      <c r="C111" s="23">
        <v>0.12</v>
      </c>
      <c r="D111" s="19"/>
    </row>
    <row r="112" spans="1:4" ht="14.4">
      <c r="A112" s="22" t="s">
        <v>34</v>
      </c>
      <c r="B112" s="17" t="s">
        <v>35</v>
      </c>
      <c r="C112" s="23">
        <v>0.04</v>
      </c>
      <c r="D112" s="19"/>
    </row>
    <row r="113" spans="1:4" ht="14.4">
      <c r="A113" s="22" t="s">
        <v>36</v>
      </c>
      <c r="B113" s="17" t="s">
        <v>43</v>
      </c>
      <c r="C113" s="23">
        <v>0.03</v>
      </c>
      <c r="D113" s="19"/>
    </row>
    <row r="114" spans="1:4" ht="14.4">
      <c r="A114" s="22" t="s">
        <v>38</v>
      </c>
      <c r="B114" s="17" t="s">
        <v>45</v>
      </c>
      <c r="C114" s="23">
        <v>0.02</v>
      </c>
      <c r="D114" s="19"/>
    </row>
    <row r="115" spans="1:4" ht="14.4">
      <c r="A115" s="22" t="s">
        <v>40</v>
      </c>
      <c r="B115" s="17" t="s">
        <v>47</v>
      </c>
      <c r="C115" s="23">
        <v>0.04</v>
      </c>
      <c r="D115" s="19"/>
    </row>
    <row r="116" spans="1:4" ht="14.4">
      <c r="A116" s="22" t="s">
        <v>42</v>
      </c>
      <c r="B116" s="17" t="s">
        <v>37</v>
      </c>
      <c r="C116" s="23">
        <v>0.05</v>
      </c>
      <c r="D116" s="19"/>
    </row>
    <row r="117" spans="1:4" ht="14.4">
      <c r="A117" s="22" t="s">
        <v>44</v>
      </c>
      <c r="B117" s="17" t="s">
        <v>39</v>
      </c>
      <c r="C117" s="23">
        <v>8.7999999999999995E-2</v>
      </c>
      <c r="D117" s="19"/>
    </row>
    <row r="118" spans="1:4" ht="14.4">
      <c r="A118" s="22" t="s">
        <v>46</v>
      </c>
      <c r="B118" s="17" t="s">
        <v>41</v>
      </c>
      <c r="C118" s="23">
        <v>5.1999999999999998E-3</v>
      </c>
      <c r="D118" s="19"/>
    </row>
    <row r="119" spans="1:4" ht="14.4">
      <c r="A119" s="22">
        <v>2.13</v>
      </c>
      <c r="B119" s="24" t="s">
        <v>106</v>
      </c>
      <c r="C119" s="23">
        <v>1.4999999999999999E-2</v>
      </c>
      <c r="D119" s="19"/>
    </row>
    <row r="120" spans="1:4" ht="14.4">
      <c r="A120" s="22" t="s">
        <v>107</v>
      </c>
      <c r="B120" s="17" t="s">
        <v>108</v>
      </c>
      <c r="C120" s="23">
        <v>0.01</v>
      </c>
      <c r="D120" s="19"/>
    </row>
    <row r="121" spans="1:4" ht="29.4" thickBot="1">
      <c r="A121" s="22">
        <v>2.15</v>
      </c>
      <c r="B121" s="24" t="s">
        <v>109</v>
      </c>
      <c r="C121" s="23">
        <v>5.7099999999999998E-2</v>
      </c>
      <c r="D121" s="19"/>
    </row>
    <row r="122" spans="1:4" ht="14.4">
      <c r="A122" s="126"/>
      <c r="B122" s="134" t="s">
        <v>48</v>
      </c>
      <c r="C122" s="135">
        <f>SUM(C107:C121)</f>
        <v>0.73690000000000011</v>
      </c>
      <c r="D122" s="132"/>
    </row>
    <row r="123" spans="1:4" ht="19.2" thickBot="1">
      <c r="A123" s="136"/>
      <c r="B123" s="137" t="s">
        <v>17</v>
      </c>
      <c r="C123" s="138"/>
      <c r="D123" s="139">
        <f>+C105+C122</f>
        <v>1.7369000000000001</v>
      </c>
    </row>
    <row r="124" spans="1:4" ht="36.75" customHeight="1">
      <c r="A124" s="126">
        <v>3</v>
      </c>
      <c r="B124" s="127" t="s">
        <v>110</v>
      </c>
      <c r="C124" s="131"/>
      <c r="D124" s="132"/>
    </row>
    <row r="125" spans="1:4" ht="14.4">
      <c r="A125" s="140">
        <v>3.1</v>
      </c>
      <c r="B125" s="24" t="s">
        <v>116</v>
      </c>
      <c r="C125" s="142">
        <v>0.02</v>
      </c>
      <c r="D125" s="143"/>
    </row>
    <row r="126" spans="1:4" ht="14.4">
      <c r="A126" s="144">
        <v>3.2</v>
      </c>
      <c r="B126" s="24" t="s">
        <v>120</v>
      </c>
      <c r="C126" s="142">
        <v>0.02</v>
      </c>
      <c r="D126" s="143"/>
    </row>
    <row r="127" spans="1:4" ht="14.4">
      <c r="A127" s="140">
        <v>3.3</v>
      </c>
      <c r="B127" s="24" t="s">
        <v>121</v>
      </c>
      <c r="C127" s="142">
        <v>0.01</v>
      </c>
      <c r="D127" s="143"/>
    </row>
    <row r="128" spans="1:4" ht="14.4">
      <c r="A128" s="145">
        <v>3.4</v>
      </c>
      <c r="B128" s="24" t="s">
        <v>122</v>
      </c>
      <c r="C128" s="142">
        <v>2.0000000000000001E-4</v>
      </c>
      <c r="D128" s="143"/>
    </row>
    <row r="129" spans="1:4" ht="28.8">
      <c r="A129" s="146"/>
      <c r="B129" s="147" t="s">
        <v>125</v>
      </c>
      <c r="C129" s="130">
        <f>C125+C126+C127+C128</f>
        <v>5.0200000000000002E-2</v>
      </c>
      <c r="D129" s="148"/>
    </row>
    <row r="130" spans="1:4" ht="18.600000000000001">
      <c r="A130" s="136"/>
      <c r="B130" s="137" t="s">
        <v>17</v>
      </c>
      <c r="C130" s="149"/>
      <c r="D130" s="139">
        <f>+C129</f>
        <v>5.0200000000000002E-2</v>
      </c>
    </row>
    <row r="131" spans="1:4" ht="14.4">
      <c r="A131" s="150">
        <v>4</v>
      </c>
      <c r="B131" s="151" t="s">
        <v>126</v>
      </c>
      <c r="C131" s="152"/>
      <c r="D131" s="153"/>
    </row>
    <row r="132" spans="1:4" ht="14.4">
      <c r="A132" s="140">
        <v>4.0999999999999996</v>
      </c>
      <c r="B132" s="24" t="s">
        <v>102</v>
      </c>
      <c r="C132" s="142">
        <v>5.3E-3</v>
      </c>
      <c r="D132" s="143"/>
    </row>
    <row r="133" spans="1:4" s="172" customFormat="1" ht="14.4" hidden="1">
      <c r="A133" s="154">
        <v>4.3</v>
      </c>
      <c r="B133" s="155" t="s">
        <v>138</v>
      </c>
      <c r="C133" s="170">
        <v>5.5999999999999999E-3</v>
      </c>
      <c r="D133" s="171"/>
    </row>
    <row r="134" spans="1:4" ht="14.4">
      <c r="A134" s="140">
        <v>4.2</v>
      </c>
      <c r="B134" s="17" t="s">
        <v>127</v>
      </c>
      <c r="C134" s="142">
        <v>0.03</v>
      </c>
      <c r="D134" s="143"/>
    </row>
    <row r="135" spans="1:4" ht="14.4">
      <c r="A135" s="140">
        <v>4.3</v>
      </c>
      <c r="B135" s="24" t="s">
        <v>128</v>
      </c>
      <c r="C135" s="142">
        <v>0.02</v>
      </c>
      <c r="D135" s="143"/>
    </row>
    <row r="136" spans="1:4" ht="14.4">
      <c r="A136" s="140">
        <v>4.4000000000000004</v>
      </c>
      <c r="B136" s="24" t="s">
        <v>129</v>
      </c>
      <c r="C136" s="142">
        <v>0.02</v>
      </c>
      <c r="D136" s="143"/>
    </row>
    <row r="137" spans="1:4" s="172" customFormat="1" ht="14.4" hidden="1">
      <c r="A137" s="154">
        <v>4.8</v>
      </c>
      <c r="B137" s="155" t="s">
        <v>103</v>
      </c>
      <c r="C137" s="156">
        <v>0.06</v>
      </c>
      <c r="D137" s="173"/>
    </row>
    <row r="138" spans="1:4" s="172" customFormat="1" ht="14.4" hidden="1">
      <c r="A138" s="154">
        <v>4.9000000000000004</v>
      </c>
      <c r="B138" s="155" t="s">
        <v>130</v>
      </c>
      <c r="C138" s="156">
        <v>8.9999999999999993E-3</v>
      </c>
      <c r="D138" s="173"/>
    </row>
    <row r="139" spans="1:4" ht="28.8">
      <c r="A139" s="146"/>
      <c r="B139" s="158" t="s">
        <v>131</v>
      </c>
      <c r="C139" s="130">
        <f>C132+C134+C135+C136</f>
        <v>7.5300000000000006E-2</v>
      </c>
      <c r="D139" s="148"/>
    </row>
    <row r="140" spans="1:4" ht="19.2" thickBot="1">
      <c r="A140" s="159"/>
      <c r="B140" s="137" t="s">
        <v>17</v>
      </c>
      <c r="C140" s="160"/>
      <c r="D140" s="161">
        <f>+C139</f>
        <v>7.5300000000000006E-2</v>
      </c>
    </row>
    <row r="141" spans="1:4" ht="14.4">
      <c r="A141" s="126">
        <v>5</v>
      </c>
      <c r="B141" s="127" t="s">
        <v>132</v>
      </c>
      <c r="C141" s="131"/>
      <c r="D141" s="132"/>
    </row>
    <row r="142" spans="1:4" ht="14.4">
      <c r="A142" s="162">
        <v>5.0999999999999996</v>
      </c>
      <c r="B142" s="163" t="s">
        <v>133</v>
      </c>
      <c r="C142" s="18">
        <f>(D123+D130+D140)*0.12</f>
        <v>0.22348799999999999</v>
      </c>
      <c r="D142" s="19"/>
    </row>
    <row r="143" spans="1:4" ht="19.2" thickBot="1">
      <c r="A143" s="136"/>
      <c r="B143" s="137" t="s">
        <v>17</v>
      </c>
      <c r="C143" s="164">
        <f>SUM(C142)</f>
        <v>0.22348799999999999</v>
      </c>
      <c r="D143" s="139">
        <f>+C143</f>
        <v>0.22348799999999999</v>
      </c>
    </row>
    <row r="144" spans="1:4" ht="16.2">
      <c r="A144" s="165">
        <v>6</v>
      </c>
      <c r="B144" s="166" t="s">
        <v>134</v>
      </c>
      <c r="C144" s="167">
        <f>ROUND((C105+C122+C129+C139+C143),3)/100</f>
        <v>2.086E-2</v>
      </c>
      <c r="D144" s="168">
        <f>ROUND((D123+D130+D140+D143),2)</f>
        <v>2.09</v>
      </c>
    </row>
    <row r="145" spans="1:4" ht="16.2">
      <c r="A145" s="174"/>
      <c r="B145" s="175"/>
      <c r="C145" s="176"/>
      <c r="D145" s="177"/>
    </row>
    <row r="146" spans="1:4" ht="16.2">
      <c r="A146" s="174"/>
      <c r="B146" s="175"/>
      <c r="C146" s="176"/>
      <c r="D146" s="177"/>
    </row>
    <row r="147" spans="1:4" ht="15.6">
      <c r="A147" s="169"/>
      <c r="B147" s="15"/>
      <c r="C147" s="14"/>
      <c r="D147" s="14"/>
    </row>
    <row r="148" spans="1:4" ht="15">
      <c r="A148" s="169"/>
      <c r="B148" s="215"/>
      <c r="C148" s="215"/>
      <c r="D148" s="215"/>
    </row>
    <row r="149" spans="1:4" ht="15.6">
      <c r="A149" s="169"/>
      <c r="B149" s="13"/>
      <c r="C149" s="14"/>
      <c r="D149" s="14"/>
    </row>
    <row r="150" spans="1:4" ht="15.6">
      <c r="A150" s="169"/>
      <c r="B150" s="12" t="s">
        <v>139</v>
      </c>
      <c r="C150" s="14"/>
      <c r="D150" s="14"/>
    </row>
    <row r="151" spans="1:4" ht="13.8">
      <c r="A151" s="169"/>
    </row>
    <row r="152" spans="1:4" ht="13.8">
      <c r="A152" s="169"/>
    </row>
    <row r="153" spans="1:4" ht="13.8">
      <c r="A153" s="169"/>
    </row>
    <row r="154" spans="1:4" ht="13.8">
      <c r="A154" s="169"/>
    </row>
    <row r="155" spans="1:4" ht="13.8">
      <c r="A155" s="169"/>
    </row>
    <row r="156" spans="1:4" ht="13.8">
      <c r="A156" s="169"/>
    </row>
    <row r="157" spans="1:4" ht="13.8">
      <c r="A157" s="169"/>
    </row>
    <row r="158" spans="1:4" ht="13.8">
      <c r="A158" s="169"/>
    </row>
    <row r="159" spans="1:4" ht="13.8">
      <c r="A159" s="169"/>
    </row>
    <row r="160" spans="1:4" ht="13.8">
      <c r="A160" s="169"/>
    </row>
    <row r="161" spans="1:2" ht="13.8">
      <c r="A161" s="169"/>
    </row>
    <row r="162" spans="1:2" ht="13.8">
      <c r="A162" s="169"/>
    </row>
    <row r="163" spans="1:2" ht="13.8">
      <c r="A163" s="169"/>
    </row>
    <row r="164" spans="1:2" ht="13.8">
      <c r="A164" s="169"/>
    </row>
    <row r="165" spans="1:2" ht="13.8">
      <c r="A165" s="169"/>
    </row>
    <row r="166" spans="1:2" ht="13.8">
      <c r="A166" s="169"/>
    </row>
    <row r="167" spans="1:2" ht="13.8">
      <c r="A167" s="169"/>
    </row>
    <row r="168" spans="1:2" ht="13.8">
      <c r="A168" s="169"/>
    </row>
    <row r="169" spans="1:2" ht="13.8">
      <c r="A169" s="169"/>
    </row>
    <row r="170" spans="1:2" ht="41.25" customHeight="1">
      <c r="A170" s="169"/>
    </row>
    <row r="171" spans="1:2">
      <c r="B171" s="133" t="s">
        <v>140</v>
      </c>
    </row>
    <row r="172" spans="1:2">
      <c r="B172" s="122" t="s">
        <v>139</v>
      </c>
    </row>
  </sheetData>
  <mergeCells count="6">
    <mergeCell ref="B148:D148"/>
    <mergeCell ref="A1:D2"/>
    <mergeCell ref="B3:D3"/>
    <mergeCell ref="A5:D5"/>
    <mergeCell ref="A57:D57"/>
    <mergeCell ref="A102:D10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PRIORIZADA</vt:lpstr>
      <vt:lpstr>Eliminar</vt:lpstr>
      <vt:lpstr>FM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Linda Urbina</cp:lastModifiedBy>
  <cp:lastPrinted>2024-09-21T04:05:41Z</cp:lastPrinted>
  <dcterms:created xsi:type="dcterms:W3CDTF">2021-01-26T21:46:31Z</dcterms:created>
  <dcterms:modified xsi:type="dcterms:W3CDTF">2024-12-26T23:10:12Z</dcterms:modified>
</cp:coreProperties>
</file>