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ALCALDIA\PROCESOS\MINIMA CUANTIA\S.INFRAESTRUCTURA\MIC-076-2024-INTERVENTORIA PMA\EVALUACION\"/>
    </mc:Choice>
  </mc:AlternateContent>
  <xr:revisionPtr revIDLastSave="0" documentId="13_ncr:1_{90C4A052-FAED-47F0-AA85-CBE49E822BBB}" xr6:coauthVersionLast="47" xr6:coauthVersionMax="47" xr10:uidLastSave="{00000000-0000-0000-0000-000000000000}"/>
  <bookViews>
    <workbookView xWindow="-120" yWindow="-120" windowWidth="20730" windowHeight="11040" xr2:uid="{94753159-D611-42BD-A0F6-4590B8C45D9C}"/>
  </bookViews>
  <sheets>
    <sheet name="VERIFICACIÓN-OFERTA AGROCIVIL" sheetId="1" r:id="rId1"/>
    <sheet name="VERIFICACIÓN-OFERTA SINERGYA CO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" l="1"/>
  <c r="H24" i="1"/>
  <c r="H23" i="1"/>
  <c r="H22" i="1"/>
  <c r="H24" i="2"/>
  <c r="H23" i="2"/>
  <c r="H22" i="2"/>
  <c r="F36" i="2"/>
  <c r="F18" i="2"/>
  <c r="H18" i="2" s="1"/>
  <c r="F17" i="2"/>
  <c r="H17" i="2" s="1"/>
  <c r="H17" i="1"/>
  <c r="H37" i="1"/>
  <c r="F17" i="1"/>
  <c r="F36" i="1"/>
  <c r="F18" i="1"/>
  <c r="H18" i="1" s="1"/>
  <c r="H19" i="2" l="1"/>
  <c r="H25" i="2" s="1"/>
  <c r="H19" i="1"/>
  <c r="H34" i="1"/>
  <c r="H34" i="2" l="1"/>
  <c r="H30" i="2"/>
  <c r="H37" i="2"/>
  <c r="H33" i="2"/>
  <c r="H29" i="2"/>
  <c r="H32" i="2"/>
  <c r="H28" i="2"/>
  <c r="H35" i="2"/>
  <c r="H31" i="2"/>
  <c r="H29" i="1"/>
  <c r="H35" i="1"/>
  <c r="H33" i="1"/>
  <c r="H28" i="1"/>
  <c r="H30" i="1"/>
  <c r="H31" i="1"/>
  <c r="H32" i="1"/>
  <c r="H36" i="2" l="1"/>
  <c r="H38" i="2" s="1"/>
  <c r="H36" i="1"/>
  <c r="H38" i="1" l="1"/>
</calcChain>
</file>

<file path=xl/sharedStrings.xml><?xml version="1.0" encoding="utf-8"?>
<sst xmlns="http://schemas.openxmlformats.org/spreadsheetml/2006/main" count="120" uniqueCount="56">
  <si>
    <t>PERSONAL PROFESIONAL</t>
  </si>
  <si>
    <t>CONCEPTO</t>
  </si>
  <si>
    <t>A</t>
  </si>
  <si>
    <t>B</t>
  </si>
  <si>
    <t>C</t>
  </si>
  <si>
    <t>D</t>
  </si>
  <si>
    <t>E</t>
  </si>
  <si>
    <t>F</t>
  </si>
  <si>
    <t>% SOBRE EL COSTO DIRECTO</t>
  </si>
  <si>
    <t>Personal Profesional</t>
  </si>
  <si>
    <t>Sueldo Mes Básico</t>
  </si>
  <si>
    <t>% Dedic.</t>
  </si>
  <si>
    <t>F.M.</t>
  </si>
  <si>
    <t>Valor Mes (AxBxC)</t>
  </si>
  <si>
    <t>No. Mes</t>
  </si>
  <si>
    <t>Total Parcial (DxE)</t>
  </si>
  <si>
    <t>Ingeniero Mecánico</t>
  </si>
  <si>
    <t>SUBTOTAL COSTO PERSONAL PROFESIONAL (1)</t>
  </si>
  <si>
    <t>OTROS COSTOS DIRECTOS</t>
  </si>
  <si>
    <t>CANT.</t>
  </si>
  <si>
    <t>UNIDAD</t>
  </si>
  <si>
    <t>COSTO ($)</t>
  </si>
  <si>
    <t>TIEMPO USO</t>
  </si>
  <si>
    <t>VALOR PARCIAL ($)</t>
  </si>
  <si>
    <t>Arendamiento Oficina (incluye sevicios públicos y equipos de computo)</t>
  </si>
  <si>
    <t>Mes</t>
  </si>
  <si>
    <t>Papeleria, fotocopias, comunicaciones , impresión de planos record)</t>
  </si>
  <si>
    <t>SUBTOTAL COSTOS DIRECTOS (2)</t>
  </si>
  <si>
    <t>VALOR COSTOS DIRECTO (1)+(2)</t>
  </si>
  <si>
    <t>IMPUESTOS APLICABLES</t>
  </si>
  <si>
    <t>% SOBRE EL COSTO DIRECTO DE INTERVENTORIA</t>
  </si>
  <si>
    <t>ADULTO MAYOR 4%</t>
  </si>
  <si>
    <t>PRO DESARROLLO FRONTERIZO 2%</t>
  </si>
  <si>
    <t>PRO CULTURA 2%</t>
  </si>
  <si>
    <t>JUSTICIA FAMILIAR 2%</t>
  </si>
  <si>
    <t>PRODEPORTE 2%</t>
  </si>
  <si>
    <t>ELECTRIFICACION RURAL 1%</t>
  </si>
  <si>
    <t>RTE ICA 1%</t>
  </si>
  <si>
    <t>RTE FTE 11%</t>
  </si>
  <si>
    <t>TOTAL IMPUESTOS</t>
  </si>
  <si>
    <t>IVA</t>
  </si>
  <si>
    <t>VALOR TOTAL INTERVENTORÍA</t>
  </si>
  <si>
    <t>PRESUPUESTO OFICIAL: $ 22.998.600,00</t>
  </si>
  <si>
    <t>OFERTA ECONOMICA: 
INTERVENTORIA TECNICA, ADMINISTRATIVA Y FINANCIERA AL PROYECTO DENOMINADO, REALIZACIÓN DEL ESTUDIO DE FACTIBILIDAD EN LA PREINVERSIÓN DEL PLAN MAESTRO DE ALCANTARILLADO DEL MUNICIPIO DE PUERTO ASIS, PUTUMAYO</t>
  </si>
  <si>
    <t>ALCALDÍA MUNICIPAL DE PUERTO ASÍS</t>
  </si>
  <si>
    <t>SEÑORES:</t>
  </si>
  <si>
    <t>CIUDAD Y FECHA:</t>
  </si>
  <si>
    <t xml:space="preserve">NIT: </t>
  </si>
  <si>
    <t>NOMBRE EMPRESA</t>
  </si>
  <si>
    <t>Director Ingeniero Sanitario o Ing. Civil, Especializado en gerencia de proyectos y/o estudios relacionados</t>
  </si>
  <si>
    <t>FIRMA REPRESENTANTE LEGAL</t>
  </si>
  <si>
    <t>NOMBRE REPRESENTANTE LEGAL</t>
  </si>
  <si>
    <t>Dirección</t>
  </si>
  <si>
    <t>Teléfono</t>
  </si>
  <si>
    <t>email</t>
  </si>
  <si>
    <t>Termino de Validez de la propuesta: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</si>
</sst>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0.000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-&quot;$&quot;* #,##0.00_-;\-&quot;$&quot;* #,##0.00_-;_-&quot;$&quot;* &quot;-&quot;??_-;_-@_-"/>
    <numFmt numFmtId="168" formatCode="0.0000000"/>
    <numFmt numFmtId="169" formatCode="_ * #,##0_ ;_ * \-#,##0_ ;_ * &quot;-&quot;??_ ;_ @_ "/>
    <numFmt numFmtId="170" formatCode="_-* #,##0_-;\-* #,##0_-;_-* &quot;-&quot;??_-;_-@_-"/>
    <numFmt numFmtId="171" formatCode="&quot;$&quot;\ #,##0.00"/>
    <numFmt numFmtId="172" formatCode="&quot;$&quot;\ #,##0"/>
    <numFmt numFmtId="173" formatCode="0.0%"/>
    <numFmt numFmtId="174" formatCode="_-[$$-240A]\ * #,##0_-;\-[$$-240A]\ * #,##0_-;_-[$$-240A]\ * &quot;-&quot;??_-;_-@_-"/>
    <numFmt numFmtId="175" formatCode="_ * #,##0.00_ ;_ * \-#,##0.00_ ;_ * &quot;-&quot;??_ ;_ @_ "/>
    <numFmt numFmtId="184" formatCode="_-* #,##0.0000_-;\-* #,##0.00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8" fontId="2" fillId="0" borderId="0" applyFont="0" applyFill="0" applyBorder="0" applyAlignment="0" applyProtection="0"/>
  </cellStyleXfs>
  <cellXfs count="128">
    <xf numFmtId="0" fontId="0" fillId="0" borderId="0" xfId="0"/>
    <xf numFmtId="0" fontId="4" fillId="0" borderId="0" xfId="3" applyFont="1"/>
    <xf numFmtId="0" fontId="4" fillId="0" borderId="0" xfId="5" applyFont="1" applyAlignment="1">
      <alignment vertical="center"/>
    </xf>
    <xf numFmtId="9" fontId="4" fillId="0" borderId="0" xfId="2" applyFont="1" applyAlignment="1">
      <alignment vertical="center"/>
    </xf>
    <xf numFmtId="167" fontId="4" fillId="0" borderId="0" xfId="5" applyNumberFormat="1" applyFont="1" applyAlignment="1">
      <alignment vertical="center"/>
    </xf>
    <xf numFmtId="0" fontId="4" fillId="0" borderId="0" xfId="6" applyFont="1" applyAlignment="1">
      <alignment vertical="center"/>
    </xf>
    <xf numFmtId="165" fontId="4" fillId="0" borderId="0" xfId="4" applyFont="1" applyAlignment="1">
      <alignment vertical="center"/>
    </xf>
    <xf numFmtId="167" fontId="4" fillId="0" borderId="0" xfId="6" applyNumberFormat="1" applyFont="1" applyAlignment="1">
      <alignment vertical="center"/>
    </xf>
    <xf numFmtId="0" fontId="4" fillId="0" borderId="0" xfId="6" applyFont="1" applyAlignment="1">
      <alignment vertical="center" wrapText="1"/>
    </xf>
    <xf numFmtId="165" fontId="4" fillId="0" borderId="0" xfId="4" applyFont="1" applyFill="1" applyBorder="1" applyAlignment="1">
      <alignment vertical="center"/>
    </xf>
    <xf numFmtId="43" fontId="4" fillId="0" borderId="0" xfId="1" applyFont="1" applyFill="1" applyBorder="1" applyAlignment="1">
      <alignment vertical="center"/>
    </xf>
    <xf numFmtId="175" fontId="3" fillId="0" borderId="0" xfId="1" applyNumberFormat="1" applyFont="1" applyFill="1" applyBorder="1" applyAlignment="1">
      <alignment vertical="top"/>
    </xf>
    <xf numFmtId="175" fontId="4" fillId="0" borderId="0" xfId="1" applyNumberFormat="1" applyFont="1" applyFill="1" applyBorder="1" applyAlignment="1">
      <alignment vertical="top"/>
    </xf>
    <xf numFmtId="0" fontId="7" fillId="3" borderId="1" xfId="6" applyFont="1" applyFill="1" applyBorder="1" applyAlignment="1">
      <alignment horizontal="center" vertical="center"/>
    </xf>
    <xf numFmtId="169" fontId="7" fillId="3" borderId="1" xfId="7" applyNumberFormat="1" applyFont="1" applyFill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169" fontId="2" fillId="0" borderId="1" xfId="7" applyNumberFormat="1" applyFont="1" applyFill="1" applyBorder="1" applyAlignment="1">
      <alignment horizontal="center" vertical="center" wrapText="1"/>
    </xf>
    <xf numFmtId="9" fontId="2" fillId="0" borderId="1" xfId="7" applyNumberFormat="1" applyFont="1" applyFill="1" applyBorder="1" applyAlignment="1">
      <alignment horizontal="center" vertical="center" wrapText="1"/>
    </xf>
    <xf numFmtId="2" fontId="2" fillId="0" borderId="1" xfId="7" applyNumberFormat="1" applyFont="1" applyFill="1" applyBorder="1" applyAlignment="1">
      <alignment horizontal="center" vertical="center" wrapText="1"/>
    </xf>
    <xf numFmtId="170" fontId="2" fillId="0" borderId="1" xfId="7" applyNumberFormat="1" applyFont="1" applyFill="1" applyBorder="1" applyAlignment="1">
      <alignment horizontal="center" vertical="center" wrapText="1"/>
    </xf>
    <xf numFmtId="171" fontId="2" fillId="0" borderId="1" xfId="7" applyNumberFormat="1" applyFont="1" applyFill="1" applyBorder="1" applyAlignment="1">
      <alignment horizontal="right" vertical="center" wrapText="1"/>
    </xf>
    <xf numFmtId="172" fontId="7" fillId="0" borderId="1" xfId="7" applyNumberFormat="1" applyFont="1" applyFill="1" applyBorder="1" applyAlignment="1">
      <alignment horizontal="right" vertical="center" wrapText="1"/>
    </xf>
    <xf numFmtId="1" fontId="2" fillId="0" borderId="1" xfId="7" applyNumberFormat="1" applyFont="1" applyFill="1" applyBorder="1" applyAlignment="1">
      <alignment horizontal="center" vertical="center" wrapText="1"/>
    </xf>
    <xf numFmtId="172" fontId="7" fillId="0" borderId="1" xfId="6" applyNumberFormat="1" applyFont="1" applyBorder="1" applyAlignment="1">
      <alignment horizontal="right" vertical="center"/>
    </xf>
    <xf numFmtId="174" fontId="2" fillId="0" borderId="1" xfId="2" applyNumberFormat="1" applyFont="1" applyBorder="1" applyAlignment="1">
      <alignment vertical="center"/>
    </xf>
    <xf numFmtId="174" fontId="7" fillId="0" borderId="1" xfId="6" applyNumberFormat="1" applyFont="1" applyBorder="1" applyAlignment="1">
      <alignment vertical="center"/>
    </xf>
    <xf numFmtId="164" fontId="4" fillId="2" borderId="0" xfId="3" applyNumberFormat="1" applyFont="1" applyFill="1" applyAlignment="1">
      <alignment vertical="center" wrapText="1"/>
    </xf>
    <xf numFmtId="164" fontId="3" fillId="2" borderId="0" xfId="3" applyNumberFormat="1" applyFont="1" applyFill="1" applyAlignment="1">
      <alignment vertical="center" wrapText="1"/>
    </xf>
    <xf numFmtId="0" fontId="5" fillId="0" borderId="0" xfId="5" applyFont="1"/>
    <xf numFmtId="172" fontId="7" fillId="0" borderId="5" xfId="6" applyNumberFormat="1" applyFont="1" applyBorder="1" applyAlignment="1">
      <alignment horizontal="right" vertical="center"/>
    </xf>
    <xf numFmtId="9" fontId="2" fillId="0" borderId="12" xfId="2" applyFont="1" applyBorder="1" applyAlignment="1">
      <alignment vertical="center"/>
    </xf>
    <xf numFmtId="0" fontId="4" fillId="0" borderId="9" xfId="6" applyFont="1" applyBorder="1" applyAlignment="1">
      <alignment vertical="center"/>
    </xf>
    <xf numFmtId="0" fontId="4" fillId="0" borderId="13" xfId="6" applyFont="1" applyBorder="1" applyAlignment="1">
      <alignment vertical="center"/>
    </xf>
    <xf numFmtId="4" fontId="4" fillId="0" borderId="0" xfId="6" applyNumberFormat="1" applyFont="1" applyAlignment="1">
      <alignment vertical="center" wrapText="1"/>
    </xf>
    <xf numFmtId="172" fontId="3" fillId="0" borderId="0" xfId="6" applyNumberFormat="1" applyFont="1" applyAlignment="1">
      <alignment horizontal="right" vertical="center"/>
    </xf>
    <xf numFmtId="164" fontId="4" fillId="2" borderId="9" xfId="3" applyNumberFormat="1" applyFont="1" applyFill="1" applyBorder="1" applyAlignment="1">
      <alignment vertical="center" wrapText="1"/>
    </xf>
    <xf numFmtId="164" fontId="4" fillId="2" borderId="0" xfId="3" applyNumberFormat="1" applyFont="1" applyFill="1" applyAlignment="1">
      <alignment horizontal="center" vertical="center"/>
    </xf>
    <xf numFmtId="164" fontId="3" fillId="2" borderId="9" xfId="3" applyNumberFormat="1" applyFont="1" applyFill="1" applyBorder="1" applyAlignment="1">
      <alignment vertical="center" wrapText="1"/>
    </xf>
    <xf numFmtId="0" fontId="5" fillId="0" borderId="9" xfId="5" applyFont="1" applyBorder="1"/>
    <xf numFmtId="0" fontId="6" fillId="0" borderId="9" xfId="5" applyFont="1" applyBorder="1"/>
    <xf numFmtId="0" fontId="6" fillId="0" borderId="0" xfId="5" applyFont="1" applyAlignment="1">
      <alignment wrapText="1"/>
    </xf>
    <xf numFmtId="0" fontId="4" fillId="0" borderId="14" xfId="6" applyFont="1" applyBorder="1" applyAlignment="1">
      <alignment vertical="center"/>
    </xf>
    <xf numFmtId="0" fontId="4" fillId="0" borderId="15" xfId="6" applyFont="1" applyBorder="1" applyAlignment="1">
      <alignment vertical="center" wrapText="1"/>
    </xf>
    <xf numFmtId="0" fontId="4" fillId="0" borderId="15" xfId="6" applyFont="1" applyBorder="1" applyAlignment="1">
      <alignment vertical="center"/>
    </xf>
    <xf numFmtId="0" fontId="4" fillId="0" borderId="8" xfId="6" applyFont="1" applyBorder="1" applyAlignment="1">
      <alignment vertical="center"/>
    </xf>
    <xf numFmtId="0" fontId="7" fillId="3" borderId="24" xfId="6" applyFont="1" applyFill="1" applyBorder="1" applyAlignment="1">
      <alignment horizontal="center" vertical="center" wrapText="1"/>
    </xf>
    <xf numFmtId="10" fontId="2" fillId="0" borderId="24" xfId="2" applyNumberFormat="1" applyFont="1" applyBorder="1" applyAlignment="1">
      <alignment vertical="center"/>
    </xf>
    <xf numFmtId="173" fontId="2" fillId="0" borderId="24" xfId="2" applyNumberFormat="1" applyFont="1" applyBorder="1" applyAlignment="1">
      <alignment vertical="center"/>
    </xf>
    <xf numFmtId="9" fontId="2" fillId="0" borderId="24" xfId="2" applyFont="1" applyBorder="1" applyAlignment="1">
      <alignment vertical="center"/>
    </xf>
    <xf numFmtId="10" fontId="2" fillId="0" borderId="27" xfId="2" applyNumberFormat="1" applyFont="1" applyBorder="1" applyAlignment="1">
      <alignment vertical="center"/>
    </xf>
    <xf numFmtId="0" fontId="2" fillId="0" borderId="23" xfId="6" applyBorder="1" applyAlignment="1">
      <alignment horizontal="center" vertical="center"/>
    </xf>
    <xf numFmtId="0" fontId="2" fillId="0" borderId="1" xfId="6" applyBorder="1" applyAlignment="1">
      <alignment horizontal="center" vertical="center" wrapText="1"/>
    </xf>
    <xf numFmtId="0" fontId="2" fillId="0" borderId="1" xfId="6" applyBorder="1" applyAlignment="1">
      <alignment vertical="center" wrapText="1"/>
    </xf>
    <xf numFmtId="9" fontId="2" fillId="0" borderId="24" xfId="6" applyNumberFormat="1" applyBorder="1" applyAlignment="1">
      <alignment vertical="center"/>
    </xf>
    <xf numFmtId="0" fontId="2" fillId="0" borderId="24" xfId="6" applyBorder="1" applyAlignment="1">
      <alignment vertical="center"/>
    </xf>
    <xf numFmtId="0" fontId="2" fillId="0" borderId="23" xfId="6" applyBorder="1" applyAlignment="1">
      <alignment horizontal="center" vertical="center" wrapText="1"/>
    </xf>
    <xf numFmtId="3" fontId="2" fillId="0" borderId="1" xfId="6" applyNumberFormat="1" applyBorder="1" applyAlignment="1">
      <alignment horizontal="right" vertical="center" wrapText="1"/>
    </xf>
    <xf numFmtId="0" fontId="2" fillId="0" borderId="0" xfId="6" applyAlignment="1">
      <alignment vertical="center" wrapText="1"/>
    </xf>
    <xf numFmtId="0" fontId="8" fillId="0" borderId="0" xfId="0" applyFont="1" applyAlignment="1">
      <alignment horizontal="left" vertical="center"/>
    </xf>
    <xf numFmtId="164" fontId="7" fillId="2" borderId="0" xfId="3" applyNumberFormat="1" applyFont="1" applyFill="1" applyAlignment="1">
      <alignment vertical="center" wrapText="1"/>
    </xf>
    <xf numFmtId="0" fontId="9" fillId="0" borderId="0" xfId="5" applyFont="1" applyAlignment="1">
      <alignment wrapText="1"/>
    </xf>
    <xf numFmtId="0" fontId="2" fillId="0" borderId="15" xfId="6" applyBorder="1" applyAlignment="1">
      <alignment vertical="center" wrapText="1"/>
    </xf>
    <xf numFmtId="164" fontId="3" fillId="2" borderId="21" xfId="3" applyNumberFormat="1" applyFont="1" applyFill="1" applyBorder="1" applyAlignment="1">
      <alignment horizontal="left" vertical="center"/>
    </xf>
    <xf numFmtId="164" fontId="3" fillId="2" borderId="4" xfId="3" applyNumberFormat="1" applyFont="1" applyFill="1" applyBorder="1" applyAlignment="1">
      <alignment horizontal="left" vertical="center"/>
    </xf>
    <xf numFmtId="164" fontId="3" fillId="2" borderId="22" xfId="3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3" borderId="21" xfId="6" applyFont="1" applyFill="1" applyBorder="1" applyAlignment="1">
      <alignment horizontal="center" vertical="center"/>
    </xf>
    <xf numFmtId="0" fontId="7" fillId="3" borderId="4" xfId="6" applyFont="1" applyFill="1" applyBorder="1" applyAlignment="1">
      <alignment horizontal="center" vertical="center"/>
    </xf>
    <xf numFmtId="0" fontId="7" fillId="3" borderId="22" xfId="6" applyFont="1" applyFill="1" applyBorder="1" applyAlignment="1">
      <alignment horizontal="center" vertical="center"/>
    </xf>
    <xf numFmtId="164" fontId="2" fillId="2" borderId="23" xfId="3" applyNumberFormat="1" applyFill="1" applyBorder="1" applyAlignment="1">
      <alignment horizontal="left" vertical="center"/>
    </xf>
    <xf numFmtId="164" fontId="2" fillId="2" borderId="1" xfId="3" applyNumberFormat="1" applyFill="1" applyBorder="1" applyAlignment="1">
      <alignment horizontal="left" vertical="center"/>
    </xf>
    <xf numFmtId="164" fontId="2" fillId="2" borderId="24" xfId="3" applyNumberFormat="1" applyFill="1" applyBorder="1" applyAlignment="1">
      <alignment horizontal="left" vertical="center"/>
    </xf>
    <xf numFmtId="164" fontId="7" fillId="2" borderId="23" xfId="3" applyNumberFormat="1" applyFont="1" applyFill="1" applyBorder="1" applyAlignment="1">
      <alignment horizontal="left" vertical="center"/>
    </xf>
    <xf numFmtId="164" fontId="7" fillId="2" borderId="1" xfId="3" applyNumberFormat="1" applyFont="1" applyFill="1" applyBorder="1" applyAlignment="1">
      <alignment horizontal="left" vertical="center"/>
    </xf>
    <xf numFmtId="164" fontId="7" fillId="2" borderId="24" xfId="3" applyNumberFormat="1" applyFont="1" applyFill="1" applyBorder="1" applyAlignment="1">
      <alignment horizontal="left" vertical="center"/>
    </xf>
    <xf numFmtId="164" fontId="7" fillId="2" borderId="21" xfId="3" applyNumberFormat="1" applyFont="1" applyFill="1" applyBorder="1" applyAlignment="1">
      <alignment horizontal="left" vertical="center"/>
    </xf>
    <xf numFmtId="164" fontId="7" fillId="2" borderId="4" xfId="3" applyNumberFormat="1" applyFont="1" applyFill="1" applyBorder="1" applyAlignment="1">
      <alignment horizontal="left" vertical="center"/>
    </xf>
    <xf numFmtId="164" fontId="7" fillId="2" borderId="22" xfId="3" applyNumberFormat="1" applyFont="1" applyFill="1" applyBorder="1" applyAlignment="1">
      <alignment horizontal="left" vertical="center"/>
    </xf>
    <xf numFmtId="164" fontId="3" fillId="2" borderId="21" xfId="3" applyNumberFormat="1" applyFont="1" applyFill="1" applyBorder="1" applyAlignment="1">
      <alignment horizontal="center" vertical="center"/>
    </xf>
    <xf numFmtId="164" fontId="3" fillId="2" borderId="4" xfId="3" applyNumberFormat="1" applyFont="1" applyFill="1" applyBorder="1" applyAlignment="1">
      <alignment horizontal="center" vertical="center"/>
    </xf>
    <xf numFmtId="164" fontId="3" fillId="2" borderId="22" xfId="3" applyNumberFormat="1" applyFont="1" applyFill="1" applyBorder="1" applyAlignment="1">
      <alignment horizontal="center" vertical="center"/>
    </xf>
    <xf numFmtId="0" fontId="7" fillId="3" borderId="23" xfId="6" applyFont="1" applyFill="1" applyBorder="1" applyAlignment="1">
      <alignment horizontal="center" vertical="center"/>
    </xf>
    <xf numFmtId="0" fontId="7" fillId="3" borderId="1" xfId="6" applyFont="1" applyFill="1" applyBorder="1" applyAlignment="1">
      <alignment horizontal="center" vertical="center"/>
    </xf>
    <xf numFmtId="0" fontId="7" fillId="0" borderId="23" xfId="6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169" fontId="7" fillId="0" borderId="1" xfId="6" applyNumberFormat="1" applyFont="1" applyBorder="1" applyAlignment="1">
      <alignment horizontal="center" vertical="center" wrapText="1"/>
    </xf>
    <xf numFmtId="0" fontId="2" fillId="0" borderId="27" xfId="6" applyBorder="1" applyAlignment="1">
      <alignment horizontal="center" vertical="center"/>
    </xf>
    <xf numFmtId="0" fontId="2" fillId="0" borderId="28" xfId="6" applyBorder="1" applyAlignment="1">
      <alignment horizontal="center" vertical="center"/>
    </xf>
    <xf numFmtId="0" fontId="7" fillId="0" borderId="23" xfId="6" applyFont="1" applyBorder="1" applyAlignment="1">
      <alignment horizontal="center" vertical="center"/>
    </xf>
    <xf numFmtId="0" fontId="7" fillId="0" borderId="1" xfId="6" applyFont="1" applyBorder="1" applyAlignment="1">
      <alignment horizontal="center" vertical="center"/>
    </xf>
    <xf numFmtId="0" fontId="2" fillId="0" borderId="1" xfId="6" applyBorder="1" applyAlignment="1">
      <alignment horizontal="center" vertical="center" wrapText="1"/>
    </xf>
    <xf numFmtId="0" fontId="2" fillId="0" borderId="1" xfId="6" applyBorder="1" applyAlignment="1">
      <alignment horizontal="left" vertical="center" wrapText="1"/>
    </xf>
    <xf numFmtId="0" fontId="2" fillId="0" borderId="21" xfId="6" applyBorder="1" applyAlignment="1">
      <alignment horizontal="center" vertical="center"/>
    </xf>
    <xf numFmtId="0" fontId="2" fillId="0" borderId="4" xfId="6" applyBorder="1" applyAlignment="1">
      <alignment horizontal="center" vertical="center"/>
    </xf>
    <xf numFmtId="0" fontId="2" fillId="0" borderId="3" xfId="6" applyBorder="1" applyAlignment="1">
      <alignment horizontal="center" vertical="center"/>
    </xf>
    <xf numFmtId="9" fontId="2" fillId="0" borderId="2" xfId="6" applyNumberFormat="1" applyBorder="1" applyAlignment="1">
      <alignment horizontal="center" vertical="center"/>
    </xf>
    <xf numFmtId="0" fontId="7" fillId="0" borderId="21" xfId="6" applyFont="1" applyBorder="1" applyAlignment="1">
      <alignment horizontal="center" vertical="center"/>
    </xf>
    <xf numFmtId="0" fontId="7" fillId="0" borderId="4" xfId="6" applyFont="1" applyBorder="1" applyAlignment="1">
      <alignment horizontal="center" vertical="center"/>
    </xf>
    <xf numFmtId="0" fontId="7" fillId="0" borderId="3" xfId="6" applyFont="1" applyBorder="1" applyAlignment="1">
      <alignment horizontal="center" vertical="center"/>
    </xf>
    <xf numFmtId="9" fontId="7" fillId="0" borderId="2" xfId="6" applyNumberFormat="1" applyFont="1" applyBorder="1" applyAlignment="1">
      <alignment horizontal="center" vertical="center"/>
    </xf>
    <xf numFmtId="9" fontId="7" fillId="0" borderId="3" xfId="6" applyNumberFormat="1" applyFont="1" applyBorder="1" applyAlignment="1">
      <alignment horizontal="center" vertical="center"/>
    </xf>
    <xf numFmtId="164" fontId="3" fillId="2" borderId="16" xfId="3" applyNumberFormat="1" applyFont="1" applyFill="1" applyBorder="1" applyAlignment="1">
      <alignment horizontal="left" vertical="center"/>
    </xf>
    <xf numFmtId="164" fontId="3" fillId="2" borderId="17" xfId="3" applyNumberFormat="1" applyFont="1" applyFill="1" applyBorder="1" applyAlignment="1">
      <alignment horizontal="left" vertical="center"/>
    </xf>
    <xf numFmtId="164" fontId="3" fillId="2" borderId="18" xfId="3" applyNumberFormat="1" applyFont="1" applyFill="1" applyBorder="1" applyAlignment="1">
      <alignment horizontal="left" vertical="center"/>
    </xf>
    <xf numFmtId="164" fontId="3" fillId="2" borderId="19" xfId="3" applyNumberFormat="1" applyFont="1" applyFill="1" applyBorder="1" applyAlignment="1">
      <alignment horizontal="left" vertical="center"/>
    </xf>
    <xf numFmtId="164" fontId="3" fillId="2" borderId="7" xfId="3" applyNumberFormat="1" applyFont="1" applyFill="1" applyBorder="1" applyAlignment="1">
      <alignment horizontal="left" vertical="center"/>
    </xf>
    <xf numFmtId="164" fontId="3" fillId="2" borderId="20" xfId="3" applyNumberFormat="1" applyFont="1" applyFill="1" applyBorder="1" applyAlignment="1">
      <alignment horizontal="left" vertical="center"/>
    </xf>
    <xf numFmtId="164" fontId="7" fillId="5" borderId="25" xfId="3" applyNumberFormat="1" applyFont="1" applyFill="1" applyBorder="1" applyAlignment="1">
      <alignment horizontal="center" vertical="center" wrapText="1"/>
    </xf>
    <xf numFmtId="164" fontId="7" fillId="5" borderId="6" xfId="3" applyNumberFormat="1" applyFont="1" applyFill="1" applyBorder="1" applyAlignment="1">
      <alignment horizontal="center" vertical="center" wrapText="1"/>
    </xf>
    <xf numFmtId="164" fontId="7" fillId="5" borderId="26" xfId="3" applyNumberFormat="1" applyFont="1" applyFill="1" applyBorder="1" applyAlignment="1">
      <alignment horizontal="center" vertical="center" wrapText="1"/>
    </xf>
    <xf numFmtId="164" fontId="7" fillId="5" borderId="19" xfId="3" applyNumberFormat="1" applyFont="1" applyFill="1" applyBorder="1" applyAlignment="1">
      <alignment horizontal="center" vertical="center" wrapText="1"/>
    </xf>
    <xf numFmtId="164" fontId="7" fillId="5" borderId="7" xfId="3" applyNumberFormat="1" applyFont="1" applyFill="1" applyBorder="1" applyAlignment="1">
      <alignment horizontal="center" vertical="center" wrapText="1"/>
    </xf>
    <xf numFmtId="164" fontId="7" fillId="5" borderId="20" xfId="3" applyNumberFormat="1" applyFont="1" applyFill="1" applyBorder="1" applyAlignment="1">
      <alignment horizontal="center" vertical="center" wrapText="1"/>
    </xf>
    <xf numFmtId="0" fontId="7" fillId="0" borderId="25" xfId="5" applyFont="1" applyBorder="1" applyAlignment="1">
      <alignment horizontal="center" vertical="center" wrapText="1"/>
    </xf>
    <xf numFmtId="0" fontId="7" fillId="0" borderId="6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19" xfId="5" applyFont="1" applyBorder="1" applyAlignment="1">
      <alignment horizontal="center" vertical="center" wrapText="1"/>
    </xf>
    <xf numFmtId="0" fontId="7" fillId="0" borderId="7" xfId="5" applyFont="1" applyBorder="1" applyAlignment="1">
      <alignment horizontal="center" vertical="center" wrapText="1"/>
    </xf>
    <xf numFmtId="0" fontId="7" fillId="0" borderId="20" xfId="5" applyFont="1" applyBorder="1" applyAlignment="1">
      <alignment horizontal="center" vertical="center" wrapText="1"/>
    </xf>
    <xf numFmtId="0" fontId="7" fillId="0" borderId="29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/>
    </xf>
    <xf numFmtId="9" fontId="7" fillId="0" borderId="5" xfId="6" applyNumberFormat="1" applyFont="1" applyBorder="1" applyAlignment="1">
      <alignment horizontal="center" vertical="center"/>
    </xf>
    <xf numFmtId="0" fontId="7" fillId="4" borderId="10" xfId="6" applyFont="1" applyFill="1" applyBorder="1" applyAlignment="1">
      <alignment horizontal="center" vertical="center"/>
    </xf>
    <xf numFmtId="0" fontId="7" fillId="4" borderId="11" xfId="6" applyFont="1" applyFill="1" applyBorder="1" applyAlignment="1">
      <alignment horizontal="center" vertical="center"/>
    </xf>
    <xf numFmtId="9" fontId="2" fillId="0" borderId="3" xfId="6" applyNumberFormat="1" applyBorder="1" applyAlignment="1">
      <alignment horizontal="center" vertical="center"/>
    </xf>
    <xf numFmtId="4" fontId="4" fillId="0" borderId="0" xfId="5" applyNumberFormat="1" applyFont="1" applyAlignment="1">
      <alignment vertical="center"/>
    </xf>
    <xf numFmtId="184" fontId="2" fillId="0" borderId="24" xfId="1" applyNumberFormat="1" applyFont="1" applyBorder="1" applyAlignment="1">
      <alignment vertical="center"/>
    </xf>
    <xf numFmtId="166" fontId="7" fillId="6" borderId="11" xfId="4" applyNumberFormat="1" applyFont="1" applyFill="1" applyBorder="1" applyAlignment="1">
      <alignment vertical="center"/>
    </xf>
  </cellXfs>
  <cellStyles count="8">
    <cellStyle name="Millares" xfId="1" builtinId="3"/>
    <cellStyle name="Millares 3" xfId="7" xr:uid="{E44E4BD0-84D4-4ABC-9B93-8F772249616D}"/>
    <cellStyle name="Moneda 2" xfId="4" xr:uid="{9A7A88C6-1596-4AAF-8F4B-4A052F34FECC}"/>
    <cellStyle name="Normal" xfId="0" builtinId="0"/>
    <cellStyle name="Normal 2 2" xfId="6" xr:uid="{B4A6A467-2100-427D-B10E-CFFA676CCC6E}"/>
    <cellStyle name="Normal 2 3 2" xfId="3" xr:uid="{EB5903B4-1D42-448F-8430-060B164CE671}"/>
    <cellStyle name="Normal 3" xfId="5" xr:uid="{94466E5C-0688-4F70-9AC2-56D096621BD4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C7E69-2D54-4A2D-88CC-F9C80964E9C3}">
  <dimension ref="A1:L50"/>
  <sheetViews>
    <sheetView showGridLines="0" tabSelected="1" topLeftCell="A22" zoomScale="85" zoomScaleNormal="85" workbookViewId="0">
      <selection activeCell="H38" sqref="H38"/>
    </sheetView>
  </sheetViews>
  <sheetFormatPr baseColWidth="10" defaultColWidth="11.42578125" defaultRowHeight="15" x14ac:dyDescent="0.25"/>
  <cols>
    <col min="1" max="1" width="7.42578125" style="5" customWidth="1"/>
    <col min="2" max="2" width="20.85546875" style="8" customWidth="1"/>
    <col min="3" max="3" width="17.5703125" style="8" bestFit="1" customWidth="1"/>
    <col min="4" max="4" width="8.28515625" style="8" customWidth="1"/>
    <col min="5" max="5" width="8.140625" style="8" customWidth="1"/>
    <col min="6" max="6" width="18" style="8" bestFit="1" customWidth="1"/>
    <col min="7" max="7" width="8.7109375" style="5" bestFit="1" customWidth="1"/>
    <col min="8" max="8" width="18.28515625" style="5" customWidth="1"/>
    <col min="9" max="9" width="13.42578125" style="5" customWidth="1"/>
    <col min="10" max="10" width="10" style="5" customWidth="1"/>
    <col min="11" max="11" width="11.42578125" style="5"/>
    <col min="12" max="12" width="17.28515625" style="5" customWidth="1"/>
    <col min="13" max="16384" width="11.42578125" style="5"/>
  </cols>
  <sheetData>
    <row r="1" spans="1:12" s="1" customFormat="1" x14ac:dyDescent="0.25">
      <c r="A1" s="101" t="s">
        <v>48</v>
      </c>
      <c r="B1" s="102"/>
      <c r="C1" s="102"/>
      <c r="D1" s="102"/>
      <c r="E1" s="102"/>
      <c r="F1" s="102"/>
      <c r="G1" s="102"/>
      <c r="H1" s="102"/>
      <c r="I1" s="103"/>
    </row>
    <row r="2" spans="1:12" s="1" customFormat="1" x14ac:dyDescent="0.25">
      <c r="A2" s="104"/>
      <c r="B2" s="105"/>
      <c r="C2" s="105"/>
      <c r="D2" s="105"/>
      <c r="E2" s="105"/>
      <c r="F2" s="105"/>
      <c r="G2" s="105"/>
      <c r="H2" s="105"/>
      <c r="I2" s="106"/>
    </row>
    <row r="3" spans="1:12" s="1" customFormat="1" x14ac:dyDescent="0.25">
      <c r="A3" s="62" t="s">
        <v>47</v>
      </c>
      <c r="B3" s="63"/>
      <c r="C3" s="63"/>
      <c r="D3" s="63"/>
      <c r="E3" s="63"/>
      <c r="F3" s="63"/>
      <c r="G3" s="63"/>
      <c r="H3" s="63"/>
      <c r="I3" s="64"/>
    </row>
    <row r="4" spans="1:12" s="1" customFormat="1" x14ac:dyDescent="0.25">
      <c r="A4" s="78"/>
      <c r="B4" s="79"/>
      <c r="C4" s="79"/>
      <c r="D4" s="79"/>
      <c r="E4" s="79"/>
      <c r="F4" s="79"/>
      <c r="G4" s="79"/>
      <c r="H4" s="79"/>
      <c r="I4" s="80"/>
    </row>
    <row r="5" spans="1:12" s="1" customFormat="1" x14ac:dyDescent="0.25">
      <c r="A5" s="75" t="s">
        <v>46</v>
      </c>
      <c r="B5" s="76"/>
      <c r="C5" s="76"/>
      <c r="D5" s="76"/>
      <c r="E5" s="76"/>
      <c r="F5" s="76"/>
      <c r="G5" s="76"/>
      <c r="H5" s="76"/>
      <c r="I5" s="77"/>
    </row>
    <row r="6" spans="1:12" s="1" customFormat="1" x14ac:dyDescent="0.25">
      <c r="A6" s="69" t="s">
        <v>45</v>
      </c>
      <c r="B6" s="70"/>
      <c r="C6" s="70"/>
      <c r="D6" s="70"/>
      <c r="E6" s="70"/>
      <c r="F6" s="70"/>
      <c r="G6" s="70"/>
      <c r="H6" s="70"/>
      <c r="I6" s="71"/>
    </row>
    <row r="7" spans="1:12" s="1" customFormat="1" x14ac:dyDescent="0.25">
      <c r="A7" s="72" t="s">
        <v>44</v>
      </c>
      <c r="B7" s="73"/>
      <c r="C7" s="73"/>
      <c r="D7" s="73"/>
      <c r="E7" s="73"/>
      <c r="F7" s="73"/>
      <c r="G7" s="73"/>
      <c r="H7" s="73"/>
      <c r="I7" s="74"/>
    </row>
    <row r="8" spans="1:12" s="1" customFormat="1" x14ac:dyDescent="0.25">
      <c r="A8" s="72"/>
      <c r="B8" s="73"/>
      <c r="C8" s="73"/>
      <c r="D8" s="73"/>
      <c r="E8" s="73"/>
      <c r="F8" s="73"/>
      <c r="G8" s="73"/>
      <c r="H8" s="73"/>
      <c r="I8" s="74"/>
    </row>
    <row r="9" spans="1:12" s="1" customFormat="1" ht="15" customHeight="1" x14ac:dyDescent="0.25">
      <c r="A9" s="107" t="s">
        <v>43</v>
      </c>
      <c r="B9" s="108"/>
      <c r="C9" s="108"/>
      <c r="D9" s="108"/>
      <c r="E9" s="108"/>
      <c r="F9" s="108"/>
      <c r="G9" s="108"/>
      <c r="H9" s="108"/>
      <c r="I9" s="109"/>
    </row>
    <row r="10" spans="1:12" s="2" customFormat="1" ht="65.25" customHeight="1" x14ac:dyDescent="0.25">
      <c r="A10" s="110"/>
      <c r="B10" s="111"/>
      <c r="C10" s="111"/>
      <c r="D10" s="111"/>
      <c r="E10" s="111"/>
      <c r="F10" s="111"/>
      <c r="G10" s="111"/>
      <c r="H10" s="111"/>
      <c r="I10" s="112"/>
      <c r="K10" s="3"/>
      <c r="L10" s="4"/>
    </row>
    <row r="11" spans="1:12" s="2" customFormat="1" ht="15" customHeight="1" x14ac:dyDescent="0.25">
      <c r="A11" s="113" t="s">
        <v>42</v>
      </c>
      <c r="B11" s="114"/>
      <c r="C11" s="114"/>
      <c r="D11" s="114"/>
      <c r="E11" s="114"/>
      <c r="F11" s="114"/>
      <c r="G11" s="114"/>
      <c r="H11" s="114"/>
      <c r="I11" s="115"/>
    </row>
    <row r="12" spans="1:12" s="2" customFormat="1" ht="45.75" customHeight="1" x14ac:dyDescent="0.25">
      <c r="A12" s="116"/>
      <c r="B12" s="117"/>
      <c r="C12" s="117"/>
      <c r="D12" s="117"/>
      <c r="E12" s="117"/>
      <c r="F12" s="117"/>
      <c r="G12" s="117"/>
      <c r="H12" s="117"/>
      <c r="I12" s="118"/>
    </row>
    <row r="13" spans="1:12" x14ac:dyDescent="0.25">
      <c r="A13" s="66" t="s">
        <v>0</v>
      </c>
      <c r="B13" s="67"/>
      <c r="C13" s="67"/>
      <c r="D13" s="67"/>
      <c r="E13" s="67"/>
      <c r="F13" s="67"/>
      <c r="G13" s="67"/>
      <c r="H13" s="67"/>
      <c r="I13" s="68"/>
    </row>
    <row r="14" spans="1:12" ht="57.75" customHeight="1" x14ac:dyDescent="0.25">
      <c r="A14" s="81" t="s">
        <v>1</v>
      </c>
      <c r="B14" s="82"/>
      <c r="C14" s="13" t="s">
        <v>2</v>
      </c>
      <c r="D14" s="13" t="s">
        <v>3</v>
      </c>
      <c r="E14" s="13" t="s">
        <v>4</v>
      </c>
      <c r="F14" s="13" t="s">
        <v>5</v>
      </c>
      <c r="G14" s="14" t="s">
        <v>6</v>
      </c>
      <c r="H14" s="13" t="s">
        <v>7</v>
      </c>
      <c r="I14" s="45" t="s">
        <v>8</v>
      </c>
    </row>
    <row r="15" spans="1:12" x14ac:dyDescent="0.25">
      <c r="A15" s="83" t="s">
        <v>9</v>
      </c>
      <c r="B15" s="84"/>
      <c r="C15" s="84" t="s">
        <v>10</v>
      </c>
      <c r="D15" s="84" t="s">
        <v>11</v>
      </c>
      <c r="E15" s="84" t="s">
        <v>12</v>
      </c>
      <c r="F15" s="84" t="s">
        <v>13</v>
      </c>
      <c r="G15" s="85" t="s">
        <v>14</v>
      </c>
      <c r="H15" s="84" t="s">
        <v>15</v>
      </c>
      <c r="I15" s="86"/>
    </row>
    <row r="16" spans="1:12" x14ac:dyDescent="0.25">
      <c r="A16" s="83"/>
      <c r="B16" s="84"/>
      <c r="C16" s="84"/>
      <c r="D16" s="84"/>
      <c r="E16" s="84"/>
      <c r="F16" s="84"/>
      <c r="G16" s="85"/>
      <c r="H16" s="84"/>
      <c r="I16" s="87"/>
    </row>
    <row r="17" spans="1:12" ht="78" customHeight="1" x14ac:dyDescent="0.25">
      <c r="A17" s="50">
        <v>1</v>
      </c>
      <c r="B17" s="51" t="s">
        <v>49</v>
      </c>
      <c r="C17" s="16">
        <v>1815000</v>
      </c>
      <c r="D17" s="17">
        <v>1</v>
      </c>
      <c r="E17" s="18">
        <v>1.85</v>
      </c>
      <c r="F17" s="16">
        <f>C17*D17*E17</f>
        <v>3357750</v>
      </c>
      <c r="G17" s="19">
        <v>3</v>
      </c>
      <c r="H17" s="20">
        <f>F17*G17*A17</f>
        <v>10073250</v>
      </c>
      <c r="I17" s="46"/>
      <c r="L17" s="6"/>
    </row>
    <row r="18" spans="1:12" x14ac:dyDescent="0.25">
      <c r="A18" s="50">
        <v>1</v>
      </c>
      <c r="B18" s="52" t="s">
        <v>16</v>
      </c>
      <c r="C18" s="16">
        <v>2500000</v>
      </c>
      <c r="D18" s="17">
        <v>0.15</v>
      </c>
      <c r="E18" s="18">
        <v>1.85</v>
      </c>
      <c r="F18" s="16">
        <f>C18*D18*E18</f>
        <v>693750</v>
      </c>
      <c r="G18" s="19">
        <v>1</v>
      </c>
      <c r="H18" s="20">
        <f>F18*G18*A18</f>
        <v>693750</v>
      </c>
      <c r="I18" s="46"/>
      <c r="L18" s="6"/>
    </row>
    <row r="19" spans="1:12" x14ac:dyDescent="0.25">
      <c r="A19" s="88" t="s">
        <v>17</v>
      </c>
      <c r="B19" s="89"/>
      <c r="C19" s="89"/>
      <c r="D19" s="89"/>
      <c r="E19" s="89"/>
      <c r="F19" s="89"/>
      <c r="G19" s="89"/>
      <c r="H19" s="21">
        <f>SUM(H17:H18)</f>
        <v>10767000</v>
      </c>
      <c r="I19" s="53"/>
    </row>
    <row r="20" spans="1:12" x14ac:dyDescent="0.25">
      <c r="A20" s="66" t="s">
        <v>18</v>
      </c>
      <c r="B20" s="67"/>
      <c r="C20" s="67"/>
      <c r="D20" s="67"/>
      <c r="E20" s="67"/>
      <c r="F20" s="67"/>
      <c r="G20" s="67"/>
      <c r="H20" s="67"/>
      <c r="I20" s="68"/>
    </row>
    <row r="21" spans="1:12" ht="25.5" x14ac:dyDescent="0.25">
      <c r="A21" s="50" t="s">
        <v>19</v>
      </c>
      <c r="B21" s="90" t="s">
        <v>1</v>
      </c>
      <c r="C21" s="90"/>
      <c r="D21" s="90"/>
      <c r="E21" s="51" t="s">
        <v>20</v>
      </c>
      <c r="F21" s="51" t="s">
        <v>21</v>
      </c>
      <c r="G21" s="51" t="s">
        <v>22</v>
      </c>
      <c r="H21" s="51" t="s">
        <v>23</v>
      </c>
      <c r="I21" s="54"/>
    </row>
    <row r="22" spans="1:12" ht="23.25" customHeight="1" x14ac:dyDescent="0.25">
      <c r="A22" s="55">
        <v>1</v>
      </c>
      <c r="B22" s="91" t="s">
        <v>24</v>
      </c>
      <c r="C22" s="91"/>
      <c r="D22" s="91"/>
      <c r="E22" s="51" t="s">
        <v>25</v>
      </c>
      <c r="F22" s="56">
        <v>400000</v>
      </c>
      <c r="G22" s="22">
        <v>3</v>
      </c>
      <c r="H22" s="20">
        <f>F22*G22</f>
        <v>1200000</v>
      </c>
      <c r="I22" s="47"/>
    </row>
    <row r="23" spans="1:12" ht="24.75" customHeight="1" x14ac:dyDescent="0.25">
      <c r="A23" s="55">
        <v>1</v>
      </c>
      <c r="B23" s="91" t="s">
        <v>26</v>
      </c>
      <c r="C23" s="91"/>
      <c r="D23" s="91"/>
      <c r="E23" s="51" t="s">
        <v>25</v>
      </c>
      <c r="F23" s="56">
        <v>250000</v>
      </c>
      <c r="G23" s="22">
        <v>3</v>
      </c>
      <c r="H23" s="20">
        <f>F23*G23</f>
        <v>750000</v>
      </c>
      <c r="I23" s="47"/>
    </row>
    <row r="24" spans="1:12" x14ac:dyDescent="0.25">
      <c r="A24" s="88" t="s">
        <v>27</v>
      </c>
      <c r="B24" s="89"/>
      <c r="C24" s="89"/>
      <c r="D24" s="89"/>
      <c r="E24" s="89"/>
      <c r="F24" s="89"/>
      <c r="G24" s="89"/>
      <c r="H24" s="21">
        <f>SUM(H22:H23)</f>
        <v>1950000</v>
      </c>
      <c r="I24" s="48"/>
    </row>
    <row r="25" spans="1:12" x14ac:dyDescent="0.25">
      <c r="A25" s="88" t="s">
        <v>28</v>
      </c>
      <c r="B25" s="89"/>
      <c r="C25" s="89"/>
      <c r="D25" s="89"/>
      <c r="E25" s="89"/>
      <c r="F25" s="89"/>
      <c r="G25" s="89"/>
      <c r="H25" s="23">
        <f>H19+H24</f>
        <v>12717000</v>
      </c>
      <c r="I25" s="48"/>
    </row>
    <row r="26" spans="1:12" x14ac:dyDescent="0.25">
      <c r="A26" s="66" t="s">
        <v>29</v>
      </c>
      <c r="B26" s="67"/>
      <c r="C26" s="67"/>
      <c r="D26" s="67"/>
      <c r="E26" s="67"/>
      <c r="F26" s="67"/>
      <c r="G26" s="67"/>
      <c r="H26" s="67"/>
      <c r="I26" s="68"/>
    </row>
    <row r="27" spans="1:12" ht="30" customHeight="1" x14ac:dyDescent="0.25">
      <c r="A27" s="83" t="s">
        <v>1</v>
      </c>
      <c r="B27" s="84"/>
      <c r="C27" s="84"/>
      <c r="D27" s="84"/>
      <c r="E27" s="84"/>
      <c r="F27" s="84" t="s">
        <v>30</v>
      </c>
      <c r="G27" s="84"/>
      <c r="H27" s="15" t="s">
        <v>23</v>
      </c>
      <c r="I27" s="54"/>
    </row>
    <row r="28" spans="1:12" x14ac:dyDescent="0.25">
      <c r="A28" s="92" t="s">
        <v>31</v>
      </c>
      <c r="B28" s="93"/>
      <c r="C28" s="93"/>
      <c r="D28" s="93"/>
      <c r="E28" s="94"/>
      <c r="F28" s="95">
        <v>0.04</v>
      </c>
      <c r="G28" s="94"/>
      <c r="H28" s="24">
        <f>+$H$25*F28</f>
        <v>508680</v>
      </c>
      <c r="I28" s="54"/>
    </row>
    <row r="29" spans="1:12" x14ac:dyDescent="0.25">
      <c r="A29" s="92" t="s">
        <v>32</v>
      </c>
      <c r="B29" s="93"/>
      <c r="C29" s="93"/>
      <c r="D29" s="93"/>
      <c r="E29" s="94"/>
      <c r="F29" s="95">
        <v>0.02</v>
      </c>
      <c r="G29" s="94"/>
      <c r="H29" s="24">
        <f t="shared" ref="H29:H35" si="0">+$H$25*F29</f>
        <v>254340</v>
      </c>
      <c r="I29" s="54"/>
    </row>
    <row r="30" spans="1:12" x14ac:dyDescent="0.25">
      <c r="A30" s="92" t="s">
        <v>33</v>
      </c>
      <c r="B30" s="93"/>
      <c r="C30" s="93"/>
      <c r="D30" s="93"/>
      <c r="E30" s="94"/>
      <c r="F30" s="95">
        <v>0.02</v>
      </c>
      <c r="G30" s="94"/>
      <c r="H30" s="24">
        <f t="shared" si="0"/>
        <v>254340</v>
      </c>
      <c r="I30" s="54"/>
    </row>
    <row r="31" spans="1:12" x14ac:dyDescent="0.25">
      <c r="A31" s="92" t="s">
        <v>34</v>
      </c>
      <c r="B31" s="93"/>
      <c r="C31" s="93"/>
      <c r="D31" s="93"/>
      <c r="E31" s="94"/>
      <c r="F31" s="95">
        <v>0.02</v>
      </c>
      <c r="G31" s="94"/>
      <c r="H31" s="24">
        <f t="shared" si="0"/>
        <v>254340</v>
      </c>
      <c r="I31" s="54"/>
    </row>
    <row r="32" spans="1:12" ht="14.25" customHeight="1" x14ac:dyDescent="0.25">
      <c r="A32" s="92" t="s">
        <v>35</v>
      </c>
      <c r="B32" s="93"/>
      <c r="C32" s="93"/>
      <c r="D32" s="93"/>
      <c r="E32" s="94"/>
      <c r="F32" s="95">
        <v>0.02</v>
      </c>
      <c r="G32" s="94"/>
      <c r="H32" s="24">
        <f t="shared" si="0"/>
        <v>254340</v>
      </c>
      <c r="I32" s="54"/>
    </row>
    <row r="33" spans="1:10" ht="14.25" customHeight="1" x14ac:dyDescent="0.25">
      <c r="A33" s="92" t="s">
        <v>36</v>
      </c>
      <c r="B33" s="93"/>
      <c r="C33" s="93"/>
      <c r="D33" s="93"/>
      <c r="E33" s="94"/>
      <c r="F33" s="95">
        <v>0.01</v>
      </c>
      <c r="G33" s="94"/>
      <c r="H33" s="24">
        <f t="shared" si="0"/>
        <v>127170</v>
      </c>
      <c r="I33" s="54"/>
    </row>
    <row r="34" spans="1:10" ht="14.25" customHeight="1" x14ac:dyDescent="0.25">
      <c r="A34" s="92" t="s">
        <v>37</v>
      </c>
      <c r="B34" s="93"/>
      <c r="C34" s="93"/>
      <c r="D34" s="93"/>
      <c r="E34" s="94"/>
      <c r="F34" s="95">
        <v>0.01</v>
      </c>
      <c r="G34" s="124"/>
      <c r="H34" s="24">
        <f t="shared" si="0"/>
        <v>127170</v>
      </c>
      <c r="I34" s="54"/>
    </row>
    <row r="35" spans="1:10" ht="14.25" customHeight="1" x14ac:dyDescent="0.25">
      <c r="A35" s="92" t="s">
        <v>38</v>
      </c>
      <c r="B35" s="93"/>
      <c r="C35" s="93"/>
      <c r="D35" s="93"/>
      <c r="E35" s="94"/>
      <c r="F35" s="95">
        <v>0.11</v>
      </c>
      <c r="G35" s="124"/>
      <c r="H35" s="24">
        <f t="shared" si="0"/>
        <v>1398870</v>
      </c>
      <c r="I35" s="54"/>
    </row>
    <row r="36" spans="1:10" ht="14.25" customHeight="1" x14ac:dyDescent="0.25">
      <c r="A36" s="96" t="s">
        <v>39</v>
      </c>
      <c r="B36" s="97"/>
      <c r="C36" s="97"/>
      <c r="D36" s="97"/>
      <c r="E36" s="98"/>
      <c r="F36" s="99">
        <f>SUM(F28:G35)</f>
        <v>0.25</v>
      </c>
      <c r="G36" s="100"/>
      <c r="H36" s="25">
        <f>SUM(H28:H35)</f>
        <v>3179250</v>
      </c>
      <c r="I36" s="46"/>
    </row>
    <row r="37" spans="1:10" ht="15.75" thickBot="1" x14ac:dyDescent="0.3">
      <c r="A37" s="119" t="s">
        <v>40</v>
      </c>
      <c r="B37" s="120"/>
      <c r="C37" s="120"/>
      <c r="D37" s="120"/>
      <c r="E37" s="120"/>
      <c r="F37" s="121">
        <v>0.19</v>
      </c>
      <c r="G37" s="121"/>
      <c r="H37" s="29">
        <f>+H25*F37</f>
        <v>2416230</v>
      </c>
      <c r="I37" s="49"/>
    </row>
    <row r="38" spans="1:10" x14ac:dyDescent="0.25">
      <c r="A38" s="122" t="s">
        <v>41</v>
      </c>
      <c r="B38" s="123"/>
      <c r="C38" s="123"/>
      <c r="D38" s="123"/>
      <c r="E38" s="123"/>
      <c r="F38" s="123"/>
      <c r="G38" s="123"/>
      <c r="H38" s="127">
        <f>+H25+H37+H36</f>
        <v>18312480</v>
      </c>
      <c r="I38" s="30"/>
      <c r="J38" s="7"/>
    </row>
    <row r="39" spans="1:10" x14ac:dyDescent="0.25">
      <c r="A39" s="31"/>
      <c r="B39" s="57"/>
      <c r="C39" s="57"/>
      <c r="I39" s="32"/>
      <c r="J39" s="9"/>
    </row>
    <row r="40" spans="1:10" x14ac:dyDescent="0.25">
      <c r="A40" s="31"/>
      <c r="B40" s="57"/>
      <c r="C40" s="57"/>
      <c r="F40" s="33"/>
      <c r="H40" s="34"/>
      <c r="I40" s="32"/>
    </row>
    <row r="41" spans="1:10" x14ac:dyDescent="0.25">
      <c r="A41" s="31"/>
      <c r="B41" s="65" t="s">
        <v>50</v>
      </c>
      <c r="C41" s="65"/>
      <c r="H41" s="10"/>
      <c r="I41" s="32"/>
    </row>
    <row r="42" spans="1:10" x14ac:dyDescent="0.25">
      <c r="A42" s="35"/>
      <c r="B42" s="65" t="s">
        <v>51</v>
      </c>
      <c r="C42" s="65"/>
      <c r="D42" s="36"/>
      <c r="G42" s="26"/>
      <c r="H42" s="26"/>
      <c r="I42" s="32"/>
    </row>
    <row r="43" spans="1:10" ht="15" customHeight="1" x14ac:dyDescent="0.25">
      <c r="A43" s="37"/>
      <c r="B43" s="59"/>
      <c r="C43" s="59"/>
      <c r="D43" s="1"/>
      <c r="F43" s="27"/>
      <c r="G43" s="27"/>
      <c r="H43" s="27"/>
      <c r="I43" s="32"/>
    </row>
    <row r="44" spans="1:10" ht="15" customHeight="1" x14ac:dyDescent="0.25">
      <c r="A44" s="37"/>
      <c r="B44" s="58" t="s">
        <v>52</v>
      </c>
      <c r="C44" s="59"/>
      <c r="D44" s="1"/>
      <c r="F44" s="27"/>
      <c r="G44" s="27"/>
      <c r="H44" s="27"/>
      <c r="I44" s="32"/>
    </row>
    <row r="45" spans="1:10" x14ac:dyDescent="0.25">
      <c r="A45" s="38"/>
      <c r="B45" s="58" t="s">
        <v>53</v>
      </c>
      <c r="C45" s="57"/>
      <c r="I45" s="32"/>
    </row>
    <row r="46" spans="1:10" x14ac:dyDescent="0.25">
      <c r="A46" s="39"/>
      <c r="B46" s="58" t="s">
        <v>54</v>
      </c>
      <c r="C46" s="60"/>
      <c r="D46" s="40"/>
      <c r="E46" s="40"/>
      <c r="F46" s="40"/>
      <c r="G46" s="11"/>
      <c r="I46" s="32"/>
    </row>
    <row r="47" spans="1:10" x14ac:dyDescent="0.25">
      <c r="A47" s="38"/>
      <c r="B47" s="60"/>
      <c r="C47" s="60"/>
      <c r="D47" s="28"/>
      <c r="E47" s="28"/>
      <c r="F47" s="28"/>
      <c r="G47" s="12"/>
      <c r="I47" s="32"/>
    </row>
    <row r="48" spans="1:10" x14ac:dyDescent="0.25">
      <c r="A48" s="38"/>
      <c r="B48" s="65" t="s">
        <v>55</v>
      </c>
      <c r="C48" s="65"/>
      <c r="D48" s="28"/>
      <c r="E48" s="28"/>
      <c r="F48" s="12"/>
      <c r="G48" s="12"/>
      <c r="I48" s="32"/>
    </row>
    <row r="49" spans="1:9" ht="15.75" thickBot="1" x14ac:dyDescent="0.3">
      <c r="A49" s="41"/>
      <c r="B49" s="61"/>
      <c r="C49" s="61"/>
      <c r="D49" s="42"/>
      <c r="E49" s="42"/>
      <c r="F49" s="42"/>
      <c r="G49" s="43"/>
      <c r="H49" s="43"/>
      <c r="I49" s="44"/>
    </row>
    <row r="50" spans="1:9" x14ac:dyDescent="0.25">
      <c r="B50" s="57"/>
      <c r="C50" s="57"/>
    </row>
  </sheetData>
  <mergeCells count="52">
    <mergeCell ref="A38:G38"/>
    <mergeCell ref="A34:E34"/>
    <mergeCell ref="F34:G34"/>
    <mergeCell ref="A35:E35"/>
    <mergeCell ref="F35:G35"/>
    <mergeCell ref="A1:I2"/>
    <mergeCell ref="A9:I10"/>
    <mergeCell ref="A11:I12"/>
    <mergeCell ref="A37:E37"/>
    <mergeCell ref="F37:G37"/>
    <mergeCell ref="A30:E30"/>
    <mergeCell ref="F30:G30"/>
    <mergeCell ref="A36:E36"/>
    <mergeCell ref="F36:G36"/>
    <mergeCell ref="A31:E31"/>
    <mergeCell ref="F31:G31"/>
    <mergeCell ref="A32:E32"/>
    <mergeCell ref="F32:G32"/>
    <mergeCell ref="A33:E33"/>
    <mergeCell ref="F33:G33"/>
    <mergeCell ref="A25:G25"/>
    <mergeCell ref="A26:I26"/>
    <mergeCell ref="A28:E28"/>
    <mergeCell ref="F28:G28"/>
    <mergeCell ref="A29:E29"/>
    <mergeCell ref="F29:G29"/>
    <mergeCell ref="B21:D21"/>
    <mergeCell ref="F15:F16"/>
    <mergeCell ref="B22:D22"/>
    <mergeCell ref="B23:D23"/>
    <mergeCell ref="A24:G24"/>
    <mergeCell ref="G15:G16"/>
    <mergeCell ref="H15:H16"/>
    <mergeCell ref="I15:I16"/>
    <mergeCell ref="A19:G19"/>
    <mergeCell ref="A20:I20"/>
    <mergeCell ref="A3:I3"/>
    <mergeCell ref="B41:C41"/>
    <mergeCell ref="B42:C42"/>
    <mergeCell ref="B48:C48"/>
    <mergeCell ref="A13:I13"/>
    <mergeCell ref="A6:I6"/>
    <mergeCell ref="A7:I8"/>
    <mergeCell ref="A5:I5"/>
    <mergeCell ref="A4:I4"/>
    <mergeCell ref="A14:B14"/>
    <mergeCell ref="A15:B16"/>
    <mergeCell ref="C15:C16"/>
    <mergeCell ref="D15:D16"/>
    <mergeCell ref="E15:E16"/>
    <mergeCell ref="A27:E27"/>
    <mergeCell ref="F27:G2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AED47-ECB1-4C56-9FB0-CBC4D69B595E}">
  <dimension ref="A1:L50"/>
  <sheetViews>
    <sheetView showGridLines="0" topLeftCell="A25" zoomScale="85" zoomScaleNormal="85" workbookViewId="0">
      <selection activeCell="H38" sqref="H38"/>
    </sheetView>
  </sheetViews>
  <sheetFormatPr baseColWidth="10" defaultColWidth="11.42578125" defaultRowHeight="15" x14ac:dyDescent="0.25"/>
  <cols>
    <col min="1" max="1" width="7.42578125" style="5" customWidth="1"/>
    <col min="2" max="2" width="20.85546875" style="8" customWidth="1"/>
    <col min="3" max="3" width="17.5703125" style="8" bestFit="1" customWidth="1"/>
    <col min="4" max="4" width="8.28515625" style="8" customWidth="1"/>
    <col min="5" max="5" width="8.140625" style="8" customWidth="1"/>
    <col min="6" max="6" width="18" style="8" bestFit="1" customWidth="1"/>
    <col min="7" max="7" width="8.7109375" style="5" bestFit="1" customWidth="1"/>
    <col min="8" max="8" width="18.28515625" style="5" customWidth="1"/>
    <col min="9" max="9" width="34.7109375" style="5" customWidth="1"/>
    <col min="10" max="10" width="10" style="5" customWidth="1"/>
    <col min="11" max="11" width="20.85546875" style="5" customWidth="1"/>
    <col min="12" max="12" width="17.28515625" style="5" customWidth="1"/>
    <col min="13" max="16384" width="11.42578125" style="5"/>
  </cols>
  <sheetData>
    <row r="1" spans="1:12" s="1" customFormat="1" x14ac:dyDescent="0.25">
      <c r="A1" s="101" t="s">
        <v>48</v>
      </c>
      <c r="B1" s="102"/>
      <c r="C1" s="102"/>
      <c r="D1" s="102"/>
      <c r="E1" s="102"/>
      <c r="F1" s="102"/>
      <c r="G1" s="102"/>
      <c r="H1" s="102"/>
      <c r="I1" s="103"/>
    </row>
    <row r="2" spans="1:12" s="1" customFormat="1" x14ac:dyDescent="0.25">
      <c r="A2" s="104"/>
      <c r="B2" s="105"/>
      <c r="C2" s="105"/>
      <c r="D2" s="105"/>
      <c r="E2" s="105"/>
      <c r="F2" s="105"/>
      <c r="G2" s="105"/>
      <c r="H2" s="105"/>
      <c r="I2" s="106"/>
    </row>
    <row r="3" spans="1:12" s="1" customFormat="1" x14ac:dyDescent="0.25">
      <c r="A3" s="62" t="s">
        <v>47</v>
      </c>
      <c r="B3" s="63"/>
      <c r="C3" s="63"/>
      <c r="D3" s="63"/>
      <c r="E3" s="63"/>
      <c r="F3" s="63"/>
      <c r="G3" s="63"/>
      <c r="H3" s="63"/>
      <c r="I3" s="64"/>
    </row>
    <row r="4" spans="1:12" s="1" customFormat="1" x14ac:dyDescent="0.25">
      <c r="A4" s="78"/>
      <c r="B4" s="79"/>
      <c r="C4" s="79"/>
      <c r="D4" s="79"/>
      <c r="E4" s="79"/>
      <c r="F4" s="79"/>
      <c r="G4" s="79"/>
      <c r="H4" s="79"/>
      <c r="I4" s="80"/>
    </row>
    <row r="5" spans="1:12" s="1" customFormat="1" x14ac:dyDescent="0.25">
      <c r="A5" s="75" t="s">
        <v>46</v>
      </c>
      <c r="B5" s="76"/>
      <c r="C5" s="76"/>
      <c r="D5" s="76"/>
      <c r="E5" s="76"/>
      <c r="F5" s="76"/>
      <c r="G5" s="76"/>
      <c r="H5" s="76"/>
      <c r="I5" s="77"/>
    </row>
    <row r="6" spans="1:12" s="1" customFormat="1" x14ac:dyDescent="0.25">
      <c r="A6" s="69" t="s">
        <v>45</v>
      </c>
      <c r="B6" s="70"/>
      <c r="C6" s="70"/>
      <c r="D6" s="70"/>
      <c r="E6" s="70"/>
      <c r="F6" s="70"/>
      <c r="G6" s="70"/>
      <c r="H6" s="70"/>
      <c r="I6" s="71"/>
    </row>
    <row r="7" spans="1:12" s="1" customFormat="1" x14ac:dyDescent="0.25">
      <c r="A7" s="72" t="s">
        <v>44</v>
      </c>
      <c r="B7" s="73"/>
      <c r="C7" s="73"/>
      <c r="D7" s="73"/>
      <c r="E7" s="73"/>
      <c r="F7" s="73"/>
      <c r="G7" s="73"/>
      <c r="H7" s="73"/>
      <c r="I7" s="74"/>
    </row>
    <row r="8" spans="1:12" s="1" customFormat="1" x14ac:dyDescent="0.25">
      <c r="A8" s="72"/>
      <c r="B8" s="73"/>
      <c r="C8" s="73"/>
      <c r="D8" s="73"/>
      <c r="E8" s="73"/>
      <c r="F8" s="73"/>
      <c r="G8" s="73"/>
      <c r="H8" s="73"/>
      <c r="I8" s="74"/>
    </row>
    <row r="9" spans="1:12" s="1" customFormat="1" ht="15" customHeight="1" x14ac:dyDescent="0.25">
      <c r="A9" s="107" t="s">
        <v>43</v>
      </c>
      <c r="B9" s="108"/>
      <c r="C9" s="108"/>
      <c r="D9" s="108"/>
      <c r="E9" s="108"/>
      <c r="F9" s="108"/>
      <c r="G9" s="108"/>
      <c r="H9" s="108"/>
      <c r="I9" s="109"/>
    </row>
    <row r="10" spans="1:12" s="2" customFormat="1" ht="65.25" customHeight="1" x14ac:dyDescent="0.25">
      <c r="A10" s="110"/>
      <c r="B10" s="111"/>
      <c r="C10" s="111"/>
      <c r="D10" s="111"/>
      <c r="E10" s="111"/>
      <c r="F10" s="111"/>
      <c r="G10" s="111"/>
      <c r="H10" s="111"/>
      <c r="I10" s="112"/>
      <c r="K10" s="3"/>
      <c r="L10" s="4"/>
    </row>
    <row r="11" spans="1:12" s="2" customFormat="1" ht="15" customHeight="1" x14ac:dyDescent="0.25">
      <c r="A11" s="113" t="s">
        <v>42</v>
      </c>
      <c r="B11" s="114"/>
      <c r="C11" s="114"/>
      <c r="D11" s="114"/>
      <c r="E11" s="114"/>
      <c r="F11" s="114"/>
      <c r="G11" s="114"/>
      <c r="H11" s="114"/>
      <c r="I11" s="115"/>
    </row>
    <row r="12" spans="1:12" s="2" customFormat="1" ht="45.75" customHeight="1" x14ac:dyDescent="0.25">
      <c r="A12" s="116"/>
      <c r="B12" s="117"/>
      <c r="C12" s="117"/>
      <c r="D12" s="117"/>
      <c r="E12" s="117"/>
      <c r="F12" s="117"/>
      <c r="G12" s="117"/>
      <c r="H12" s="117"/>
      <c r="I12" s="118"/>
      <c r="K12" s="125"/>
    </row>
    <row r="13" spans="1:12" x14ac:dyDescent="0.25">
      <c r="A13" s="66" t="s">
        <v>0</v>
      </c>
      <c r="B13" s="67"/>
      <c r="C13" s="67"/>
      <c r="D13" s="67"/>
      <c r="E13" s="67"/>
      <c r="F13" s="67"/>
      <c r="G13" s="67"/>
      <c r="H13" s="67"/>
      <c r="I13" s="68"/>
    </row>
    <row r="14" spans="1:12" ht="57.75" customHeight="1" x14ac:dyDescent="0.25">
      <c r="A14" s="81" t="s">
        <v>1</v>
      </c>
      <c r="B14" s="82"/>
      <c r="C14" s="13" t="s">
        <v>2</v>
      </c>
      <c r="D14" s="13" t="s">
        <v>3</v>
      </c>
      <c r="E14" s="13" t="s">
        <v>4</v>
      </c>
      <c r="F14" s="13" t="s">
        <v>5</v>
      </c>
      <c r="G14" s="14" t="s">
        <v>6</v>
      </c>
      <c r="H14" s="13" t="s">
        <v>7</v>
      </c>
      <c r="I14" s="45" t="s">
        <v>8</v>
      </c>
    </row>
    <row r="15" spans="1:12" x14ac:dyDescent="0.25">
      <c r="A15" s="83" t="s">
        <v>9</v>
      </c>
      <c r="B15" s="84"/>
      <c r="C15" s="84" t="s">
        <v>10</v>
      </c>
      <c r="D15" s="84" t="s">
        <v>11</v>
      </c>
      <c r="E15" s="84" t="s">
        <v>12</v>
      </c>
      <c r="F15" s="84" t="s">
        <v>13</v>
      </c>
      <c r="G15" s="85" t="s">
        <v>14</v>
      </c>
      <c r="H15" s="84" t="s">
        <v>15</v>
      </c>
      <c r="I15" s="86"/>
    </row>
    <row r="16" spans="1:12" x14ac:dyDescent="0.25">
      <c r="A16" s="83"/>
      <c r="B16" s="84"/>
      <c r="C16" s="84"/>
      <c r="D16" s="84"/>
      <c r="E16" s="84"/>
      <c r="F16" s="84"/>
      <c r="G16" s="85"/>
      <c r="H16" s="84"/>
      <c r="I16" s="87"/>
    </row>
    <row r="17" spans="1:12" ht="78" customHeight="1" x14ac:dyDescent="0.25">
      <c r="A17" s="50">
        <v>1</v>
      </c>
      <c r="B17" s="51" t="s">
        <v>49</v>
      </c>
      <c r="C17" s="16">
        <v>1900000</v>
      </c>
      <c r="D17" s="17">
        <v>1</v>
      </c>
      <c r="E17" s="18">
        <v>1.85</v>
      </c>
      <c r="F17" s="16">
        <f>C17*D17*E17</f>
        <v>3515000</v>
      </c>
      <c r="G17" s="19">
        <v>3</v>
      </c>
      <c r="H17" s="20">
        <f>F17*G17*A17</f>
        <v>10545000</v>
      </c>
      <c r="I17" s="126"/>
      <c r="K17" s="6"/>
      <c r="L17" s="6"/>
    </row>
    <row r="18" spans="1:12" x14ac:dyDescent="0.25">
      <c r="A18" s="50">
        <v>1</v>
      </c>
      <c r="B18" s="52" t="s">
        <v>16</v>
      </c>
      <c r="C18" s="16">
        <v>3325000</v>
      </c>
      <c r="D18" s="17">
        <v>0.15</v>
      </c>
      <c r="E18" s="18">
        <v>1.85</v>
      </c>
      <c r="F18" s="16">
        <f>C18*D18*E18</f>
        <v>922687.5</v>
      </c>
      <c r="G18" s="19">
        <v>1</v>
      </c>
      <c r="H18" s="20">
        <f>F18*G18*A18</f>
        <v>922687.5</v>
      </c>
      <c r="I18" s="46"/>
      <c r="L18" s="6"/>
    </row>
    <row r="19" spans="1:12" x14ac:dyDescent="0.25">
      <c r="A19" s="88" t="s">
        <v>17</v>
      </c>
      <c r="B19" s="89"/>
      <c r="C19" s="89"/>
      <c r="D19" s="89"/>
      <c r="E19" s="89"/>
      <c r="F19" s="89"/>
      <c r="G19" s="89"/>
      <c r="H19" s="21">
        <f>SUM(H17:H18)</f>
        <v>11467687.5</v>
      </c>
      <c r="I19" s="53"/>
    </row>
    <row r="20" spans="1:12" x14ac:dyDescent="0.25">
      <c r="A20" s="66" t="s">
        <v>18</v>
      </c>
      <c r="B20" s="67"/>
      <c r="C20" s="67"/>
      <c r="D20" s="67"/>
      <c r="E20" s="67"/>
      <c r="F20" s="67"/>
      <c r="G20" s="67"/>
      <c r="H20" s="67"/>
      <c r="I20" s="68"/>
    </row>
    <row r="21" spans="1:12" ht="25.5" x14ac:dyDescent="0.25">
      <c r="A21" s="50" t="s">
        <v>19</v>
      </c>
      <c r="B21" s="90" t="s">
        <v>1</v>
      </c>
      <c r="C21" s="90"/>
      <c r="D21" s="90"/>
      <c r="E21" s="51" t="s">
        <v>20</v>
      </c>
      <c r="F21" s="51" t="s">
        <v>21</v>
      </c>
      <c r="G21" s="51" t="s">
        <v>22</v>
      </c>
      <c r="H21" s="51" t="s">
        <v>23</v>
      </c>
      <c r="I21" s="54"/>
    </row>
    <row r="22" spans="1:12" ht="23.25" customHeight="1" x14ac:dyDescent="0.25">
      <c r="A22" s="55">
        <v>1</v>
      </c>
      <c r="B22" s="91" t="s">
        <v>24</v>
      </c>
      <c r="C22" s="91"/>
      <c r="D22" s="91"/>
      <c r="E22" s="51" t="s">
        <v>25</v>
      </c>
      <c r="F22" s="56">
        <v>760000</v>
      </c>
      <c r="G22" s="22">
        <v>3</v>
      </c>
      <c r="H22" s="20">
        <f>F22*G22</f>
        <v>2280000</v>
      </c>
      <c r="I22" s="47"/>
    </row>
    <row r="23" spans="1:12" ht="24.75" customHeight="1" x14ac:dyDescent="0.25">
      <c r="A23" s="55">
        <v>1</v>
      </c>
      <c r="B23" s="91" t="s">
        <v>26</v>
      </c>
      <c r="C23" s="91"/>
      <c r="D23" s="91"/>
      <c r="E23" s="51" t="s">
        <v>25</v>
      </c>
      <c r="F23" s="56">
        <v>475000</v>
      </c>
      <c r="G23" s="22">
        <v>3</v>
      </c>
      <c r="H23" s="20">
        <f>F23*G23</f>
        <v>1425000</v>
      </c>
      <c r="I23" s="47"/>
    </row>
    <row r="24" spans="1:12" x14ac:dyDescent="0.25">
      <c r="A24" s="88" t="s">
        <v>27</v>
      </c>
      <c r="B24" s="89"/>
      <c r="C24" s="89"/>
      <c r="D24" s="89"/>
      <c r="E24" s="89"/>
      <c r="F24" s="89"/>
      <c r="G24" s="89"/>
      <c r="H24" s="21">
        <f>SUM(H22:H23)</f>
        <v>3705000</v>
      </c>
      <c r="I24" s="48"/>
    </row>
    <row r="25" spans="1:12" x14ac:dyDescent="0.25">
      <c r="A25" s="88" t="s">
        <v>28</v>
      </c>
      <c r="B25" s="89"/>
      <c r="C25" s="89"/>
      <c r="D25" s="89"/>
      <c r="E25" s="89"/>
      <c r="F25" s="89"/>
      <c r="G25" s="89"/>
      <c r="H25" s="23">
        <f>H19+H24</f>
        <v>15172687.5</v>
      </c>
      <c r="I25" s="48"/>
    </row>
    <row r="26" spans="1:12" x14ac:dyDescent="0.25">
      <c r="A26" s="66" t="s">
        <v>29</v>
      </c>
      <c r="B26" s="67"/>
      <c r="C26" s="67"/>
      <c r="D26" s="67"/>
      <c r="E26" s="67"/>
      <c r="F26" s="67"/>
      <c r="G26" s="67"/>
      <c r="H26" s="67"/>
      <c r="I26" s="68"/>
    </row>
    <row r="27" spans="1:12" ht="30" customHeight="1" x14ac:dyDescent="0.25">
      <c r="A27" s="83" t="s">
        <v>1</v>
      </c>
      <c r="B27" s="84"/>
      <c r="C27" s="84"/>
      <c r="D27" s="84"/>
      <c r="E27" s="84"/>
      <c r="F27" s="84" t="s">
        <v>30</v>
      </c>
      <c r="G27" s="84"/>
      <c r="H27" s="15" t="s">
        <v>23</v>
      </c>
      <c r="I27" s="54"/>
    </row>
    <row r="28" spans="1:12" x14ac:dyDescent="0.25">
      <c r="A28" s="92" t="s">
        <v>31</v>
      </c>
      <c r="B28" s="93"/>
      <c r="C28" s="93"/>
      <c r="D28" s="93"/>
      <c r="E28" s="94"/>
      <c r="F28" s="95">
        <v>0.04</v>
      </c>
      <c r="G28" s="94"/>
      <c r="H28" s="24">
        <f>+$H$25*F28</f>
        <v>606907.5</v>
      </c>
      <c r="I28" s="54"/>
    </row>
    <row r="29" spans="1:12" x14ac:dyDescent="0.25">
      <c r="A29" s="92" t="s">
        <v>32</v>
      </c>
      <c r="B29" s="93"/>
      <c r="C29" s="93"/>
      <c r="D29" s="93"/>
      <c r="E29" s="94"/>
      <c r="F29" s="95">
        <v>0.02</v>
      </c>
      <c r="G29" s="94"/>
      <c r="H29" s="24">
        <f t="shared" ref="H29:H35" si="0">+$H$25*F29</f>
        <v>303453.75</v>
      </c>
      <c r="I29" s="54"/>
    </row>
    <row r="30" spans="1:12" x14ac:dyDescent="0.25">
      <c r="A30" s="92" t="s">
        <v>33</v>
      </c>
      <c r="B30" s="93"/>
      <c r="C30" s="93"/>
      <c r="D30" s="93"/>
      <c r="E30" s="94"/>
      <c r="F30" s="95">
        <v>0.02</v>
      </c>
      <c r="G30" s="94"/>
      <c r="H30" s="24">
        <f t="shared" si="0"/>
        <v>303453.75</v>
      </c>
      <c r="I30" s="54"/>
    </row>
    <row r="31" spans="1:12" x14ac:dyDescent="0.25">
      <c r="A31" s="92" t="s">
        <v>34</v>
      </c>
      <c r="B31" s="93"/>
      <c r="C31" s="93"/>
      <c r="D31" s="93"/>
      <c r="E31" s="94"/>
      <c r="F31" s="95">
        <v>0.02</v>
      </c>
      <c r="G31" s="94"/>
      <c r="H31" s="24">
        <f t="shared" si="0"/>
        <v>303453.75</v>
      </c>
      <c r="I31" s="54"/>
    </row>
    <row r="32" spans="1:12" ht="14.25" customHeight="1" x14ac:dyDescent="0.25">
      <c r="A32" s="92" t="s">
        <v>35</v>
      </c>
      <c r="B32" s="93"/>
      <c r="C32" s="93"/>
      <c r="D32" s="93"/>
      <c r="E32" s="94"/>
      <c r="F32" s="95">
        <v>0.02</v>
      </c>
      <c r="G32" s="94"/>
      <c r="H32" s="24">
        <f t="shared" si="0"/>
        <v>303453.75</v>
      </c>
      <c r="I32" s="54"/>
    </row>
    <row r="33" spans="1:10" ht="14.25" customHeight="1" x14ac:dyDescent="0.25">
      <c r="A33" s="92" t="s">
        <v>36</v>
      </c>
      <c r="B33" s="93"/>
      <c r="C33" s="93"/>
      <c r="D33" s="93"/>
      <c r="E33" s="94"/>
      <c r="F33" s="95">
        <v>0.01</v>
      </c>
      <c r="G33" s="94"/>
      <c r="H33" s="24">
        <f t="shared" si="0"/>
        <v>151726.875</v>
      </c>
      <c r="I33" s="54"/>
    </row>
    <row r="34" spans="1:10" ht="14.25" customHeight="1" x14ac:dyDescent="0.25">
      <c r="A34" s="92" t="s">
        <v>37</v>
      </c>
      <c r="B34" s="93"/>
      <c r="C34" s="93"/>
      <c r="D34" s="93"/>
      <c r="E34" s="94"/>
      <c r="F34" s="95">
        <v>0.01</v>
      </c>
      <c r="G34" s="124"/>
      <c r="H34" s="24">
        <f t="shared" si="0"/>
        <v>151726.875</v>
      </c>
      <c r="I34" s="54"/>
    </row>
    <row r="35" spans="1:10" ht="14.25" customHeight="1" x14ac:dyDescent="0.25">
      <c r="A35" s="92" t="s">
        <v>38</v>
      </c>
      <c r="B35" s="93"/>
      <c r="C35" s="93"/>
      <c r="D35" s="93"/>
      <c r="E35" s="94"/>
      <c r="F35" s="95">
        <v>0.11</v>
      </c>
      <c r="G35" s="124"/>
      <c r="H35" s="24">
        <f t="shared" si="0"/>
        <v>1668995.625</v>
      </c>
      <c r="I35" s="54"/>
    </row>
    <row r="36" spans="1:10" ht="14.25" customHeight="1" x14ac:dyDescent="0.25">
      <c r="A36" s="96" t="s">
        <v>39</v>
      </c>
      <c r="B36" s="97"/>
      <c r="C36" s="97"/>
      <c r="D36" s="97"/>
      <c r="E36" s="98"/>
      <c r="F36" s="99">
        <f>SUM(F28:G35)</f>
        <v>0.25</v>
      </c>
      <c r="G36" s="100"/>
      <c r="H36" s="25">
        <f>SUM(H28:H35)</f>
        <v>3793171.875</v>
      </c>
      <c r="I36" s="46"/>
    </row>
    <row r="37" spans="1:10" ht="15.75" thickBot="1" x14ac:dyDescent="0.3">
      <c r="A37" s="119" t="s">
        <v>40</v>
      </c>
      <c r="B37" s="120"/>
      <c r="C37" s="120"/>
      <c r="D37" s="120"/>
      <c r="E37" s="120"/>
      <c r="F37" s="121">
        <v>0.19</v>
      </c>
      <c r="G37" s="121"/>
      <c r="H37" s="29">
        <f>+H25*F37</f>
        <v>2882810.625</v>
      </c>
      <c r="I37" s="49"/>
    </row>
    <row r="38" spans="1:10" x14ac:dyDescent="0.25">
      <c r="A38" s="122" t="s">
        <v>41</v>
      </c>
      <c r="B38" s="123"/>
      <c r="C38" s="123"/>
      <c r="D38" s="123"/>
      <c r="E38" s="123"/>
      <c r="F38" s="123"/>
      <c r="G38" s="123"/>
      <c r="H38" s="127">
        <f>+H25+H37+H36</f>
        <v>21848670</v>
      </c>
      <c r="I38" s="30"/>
      <c r="J38" s="7"/>
    </row>
    <row r="39" spans="1:10" x14ac:dyDescent="0.25">
      <c r="A39" s="31"/>
      <c r="B39" s="57"/>
      <c r="C39" s="57"/>
      <c r="I39" s="32"/>
      <c r="J39" s="9"/>
    </row>
    <row r="40" spans="1:10" x14ac:dyDescent="0.25">
      <c r="A40" s="31"/>
      <c r="B40" s="57"/>
      <c r="C40" s="57"/>
      <c r="F40" s="33"/>
      <c r="H40" s="34"/>
      <c r="I40" s="32"/>
    </row>
    <row r="41" spans="1:10" x14ac:dyDescent="0.25">
      <c r="A41" s="31"/>
      <c r="B41" s="65" t="s">
        <v>50</v>
      </c>
      <c r="C41" s="65"/>
      <c r="H41" s="10"/>
      <c r="I41" s="32"/>
    </row>
    <row r="42" spans="1:10" x14ac:dyDescent="0.25">
      <c r="A42" s="35"/>
      <c r="B42" s="65" t="s">
        <v>51</v>
      </c>
      <c r="C42" s="65"/>
      <c r="D42" s="36"/>
      <c r="G42" s="26"/>
      <c r="H42" s="26"/>
      <c r="I42" s="32"/>
    </row>
    <row r="43" spans="1:10" ht="15" customHeight="1" x14ac:dyDescent="0.25">
      <c r="A43" s="37"/>
      <c r="B43" s="59"/>
      <c r="C43" s="59"/>
      <c r="D43" s="1"/>
      <c r="F43" s="27"/>
      <c r="G43" s="27"/>
      <c r="H43" s="27"/>
      <c r="I43" s="32"/>
    </row>
    <row r="44" spans="1:10" ht="15" customHeight="1" x14ac:dyDescent="0.25">
      <c r="A44" s="37"/>
      <c r="B44" s="58" t="s">
        <v>52</v>
      </c>
      <c r="C44" s="59"/>
      <c r="D44" s="1"/>
      <c r="F44" s="27"/>
      <c r="G44" s="27"/>
      <c r="H44" s="27"/>
      <c r="I44" s="32"/>
    </row>
    <row r="45" spans="1:10" x14ac:dyDescent="0.25">
      <c r="A45" s="38"/>
      <c r="B45" s="58" t="s">
        <v>53</v>
      </c>
      <c r="C45" s="57"/>
      <c r="I45" s="32"/>
    </row>
    <row r="46" spans="1:10" x14ac:dyDescent="0.25">
      <c r="A46" s="39"/>
      <c r="B46" s="58" t="s">
        <v>54</v>
      </c>
      <c r="C46" s="60"/>
      <c r="D46" s="40"/>
      <c r="E46" s="40"/>
      <c r="F46" s="40"/>
      <c r="G46" s="11"/>
      <c r="I46" s="32"/>
    </row>
    <row r="47" spans="1:10" x14ac:dyDescent="0.25">
      <c r="A47" s="38"/>
      <c r="B47" s="60"/>
      <c r="C47" s="60"/>
      <c r="D47" s="28"/>
      <c r="E47" s="28"/>
      <c r="F47" s="28"/>
      <c r="G47" s="12"/>
      <c r="I47" s="32"/>
    </row>
    <row r="48" spans="1:10" x14ac:dyDescent="0.25">
      <c r="A48" s="38"/>
      <c r="B48" s="65" t="s">
        <v>55</v>
      </c>
      <c r="C48" s="65"/>
      <c r="D48" s="28"/>
      <c r="E48" s="28"/>
      <c r="F48" s="12"/>
      <c r="G48" s="12"/>
      <c r="I48" s="32"/>
    </row>
    <row r="49" spans="1:9" ht="15.75" thickBot="1" x14ac:dyDescent="0.3">
      <c r="A49" s="41"/>
      <c r="B49" s="61"/>
      <c r="C49" s="61"/>
      <c r="D49" s="42"/>
      <c r="E49" s="42"/>
      <c r="F49" s="42"/>
      <c r="G49" s="43"/>
      <c r="H49" s="43"/>
      <c r="I49" s="44"/>
    </row>
    <row r="50" spans="1:9" x14ac:dyDescent="0.25">
      <c r="B50" s="57"/>
      <c r="C50" s="57"/>
    </row>
  </sheetData>
  <mergeCells count="52">
    <mergeCell ref="A37:E37"/>
    <mergeCell ref="F37:G37"/>
    <mergeCell ref="A38:G38"/>
    <mergeCell ref="B41:C41"/>
    <mergeCell ref="B42:C42"/>
    <mergeCell ref="B48:C48"/>
    <mergeCell ref="A34:E34"/>
    <mergeCell ref="F34:G34"/>
    <mergeCell ref="A35:E35"/>
    <mergeCell ref="F35:G35"/>
    <mergeCell ref="A36:E36"/>
    <mergeCell ref="F36:G36"/>
    <mergeCell ref="A31:E31"/>
    <mergeCell ref="F31:G31"/>
    <mergeCell ref="A32:E32"/>
    <mergeCell ref="F32:G32"/>
    <mergeCell ref="A33:E33"/>
    <mergeCell ref="F33:G33"/>
    <mergeCell ref="A28:E28"/>
    <mergeCell ref="F28:G28"/>
    <mergeCell ref="A29:E29"/>
    <mergeCell ref="F29:G29"/>
    <mergeCell ref="A30:E30"/>
    <mergeCell ref="F30:G30"/>
    <mergeCell ref="B23:D23"/>
    <mergeCell ref="A24:G24"/>
    <mergeCell ref="A25:G25"/>
    <mergeCell ref="A26:I26"/>
    <mergeCell ref="A27:E27"/>
    <mergeCell ref="F27:G27"/>
    <mergeCell ref="H15:H16"/>
    <mergeCell ref="I15:I16"/>
    <mergeCell ref="A19:G19"/>
    <mergeCell ref="A20:I20"/>
    <mergeCell ref="B21:D21"/>
    <mergeCell ref="B22:D22"/>
    <mergeCell ref="A9:I10"/>
    <mergeCell ref="A11:I12"/>
    <mergeCell ref="A13:I13"/>
    <mergeCell ref="A14:B14"/>
    <mergeCell ref="A15:B16"/>
    <mergeCell ref="C15:C16"/>
    <mergeCell ref="D15:D16"/>
    <mergeCell ref="E15:E16"/>
    <mergeCell ref="F15:F16"/>
    <mergeCell ref="G15:G16"/>
    <mergeCell ref="A1:I2"/>
    <mergeCell ref="A3:I3"/>
    <mergeCell ref="A4:I4"/>
    <mergeCell ref="A5:I5"/>
    <mergeCell ref="A6:I6"/>
    <mergeCell ref="A7:I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VERIFICACIÓN-OFERTA AGROCIVIL</vt:lpstr>
      <vt:lpstr>VERIFICACIÓN-OFERTA SINERGYA 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2024-12-17T17:18:51Z</dcterms:created>
  <dcterms:modified xsi:type="dcterms:W3CDTF">2024-12-24T16:59:14Z</dcterms:modified>
</cp:coreProperties>
</file>