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GOBIERNO 2024\SOPORTES CORTE 011\MC -PAQUETES ALIMENTARIOS\EVALUACION\"/>
    </mc:Choice>
  </mc:AlternateContent>
  <xr:revisionPtr revIDLastSave="0" documentId="13_ncr:1_{8CE09A45-F156-409F-BDDA-F9483588D4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MEDI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1" i="2" l="1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C4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O31" i="2"/>
  <c r="AO30" i="2"/>
  <c r="AO29" i="2"/>
  <c r="AO28" i="2"/>
  <c r="AO27" i="2"/>
  <c r="AO26" i="2"/>
  <c r="AO25" i="2"/>
  <c r="AO24" i="2"/>
  <c r="AO23" i="2"/>
  <c r="AO22" i="2"/>
  <c r="AO21" i="2"/>
  <c r="AO20" i="2"/>
  <c r="AO19" i="2"/>
  <c r="AO18" i="2"/>
  <c r="AO17" i="2"/>
  <c r="AO16" i="2"/>
  <c r="AO15" i="2"/>
  <c r="AO14" i="2"/>
  <c r="AO13" i="2"/>
  <c r="AO12" i="2"/>
  <c r="AO11" i="2"/>
  <c r="AO10" i="2"/>
  <c r="AO9" i="2"/>
  <c r="AO8" i="2"/>
  <c r="AO7" i="2"/>
  <c r="AO6" i="2"/>
  <c r="AO5" i="2"/>
  <c r="AO4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W5" i="2"/>
  <c r="W4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AL31" i="2"/>
  <c r="AM31" i="2" s="1"/>
  <c r="AN31" i="2" s="1"/>
  <c r="AL30" i="2"/>
  <c r="AM30" i="2" s="1"/>
  <c r="AN30" i="2" s="1"/>
  <c r="AL29" i="2"/>
  <c r="AM29" i="2" s="1"/>
  <c r="AN29" i="2" s="1"/>
  <c r="AL28" i="2"/>
  <c r="AM28" i="2" s="1"/>
  <c r="AN28" i="2" s="1"/>
  <c r="AL27" i="2"/>
  <c r="AM27" i="2" s="1"/>
  <c r="AN27" i="2" s="1"/>
  <c r="AL26" i="2"/>
  <c r="AM26" i="2" s="1"/>
  <c r="AN26" i="2" s="1"/>
  <c r="AL25" i="2"/>
  <c r="AM25" i="2" s="1"/>
  <c r="AN25" i="2" s="1"/>
  <c r="AL24" i="2"/>
  <c r="AM24" i="2" s="1"/>
  <c r="AN24" i="2" s="1"/>
  <c r="AL23" i="2"/>
  <c r="AM23" i="2" s="1"/>
  <c r="AN23" i="2" s="1"/>
  <c r="AL22" i="2"/>
  <c r="AM22" i="2" s="1"/>
  <c r="AN22" i="2" s="1"/>
  <c r="AL21" i="2"/>
  <c r="AM21" i="2" s="1"/>
  <c r="AN21" i="2" s="1"/>
  <c r="AL20" i="2"/>
  <c r="AM20" i="2" s="1"/>
  <c r="AN20" i="2" s="1"/>
  <c r="AL19" i="2"/>
  <c r="AM19" i="2" s="1"/>
  <c r="AN19" i="2" s="1"/>
  <c r="AL18" i="2"/>
  <c r="AM18" i="2" s="1"/>
  <c r="AN18" i="2" s="1"/>
  <c r="AL17" i="2"/>
  <c r="AM17" i="2" s="1"/>
  <c r="AN17" i="2" s="1"/>
  <c r="AL16" i="2"/>
  <c r="AM16" i="2" s="1"/>
  <c r="AN16" i="2" s="1"/>
  <c r="AL15" i="2"/>
  <c r="AM15" i="2" s="1"/>
  <c r="AN15" i="2" s="1"/>
  <c r="AL14" i="2"/>
  <c r="AM14" i="2" s="1"/>
  <c r="AN14" i="2" s="1"/>
  <c r="AL13" i="2"/>
  <c r="AM13" i="2" s="1"/>
  <c r="AN13" i="2" s="1"/>
  <c r="AL12" i="2"/>
  <c r="AM12" i="2" s="1"/>
  <c r="AN12" i="2" s="1"/>
  <c r="AL11" i="2"/>
  <c r="AM11" i="2" s="1"/>
  <c r="AN11" i="2" s="1"/>
  <c r="AL10" i="2"/>
  <c r="AM10" i="2" s="1"/>
  <c r="AN10" i="2" s="1"/>
  <c r="AL9" i="2"/>
  <c r="AM9" i="2" s="1"/>
  <c r="AN9" i="2" s="1"/>
  <c r="AL8" i="2"/>
  <c r="AM8" i="2" s="1"/>
  <c r="AN8" i="2" s="1"/>
  <c r="AL7" i="2"/>
  <c r="AM7" i="2" s="1"/>
  <c r="AN7" i="2" s="1"/>
  <c r="AL6" i="2"/>
  <c r="AM6" i="2" s="1"/>
  <c r="AN6" i="2" s="1"/>
  <c r="AL5" i="2"/>
  <c r="AM5" i="2" s="1"/>
  <c r="AN5" i="2" s="1"/>
  <c r="AL4" i="2"/>
  <c r="AM4" i="2" s="1"/>
  <c r="AN4" i="2" s="1"/>
  <c r="AJ32" i="2"/>
  <c r="AF31" i="2"/>
  <c r="AG31" i="2" s="1"/>
  <c r="AH31" i="2" s="1"/>
  <c r="AF30" i="2"/>
  <c r="AG30" i="2" s="1"/>
  <c r="AH30" i="2" s="1"/>
  <c r="AF29" i="2"/>
  <c r="AG29" i="2" s="1"/>
  <c r="AH29" i="2" s="1"/>
  <c r="AF28" i="2"/>
  <c r="AG28" i="2" s="1"/>
  <c r="AH28" i="2" s="1"/>
  <c r="AF27" i="2"/>
  <c r="AG27" i="2" s="1"/>
  <c r="AH27" i="2" s="1"/>
  <c r="AF26" i="2"/>
  <c r="AG26" i="2" s="1"/>
  <c r="AH26" i="2" s="1"/>
  <c r="AF25" i="2"/>
  <c r="AG25" i="2" s="1"/>
  <c r="AH25" i="2" s="1"/>
  <c r="AF24" i="2"/>
  <c r="AG24" i="2" s="1"/>
  <c r="AH24" i="2" s="1"/>
  <c r="AF23" i="2"/>
  <c r="AG23" i="2" s="1"/>
  <c r="AH23" i="2" s="1"/>
  <c r="AF22" i="2"/>
  <c r="AG22" i="2" s="1"/>
  <c r="AH22" i="2" s="1"/>
  <c r="AF21" i="2"/>
  <c r="AG21" i="2" s="1"/>
  <c r="AH21" i="2" s="1"/>
  <c r="AF20" i="2"/>
  <c r="AG20" i="2" s="1"/>
  <c r="AH20" i="2" s="1"/>
  <c r="AF19" i="2"/>
  <c r="AG19" i="2" s="1"/>
  <c r="AH19" i="2" s="1"/>
  <c r="AF18" i="2"/>
  <c r="AG18" i="2" s="1"/>
  <c r="AH18" i="2" s="1"/>
  <c r="AF17" i="2"/>
  <c r="AG17" i="2" s="1"/>
  <c r="AH17" i="2" s="1"/>
  <c r="AF16" i="2"/>
  <c r="AG16" i="2" s="1"/>
  <c r="AH16" i="2" s="1"/>
  <c r="AF15" i="2"/>
  <c r="AG15" i="2" s="1"/>
  <c r="AH15" i="2" s="1"/>
  <c r="AF14" i="2"/>
  <c r="AG14" i="2" s="1"/>
  <c r="AH14" i="2" s="1"/>
  <c r="AF13" i="2"/>
  <c r="AG13" i="2" s="1"/>
  <c r="AH13" i="2" s="1"/>
  <c r="AF12" i="2"/>
  <c r="AG12" i="2" s="1"/>
  <c r="AH12" i="2" s="1"/>
  <c r="AF11" i="2"/>
  <c r="AG11" i="2" s="1"/>
  <c r="AH11" i="2" s="1"/>
  <c r="AF10" i="2"/>
  <c r="AG10" i="2" s="1"/>
  <c r="AH10" i="2" s="1"/>
  <c r="AF9" i="2"/>
  <c r="AG9" i="2" s="1"/>
  <c r="AH9" i="2" s="1"/>
  <c r="AF8" i="2"/>
  <c r="AG8" i="2" s="1"/>
  <c r="AH8" i="2" s="1"/>
  <c r="AF7" i="2"/>
  <c r="AG7" i="2" s="1"/>
  <c r="AH7" i="2" s="1"/>
  <c r="AF6" i="2"/>
  <c r="AG6" i="2" s="1"/>
  <c r="AH6" i="2" s="1"/>
  <c r="AF5" i="2"/>
  <c r="AG5" i="2" s="1"/>
  <c r="AH5" i="2" s="1"/>
  <c r="AF4" i="2"/>
  <c r="AG4" i="2" s="1"/>
  <c r="AH4" i="2" s="1"/>
  <c r="AL32" i="2" l="1"/>
  <c r="Z31" i="2"/>
  <c r="AA31" i="2" s="1"/>
  <c r="AB31" i="2" s="1"/>
  <c r="Z30" i="2"/>
  <c r="AA30" i="2" s="1"/>
  <c r="AB30" i="2" s="1"/>
  <c r="Z29" i="2"/>
  <c r="AA29" i="2" s="1"/>
  <c r="AB29" i="2" s="1"/>
  <c r="Z28" i="2"/>
  <c r="AA28" i="2" s="1"/>
  <c r="AB28" i="2" s="1"/>
  <c r="Z27" i="2"/>
  <c r="AA27" i="2" s="1"/>
  <c r="AB27" i="2" s="1"/>
  <c r="Z26" i="2"/>
  <c r="AA26" i="2" s="1"/>
  <c r="AB26" i="2" s="1"/>
  <c r="Z25" i="2"/>
  <c r="AA25" i="2" s="1"/>
  <c r="AB25" i="2" s="1"/>
  <c r="Z24" i="2"/>
  <c r="AA24" i="2" s="1"/>
  <c r="AB24" i="2" s="1"/>
  <c r="Z23" i="2"/>
  <c r="AA23" i="2" s="1"/>
  <c r="AB23" i="2" s="1"/>
  <c r="Z22" i="2"/>
  <c r="AA22" i="2" s="1"/>
  <c r="AB22" i="2" s="1"/>
  <c r="Z21" i="2"/>
  <c r="AA21" i="2" s="1"/>
  <c r="AB21" i="2" s="1"/>
  <c r="Z20" i="2"/>
  <c r="AA20" i="2" s="1"/>
  <c r="AB20" i="2" s="1"/>
  <c r="Z19" i="2"/>
  <c r="AA19" i="2" s="1"/>
  <c r="AB19" i="2" s="1"/>
  <c r="Z18" i="2"/>
  <c r="AA18" i="2" s="1"/>
  <c r="AB18" i="2" s="1"/>
  <c r="Z17" i="2"/>
  <c r="AA17" i="2" s="1"/>
  <c r="AB17" i="2" s="1"/>
  <c r="Z16" i="2"/>
  <c r="AA16" i="2" s="1"/>
  <c r="AB16" i="2" s="1"/>
  <c r="Z15" i="2"/>
  <c r="AA15" i="2" s="1"/>
  <c r="AB15" i="2" s="1"/>
  <c r="Z14" i="2"/>
  <c r="AA14" i="2" s="1"/>
  <c r="AB14" i="2" s="1"/>
  <c r="Z13" i="2"/>
  <c r="AA13" i="2" s="1"/>
  <c r="AB13" i="2" s="1"/>
  <c r="Z12" i="2"/>
  <c r="AA12" i="2" s="1"/>
  <c r="AB12" i="2" s="1"/>
  <c r="Z11" i="2"/>
  <c r="AA11" i="2" s="1"/>
  <c r="AB11" i="2" s="1"/>
  <c r="Z10" i="2"/>
  <c r="AA10" i="2" s="1"/>
  <c r="AB10" i="2" s="1"/>
  <c r="Z9" i="2"/>
  <c r="AA9" i="2" s="1"/>
  <c r="AB9" i="2" s="1"/>
  <c r="Z8" i="2"/>
  <c r="AA8" i="2" s="1"/>
  <c r="AB8" i="2" s="1"/>
  <c r="Z7" i="2"/>
  <c r="AA7" i="2" s="1"/>
  <c r="AB7" i="2" s="1"/>
  <c r="Z6" i="2"/>
  <c r="AA6" i="2" s="1"/>
  <c r="AB6" i="2" s="1"/>
  <c r="Z5" i="2"/>
  <c r="AA5" i="2" s="1"/>
  <c r="AB5" i="2" s="1"/>
  <c r="Z4" i="2"/>
  <c r="AA4" i="2" s="1"/>
  <c r="AB4" i="2" s="1"/>
  <c r="T31" i="2"/>
  <c r="U31" i="2" s="1"/>
  <c r="V31" i="2" s="1"/>
  <c r="T30" i="2"/>
  <c r="U30" i="2" s="1"/>
  <c r="V30" i="2" s="1"/>
  <c r="T29" i="2"/>
  <c r="U29" i="2" s="1"/>
  <c r="V29" i="2" s="1"/>
  <c r="T28" i="2"/>
  <c r="U28" i="2" s="1"/>
  <c r="V28" i="2" s="1"/>
  <c r="T27" i="2"/>
  <c r="U27" i="2" s="1"/>
  <c r="V27" i="2" s="1"/>
  <c r="T26" i="2"/>
  <c r="U26" i="2" s="1"/>
  <c r="V26" i="2" s="1"/>
  <c r="T25" i="2"/>
  <c r="U25" i="2" s="1"/>
  <c r="V25" i="2" s="1"/>
  <c r="T24" i="2"/>
  <c r="U24" i="2" s="1"/>
  <c r="V24" i="2" s="1"/>
  <c r="T23" i="2"/>
  <c r="U23" i="2" s="1"/>
  <c r="V23" i="2" s="1"/>
  <c r="T22" i="2"/>
  <c r="U22" i="2" s="1"/>
  <c r="V22" i="2" s="1"/>
  <c r="T21" i="2"/>
  <c r="U21" i="2" s="1"/>
  <c r="V21" i="2" s="1"/>
  <c r="T20" i="2"/>
  <c r="U20" i="2" s="1"/>
  <c r="V20" i="2" s="1"/>
  <c r="T19" i="2"/>
  <c r="U19" i="2" s="1"/>
  <c r="V19" i="2" s="1"/>
  <c r="T18" i="2"/>
  <c r="U18" i="2" s="1"/>
  <c r="V18" i="2" s="1"/>
  <c r="T17" i="2"/>
  <c r="U17" i="2" s="1"/>
  <c r="V17" i="2" s="1"/>
  <c r="T16" i="2"/>
  <c r="U16" i="2" s="1"/>
  <c r="V16" i="2" s="1"/>
  <c r="T15" i="2"/>
  <c r="U15" i="2" s="1"/>
  <c r="V15" i="2" s="1"/>
  <c r="T14" i="2"/>
  <c r="U14" i="2" s="1"/>
  <c r="V14" i="2" s="1"/>
  <c r="T13" i="2"/>
  <c r="U13" i="2" s="1"/>
  <c r="V13" i="2" s="1"/>
  <c r="T12" i="2"/>
  <c r="U12" i="2" s="1"/>
  <c r="V12" i="2" s="1"/>
  <c r="T11" i="2"/>
  <c r="U11" i="2" s="1"/>
  <c r="V11" i="2" s="1"/>
  <c r="T10" i="2"/>
  <c r="U10" i="2" s="1"/>
  <c r="V10" i="2" s="1"/>
  <c r="T9" i="2"/>
  <c r="U9" i="2" s="1"/>
  <c r="V9" i="2" s="1"/>
  <c r="T8" i="2"/>
  <c r="U8" i="2" s="1"/>
  <c r="V8" i="2" s="1"/>
  <c r="T7" i="2"/>
  <c r="U7" i="2" s="1"/>
  <c r="V7" i="2" s="1"/>
  <c r="T6" i="2"/>
  <c r="U6" i="2" s="1"/>
  <c r="V6" i="2" s="1"/>
  <c r="T5" i="2"/>
  <c r="U5" i="2" s="1"/>
  <c r="V5" i="2" s="1"/>
  <c r="T4" i="2"/>
  <c r="U4" i="2" s="1"/>
  <c r="V4" i="2" s="1"/>
  <c r="N31" i="2"/>
  <c r="O31" i="2" s="1"/>
  <c r="P31" i="2" s="1"/>
  <c r="N30" i="2"/>
  <c r="O30" i="2" s="1"/>
  <c r="P30" i="2" s="1"/>
  <c r="N29" i="2"/>
  <c r="O29" i="2" s="1"/>
  <c r="P29" i="2" s="1"/>
  <c r="N28" i="2"/>
  <c r="O28" i="2" s="1"/>
  <c r="P28" i="2" s="1"/>
  <c r="N27" i="2"/>
  <c r="O27" i="2" s="1"/>
  <c r="P27" i="2" s="1"/>
  <c r="N26" i="2"/>
  <c r="O26" i="2" s="1"/>
  <c r="P26" i="2" s="1"/>
  <c r="N25" i="2"/>
  <c r="O25" i="2" s="1"/>
  <c r="P25" i="2" s="1"/>
  <c r="N24" i="2"/>
  <c r="O24" i="2" s="1"/>
  <c r="P24" i="2" s="1"/>
  <c r="N23" i="2"/>
  <c r="O23" i="2" s="1"/>
  <c r="P23" i="2" s="1"/>
  <c r="N22" i="2"/>
  <c r="O22" i="2" s="1"/>
  <c r="P22" i="2" s="1"/>
  <c r="N21" i="2"/>
  <c r="O21" i="2" s="1"/>
  <c r="P21" i="2" s="1"/>
  <c r="N20" i="2"/>
  <c r="O20" i="2" s="1"/>
  <c r="P20" i="2" s="1"/>
  <c r="N19" i="2"/>
  <c r="O19" i="2" s="1"/>
  <c r="P19" i="2" s="1"/>
  <c r="N18" i="2"/>
  <c r="O18" i="2" s="1"/>
  <c r="P18" i="2" s="1"/>
  <c r="N17" i="2"/>
  <c r="O17" i="2" s="1"/>
  <c r="P17" i="2" s="1"/>
  <c r="N16" i="2"/>
  <c r="O16" i="2" s="1"/>
  <c r="P16" i="2" s="1"/>
  <c r="N15" i="2"/>
  <c r="O15" i="2" s="1"/>
  <c r="P15" i="2" s="1"/>
  <c r="N14" i="2"/>
  <c r="O14" i="2" s="1"/>
  <c r="P14" i="2" s="1"/>
  <c r="N13" i="2"/>
  <c r="O13" i="2" s="1"/>
  <c r="P13" i="2" s="1"/>
  <c r="N12" i="2"/>
  <c r="O12" i="2" s="1"/>
  <c r="P12" i="2" s="1"/>
  <c r="N11" i="2"/>
  <c r="O11" i="2" s="1"/>
  <c r="P11" i="2" s="1"/>
  <c r="N10" i="2"/>
  <c r="O10" i="2" s="1"/>
  <c r="P10" i="2" s="1"/>
  <c r="N9" i="2"/>
  <c r="O9" i="2" s="1"/>
  <c r="P9" i="2" s="1"/>
  <c r="N8" i="2"/>
  <c r="O8" i="2" s="1"/>
  <c r="P8" i="2" s="1"/>
  <c r="N7" i="2"/>
  <c r="O7" i="2" s="1"/>
  <c r="P7" i="2" s="1"/>
  <c r="N6" i="2"/>
  <c r="O6" i="2" s="1"/>
  <c r="P6" i="2" s="1"/>
  <c r="N5" i="2"/>
  <c r="O5" i="2" s="1"/>
  <c r="P5" i="2" s="1"/>
  <c r="N4" i="2"/>
  <c r="O4" i="2" s="1"/>
  <c r="P4" i="2" s="1"/>
  <c r="AN32" i="2" l="1"/>
  <c r="AM32" i="2"/>
  <c r="H31" i="2"/>
  <c r="I31" i="2" s="1"/>
  <c r="J31" i="2" s="1"/>
  <c r="H30" i="2"/>
  <c r="I30" i="2" s="1"/>
  <c r="J30" i="2" s="1"/>
  <c r="H29" i="2"/>
  <c r="I29" i="2" s="1"/>
  <c r="J29" i="2" s="1"/>
  <c r="H28" i="2"/>
  <c r="I28" i="2" s="1"/>
  <c r="J28" i="2" s="1"/>
  <c r="H27" i="2"/>
  <c r="I27" i="2" s="1"/>
  <c r="J27" i="2" s="1"/>
  <c r="H26" i="2"/>
  <c r="I26" i="2" s="1"/>
  <c r="J26" i="2" s="1"/>
  <c r="H25" i="2"/>
  <c r="I25" i="2" s="1"/>
  <c r="J25" i="2" s="1"/>
  <c r="H24" i="2"/>
  <c r="I24" i="2" s="1"/>
  <c r="J24" i="2" s="1"/>
  <c r="H23" i="2"/>
  <c r="I23" i="2" s="1"/>
  <c r="J23" i="2" s="1"/>
  <c r="H22" i="2"/>
  <c r="I22" i="2" s="1"/>
  <c r="J22" i="2" s="1"/>
  <c r="H21" i="2"/>
  <c r="I21" i="2" s="1"/>
  <c r="J21" i="2" s="1"/>
  <c r="H20" i="2"/>
  <c r="I20" i="2" s="1"/>
  <c r="J20" i="2" s="1"/>
  <c r="H19" i="2"/>
  <c r="I19" i="2" s="1"/>
  <c r="J19" i="2" s="1"/>
  <c r="H18" i="2"/>
  <c r="I18" i="2" s="1"/>
  <c r="J18" i="2" s="1"/>
  <c r="H17" i="2"/>
  <c r="I17" i="2" s="1"/>
  <c r="J17" i="2" s="1"/>
  <c r="H16" i="2"/>
  <c r="I16" i="2" s="1"/>
  <c r="J16" i="2" s="1"/>
  <c r="H15" i="2"/>
  <c r="I15" i="2" s="1"/>
  <c r="J15" i="2" s="1"/>
  <c r="H14" i="2"/>
  <c r="I14" i="2" s="1"/>
  <c r="J14" i="2" s="1"/>
  <c r="H13" i="2"/>
  <c r="I13" i="2" s="1"/>
  <c r="J13" i="2" s="1"/>
  <c r="H12" i="2"/>
  <c r="I12" i="2" s="1"/>
  <c r="J12" i="2" s="1"/>
  <c r="H11" i="2"/>
  <c r="I11" i="2" s="1"/>
  <c r="J11" i="2" s="1"/>
  <c r="H10" i="2"/>
  <c r="I10" i="2" s="1"/>
  <c r="J10" i="2" s="1"/>
  <c r="H9" i="2"/>
  <c r="I9" i="2" s="1"/>
  <c r="J9" i="2" s="1"/>
  <c r="H8" i="2"/>
  <c r="I8" i="2" s="1"/>
  <c r="J8" i="2" s="1"/>
  <c r="H7" i="2"/>
  <c r="I7" i="2" s="1"/>
  <c r="J7" i="2" s="1"/>
  <c r="H6" i="2"/>
  <c r="I6" i="2" s="1"/>
  <c r="H5" i="2"/>
  <c r="I5" i="2" s="1"/>
  <c r="J5" i="2" s="1"/>
  <c r="H4" i="2"/>
  <c r="I4" i="2" s="1"/>
  <c r="J4" i="2" s="1"/>
  <c r="AH32" i="2"/>
  <c r="AG32" i="2"/>
  <c r="AF32" i="2"/>
  <c r="AD32" i="2"/>
  <c r="AB32" i="2"/>
  <c r="AA32" i="2"/>
  <c r="Z32" i="2"/>
  <c r="X32" i="2"/>
  <c r="V32" i="2"/>
  <c r="U32" i="2"/>
  <c r="T32" i="2"/>
  <c r="R32" i="2"/>
  <c r="P32" i="2"/>
  <c r="O32" i="2"/>
  <c r="N32" i="2"/>
  <c r="L32" i="2"/>
  <c r="F32" i="2"/>
  <c r="E32" i="2"/>
  <c r="H32" i="2" l="1"/>
  <c r="I32" i="2"/>
  <c r="J6" i="2"/>
  <c r="J32" i="2" s="1"/>
</calcChain>
</file>

<file path=xl/sharedStrings.xml><?xml version="1.0" encoding="utf-8"?>
<sst xmlns="http://schemas.openxmlformats.org/spreadsheetml/2006/main" count="112" uniqueCount="62">
  <si>
    <t>Cantidad</t>
  </si>
  <si>
    <t>% IVA</t>
  </si>
  <si>
    <t>ITEM</t>
  </si>
  <si>
    <t>DESCRIPCION TÉCNICA</t>
  </si>
  <si>
    <t>Unidad De Medida</t>
  </si>
  <si>
    <t>Valor unitario neto</t>
  </si>
  <si>
    <t>(Si aplica)</t>
  </si>
  <si>
    <t>Valor con IVA (Si aplica)</t>
  </si>
  <si>
    <t>Valor Unitario con IVA (Si aplica)</t>
  </si>
  <si>
    <t>Valor TOTAL</t>
  </si>
  <si>
    <t xml:space="preserve">Arroz blanco fortificado </t>
  </si>
  <si>
    <t>Libra</t>
  </si>
  <si>
    <t xml:space="preserve">Aceite puro (girasol, maíz, soja) </t>
  </si>
  <si>
    <t>1000 Cm3</t>
  </si>
  <si>
    <t xml:space="preserve">Lentejas </t>
  </si>
  <si>
    <t xml:space="preserve">Garbanzos </t>
  </si>
  <si>
    <t>Arveja seca</t>
  </si>
  <si>
    <t xml:space="preserve">Frijol bola- roja </t>
  </si>
  <si>
    <t xml:space="preserve">Avena en hojuelas </t>
  </si>
  <si>
    <t>Bolsa por 350 gramos</t>
  </si>
  <si>
    <t>Azúcar (blanca)</t>
  </si>
  <si>
    <t xml:space="preserve">Harina de trigo </t>
  </si>
  <si>
    <t xml:space="preserve">Panela </t>
  </si>
  <si>
    <t>Pasta (fideo)</t>
  </si>
  <si>
    <t xml:space="preserve">Pasta Espagueti </t>
  </si>
  <si>
    <t>Chocolate</t>
  </si>
  <si>
    <t xml:space="preserve">Café molido </t>
  </si>
  <si>
    <t>Leche en polvo</t>
  </si>
  <si>
    <t>Bolsa por 400 gramos</t>
  </si>
  <si>
    <t xml:space="preserve">Margarina </t>
  </si>
  <si>
    <t>Bloque por 250 gramos</t>
  </si>
  <si>
    <t xml:space="preserve">Sal </t>
  </si>
  <si>
    <t>Jabón Rey en barra</t>
  </si>
  <si>
    <t>Paquete de 3 x 300 gramos</t>
  </si>
  <si>
    <t xml:space="preserve">Sardinas </t>
  </si>
  <si>
    <t>Lata por 4.425 gramos</t>
  </si>
  <si>
    <t xml:space="preserve">Atún en agua </t>
  </si>
  <si>
    <t>Lata por 160 gramos</t>
  </si>
  <si>
    <t>Galletas navideñas</t>
  </si>
  <si>
    <t>Bolsa x 500 gramos</t>
  </si>
  <si>
    <t>Harina de maíz para arepas</t>
  </si>
  <si>
    <t xml:space="preserve">Maíz pira </t>
  </si>
  <si>
    <t xml:space="preserve">Gelatina </t>
  </si>
  <si>
    <t>Caja por 70 gramos</t>
  </si>
  <si>
    <t>Avena instantánea</t>
  </si>
  <si>
    <t>Paquete por 180 gramos</t>
  </si>
  <si>
    <t xml:space="preserve">Crema para sopa instantánea </t>
  </si>
  <si>
    <t>Caja por 83 gramos</t>
  </si>
  <si>
    <t>Jabón de cuerpo en barra</t>
  </si>
  <si>
    <t>Paquete de 3 x 110 gramos</t>
  </si>
  <si>
    <t xml:space="preserve">Bolsa reutilizable en material resistente que debe contener el paquete alimentario. </t>
  </si>
  <si>
    <t>Unidad</t>
  </si>
  <si>
    <t>TOTALES</t>
  </si>
  <si>
    <t>VALOR UNITARIO TECHO PROMEDIO</t>
  </si>
  <si>
    <t>ANALISIS DEL MERCADO POR PROMEDIOS</t>
  </si>
  <si>
    <t>PROYECTOS Y DESARROLLO POR COLOMBIA SAS</t>
  </si>
  <si>
    <t>COLGRAN SAS</t>
  </si>
  <si>
    <t>ZIGUAZINSA SAS</t>
  </si>
  <si>
    <t>COMAING SAS</t>
  </si>
  <si>
    <t>AICARDI MG SAS</t>
  </si>
  <si>
    <t>VERIFICACION PRECIOS UNITARIOS</t>
  </si>
  <si>
    <t>VICENTE GIANNI ROA RICCARDI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</si>
</sst>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7" x14ac:knownFonts="1">
    <font>
      <sz val="10"/>
      <color rgb="FF000000"/>
      <name val="Times New Roman"/>
      <charset val="204"/>
    </font>
    <font>
      <b/>
      <sz val="10"/>
      <color rgb="FF00000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0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0">
    <xf numFmtId="0" fontId="0" fillId="0" borderId="0" xfId="0" applyAlignment="1">
      <alignment horizontal="left" vertical="top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9" fontId="3" fillId="0" borderId="5" xfId="2" applyFont="1" applyBorder="1" applyAlignment="1">
      <alignment vertical="center" wrapText="1"/>
    </xf>
    <xf numFmtId="9" fontId="3" fillId="0" borderId="5" xfId="2" applyFont="1" applyFill="1" applyBorder="1" applyAlignment="1">
      <alignment vertical="center" wrapText="1"/>
    </xf>
    <xf numFmtId="165" fontId="3" fillId="0" borderId="5" xfId="1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64" fontId="1" fillId="0" borderId="7" xfId="0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164" fontId="1" fillId="3" borderId="7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5" fontId="3" fillId="4" borderId="5" xfId="1" applyNumberFormat="1" applyFont="1" applyFill="1" applyBorder="1" applyAlignment="1">
      <alignment horizontal="left" vertical="center" wrapText="1"/>
    </xf>
    <xf numFmtId="9" fontId="3" fillId="4" borderId="5" xfId="2" applyFont="1" applyFill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5" fontId="6" fillId="0" borderId="5" xfId="1" applyNumberFormat="1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C886D-3135-44CF-A5E0-E4305919F5B5}">
  <dimension ref="A1:AO32"/>
  <sheetViews>
    <sheetView tabSelected="1" topLeftCell="G21" workbookViewId="0">
      <selection activeCell="Q28" sqref="Q28"/>
    </sheetView>
  </sheetViews>
  <sheetFormatPr baseColWidth="10" defaultColWidth="12.5" defaultRowHeight="12.75" x14ac:dyDescent="0.2"/>
  <cols>
    <col min="1" max="1" width="12.5" style="3"/>
    <col min="2" max="2" width="29.5" style="3" customWidth="1"/>
    <col min="3" max="4" width="12.5" style="3"/>
    <col min="5" max="5" width="15.33203125" style="3" customWidth="1"/>
    <col min="6" max="10" width="12.5" style="3"/>
    <col min="11" max="11" width="14.6640625" style="3" customWidth="1"/>
    <col min="12" max="16384" width="12.5" style="3"/>
  </cols>
  <sheetData>
    <row r="1" spans="1:41" s="38" customFormat="1" ht="54.75" thickBot="1" x14ac:dyDescent="0.25">
      <c r="A1" s="25" t="s">
        <v>54</v>
      </c>
      <c r="B1" s="26"/>
      <c r="C1" s="26"/>
      <c r="D1" s="27"/>
      <c r="E1" s="28" t="s">
        <v>53</v>
      </c>
      <c r="F1" s="29" t="s">
        <v>56</v>
      </c>
      <c r="G1" s="30"/>
      <c r="H1" s="30"/>
      <c r="I1" s="30"/>
      <c r="J1" s="31"/>
      <c r="K1" s="32" t="s">
        <v>60</v>
      </c>
      <c r="L1" s="33" t="s">
        <v>57</v>
      </c>
      <c r="M1" s="34"/>
      <c r="N1" s="34"/>
      <c r="O1" s="34"/>
      <c r="P1" s="35"/>
      <c r="Q1" s="36" t="s">
        <v>60</v>
      </c>
      <c r="R1" s="29" t="s">
        <v>58</v>
      </c>
      <c r="S1" s="30"/>
      <c r="T1" s="30"/>
      <c r="U1" s="30"/>
      <c r="V1" s="31"/>
      <c r="W1" s="32" t="s">
        <v>60</v>
      </c>
      <c r="X1" s="33" t="s">
        <v>61</v>
      </c>
      <c r="Y1" s="34"/>
      <c r="Z1" s="34"/>
      <c r="AA1" s="34"/>
      <c r="AB1" s="35"/>
      <c r="AC1" s="36" t="s">
        <v>60</v>
      </c>
      <c r="AD1" s="29" t="s">
        <v>55</v>
      </c>
      <c r="AE1" s="30"/>
      <c r="AF1" s="30"/>
      <c r="AG1" s="30"/>
      <c r="AH1" s="31"/>
      <c r="AI1" s="32" t="s">
        <v>60</v>
      </c>
      <c r="AJ1" s="33" t="s">
        <v>59</v>
      </c>
      <c r="AK1" s="34"/>
      <c r="AL1" s="34"/>
      <c r="AM1" s="34"/>
      <c r="AN1" s="35"/>
      <c r="AO1" s="37" t="s">
        <v>60</v>
      </c>
    </row>
    <row r="2" spans="1:41" s="10" customFormat="1" x14ac:dyDescent="0.2">
      <c r="A2" s="21" t="s">
        <v>2</v>
      </c>
      <c r="B2" s="21" t="s">
        <v>3</v>
      </c>
      <c r="C2" s="21" t="s">
        <v>4</v>
      </c>
      <c r="D2" s="21" t="s">
        <v>0</v>
      </c>
      <c r="E2" s="16" t="s">
        <v>5</v>
      </c>
      <c r="F2" s="16" t="s">
        <v>5</v>
      </c>
      <c r="G2" s="1" t="s">
        <v>1</v>
      </c>
      <c r="H2" s="16" t="s">
        <v>7</v>
      </c>
      <c r="I2" s="16" t="s">
        <v>8</v>
      </c>
      <c r="J2" s="16" t="s">
        <v>9</v>
      </c>
      <c r="K2" s="14"/>
      <c r="L2" s="16" t="s">
        <v>5</v>
      </c>
      <c r="M2" s="1" t="s">
        <v>1</v>
      </c>
      <c r="N2" s="16" t="s">
        <v>7</v>
      </c>
      <c r="O2" s="16" t="s">
        <v>8</v>
      </c>
      <c r="P2" s="16" t="s">
        <v>9</v>
      </c>
      <c r="Q2" s="14"/>
      <c r="R2" s="16" t="s">
        <v>5</v>
      </c>
      <c r="S2" s="1" t="s">
        <v>1</v>
      </c>
      <c r="T2" s="16" t="s">
        <v>7</v>
      </c>
      <c r="U2" s="16" t="s">
        <v>8</v>
      </c>
      <c r="V2" s="16" t="s">
        <v>9</v>
      </c>
      <c r="W2" s="14"/>
      <c r="X2" s="16" t="s">
        <v>5</v>
      </c>
      <c r="Y2" s="1" t="s">
        <v>1</v>
      </c>
      <c r="Z2" s="16" t="s">
        <v>7</v>
      </c>
      <c r="AA2" s="16" t="s">
        <v>8</v>
      </c>
      <c r="AB2" s="16" t="s">
        <v>9</v>
      </c>
      <c r="AC2" s="14"/>
      <c r="AD2" s="16" t="s">
        <v>5</v>
      </c>
      <c r="AE2" s="1" t="s">
        <v>1</v>
      </c>
      <c r="AF2" s="16" t="s">
        <v>7</v>
      </c>
      <c r="AG2" s="16" t="s">
        <v>8</v>
      </c>
      <c r="AH2" s="16" t="s">
        <v>9</v>
      </c>
      <c r="AI2" s="14"/>
      <c r="AJ2" s="16" t="s">
        <v>5</v>
      </c>
      <c r="AK2" s="1" t="s">
        <v>1</v>
      </c>
      <c r="AL2" s="16" t="s">
        <v>7</v>
      </c>
      <c r="AM2" s="16" t="s">
        <v>8</v>
      </c>
      <c r="AN2" s="16" t="s">
        <v>9</v>
      </c>
      <c r="AO2" s="14"/>
    </row>
    <row r="3" spans="1:41" s="10" customFormat="1" ht="13.5" thickBot="1" x14ac:dyDescent="0.25">
      <c r="A3" s="22"/>
      <c r="B3" s="22"/>
      <c r="C3" s="22"/>
      <c r="D3" s="22"/>
      <c r="E3" s="17"/>
      <c r="F3" s="17"/>
      <c r="G3" s="2" t="s">
        <v>6</v>
      </c>
      <c r="H3" s="17"/>
      <c r="I3" s="17"/>
      <c r="J3" s="17"/>
      <c r="K3" s="15"/>
      <c r="L3" s="17"/>
      <c r="M3" s="2" t="s">
        <v>6</v>
      </c>
      <c r="N3" s="17"/>
      <c r="O3" s="17"/>
      <c r="P3" s="17"/>
      <c r="Q3" s="15"/>
      <c r="R3" s="17"/>
      <c r="S3" s="2" t="s">
        <v>6</v>
      </c>
      <c r="T3" s="17"/>
      <c r="U3" s="17"/>
      <c r="V3" s="17"/>
      <c r="W3" s="15"/>
      <c r="X3" s="17"/>
      <c r="Y3" s="2" t="s">
        <v>6</v>
      </c>
      <c r="Z3" s="17"/>
      <c r="AA3" s="17"/>
      <c r="AB3" s="17"/>
      <c r="AC3" s="15"/>
      <c r="AD3" s="17"/>
      <c r="AE3" s="2" t="s">
        <v>6</v>
      </c>
      <c r="AF3" s="17"/>
      <c r="AG3" s="17"/>
      <c r="AH3" s="17"/>
      <c r="AI3" s="15"/>
      <c r="AJ3" s="17"/>
      <c r="AK3" s="2" t="s">
        <v>6</v>
      </c>
      <c r="AL3" s="17"/>
      <c r="AM3" s="17"/>
      <c r="AN3" s="17"/>
      <c r="AO3" s="15"/>
    </row>
    <row r="4" spans="1:41" ht="13.5" thickBot="1" x14ac:dyDescent="0.25">
      <c r="A4" s="4">
        <v>1</v>
      </c>
      <c r="B4" s="5" t="s">
        <v>10</v>
      </c>
      <c r="C4" s="6" t="s">
        <v>11</v>
      </c>
      <c r="D4" s="6">
        <v>705</v>
      </c>
      <c r="E4" s="9">
        <v>3600</v>
      </c>
      <c r="F4" s="9">
        <v>2600</v>
      </c>
      <c r="G4" s="7">
        <v>0</v>
      </c>
      <c r="H4" s="9">
        <f>+F4*G4</f>
        <v>0</v>
      </c>
      <c r="I4" s="9">
        <f>+F4+H4</f>
        <v>2600</v>
      </c>
      <c r="J4" s="9">
        <f>+I4*D4</f>
        <v>1833000</v>
      </c>
      <c r="K4" s="9">
        <f>+E4-F4</f>
        <v>1000</v>
      </c>
      <c r="L4" s="9">
        <v>2592</v>
      </c>
      <c r="M4" s="7">
        <v>0</v>
      </c>
      <c r="N4" s="9">
        <f>+L4*M4</f>
        <v>0</v>
      </c>
      <c r="O4" s="9">
        <f>+L4+N4</f>
        <v>2592</v>
      </c>
      <c r="P4" s="9">
        <f>+O4*D4</f>
        <v>1827360</v>
      </c>
      <c r="Q4" s="9">
        <f>+E4-L4</f>
        <v>1008</v>
      </c>
      <c r="R4" s="9">
        <v>3200</v>
      </c>
      <c r="S4" s="7">
        <v>0</v>
      </c>
      <c r="T4" s="9">
        <f>+R4*S4</f>
        <v>0</v>
      </c>
      <c r="U4" s="9">
        <f>+R4+T4</f>
        <v>3200</v>
      </c>
      <c r="V4" s="9">
        <f>+U4*D4</f>
        <v>2256000</v>
      </c>
      <c r="W4" s="9">
        <f>+E4-R4</f>
        <v>400</v>
      </c>
      <c r="X4" s="9">
        <v>3000</v>
      </c>
      <c r="Y4" s="7">
        <v>0</v>
      </c>
      <c r="Z4" s="9">
        <f>+X4*Y4</f>
        <v>0</v>
      </c>
      <c r="AA4" s="9">
        <f>+X4+Z4</f>
        <v>3000</v>
      </c>
      <c r="AB4" s="9">
        <f>+AA4*D4</f>
        <v>2115000</v>
      </c>
      <c r="AC4" s="9">
        <f>+E4-X4</f>
        <v>600</v>
      </c>
      <c r="AD4" s="9">
        <v>3528</v>
      </c>
      <c r="AE4" s="7">
        <v>0</v>
      </c>
      <c r="AF4" s="9">
        <f>+AD4*AE4</f>
        <v>0</v>
      </c>
      <c r="AG4" s="9">
        <f>+AD4+AF4</f>
        <v>3528</v>
      </c>
      <c r="AH4" s="9">
        <f>+AG4*D4</f>
        <v>2487240</v>
      </c>
      <c r="AI4" s="9">
        <f>+E4-AD4</f>
        <v>72</v>
      </c>
      <c r="AJ4" s="9">
        <v>3490</v>
      </c>
      <c r="AK4" s="7">
        <v>0</v>
      </c>
      <c r="AL4" s="9">
        <f>+AJ4*AK4</f>
        <v>0</v>
      </c>
      <c r="AM4" s="9">
        <f>+AJ4+AL4</f>
        <v>3490</v>
      </c>
      <c r="AN4" s="9">
        <f>+AM4*D4</f>
        <v>2460450</v>
      </c>
      <c r="AO4" s="9">
        <f>+E4-AJ4</f>
        <v>110</v>
      </c>
    </row>
    <row r="5" spans="1:41" ht="13.5" thickBot="1" x14ac:dyDescent="0.25">
      <c r="A5" s="4">
        <v>2</v>
      </c>
      <c r="B5" s="5" t="s">
        <v>12</v>
      </c>
      <c r="C5" s="6" t="s">
        <v>13</v>
      </c>
      <c r="D5" s="6">
        <v>141</v>
      </c>
      <c r="E5" s="9">
        <v>22350</v>
      </c>
      <c r="F5" s="9">
        <v>13770</v>
      </c>
      <c r="G5" s="7">
        <v>0.19</v>
      </c>
      <c r="H5" s="9">
        <f t="shared" ref="H5:H31" si="0">+F5*G5</f>
        <v>2616.3000000000002</v>
      </c>
      <c r="I5" s="9">
        <f t="shared" ref="I5:I31" si="1">+F5+H5</f>
        <v>16386.3</v>
      </c>
      <c r="J5" s="9">
        <f>+I5*D5</f>
        <v>2310468.2999999998</v>
      </c>
      <c r="K5" s="9">
        <f t="shared" ref="K5:K31" si="2">+E5-F5</f>
        <v>8580</v>
      </c>
      <c r="L5" s="9">
        <v>16092</v>
      </c>
      <c r="M5" s="7">
        <v>0.19</v>
      </c>
      <c r="N5" s="9">
        <f t="shared" ref="N5:N31" si="3">+L5*M5</f>
        <v>3057.48</v>
      </c>
      <c r="O5" s="9">
        <f t="shared" ref="O5:O31" si="4">+L5+N5</f>
        <v>19149.48</v>
      </c>
      <c r="P5" s="9">
        <f>+O5*D5</f>
        <v>2700076.68</v>
      </c>
      <c r="Q5" s="9">
        <f t="shared" ref="Q5:Q31" si="5">+E5-L5</f>
        <v>6258</v>
      </c>
      <c r="R5" s="9">
        <v>18500</v>
      </c>
      <c r="S5" s="7">
        <v>0.19</v>
      </c>
      <c r="T5" s="9">
        <f t="shared" ref="T5:T31" si="6">+R5*S5</f>
        <v>3515</v>
      </c>
      <c r="U5" s="9">
        <f t="shared" ref="U5:U31" si="7">+R5+T5</f>
        <v>22015</v>
      </c>
      <c r="V5" s="9">
        <f>+U5*D5</f>
        <v>3104115</v>
      </c>
      <c r="W5" s="9">
        <f t="shared" ref="W5:W31" si="8">+E5-R5</f>
        <v>3850</v>
      </c>
      <c r="X5" s="9">
        <v>21000</v>
      </c>
      <c r="Y5" s="7">
        <v>0</v>
      </c>
      <c r="Z5" s="9">
        <f t="shared" ref="Z5:Z31" si="9">+X5*Y5</f>
        <v>0</v>
      </c>
      <c r="AA5" s="9">
        <f t="shared" ref="AA5:AA31" si="10">+X5+Z5</f>
        <v>21000</v>
      </c>
      <c r="AB5" s="9">
        <f>+AA5*D5</f>
        <v>2961000</v>
      </c>
      <c r="AC5" s="9">
        <f t="shared" ref="AC5:AC31" si="11">+E5-X5</f>
        <v>1350</v>
      </c>
      <c r="AD5" s="9">
        <v>21903</v>
      </c>
      <c r="AE5" s="7">
        <v>0.19</v>
      </c>
      <c r="AF5" s="9">
        <f t="shared" ref="AF5:AF31" si="12">+AD5*AE5</f>
        <v>4161.57</v>
      </c>
      <c r="AG5" s="9">
        <f t="shared" ref="AG5:AG31" si="13">+AD5+AF5</f>
        <v>26064.57</v>
      </c>
      <c r="AH5" s="9">
        <f>+AG5*D5</f>
        <v>3675104.37</v>
      </c>
      <c r="AI5" s="9">
        <f t="shared" ref="AI5:AI31" si="14">+E5-AD5</f>
        <v>447</v>
      </c>
      <c r="AJ5" s="9">
        <v>22190</v>
      </c>
      <c r="AK5" s="7">
        <v>0.19</v>
      </c>
      <c r="AL5" s="9">
        <f t="shared" ref="AL5:AL31" si="15">+AJ5*AK5</f>
        <v>4216.1000000000004</v>
      </c>
      <c r="AM5" s="9">
        <f t="shared" ref="AM5:AM31" si="16">+AJ5+AL5</f>
        <v>26406.1</v>
      </c>
      <c r="AN5" s="9">
        <f>+AM5*D5</f>
        <v>3723260.0999999996</v>
      </c>
      <c r="AO5" s="9">
        <f t="shared" ref="AO5:AO31" si="17">+E5-AJ5</f>
        <v>160</v>
      </c>
    </row>
    <row r="6" spans="1:41" ht="13.5" thickBot="1" x14ac:dyDescent="0.25">
      <c r="A6" s="4">
        <v>3</v>
      </c>
      <c r="B6" s="5" t="s">
        <v>14</v>
      </c>
      <c r="C6" s="6" t="s">
        <v>11</v>
      </c>
      <c r="D6" s="6">
        <v>141</v>
      </c>
      <c r="E6" s="9">
        <v>5500</v>
      </c>
      <c r="F6" s="9">
        <v>4600</v>
      </c>
      <c r="G6" s="8">
        <v>0</v>
      </c>
      <c r="H6" s="9">
        <f t="shared" si="0"/>
        <v>0</v>
      </c>
      <c r="I6" s="9">
        <f t="shared" si="1"/>
        <v>4600</v>
      </c>
      <c r="J6" s="9">
        <f>+I6*D6</f>
        <v>648600</v>
      </c>
      <c r="K6" s="9">
        <f t="shared" si="2"/>
        <v>900</v>
      </c>
      <c r="L6" s="9">
        <v>3960</v>
      </c>
      <c r="M6" s="8">
        <v>0</v>
      </c>
      <c r="N6" s="9">
        <f t="shared" si="3"/>
        <v>0</v>
      </c>
      <c r="O6" s="9">
        <f t="shared" si="4"/>
        <v>3960</v>
      </c>
      <c r="P6" s="9">
        <f>+O6*D6</f>
        <v>558360</v>
      </c>
      <c r="Q6" s="9">
        <f t="shared" si="5"/>
        <v>1540</v>
      </c>
      <c r="R6" s="9">
        <v>5900</v>
      </c>
      <c r="S6" s="8">
        <v>0</v>
      </c>
      <c r="T6" s="9">
        <f t="shared" si="6"/>
        <v>0</v>
      </c>
      <c r="U6" s="9">
        <f t="shared" si="7"/>
        <v>5900</v>
      </c>
      <c r="V6" s="9">
        <f>+U6*D6</f>
        <v>831900</v>
      </c>
      <c r="W6" s="39">
        <f t="shared" si="8"/>
        <v>-400</v>
      </c>
      <c r="X6" s="9">
        <v>5000</v>
      </c>
      <c r="Y6" s="7">
        <v>0</v>
      </c>
      <c r="Z6" s="9">
        <f t="shared" si="9"/>
        <v>0</v>
      </c>
      <c r="AA6" s="9">
        <f t="shared" si="10"/>
        <v>5000</v>
      </c>
      <c r="AB6" s="9">
        <f>+AA6*D6</f>
        <v>705000</v>
      </c>
      <c r="AC6" s="9">
        <f t="shared" si="11"/>
        <v>500</v>
      </c>
      <c r="AD6" s="9">
        <v>5390</v>
      </c>
      <c r="AE6" s="8">
        <v>0</v>
      </c>
      <c r="AF6" s="9">
        <f t="shared" si="12"/>
        <v>0</v>
      </c>
      <c r="AG6" s="9">
        <f t="shared" si="13"/>
        <v>5390</v>
      </c>
      <c r="AH6" s="9">
        <f>+AG6*D6</f>
        <v>759990</v>
      </c>
      <c r="AI6" s="9">
        <f t="shared" si="14"/>
        <v>110</v>
      </c>
      <c r="AJ6" s="9">
        <v>5400</v>
      </c>
      <c r="AK6" s="8">
        <v>0</v>
      </c>
      <c r="AL6" s="9">
        <f t="shared" si="15"/>
        <v>0</v>
      </c>
      <c r="AM6" s="9">
        <f t="shared" si="16"/>
        <v>5400</v>
      </c>
      <c r="AN6" s="9">
        <f>+AM6*D6</f>
        <v>761400</v>
      </c>
      <c r="AO6" s="9">
        <f t="shared" si="17"/>
        <v>100</v>
      </c>
    </row>
    <row r="7" spans="1:41" ht="13.5" thickBot="1" x14ac:dyDescent="0.25">
      <c r="A7" s="4">
        <v>4</v>
      </c>
      <c r="B7" s="5" t="s">
        <v>15</v>
      </c>
      <c r="C7" s="6" t="s">
        <v>11</v>
      </c>
      <c r="D7" s="6">
        <v>141</v>
      </c>
      <c r="E7" s="9">
        <v>5100</v>
      </c>
      <c r="F7" s="9">
        <v>3600</v>
      </c>
      <c r="G7" s="7">
        <v>0</v>
      </c>
      <c r="H7" s="9">
        <f t="shared" si="0"/>
        <v>0</v>
      </c>
      <c r="I7" s="9">
        <f t="shared" si="1"/>
        <v>3600</v>
      </c>
      <c r="J7" s="9">
        <f>+I7*D7</f>
        <v>507600</v>
      </c>
      <c r="K7" s="9">
        <f t="shared" si="2"/>
        <v>1500</v>
      </c>
      <c r="L7" s="9">
        <v>3672</v>
      </c>
      <c r="M7" s="7">
        <v>0</v>
      </c>
      <c r="N7" s="9">
        <f t="shared" si="3"/>
        <v>0</v>
      </c>
      <c r="O7" s="9">
        <f t="shared" si="4"/>
        <v>3672</v>
      </c>
      <c r="P7" s="9">
        <f>+O7*D7</f>
        <v>517752</v>
      </c>
      <c r="Q7" s="9">
        <f t="shared" si="5"/>
        <v>1428</v>
      </c>
      <c r="R7" s="9">
        <v>6100</v>
      </c>
      <c r="S7" s="7">
        <v>0</v>
      </c>
      <c r="T7" s="9">
        <f t="shared" si="6"/>
        <v>0</v>
      </c>
      <c r="U7" s="9">
        <f t="shared" si="7"/>
        <v>6100</v>
      </c>
      <c r="V7" s="9">
        <f>+U7*D7</f>
        <v>860100</v>
      </c>
      <c r="W7" s="39">
        <f t="shared" si="8"/>
        <v>-1000</v>
      </c>
      <c r="X7" s="9">
        <v>5000</v>
      </c>
      <c r="Y7" s="7">
        <v>0</v>
      </c>
      <c r="Z7" s="9">
        <f t="shared" si="9"/>
        <v>0</v>
      </c>
      <c r="AA7" s="9">
        <f t="shared" si="10"/>
        <v>5000</v>
      </c>
      <c r="AB7" s="9">
        <f>+AA7*D7</f>
        <v>705000</v>
      </c>
      <c r="AC7" s="9">
        <f t="shared" si="11"/>
        <v>100</v>
      </c>
      <c r="AD7" s="9">
        <v>4998</v>
      </c>
      <c r="AE7" s="7">
        <v>0</v>
      </c>
      <c r="AF7" s="9">
        <f t="shared" si="12"/>
        <v>0</v>
      </c>
      <c r="AG7" s="9">
        <f t="shared" si="13"/>
        <v>4998</v>
      </c>
      <c r="AH7" s="9">
        <f>+AG7*D7</f>
        <v>704718</v>
      </c>
      <c r="AI7" s="9">
        <f t="shared" si="14"/>
        <v>102</v>
      </c>
      <c r="AJ7" s="9">
        <v>5100</v>
      </c>
      <c r="AK7" s="7">
        <v>0</v>
      </c>
      <c r="AL7" s="9">
        <f t="shared" si="15"/>
        <v>0</v>
      </c>
      <c r="AM7" s="9">
        <f t="shared" si="16"/>
        <v>5100</v>
      </c>
      <c r="AN7" s="9">
        <f>+AM7*D7</f>
        <v>719100</v>
      </c>
      <c r="AO7" s="9">
        <f t="shared" si="17"/>
        <v>0</v>
      </c>
    </row>
    <row r="8" spans="1:41" ht="13.5" thickBot="1" x14ac:dyDescent="0.25">
      <c r="A8" s="4">
        <v>5</v>
      </c>
      <c r="B8" s="5" t="s">
        <v>16</v>
      </c>
      <c r="C8" s="6" t="s">
        <v>11</v>
      </c>
      <c r="D8" s="6">
        <v>141</v>
      </c>
      <c r="E8" s="9">
        <v>5900</v>
      </c>
      <c r="F8" s="9">
        <v>2300</v>
      </c>
      <c r="G8" s="7">
        <v>0</v>
      </c>
      <c r="H8" s="9">
        <f t="shared" si="0"/>
        <v>0</v>
      </c>
      <c r="I8" s="9">
        <f t="shared" si="1"/>
        <v>2300</v>
      </c>
      <c r="J8" s="9">
        <f>+I8*D8</f>
        <v>324300</v>
      </c>
      <c r="K8" s="9">
        <f t="shared" si="2"/>
        <v>3600</v>
      </c>
      <c r="L8" s="9">
        <v>4248</v>
      </c>
      <c r="M8" s="7">
        <v>0</v>
      </c>
      <c r="N8" s="9">
        <f t="shared" si="3"/>
        <v>0</v>
      </c>
      <c r="O8" s="9">
        <f t="shared" si="4"/>
        <v>4248</v>
      </c>
      <c r="P8" s="9">
        <f>+O8*D8</f>
        <v>598968</v>
      </c>
      <c r="Q8" s="9">
        <f t="shared" si="5"/>
        <v>1652</v>
      </c>
      <c r="R8" s="9">
        <v>3400</v>
      </c>
      <c r="S8" s="7">
        <v>0</v>
      </c>
      <c r="T8" s="9">
        <f t="shared" si="6"/>
        <v>0</v>
      </c>
      <c r="U8" s="9">
        <f t="shared" si="7"/>
        <v>3400</v>
      </c>
      <c r="V8" s="9">
        <f>+U8*D8</f>
        <v>479400</v>
      </c>
      <c r="W8" s="9">
        <f t="shared" si="8"/>
        <v>2500</v>
      </c>
      <c r="X8" s="9">
        <v>5000</v>
      </c>
      <c r="Y8" s="7">
        <v>0</v>
      </c>
      <c r="Z8" s="9">
        <f t="shared" si="9"/>
        <v>0</v>
      </c>
      <c r="AA8" s="9">
        <f t="shared" si="10"/>
        <v>5000</v>
      </c>
      <c r="AB8" s="9">
        <f>+AA8*D8</f>
        <v>705000</v>
      </c>
      <c r="AC8" s="9">
        <f t="shared" si="11"/>
        <v>900</v>
      </c>
      <c r="AD8" s="9">
        <v>5782</v>
      </c>
      <c r="AE8" s="7">
        <v>0</v>
      </c>
      <c r="AF8" s="9">
        <f t="shared" si="12"/>
        <v>0</v>
      </c>
      <c r="AG8" s="9">
        <f t="shared" si="13"/>
        <v>5782</v>
      </c>
      <c r="AH8" s="9">
        <f>+AG8*D8</f>
        <v>815262</v>
      </c>
      <c r="AI8" s="9">
        <f t="shared" si="14"/>
        <v>118</v>
      </c>
      <c r="AJ8" s="9">
        <v>5900</v>
      </c>
      <c r="AK8" s="7">
        <v>0</v>
      </c>
      <c r="AL8" s="9">
        <f t="shared" si="15"/>
        <v>0</v>
      </c>
      <c r="AM8" s="9">
        <f t="shared" si="16"/>
        <v>5900</v>
      </c>
      <c r="AN8" s="9">
        <f>+AM8*D8</f>
        <v>831900</v>
      </c>
      <c r="AO8" s="9">
        <f t="shared" si="17"/>
        <v>0</v>
      </c>
    </row>
    <row r="9" spans="1:41" ht="13.5" thickBot="1" x14ac:dyDescent="0.25">
      <c r="A9" s="4">
        <v>6</v>
      </c>
      <c r="B9" s="5" t="s">
        <v>17</v>
      </c>
      <c r="C9" s="6" t="s">
        <v>11</v>
      </c>
      <c r="D9" s="6">
        <v>141</v>
      </c>
      <c r="E9" s="9">
        <v>7400</v>
      </c>
      <c r="F9" s="9">
        <v>5150</v>
      </c>
      <c r="G9" s="7">
        <v>0</v>
      </c>
      <c r="H9" s="9">
        <f t="shared" si="0"/>
        <v>0</v>
      </c>
      <c r="I9" s="9">
        <f t="shared" si="1"/>
        <v>5150</v>
      </c>
      <c r="J9" s="9">
        <f>+I9*D9</f>
        <v>726150</v>
      </c>
      <c r="K9" s="9">
        <f t="shared" si="2"/>
        <v>2250</v>
      </c>
      <c r="L9" s="9">
        <v>5328</v>
      </c>
      <c r="M9" s="7">
        <v>0</v>
      </c>
      <c r="N9" s="9">
        <f t="shared" si="3"/>
        <v>0</v>
      </c>
      <c r="O9" s="9">
        <f t="shared" si="4"/>
        <v>5328</v>
      </c>
      <c r="P9" s="9">
        <f>+O9*D9</f>
        <v>751248</v>
      </c>
      <c r="Q9" s="9">
        <f t="shared" si="5"/>
        <v>2072</v>
      </c>
      <c r="R9" s="9">
        <v>8200</v>
      </c>
      <c r="S9" s="7">
        <v>0</v>
      </c>
      <c r="T9" s="9">
        <f t="shared" si="6"/>
        <v>0</v>
      </c>
      <c r="U9" s="9">
        <f t="shared" si="7"/>
        <v>8200</v>
      </c>
      <c r="V9" s="9">
        <f>+U9*D9</f>
        <v>1156200</v>
      </c>
      <c r="W9" s="39">
        <f t="shared" si="8"/>
        <v>-800</v>
      </c>
      <c r="X9" s="9">
        <v>7000</v>
      </c>
      <c r="Y9" s="7">
        <v>0</v>
      </c>
      <c r="Z9" s="9">
        <f t="shared" si="9"/>
        <v>0</v>
      </c>
      <c r="AA9" s="9">
        <f t="shared" si="10"/>
        <v>7000</v>
      </c>
      <c r="AB9" s="9">
        <f>+AA9*D9</f>
        <v>987000</v>
      </c>
      <c r="AC9" s="9">
        <f t="shared" si="11"/>
        <v>400</v>
      </c>
      <c r="AD9" s="9">
        <v>7252</v>
      </c>
      <c r="AE9" s="7">
        <v>0</v>
      </c>
      <c r="AF9" s="9">
        <f t="shared" si="12"/>
        <v>0</v>
      </c>
      <c r="AG9" s="9">
        <f t="shared" si="13"/>
        <v>7252</v>
      </c>
      <c r="AH9" s="9">
        <f>+AG9*D9</f>
        <v>1022532</v>
      </c>
      <c r="AI9" s="9">
        <f t="shared" si="14"/>
        <v>148</v>
      </c>
      <c r="AJ9" s="9">
        <v>7300</v>
      </c>
      <c r="AK9" s="7">
        <v>0</v>
      </c>
      <c r="AL9" s="9">
        <f t="shared" si="15"/>
        <v>0</v>
      </c>
      <c r="AM9" s="9">
        <f t="shared" si="16"/>
        <v>7300</v>
      </c>
      <c r="AN9" s="9">
        <f>+AM9*D9</f>
        <v>1029300</v>
      </c>
      <c r="AO9" s="9">
        <f t="shared" si="17"/>
        <v>100</v>
      </c>
    </row>
    <row r="10" spans="1:41" ht="26.25" thickBot="1" x14ac:dyDescent="0.25">
      <c r="A10" s="4">
        <v>7</v>
      </c>
      <c r="B10" s="5" t="s">
        <v>18</v>
      </c>
      <c r="C10" s="6" t="s">
        <v>19</v>
      </c>
      <c r="D10" s="6">
        <v>141</v>
      </c>
      <c r="E10" s="9">
        <v>8000</v>
      </c>
      <c r="F10" s="9">
        <v>2945</v>
      </c>
      <c r="G10" s="7">
        <v>0.05</v>
      </c>
      <c r="H10" s="9">
        <f t="shared" si="0"/>
        <v>147.25</v>
      </c>
      <c r="I10" s="9">
        <f t="shared" si="1"/>
        <v>3092.25</v>
      </c>
      <c r="J10" s="9">
        <f>+I10*D10</f>
        <v>436007.25</v>
      </c>
      <c r="K10" s="9">
        <f t="shared" si="2"/>
        <v>5055</v>
      </c>
      <c r="L10" s="9">
        <v>5760</v>
      </c>
      <c r="M10" s="7">
        <v>0.05</v>
      </c>
      <c r="N10" s="9">
        <f t="shared" si="3"/>
        <v>288</v>
      </c>
      <c r="O10" s="9">
        <f t="shared" si="4"/>
        <v>6048</v>
      </c>
      <c r="P10" s="9">
        <f>+O10*D10</f>
        <v>852768</v>
      </c>
      <c r="Q10" s="9">
        <f t="shared" si="5"/>
        <v>2240</v>
      </c>
      <c r="R10" s="9">
        <v>6600</v>
      </c>
      <c r="S10" s="7">
        <v>0.05</v>
      </c>
      <c r="T10" s="9">
        <f t="shared" si="6"/>
        <v>330</v>
      </c>
      <c r="U10" s="9">
        <f t="shared" si="7"/>
        <v>6930</v>
      </c>
      <c r="V10" s="9">
        <f>+U10*D10</f>
        <v>977130</v>
      </c>
      <c r="W10" s="9">
        <f t="shared" si="8"/>
        <v>1400</v>
      </c>
      <c r="X10" s="9">
        <v>7000</v>
      </c>
      <c r="Y10" s="7">
        <v>0</v>
      </c>
      <c r="Z10" s="9">
        <f t="shared" si="9"/>
        <v>0</v>
      </c>
      <c r="AA10" s="9">
        <f t="shared" si="10"/>
        <v>7000</v>
      </c>
      <c r="AB10" s="9">
        <f>+AA10*D10</f>
        <v>987000</v>
      </c>
      <c r="AC10" s="9">
        <f t="shared" si="11"/>
        <v>1000</v>
      </c>
      <c r="AD10" s="9">
        <v>7840</v>
      </c>
      <c r="AE10" s="7">
        <v>0.05</v>
      </c>
      <c r="AF10" s="9">
        <f t="shared" si="12"/>
        <v>392</v>
      </c>
      <c r="AG10" s="9">
        <f t="shared" si="13"/>
        <v>8232</v>
      </c>
      <c r="AH10" s="9">
        <f>+AG10*D10</f>
        <v>1160712</v>
      </c>
      <c r="AI10" s="9">
        <f t="shared" si="14"/>
        <v>160</v>
      </c>
      <c r="AJ10" s="9">
        <v>8000</v>
      </c>
      <c r="AK10" s="7">
        <v>0.05</v>
      </c>
      <c r="AL10" s="9">
        <f t="shared" si="15"/>
        <v>400</v>
      </c>
      <c r="AM10" s="9">
        <f t="shared" si="16"/>
        <v>8400</v>
      </c>
      <c r="AN10" s="9">
        <f>+AM10*D10</f>
        <v>1184400</v>
      </c>
      <c r="AO10" s="9">
        <f t="shared" si="17"/>
        <v>0</v>
      </c>
    </row>
    <row r="11" spans="1:41" ht="13.5" thickBot="1" x14ac:dyDescent="0.25">
      <c r="A11" s="4">
        <v>8</v>
      </c>
      <c r="B11" s="5" t="s">
        <v>20</v>
      </c>
      <c r="C11" s="6" t="s">
        <v>11</v>
      </c>
      <c r="D11" s="6">
        <v>282</v>
      </c>
      <c r="E11" s="9">
        <v>4600</v>
      </c>
      <c r="F11" s="9">
        <v>3325</v>
      </c>
      <c r="G11" s="7">
        <v>0.05</v>
      </c>
      <c r="H11" s="9">
        <f t="shared" si="0"/>
        <v>166.25</v>
      </c>
      <c r="I11" s="9">
        <f t="shared" si="1"/>
        <v>3491.25</v>
      </c>
      <c r="J11" s="9">
        <f>+I11*D11</f>
        <v>984532.5</v>
      </c>
      <c r="K11" s="9">
        <f t="shared" si="2"/>
        <v>1275</v>
      </c>
      <c r="L11" s="9">
        <v>3312</v>
      </c>
      <c r="M11" s="7">
        <v>0.05</v>
      </c>
      <c r="N11" s="9">
        <f t="shared" si="3"/>
        <v>165.60000000000002</v>
      </c>
      <c r="O11" s="9">
        <f t="shared" si="4"/>
        <v>3477.6</v>
      </c>
      <c r="P11" s="9">
        <f>+O11*D11</f>
        <v>980683.2</v>
      </c>
      <c r="Q11" s="9">
        <f t="shared" si="5"/>
        <v>1288</v>
      </c>
      <c r="R11" s="9">
        <v>3100</v>
      </c>
      <c r="S11" s="7">
        <v>0.05</v>
      </c>
      <c r="T11" s="9">
        <f t="shared" si="6"/>
        <v>155</v>
      </c>
      <c r="U11" s="9">
        <f t="shared" si="7"/>
        <v>3255</v>
      </c>
      <c r="V11" s="9">
        <f>+U11*D11</f>
        <v>917910</v>
      </c>
      <c r="W11" s="9">
        <f t="shared" si="8"/>
        <v>1500</v>
      </c>
      <c r="X11" s="9">
        <v>4500</v>
      </c>
      <c r="Y11" s="7">
        <v>0</v>
      </c>
      <c r="Z11" s="9">
        <f t="shared" si="9"/>
        <v>0</v>
      </c>
      <c r="AA11" s="9">
        <f t="shared" si="10"/>
        <v>4500</v>
      </c>
      <c r="AB11" s="9">
        <f>+AA11*D11</f>
        <v>1269000</v>
      </c>
      <c r="AC11" s="9">
        <f t="shared" si="11"/>
        <v>100</v>
      </c>
      <c r="AD11" s="9">
        <v>4508</v>
      </c>
      <c r="AE11" s="7">
        <v>0.05</v>
      </c>
      <c r="AF11" s="9">
        <f t="shared" si="12"/>
        <v>225.4</v>
      </c>
      <c r="AG11" s="9">
        <f t="shared" si="13"/>
        <v>4733.3999999999996</v>
      </c>
      <c r="AH11" s="9">
        <f>+AG11*D11</f>
        <v>1334818.7999999998</v>
      </c>
      <c r="AI11" s="9">
        <f t="shared" si="14"/>
        <v>92</v>
      </c>
      <c r="AJ11" s="9">
        <v>4490</v>
      </c>
      <c r="AK11" s="7">
        <v>0.05</v>
      </c>
      <c r="AL11" s="9">
        <f t="shared" si="15"/>
        <v>224.5</v>
      </c>
      <c r="AM11" s="9">
        <f t="shared" si="16"/>
        <v>4714.5</v>
      </c>
      <c r="AN11" s="9">
        <f>+AM11*D11</f>
        <v>1329489</v>
      </c>
      <c r="AO11" s="9">
        <f t="shared" si="17"/>
        <v>110</v>
      </c>
    </row>
    <row r="12" spans="1:41" ht="13.5" thickBot="1" x14ac:dyDescent="0.25">
      <c r="A12" s="4">
        <v>9</v>
      </c>
      <c r="B12" s="5" t="s">
        <v>21</v>
      </c>
      <c r="C12" s="6" t="s">
        <v>11</v>
      </c>
      <c r="D12" s="6">
        <v>141</v>
      </c>
      <c r="E12" s="9">
        <v>5100</v>
      </c>
      <c r="F12" s="9">
        <v>2375</v>
      </c>
      <c r="G12" s="7">
        <v>0.05</v>
      </c>
      <c r="H12" s="9">
        <f t="shared" si="0"/>
        <v>118.75</v>
      </c>
      <c r="I12" s="9">
        <f t="shared" si="1"/>
        <v>2493.75</v>
      </c>
      <c r="J12" s="9">
        <f>+I12*D12</f>
        <v>351618.75</v>
      </c>
      <c r="K12" s="9">
        <f t="shared" si="2"/>
        <v>2725</v>
      </c>
      <c r="L12" s="9">
        <v>3672</v>
      </c>
      <c r="M12" s="7">
        <v>0.05</v>
      </c>
      <c r="N12" s="9">
        <f t="shared" si="3"/>
        <v>183.60000000000002</v>
      </c>
      <c r="O12" s="9">
        <f t="shared" si="4"/>
        <v>3855.6</v>
      </c>
      <c r="P12" s="9">
        <f>+O12*D12</f>
        <v>543639.6</v>
      </c>
      <c r="Q12" s="9">
        <f t="shared" si="5"/>
        <v>1428</v>
      </c>
      <c r="R12" s="9">
        <v>2100</v>
      </c>
      <c r="S12" s="7">
        <v>0.05</v>
      </c>
      <c r="T12" s="9">
        <f t="shared" si="6"/>
        <v>105</v>
      </c>
      <c r="U12" s="9">
        <f t="shared" si="7"/>
        <v>2205</v>
      </c>
      <c r="V12" s="9">
        <f>+U12*D12</f>
        <v>310905</v>
      </c>
      <c r="W12" s="9">
        <f t="shared" si="8"/>
        <v>3000</v>
      </c>
      <c r="X12" s="9">
        <v>4000</v>
      </c>
      <c r="Y12" s="7">
        <v>0</v>
      </c>
      <c r="Z12" s="9">
        <f t="shared" si="9"/>
        <v>0</v>
      </c>
      <c r="AA12" s="9">
        <f t="shared" si="10"/>
        <v>4000</v>
      </c>
      <c r="AB12" s="9">
        <f>+AA12*D12</f>
        <v>564000</v>
      </c>
      <c r="AC12" s="9">
        <f t="shared" si="11"/>
        <v>1100</v>
      </c>
      <c r="AD12" s="9">
        <v>4998</v>
      </c>
      <c r="AE12" s="7">
        <v>0.05</v>
      </c>
      <c r="AF12" s="9">
        <f t="shared" si="12"/>
        <v>249.9</v>
      </c>
      <c r="AG12" s="9">
        <f t="shared" si="13"/>
        <v>5247.9</v>
      </c>
      <c r="AH12" s="9">
        <f>+AG12*D12</f>
        <v>739953.89999999991</v>
      </c>
      <c r="AI12" s="9">
        <f t="shared" si="14"/>
        <v>102</v>
      </c>
      <c r="AJ12" s="9">
        <v>5100</v>
      </c>
      <c r="AK12" s="7">
        <v>0.05</v>
      </c>
      <c r="AL12" s="9">
        <f t="shared" si="15"/>
        <v>255</v>
      </c>
      <c r="AM12" s="9">
        <f t="shared" si="16"/>
        <v>5355</v>
      </c>
      <c r="AN12" s="9">
        <f>+AM12*D12</f>
        <v>755055</v>
      </c>
      <c r="AO12" s="9">
        <f t="shared" si="17"/>
        <v>0</v>
      </c>
    </row>
    <row r="13" spans="1:41" ht="13.5" thickBot="1" x14ac:dyDescent="0.25">
      <c r="A13" s="4">
        <v>10</v>
      </c>
      <c r="B13" s="5" t="s">
        <v>22</v>
      </c>
      <c r="C13" s="6" t="s">
        <v>11</v>
      </c>
      <c r="D13" s="6">
        <v>282</v>
      </c>
      <c r="E13" s="9">
        <v>5100</v>
      </c>
      <c r="F13" s="9">
        <v>3800</v>
      </c>
      <c r="G13" s="7">
        <v>0</v>
      </c>
      <c r="H13" s="9">
        <f t="shared" si="0"/>
        <v>0</v>
      </c>
      <c r="I13" s="9">
        <f t="shared" si="1"/>
        <v>3800</v>
      </c>
      <c r="J13" s="9">
        <f>+I13*D13</f>
        <v>1071600</v>
      </c>
      <c r="K13" s="9">
        <f t="shared" si="2"/>
        <v>1300</v>
      </c>
      <c r="L13" s="9">
        <v>3672</v>
      </c>
      <c r="M13" s="7">
        <v>0</v>
      </c>
      <c r="N13" s="9">
        <f t="shared" si="3"/>
        <v>0</v>
      </c>
      <c r="O13" s="9">
        <f t="shared" si="4"/>
        <v>3672</v>
      </c>
      <c r="P13" s="9">
        <f>+O13*D13</f>
        <v>1035504</v>
      </c>
      <c r="Q13" s="9">
        <f t="shared" si="5"/>
        <v>1428</v>
      </c>
      <c r="R13" s="9">
        <v>4600</v>
      </c>
      <c r="S13" s="7">
        <v>0</v>
      </c>
      <c r="T13" s="9">
        <f t="shared" si="6"/>
        <v>0</v>
      </c>
      <c r="U13" s="9">
        <f t="shared" si="7"/>
        <v>4600</v>
      </c>
      <c r="V13" s="9">
        <f>+U13*D13</f>
        <v>1297200</v>
      </c>
      <c r="W13" s="9">
        <f t="shared" si="8"/>
        <v>500</v>
      </c>
      <c r="X13" s="9">
        <v>5000</v>
      </c>
      <c r="Y13" s="7">
        <v>0</v>
      </c>
      <c r="Z13" s="9">
        <f t="shared" si="9"/>
        <v>0</v>
      </c>
      <c r="AA13" s="9">
        <f t="shared" si="10"/>
        <v>5000</v>
      </c>
      <c r="AB13" s="9">
        <f>+AA13*D13</f>
        <v>1410000</v>
      </c>
      <c r="AC13" s="9">
        <f t="shared" si="11"/>
        <v>100</v>
      </c>
      <c r="AD13" s="9">
        <v>4998</v>
      </c>
      <c r="AE13" s="7">
        <v>0</v>
      </c>
      <c r="AF13" s="9">
        <f t="shared" si="12"/>
        <v>0</v>
      </c>
      <c r="AG13" s="9">
        <f t="shared" si="13"/>
        <v>4998</v>
      </c>
      <c r="AH13" s="9">
        <f>+AG13*D13</f>
        <v>1409436</v>
      </c>
      <c r="AI13" s="9">
        <f t="shared" si="14"/>
        <v>102</v>
      </c>
      <c r="AJ13" s="9">
        <v>4990</v>
      </c>
      <c r="AK13" s="7">
        <v>0</v>
      </c>
      <c r="AL13" s="9">
        <f t="shared" si="15"/>
        <v>0</v>
      </c>
      <c r="AM13" s="9">
        <f t="shared" si="16"/>
        <v>4990</v>
      </c>
      <c r="AN13" s="9">
        <f>+AM13*D13</f>
        <v>1407180</v>
      </c>
      <c r="AO13" s="9">
        <f t="shared" si="17"/>
        <v>110</v>
      </c>
    </row>
    <row r="14" spans="1:41" ht="13.5" thickBot="1" x14ac:dyDescent="0.25">
      <c r="A14" s="4">
        <v>11</v>
      </c>
      <c r="B14" s="5" t="s">
        <v>23</v>
      </c>
      <c r="C14" s="6" t="s">
        <v>11</v>
      </c>
      <c r="D14" s="6">
        <v>282</v>
      </c>
      <c r="E14" s="9">
        <v>4800</v>
      </c>
      <c r="F14" s="9">
        <v>2375</v>
      </c>
      <c r="G14" s="7">
        <v>0.05</v>
      </c>
      <c r="H14" s="9">
        <f t="shared" si="0"/>
        <v>118.75</v>
      </c>
      <c r="I14" s="9">
        <f t="shared" si="1"/>
        <v>2493.75</v>
      </c>
      <c r="J14" s="9">
        <f>+I14*D14</f>
        <v>703237.5</v>
      </c>
      <c r="K14" s="9">
        <f t="shared" si="2"/>
        <v>2425</v>
      </c>
      <c r="L14" s="9">
        <v>3456</v>
      </c>
      <c r="M14" s="7">
        <v>0.05</v>
      </c>
      <c r="N14" s="9">
        <f t="shared" si="3"/>
        <v>172.8</v>
      </c>
      <c r="O14" s="9">
        <f t="shared" si="4"/>
        <v>3628.8</v>
      </c>
      <c r="P14" s="9">
        <f>+O14*D14</f>
        <v>1023321.6000000001</v>
      </c>
      <c r="Q14" s="9">
        <f t="shared" si="5"/>
        <v>1344</v>
      </c>
      <c r="R14" s="9">
        <v>1700</v>
      </c>
      <c r="S14" s="7">
        <v>0.05</v>
      </c>
      <c r="T14" s="9">
        <f t="shared" si="6"/>
        <v>85</v>
      </c>
      <c r="U14" s="9">
        <f t="shared" si="7"/>
        <v>1785</v>
      </c>
      <c r="V14" s="9">
        <f>+U14*D14</f>
        <v>503370</v>
      </c>
      <c r="W14" s="9">
        <f t="shared" si="8"/>
        <v>3100</v>
      </c>
      <c r="X14" s="9">
        <v>4000</v>
      </c>
      <c r="Y14" s="7">
        <v>0</v>
      </c>
      <c r="Z14" s="9">
        <f t="shared" si="9"/>
        <v>0</v>
      </c>
      <c r="AA14" s="9">
        <f t="shared" si="10"/>
        <v>4000</v>
      </c>
      <c r="AB14" s="9">
        <f>+AA14*D14</f>
        <v>1128000</v>
      </c>
      <c r="AC14" s="9">
        <f t="shared" si="11"/>
        <v>800</v>
      </c>
      <c r="AD14" s="9">
        <v>4704</v>
      </c>
      <c r="AE14" s="7">
        <v>0.05</v>
      </c>
      <c r="AF14" s="9">
        <f t="shared" si="12"/>
        <v>235.20000000000002</v>
      </c>
      <c r="AG14" s="9">
        <f t="shared" si="13"/>
        <v>4939.2</v>
      </c>
      <c r="AH14" s="9">
        <f>+AG14*D14</f>
        <v>1392854.4</v>
      </c>
      <c r="AI14" s="9">
        <f t="shared" si="14"/>
        <v>96</v>
      </c>
      <c r="AJ14" s="9">
        <v>4690</v>
      </c>
      <c r="AK14" s="7">
        <v>0.05</v>
      </c>
      <c r="AL14" s="9">
        <f t="shared" si="15"/>
        <v>234.5</v>
      </c>
      <c r="AM14" s="9">
        <f t="shared" si="16"/>
        <v>4924.5</v>
      </c>
      <c r="AN14" s="9">
        <f>+AM14*D14</f>
        <v>1388709</v>
      </c>
      <c r="AO14" s="9">
        <f t="shared" si="17"/>
        <v>110</v>
      </c>
    </row>
    <row r="15" spans="1:41" ht="13.5" thickBot="1" x14ac:dyDescent="0.25">
      <c r="A15" s="4">
        <v>12</v>
      </c>
      <c r="B15" s="5" t="s">
        <v>24</v>
      </c>
      <c r="C15" s="6" t="s">
        <v>11</v>
      </c>
      <c r="D15" s="6">
        <v>282</v>
      </c>
      <c r="E15" s="9">
        <v>6400</v>
      </c>
      <c r="F15" s="9">
        <v>3705</v>
      </c>
      <c r="G15" s="7">
        <v>0.05</v>
      </c>
      <c r="H15" s="9">
        <f t="shared" si="0"/>
        <v>185.25</v>
      </c>
      <c r="I15" s="9">
        <f t="shared" si="1"/>
        <v>3890.25</v>
      </c>
      <c r="J15" s="9">
        <f>+I15*D15</f>
        <v>1097050.5</v>
      </c>
      <c r="K15" s="9">
        <f t="shared" si="2"/>
        <v>2695</v>
      </c>
      <c r="L15" s="9">
        <v>4608</v>
      </c>
      <c r="M15" s="7">
        <v>0.05</v>
      </c>
      <c r="N15" s="9">
        <f t="shared" si="3"/>
        <v>230.4</v>
      </c>
      <c r="O15" s="9">
        <f t="shared" si="4"/>
        <v>4838.3999999999996</v>
      </c>
      <c r="P15" s="9">
        <f>+O15*D15</f>
        <v>1364428.7999999998</v>
      </c>
      <c r="Q15" s="9">
        <f t="shared" si="5"/>
        <v>1792</v>
      </c>
      <c r="R15" s="9">
        <v>1700</v>
      </c>
      <c r="S15" s="7">
        <v>0.05</v>
      </c>
      <c r="T15" s="9">
        <f t="shared" si="6"/>
        <v>85</v>
      </c>
      <c r="U15" s="9">
        <f t="shared" si="7"/>
        <v>1785</v>
      </c>
      <c r="V15" s="9">
        <f>+U15*D15</f>
        <v>503370</v>
      </c>
      <c r="W15" s="9">
        <f t="shared" si="8"/>
        <v>4700</v>
      </c>
      <c r="X15" s="9">
        <v>6000</v>
      </c>
      <c r="Y15" s="7">
        <v>0</v>
      </c>
      <c r="Z15" s="9">
        <f t="shared" si="9"/>
        <v>0</v>
      </c>
      <c r="AA15" s="9">
        <f t="shared" si="10"/>
        <v>6000</v>
      </c>
      <c r="AB15" s="9">
        <f>+AA15*D15</f>
        <v>1692000</v>
      </c>
      <c r="AC15" s="9">
        <f t="shared" si="11"/>
        <v>400</v>
      </c>
      <c r="AD15" s="9">
        <v>6272</v>
      </c>
      <c r="AE15" s="7">
        <v>0.05</v>
      </c>
      <c r="AF15" s="9">
        <f t="shared" si="12"/>
        <v>313.60000000000002</v>
      </c>
      <c r="AG15" s="9">
        <f t="shared" si="13"/>
        <v>6585.6</v>
      </c>
      <c r="AH15" s="9">
        <f>+AG15*D15</f>
        <v>1857139.2000000002</v>
      </c>
      <c r="AI15" s="9">
        <f t="shared" si="14"/>
        <v>128</v>
      </c>
      <c r="AJ15" s="9">
        <v>6290</v>
      </c>
      <c r="AK15" s="7">
        <v>0.05</v>
      </c>
      <c r="AL15" s="9">
        <f t="shared" si="15"/>
        <v>314.5</v>
      </c>
      <c r="AM15" s="9">
        <f t="shared" si="16"/>
        <v>6604.5</v>
      </c>
      <c r="AN15" s="9">
        <f>+AM15*D15</f>
        <v>1862469</v>
      </c>
      <c r="AO15" s="9">
        <f t="shared" si="17"/>
        <v>110</v>
      </c>
    </row>
    <row r="16" spans="1:41" ht="13.5" thickBot="1" x14ac:dyDescent="0.25">
      <c r="A16" s="4">
        <v>13</v>
      </c>
      <c r="B16" s="5" t="s">
        <v>25</v>
      </c>
      <c r="C16" s="6" t="s">
        <v>11</v>
      </c>
      <c r="D16" s="6">
        <v>282</v>
      </c>
      <c r="E16" s="9">
        <v>19200</v>
      </c>
      <c r="F16" s="9">
        <v>12350</v>
      </c>
      <c r="G16" s="7">
        <v>0.05</v>
      </c>
      <c r="H16" s="9">
        <f t="shared" si="0"/>
        <v>617.5</v>
      </c>
      <c r="I16" s="9">
        <f t="shared" si="1"/>
        <v>12967.5</v>
      </c>
      <c r="J16" s="9">
        <f>+I16*D16</f>
        <v>3656835</v>
      </c>
      <c r="K16" s="9">
        <f t="shared" si="2"/>
        <v>6850</v>
      </c>
      <c r="L16" s="9">
        <v>13824</v>
      </c>
      <c r="M16" s="7">
        <v>0.05</v>
      </c>
      <c r="N16" s="9">
        <f t="shared" si="3"/>
        <v>691.2</v>
      </c>
      <c r="O16" s="9">
        <f t="shared" si="4"/>
        <v>14515.2</v>
      </c>
      <c r="P16" s="9">
        <f>+O16*D16</f>
        <v>4093286.4000000004</v>
      </c>
      <c r="Q16" s="9">
        <f t="shared" si="5"/>
        <v>5376</v>
      </c>
      <c r="R16" s="9">
        <v>9800</v>
      </c>
      <c r="S16" s="7">
        <v>0.05</v>
      </c>
      <c r="T16" s="9">
        <f t="shared" si="6"/>
        <v>490</v>
      </c>
      <c r="U16" s="9">
        <f t="shared" si="7"/>
        <v>10290</v>
      </c>
      <c r="V16" s="9">
        <f>+U16*D16</f>
        <v>2901780</v>
      </c>
      <c r="W16" s="9">
        <f t="shared" si="8"/>
        <v>9400</v>
      </c>
      <c r="X16" s="9">
        <v>19000</v>
      </c>
      <c r="Y16" s="7">
        <v>0</v>
      </c>
      <c r="Z16" s="9">
        <f t="shared" si="9"/>
        <v>0</v>
      </c>
      <c r="AA16" s="9">
        <f t="shared" si="10"/>
        <v>19000</v>
      </c>
      <c r="AB16" s="9">
        <f>+AA16*D16</f>
        <v>5358000</v>
      </c>
      <c r="AC16" s="9">
        <f t="shared" si="11"/>
        <v>200</v>
      </c>
      <c r="AD16" s="9">
        <v>18816</v>
      </c>
      <c r="AE16" s="7">
        <v>0.05</v>
      </c>
      <c r="AF16" s="9">
        <f t="shared" si="12"/>
        <v>940.80000000000007</v>
      </c>
      <c r="AG16" s="9">
        <f t="shared" si="13"/>
        <v>19756.8</v>
      </c>
      <c r="AH16" s="9">
        <f>+AG16*D16</f>
        <v>5571417.5999999996</v>
      </c>
      <c r="AI16" s="9">
        <f t="shared" si="14"/>
        <v>384</v>
      </c>
      <c r="AJ16" s="9">
        <v>18500</v>
      </c>
      <c r="AK16" s="7">
        <v>0.05</v>
      </c>
      <c r="AL16" s="9">
        <f t="shared" si="15"/>
        <v>925</v>
      </c>
      <c r="AM16" s="9">
        <f t="shared" si="16"/>
        <v>19425</v>
      </c>
      <c r="AN16" s="9">
        <f>+AM16*D16</f>
        <v>5477850</v>
      </c>
      <c r="AO16" s="9">
        <f t="shared" si="17"/>
        <v>700</v>
      </c>
    </row>
    <row r="17" spans="1:41" ht="13.5" thickBot="1" x14ac:dyDescent="0.25">
      <c r="A17" s="4">
        <v>14</v>
      </c>
      <c r="B17" s="5" t="s">
        <v>26</v>
      </c>
      <c r="C17" s="6" t="s">
        <v>11</v>
      </c>
      <c r="D17" s="6">
        <v>142</v>
      </c>
      <c r="E17" s="9">
        <v>22800</v>
      </c>
      <c r="F17" s="9">
        <v>18050</v>
      </c>
      <c r="G17" s="7">
        <v>0.05</v>
      </c>
      <c r="H17" s="9">
        <f t="shared" si="0"/>
        <v>902.5</v>
      </c>
      <c r="I17" s="9">
        <f t="shared" si="1"/>
        <v>18952.5</v>
      </c>
      <c r="J17" s="9">
        <f>+I17*D17</f>
        <v>2691255</v>
      </c>
      <c r="K17" s="9">
        <f t="shared" si="2"/>
        <v>4750</v>
      </c>
      <c r="L17" s="9">
        <v>16416</v>
      </c>
      <c r="M17" s="7">
        <v>0.05</v>
      </c>
      <c r="N17" s="9">
        <f t="shared" si="3"/>
        <v>820.80000000000007</v>
      </c>
      <c r="O17" s="9">
        <f t="shared" si="4"/>
        <v>17236.8</v>
      </c>
      <c r="P17" s="9">
        <f>+O17*D17</f>
        <v>2447625.6</v>
      </c>
      <c r="Q17" s="9">
        <f t="shared" si="5"/>
        <v>6384</v>
      </c>
      <c r="R17" s="9">
        <v>24500</v>
      </c>
      <c r="S17" s="7">
        <v>0.05</v>
      </c>
      <c r="T17" s="9">
        <f t="shared" si="6"/>
        <v>1225</v>
      </c>
      <c r="U17" s="9">
        <f t="shared" si="7"/>
        <v>25725</v>
      </c>
      <c r="V17" s="9">
        <f>+U17*D17</f>
        <v>3652950</v>
      </c>
      <c r="W17" s="39">
        <f t="shared" si="8"/>
        <v>-1700</v>
      </c>
      <c r="X17" s="23">
        <v>22000</v>
      </c>
      <c r="Y17" s="24">
        <v>0</v>
      </c>
      <c r="Z17" s="23">
        <f t="shared" si="9"/>
        <v>0</v>
      </c>
      <c r="AA17" s="23">
        <f t="shared" si="10"/>
        <v>22000</v>
      </c>
      <c r="AB17" s="23">
        <f>+AA17*D17</f>
        <v>3124000</v>
      </c>
      <c r="AC17" s="23">
        <f t="shared" si="11"/>
        <v>800</v>
      </c>
      <c r="AD17" s="9">
        <v>22344</v>
      </c>
      <c r="AE17" s="7">
        <v>0.05</v>
      </c>
      <c r="AF17" s="9">
        <f t="shared" si="12"/>
        <v>1117.2</v>
      </c>
      <c r="AG17" s="9">
        <f t="shared" si="13"/>
        <v>23461.200000000001</v>
      </c>
      <c r="AH17" s="9">
        <f>+AG17*D17</f>
        <v>3331490.4</v>
      </c>
      <c r="AI17" s="9">
        <f t="shared" si="14"/>
        <v>456</v>
      </c>
      <c r="AJ17" s="9">
        <v>22800</v>
      </c>
      <c r="AK17" s="7">
        <v>0.05</v>
      </c>
      <c r="AL17" s="9">
        <f t="shared" si="15"/>
        <v>1140</v>
      </c>
      <c r="AM17" s="9">
        <f t="shared" si="16"/>
        <v>23940</v>
      </c>
      <c r="AN17" s="9">
        <f>+AM17*D17</f>
        <v>3399480</v>
      </c>
      <c r="AO17" s="9">
        <f t="shared" si="17"/>
        <v>0</v>
      </c>
    </row>
    <row r="18" spans="1:41" ht="26.25" thickBot="1" x14ac:dyDescent="0.25">
      <c r="A18" s="4">
        <v>15</v>
      </c>
      <c r="B18" s="5" t="s">
        <v>27</v>
      </c>
      <c r="C18" s="6" t="s">
        <v>28</v>
      </c>
      <c r="D18" s="6">
        <v>282</v>
      </c>
      <c r="E18" s="9">
        <v>23400</v>
      </c>
      <c r="F18" s="9">
        <v>15000</v>
      </c>
      <c r="G18" s="7">
        <v>0</v>
      </c>
      <c r="H18" s="9">
        <f t="shared" si="0"/>
        <v>0</v>
      </c>
      <c r="I18" s="9">
        <f t="shared" si="1"/>
        <v>15000</v>
      </c>
      <c r="J18" s="9">
        <f>+I18*D18</f>
        <v>4230000</v>
      </c>
      <c r="K18" s="9">
        <f t="shared" si="2"/>
        <v>8400</v>
      </c>
      <c r="L18" s="9">
        <v>16848</v>
      </c>
      <c r="M18" s="7">
        <v>0</v>
      </c>
      <c r="N18" s="9">
        <f t="shared" si="3"/>
        <v>0</v>
      </c>
      <c r="O18" s="9">
        <f t="shared" si="4"/>
        <v>16848</v>
      </c>
      <c r="P18" s="9">
        <f>+O18*D18</f>
        <v>4751136</v>
      </c>
      <c r="Q18" s="9">
        <f t="shared" si="5"/>
        <v>6552</v>
      </c>
      <c r="R18" s="9">
        <v>22000</v>
      </c>
      <c r="S18" s="7">
        <v>0</v>
      </c>
      <c r="T18" s="9">
        <f t="shared" si="6"/>
        <v>0</v>
      </c>
      <c r="U18" s="9">
        <f t="shared" si="7"/>
        <v>22000</v>
      </c>
      <c r="V18" s="9">
        <f>+U18*D18</f>
        <v>6204000</v>
      </c>
      <c r="W18" s="9">
        <f t="shared" si="8"/>
        <v>1400</v>
      </c>
      <c r="X18" s="9">
        <v>23000</v>
      </c>
      <c r="Y18" s="7">
        <v>0</v>
      </c>
      <c r="Z18" s="9">
        <f t="shared" si="9"/>
        <v>0</v>
      </c>
      <c r="AA18" s="9">
        <f t="shared" si="10"/>
        <v>23000</v>
      </c>
      <c r="AB18" s="9">
        <f>+AA18*D18</f>
        <v>6486000</v>
      </c>
      <c r="AC18" s="9">
        <f t="shared" si="11"/>
        <v>400</v>
      </c>
      <c r="AD18" s="9">
        <v>22932</v>
      </c>
      <c r="AE18" s="7">
        <v>0</v>
      </c>
      <c r="AF18" s="9">
        <f t="shared" si="12"/>
        <v>0</v>
      </c>
      <c r="AG18" s="9">
        <f t="shared" si="13"/>
        <v>22932</v>
      </c>
      <c r="AH18" s="9">
        <f>+AG18*D18</f>
        <v>6466824</v>
      </c>
      <c r="AI18" s="9">
        <f t="shared" si="14"/>
        <v>468</v>
      </c>
      <c r="AJ18" s="9">
        <v>23000</v>
      </c>
      <c r="AK18" s="7">
        <v>0</v>
      </c>
      <c r="AL18" s="9">
        <f t="shared" si="15"/>
        <v>0</v>
      </c>
      <c r="AM18" s="9">
        <f t="shared" si="16"/>
        <v>23000</v>
      </c>
      <c r="AN18" s="9">
        <f>+AM18*D18</f>
        <v>6486000</v>
      </c>
      <c r="AO18" s="9">
        <f t="shared" si="17"/>
        <v>400</v>
      </c>
    </row>
    <row r="19" spans="1:41" ht="26.25" thickBot="1" x14ac:dyDescent="0.25">
      <c r="A19" s="4">
        <v>16</v>
      </c>
      <c r="B19" s="5" t="s">
        <v>29</v>
      </c>
      <c r="C19" s="6" t="s">
        <v>30</v>
      </c>
      <c r="D19" s="6">
        <v>141</v>
      </c>
      <c r="E19" s="9">
        <v>6000</v>
      </c>
      <c r="F19" s="9">
        <v>5670</v>
      </c>
      <c r="G19" s="7">
        <v>0.19</v>
      </c>
      <c r="H19" s="9">
        <f t="shared" si="0"/>
        <v>1077.3</v>
      </c>
      <c r="I19" s="9">
        <f t="shared" si="1"/>
        <v>6747.3</v>
      </c>
      <c r="J19" s="9">
        <f>+I19*D19</f>
        <v>951369.3</v>
      </c>
      <c r="K19" s="9">
        <f t="shared" si="2"/>
        <v>330</v>
      </c>
      <c r="L19" s="9">
        <v>4320</v>
      </c>
      <c r="M19" s="7">
        <v>0.19</v>
      </c>
      <c r="N19" s="9">
        <f t="shared" si="3"/>
        <v>820.8</v>
      </c>
      <c r="O19" s="9">
        <f t="shared" si="4"/>
        <v>5140.8</v>
      </c>
      <c r="P19" s="9">
        <f>+O19*D19</f>
        <v>724852.8</v>
      </c>
      <c r="Q19" s="9">
        <f t="shared" si="5"/>
        <v>1680</v>
      </c>
      <c r="R19" s="9">
        <v>2500</v>
      </c>
      <c r="S19" s="7">
        <v>0.19</v>
      </c>
      <c r="T19" s="9">
        <f t="shared" si="6"/>
        <v>475</v>
      </c>
      <c r="U19" s="9">
        <f t="shared" si="7"/>
        <v>2975</v>
      </c>
      <c r="V19" s="9">
        <f>+U19*D19</f>
        <v>419475</v>
      </c>
      <c r="W19" s="9">
        <f t="shared" si="8"/>
        <v>3500</v>
      </c>
      <c r="X19" s="9">
        <v>5000</v>
      </c>
      <c r="Y19" s="7">
        <v>0</v>
      </c>
      <c r="Z19" s="9">
        <f t="shared" si="9"/>
        <v>0</v>
      </c>
      <c r="AA19" s="9">
        <f t="shared" si="10"/>
        <v>5000</v>
      </c>
      <c r="AB19" s="9">
        <f>+AA19*D19</f>
        <v>705000</v>
      </c>
      <c r="AC19" s="9">
        <f t="shared" si="11"/>
        <v>1000</v>
      </c>
      <c r="AD19" s="9">
        <v>5880</v>
      </c>
      <c r="AE19" s="7">
        <v>0.19</v>
      </c>
      <c r="AF19" s="9">
        <f t="shared" si="12"/>
        <v>1117.2</v>
      </c>
      <c r="AG19" s="9">
        <f t="shared" si="13"/>
        <v>6997.2</v>
      </c>
      <c r="AH19" s="9">
        <f>+AG19*D19</f>
        <v>986605.2</v>
      </c>
      <c r="AI19" s="9">
        <f t="shared" si="14"/>
        <v>120</v>
      </c>
      <c r="AJ19" s="9">
        <v>5900</v>
      </c>
      <c r="AK19" s="7">
        <v>0.19</v>
      </c>
      <c r="AL19" s="9">
        <f t="shared" si="15"/>
        <v>1121</v>
      </c>
      <c r="AM19" s="9">
        <f t="shared" si="16"/>
        <v>7021</v>
      </c>
      <c r="AN19" s="9">
        <f>+AM19*D19</f>
        <v>989961</v>
      </c>
      <c r="AO19" s="9">
        <f t="shared" si="17"/>
        <v>100</v>
      </c>
    </row>
    <row r="20" spans="1:41" ht="13.5" thickBot="1" x14ac:dyDescent="0.25">
      <c r="A20" s="4">
        <v>17</v>
      </c>
      <c r="B20" s="5" t="s">
        <v>31</v>
      </c>
      <c r="C20" s="6" t="s">
        <v>11</v>
      </c>
      <c r="D20" s="6">
        <v>282</v>
      </c>
      <c r="E20" s="9">
        <v>2100</v>
      </c>
      <c r="F20" s="9">
        <v>2080</v>
      </c>
      <c r="G20" s="7">
        <v>0</v>
      </c>
      <c r="H20" s="9">
        <f t="shared" si="0"/>
        <v>0</v>
      </c>
      <c r="I20" s="9">
        <f t="shared" si="1"/>
        <v>2080</v>
      </c>
      <c r="J20" s="9">
        <f>+I20*D20</f>
        <v>586560</v>
      </c>
      <c r="K20" s="9">
        <f t="shared" si="2"/>
        <v>20</v>
      </c>
      <c r="L20" s="9">
        <v>1512</v>
      </c>
      <c r="M20" s="7">
        <v>0</v>
      </c>
      <c r="N20" s="9">
        <f t="shared" si="3"/>
        <v>0</v>
      </c>
      <c r="O20" s="9">
        <f t="shared" si="4"/>
        <v>1512</v>
      </c>
      <c r="P20" s="9">
        <f>+O20*D20</f>
        <v>426384</v>
      </c>
      <c r="Q20" s="9">
        <f t="shared" si="5"/>
        <v>588</v>
      </c>
      <c r="R20" s="9">
        <v>2050</v>
      </c>
      <c r="S20" s="7">
        <v>0</v>
      </c>
      <c r="T20" s="9">
        <f t="shared" si="6"/>
        <v>0</v>
      </c>
      <c r="U20" s="9">
        <f t="shared" si="7"/>
        <v>2050</v>
      </c>
      <c r="V20" s="9">
        <f>+U20*D20</f>
        <v>578100</v>
      </c>
      <c r="W20" s="9">
        <f t="shared" si="8"/>
        <v>50</v>
      </c>
      <c r="X20" s="9">
        <v>2000</v>
      </c>
      <c r="Y20" s="7">
        <v>0</v>
      </c>
      <c r="Z20" s="9">
        <f t="shared" si="9"/>
        <v>0</v>
      </c>
      <c r="AA20" s="9">
        <f t="shared" si="10"/>
        <v>2000</v>
      </c>
      <c r="AB20" s="9">
        <f>+AA20*D20</f>
        <v>564000</v>
      </c>
      <c r="AC20" s="9">
        <f t="shared" si="11"/>
        <v>100</v>
      </c>
      <c r="AD20" s="9">
        <v>2058</v>
      </c>
      <c r="AE20" s="7">
        <v>0</v>
      </c>
      <c r="AF20" s="9">
        <f t="shared" si="12"/>
        <v>0</v>
      </c>
      <c r="AG20" s="9">
        <f t="shared" si="13"/>
        <v>2058</v>
      </c>
      <c r="AH20" s="9">
        <f>+AG20*D20</f>
        <v>580356</v>
      </c>
      <c r="AI20" s="9">
        <f t="shared" si="14"/>
        <v>42</v>
      </c>
      <c r="AJ20" s="9">
        <v>2000</v>
      </c>
      <c r="AK20" s="7">
        <v>0</v>
      </c>
      <c r="AL20" s="9">
        <f t="shared" si="15"/>
        <v>0</v>
      </c>
      <c r="AM20" s="9">
        <f t="shared" si="16"/>
        <v>2000</v>
      </c>
      <c r="AN20" s="9">
        <f>+AM20*D20</f>
        <v>564000</v>
      </c>
      <c r="AO20" s="9">
        <f t="shared" si="17"/>
        <v>100</v>
      </c>
    </row>
    <row r="21" spans="1:41" ht="26.25" thickBot="1" x14ac:dyDescent="0.25">
      <c r="A21" s="4">
        <v>18</v>
      </c>
      <c r="B21" s="5" t="s">
        <v>32</v>
      </c>
      <c r="C21" s="6" t="s">
        <v>33</v>
      </c>
      <c r="D21" s="6">
        <v>141</v>
      </c>
      <c r="E21" s="9">
        <v>11500</v>
      </c>
      <c r="F21" s="9">
        <v>7290</v>
      </c>
      <c r="G21" s="7">
        <v>0.19</v>
      </c>
      <c r="H21" s="9">
        <f t="shared" si="0"/>
        <v>1385.1</v>
      </c>
      <c r="I21" s="9">
        <f t="shared" si="1"/>
        <v>8675.1</v>
      </c>
      <c r="J21" s="9">
        <f>+I21*D21</f>
        <v>1223189.1000000001</v>
      </c>
      <c r="K21" s="9">
        <f t="shared" si="2"/>
        <v>4210</v>
      </c>
      <c r="L21" s="9">
        <v>8280</v>
      </c>
      <c r="M21" s="7">
        <v>0.19</v>
      </c>
      <c r="N21" s="9">
        <f t="shared" si="3"/>
        <v>1573.2</v>
      </c>
      <c r="O21" s="9">
        <f t="shared" si="4"/>
        <v>9853.2000000000007</v>
      </c>
      <c r="P21" s="9">
        <f>+O21*D21</f>
        <v>1389301.2000000002</v>
      </c>
      <c r="Q21" s="9">
        <f t="shared" si="5"/>
        <v>3220</v>
      </c>
      <c r="R21" s="9">
        <v>9900</v>
      </c>
      <c r="S21" s="7">
        <v>0.19</v>
      </c>
      <c r="T21" s="9">
        <f t="shared" si="6"/>
        <v>1881</v>
      </c>
      <c r="U21" s="9">
        <f t="shared" si="7"/>
        <v>11781</v>
      </c>
      <c r="V21" s="9">
        <f>+U21*D21</f>
        <v>1661121</v>
      </c>
      <c r="W21" s="9">
        <f t="shared" si="8"/>
        <v>1600</v>
      </c>
      <c r="X21" s="9">
        <v>10000</v>
      </c>
      <c r="Y21" s="7">
        <v>0</v>
      </c>
      <c r="Z21" s="9">
        <f t="shared" si="9"/>
        <v>0</v>
      </c>
      <c r="AA21" s="9">
        <f t="shared" si="10"/>
        <v>10000</v>
      </c>
      <c r="AB21" s="9">
        <f>+AA21*D21</f>
        <v>1410000</v>
      </c>
      <c r="AC21" s="9">
        <f t="shared" si="11"/>
        <v>1500</v>
      </c>
      <c r="AD21" s="9">
        <v>11270</v>
      </c>
      <c r="AE21" s="7">
        <v>0.19</v>
      </c>
      <c r="AF21" s="9">
        <f t="shared" si="12"/>
        <v>2141.3000000000002</v>
      </c>
      <c r="AG21" s="9">
        <f t="shared" si="13"/>
        <v>13411.3</v>
      </c>
      <c r="AH21" s="9">
        <f>+AG21*D21</f>
        <v>1890993.2999999998</v>
      </c>
      <c r="AI21" s="9">
        <f t="shared" si="14"/>
        <v>230</v>
      </c>
      <c r="AJ21" s="9">
        <v>11500</v>
      </c>
      <c r="AK21" s="7">
        <v>0.19</v>
      </c>
      <c r="AL21" s="9">
        <f t="shared" si="15"/>
        <v>2185</v>
      </c>
      <c r="AM21" s="9">
        <f t="shared" si="16"/>
        <v>13685</v>
      </c>
      <c r="AN21" s="9">
        <f>+AM21*D21</f>
        <v>1929585</v>
      </c>
      <c r="AO21" s="9">
        <f t="shared" si="17"/>
        <v>0</v>
      </c>
    </row>
    <row r="22" spans="1:41" ht="26.25" thickBot="1" x14ac:dyDescent="0.25">
      <c r="A22" s="4">
        <v>19</v>
      </c>
      <c r="B22" s="5" t="s">
        <v>34</v>
      </c>
      <c r="C22" s="6" t="s">
        <v>35</v>
      </c>
      <c r="D22" s="6">
        <v>282</v>
      </c>
      <c r="E22" s="9">
        <v>12400</v>
      </c>
      <c r="F22" s="9">
        <v>11340</v>
      </c>
      <c r="G22" s="7">
        <v>0.19</v>
      </c>
      <c r="H22" s="9">
        <f t="shared" si="0"/>
        <v>2154.6</v>
      </c>
      <c r="I22" s="9">
        <f t="shared" si="1"/>
        <v>13494.6</v>
      </c>
      <c r="J22" s="9">
        <f>+I22*D22</f>
        <v>3805477.2</v>
      </c>
      <c r="K22" s="9">
        <f t="shared" si="2"/>
        <v>1060</v>
      </c>
      <c r="L22" s="9">
        <v>8928</v>
      </c>
      <c r="M22" s="7">
        <v>0.19</v>
      </c>
      <c r="N22" s="9">
        <f t="shared" si="3"/>
        <v>1696.32</v>
      </c>
      <c r="O22" s="9">
        <f t="shared" si="4"/>
        <v>10624.32</v>
      </c>
      <c r="P22" s="9">
        <f>+O22*D22</f>
        <v>2996058.2399999998</v>
      </c>
      <c r="Q22" s="9">
        <f t="shared" si="5"/>
        <v>3472</v>
      </c>
      <c r="R22" s="9">
        <v>10500</v>
      </c>
      <c r="S22" s="7">
        <v>0.19</v>
      </c>
      <c r="T22" s="9">
        <f t="shared" si="6"/>
        <v>1995</v>
      </c>
      <c r="U22" s="9">
        <f t="shared" si="7"/>
        <v>12495</v>
      </c>
      <c r="V22" s="9">
        <f>+U22*D22</f>
        <v>3523590</v>
      </c>
      <c r="W22" s="9">
        <f t="shared" si="8"/>
        <v>1900</v>
      </c>
      <c r="X22" s="9">
        <v>12000</v>
      </c>
      <c r="Y22" s="7">
        <v>0</v>
      </c>
      <c r="Z22" s="9">
        <f t="shared" si="9"/>
        <v>0</v>
      </c>
      <c r="AA22" s="9">
        <f t="shared" si="10"/>
        <v>12000</v>
      </c>
      <c r="AB22" s="9">
        <f>+AA22*D22</f>
        <v>3384000</v>
      </c>
      <c r="AC22" s="9">
        <f t="shared" si="11"/>
        <v>400</v>
      </c>
      <c r="AD22" s="9">
        <v>12152</v>
      </c>
      <c r="AE22" s="7">
        <v>0.19</v>
      </c>
      <c r="AF22" s="9">
        <f t="shared" si="12"/>
        <v>2308.88</v>
      </c>
      <c r="AG22" s="9">
        <f t="shared" si="13"/>
        <v>14460.880000000001</v>
      </c>
      <c r="AH22" s="9">
        <f>+AG22*D22</f>
        <v>4077968.16</v>
      </c>
      <c r="AI22" s="9">
        <f t="shared" si="14"/>
        <v>248</v>
      </c>
      <c r="AJ22" s="9">
        <v>12400</v>
      </c>
      <c r="AK22" s="7">
        <v>0.19</v>
      </c>
      <c r="AL22" s="9">
        <f t="shared" si="15"/>
        <v>2356</v>
      </c>
      <c r="AM22" s="9">
        <f t="shared" si="16"/>
        <v>14756</v>
      </c>
      <c r="AN22" s="9">
        <f>+AM22*D22</f>
        <v>4161192</v>
      </c>
      <c r="AO22" s="9">
        <f t="shared" si="17"/>
        <v>0</v>
      </c>
    </row>
    <row r="23" spans="1:41" ht="26.25" thickBot="1" x14ac:dyDescent="0.25">
      <c r="A23" s="4">
        <v>20</v>
      </c>
      <c r="B23" s="5" t="s">
        <v>36</v>
      </c>
      <c r="C23" s="6" t="s">
        <v>37</v>
      </c>
      <c r="D23" s="6">
        <v>282</v>
      </c>
      <c r="E23" s="9">
        <v>13500</v>
      </c>
      <c r="F23" s="9">
        <v>6561</v>
      </c>
      <c r="G23" s="7">
        <v>0.19</v>
      </c>
      <c r="H23" s="9">
        <f t="shared" si="0"/>
        <v>1246.5899999999999</v>
      </c>
      <c r="I23" s="9">
        <f t="shared" si="1"/>
        <v>7807.59</v>
      </c>
      <c r="J23" s="9">
        <f>+I23*D23</f>
        <v>2201740.38</v>
      </c>
      <c r="K23" s="9">
        <f t="shared" si="2"/>
        <v>6939</v>
      </c>
      <c r="L23" s="9">
        <v>9720</v>
      </c>
      <c r="M23" s="7">
        <v>0.19</v>
      </c>
      <c r="N23" s="9">
        <f t="shared" si="3"/>
        <v>1846.8</v>
      </c>
      <c r="O23" s="9">
        <f t="shared" si="4"/>
        <v>11566.8</v>
      </c>
      <c r="P23" s="9">
        <f>+O23*D23</f>
        <v>3261837.5999999996</v>
      </c>
      <c r="Q23" s="9">
        <f t="shared" si="5"/>
        <v>3780</v>
      </c>
      <c r="R23" s="9">
        <v>7300</v>
      </c>
      <c r="S23" s="7">
        <v>0.19</v>
      </c>
      <c r="T23" s="9">
        <f t="shared" si="6"/>
        <v>1387</v>
      </c>
      <c r="U23" s="9">
        <f t="shared" si="7"/>
        <v>8687</v>
      </c>
      <c r="V23" s="9">
        <f>+U23*D23</f>
        <v>2449734</v>
      </c>
      <c r="W23" s="9">
        <f t="shared" si="8"/>
        <v>6200</v>
      </c>
      <c r="X23" s="9">
        <v>13000</v>
      </c>
      <c r="Y23" s="7">
        <v>0</v>
      </c>
      <c r="Z23" s="9">
        <f t="shared" si="9"/>
        <v>0</v>
      </c>
      <c r="AA23" s="9">
        <f t="shared" si="10"/>
        <v>13000</v>
      </c>
      <c r="AB23" s="9">
        <f>+AA23*D23</f>
        <v>3666000</v>
      </c>
      <c r="AC23" s="9">
        <f t="shared" si="11"/>
        <v>500</v>
      </c>
      <c r="AD23" s="9">
        <v>13230</v>
      </c>
      <c r="AE23" s="7">
        <v>0.19</v>
      </c>
      <c r="AF23" s="9">
        <f t="shared" si="12"/>
        <v>2513.6999999999998</v>
      </c>
      <c r="AG23" s="9">
        <f t="shared" si="13"/>
        <v>15743.7</v>
      </c>
      <c r="AH23" s="9">
        <f>+AG23*D23</f>
        <v>4439723.4000000004</v>
      </c>
      <c r="AI23" s="9">
        <f t="shared" si="14"/>
        <v>270</v>
      </c>
      <c r="AJ23" s="9">
        <v>13200</v>
      </c>
      <c r="AK23" s="7">
        <v>0.19</v>
      </c>
      <c r="AL23" s="9">
        <f t="shared" si="15"/>
        <v>2508</v>
      </c>
      <c r="AM23" s="9">
        <f t="shared" si="16"/>
        <v>15708</v>
      </c>
      <c r="AN23" s="9">
        <f>+AM23*D23</f>
        <v>4429656</v>
      </c>
      <c r="AO23" s="9">
        <f t="shared" si="17"/>
        <v>300</v>
      </c>
    </row>
    <row r="24" spans="1:41" ht="26.25" thickBot="1" x14ac:dyDescent="0.25">
      <c r="A24" s="4">
        <v>21</v>
      </c>
      <c r="B24" s="5" t="s">
        <v>38</v>
      </c>
      <c r="C24" s="6" t="s">
        <v>39</v>
      </c>
      <c r="D24" s="6">
        <v>141</v>
      </c>
      <c r="E24" s="9">
        <v>15750</v>
      </c>
      <c r="F24" s="9">
        <v>13770</v>
      </c>
      <c r="G24" s="7">
        <v>0.19</v>
      </c>
      <c r="H24" s="9">
        <f t="shared" si="0"/>
        <v>2616.3000000000002</v>
      </c>
      <c r="I24" s="9">
        <f t="shared" si="1"/>
        <v>16386.3</v>
      </c>
      <c r="J24" s="9">
        <f>+I24*D24</f>
        <v>2310468.2999999998</v>
      </c>
      <c r="K24" s="9">
        <f t="shared" si="2"/>
        <v>1980</v>
      </c>
      <c r="L24" s="9">
        <v>11340</v>
      </c>
      <c r="M24" s="7">
        <v>0.19</v>
      </c>
      <c r="N24" s="9">
        <f t="shared" si="3"/>
        <v>2154.6</v>
      </c>
      <c r="O24" s="9">
        <f t="shared" si="4"/>
        <v>13494.6</v>
      </c>
      <c r="P24" s="9">
        <f>+O24*D24</f>
        <v>1902738.6</v>
      </c>
      <c r="Q24" s="9">
        <f t="shared" si="5"/>
        <v>4410</v>
      </c>
      <c r="R24" s="9">
        <v>17800</v>
      </c>
      <c r="S24" s="7">
        <v>0.19</v>
      </c>
      <c r="T24" s="9">
        <f t="shared" si="6"/>
        <v>3382</v>
      </c>
      <c r="U24" s="9">
        <f t="shared" si="7"/>
        <v>21182</v>
      </c>
      <c r="V24" s="9">
        <f>+U24*D24</f>
        <v>2986662</v>
      </c>
      <c r="W24" s="39">
        <f t="shared" si="8"/>
        <v>-2050</v>
      </c>
      <c r="X24" s="9">
        <v>15000</v>
      </c>
      <c r="Y24" s="7">
        <v>0</v>
      </c>
      <c r="Z24" s="9">
        <f t="shared" si="9"/>
        <v>0</v>
      </c>
      <c r="AA24" s="9">
        <f t="shared" si="10"/>
        <v>15000</v>
      </c>
      <c r="AB24" s="9">
        <f>+AA24*D24</f>
        <v>2115000</v>
      </c>
      <c r="AC24" s="9">
        <f t="shared" si="11"/>
        <v>750</v>
      </c>
      <c r="AD24" s="9">
        <v>15435</v>
      </c>
      <c r="AE24" s="7">
        <v>0.19</v>
      </c>
      <c r="AF24" s="9">
        <f t="shared" si="12"/>
        <v>2932.65</v>
      </c>
      <c r="AG24" s="9">
        <f t="shared" si="13"/>
        <v>18367.650000000001</v>
      </c>
      <c r="AH24" s="9">
        <f>+AG24*D24</f>
        <v>2589838.6500000004</v>
      </c>
      <c r="AI24" s="9">
        <f t="shared" si="14"/>
        <v>315</v>
      </c>
      <c r="AJ24" s="9">
        <v>15700</v>
      </c>
      <c r="AK24" s="7">
        <v>0.19</v>
      </c>
      <c r="AL24" s="9">
        <f t="shared" si="15"/>
        <v>2983</v>
      </c>
      <c r="AM24" s="9">
        <f t="shared" si="16"/>
        <v>18683</v>
      </c>
      <c r="AN24" s="9">
        <f>+AM24*D24</f>
        <v>2634303</v>
      </c>
      <c r="AO24" s="9">
        <f t="shared" si="17"/>
        <v>50</v>
      </c>
    </row>
    <row r="25" spans="1:41" ht="13.5" thickBot="1" x14ac:dyDescent="0.25">
      <c r="A25" s="4">
        <v>22</v>
      </c>
      <c r="B25" s="5" t="s">
        <v>40</v>
      </c>
      <c r="C25" s="6" t="s">
        <v>11</v>
      </c>
      <c r="D25" s="6">
        <v>141</v>
      </c>
      <c r="E25" s="9">
        <v>4600</v>
      </c>
      <c r="F25" s="9">
        <v>3325</v>
      </c>
      <c r="G25" s="7">
        <v>0.05</v>
      </c>
      <c r="H25" s="9">
        <f t="shared" si="0"/>
        <v>166.25</v>
      </c>
      <c r="I25" s="9">
        <f t="shared" si="1"/>
        <v>3491.25</v>
      </c>
      <c r="J25" s="9">
        <f>+I25*D25</f>
        <v>492266.25</v>
      </c>
      <c r="K25" s="9">
        <f t="shared" si="2"/>
        <v>1275</v>
      </c>
      <c r="L25" s="9">
        <v>3312</v>
      </c>
      <c r="M25" s="7">
        <v>0.05</v>
      </c>
      <c r="N25" s="9">
        <f t="shared" si="3"/>
        <v>165.60000000000002</v>
      </c>
      <c r="O25" s="9">
        <f t="shared" si="4"/>
        <v>3477.6</v>
      </c>
      <c r="P25" s="9">
        <f>+O25*D25</f>
        <v>490341.6</v>
      </c>
      <c r="Q25" s="9">
        <f t="shared" si="5"/>
        <v>1288</v>
      </c>
      <c r="R25" s="9">
        <v>2300</v>
      </c>
      <c r="S25" s="7">
        <v>0.05</v>
      </c>
      <c r="T25" s="9">
        <f t="shared" si="6"/>
        <v>115</v>
      </c>
      <c r="U25" s="9">
        <f t="shared" si="7"/>
        <v>2415</v>
      </c>
      <c r="V25" s="9">
        <f>+U25*D25</f>
        <v>340515</v>
      </c>
      <c r="W25" s="9">
        <f t="shared" si="8"/>
        <v>2300</v>
      </c>
      <c r="X25" s="9">
        <v>4000</v>
      </c>
      <c r="Y25" s="7">
        <v>0</v>
      </c>
      <c r="Z25" s="9">
        <f t="shared" si="9"/>
        <v>0</v>
      </c>
      <c r="AA25" s="9">
        <f t="shared" si="10"/>
        <v>4000</v>
      </c>
      <c r="AB25" s="9">
        <f>+AA25*D25</f>
        <v>564000</v>
      </c>
      <c r="AC25" s="9">
        <f t="shared" si="11"/>
        <v>600</v>
      </c>
      <c r="AD25" s="9">
        <v>4508</v>
      </c>
      <c r="AE25" s="7">
        <v>0.05</v>
      </c>
      <c r="AF25" s="9">
        <f t="shared" si="12"/>
        <v>225.4</v>
      </c>
      <c r="AG25" s="9">
        <f t="shared" si="13"/>
        <v>4733.3999999999996</v>
      </c>
      <c r="AH25" s="9">
        <f>+AG25*D25</f>
        <v>667409.39999999991</v>
      </c>
      <c r="AI25" s="9">
        <f t="shared" si="14"/>
        <v>92</v>
      </c>
      <c r="AJ25" s="9">
        <v>4500</v>
      </c>
      <c r="AK25" s="7">
        <v>0.05</v>
      </c>
      <c r="AL25" s="9">
        <f t="shared" si="15"/>
        <v>225</v>
      </c>
      <c r="AM25" s="9">
        <f t="shared" si="16"/>
        <v>4725</v>
      </c>
      <c r="AN25" s="9">
        <f>+AM25*D25</f>
        <v>666225</v>
      </c>
      <c r="AO25" s="9">
        <f t="shared" si="17"/>
        <v>100</v>
      </c>
    </row>
    <row r="26" spans="1:41" ht="13.5" thickBot="1" x14ac:dyDescent="0.25">
      <c r="A26" s="4">
        <v>23</v>
      </c>
      <c r="B26" s="5" t="s">
        <v>41</v>
      </c>
      <c r="C26" s="6" t="s">
        <v>11</v>
      </c>
      <c r="D26" s="6">
        <v>141</v>
      </c>
      <c r="E26" s="9">
        <v>4700</v>
      </c>
      <c r="F26" s="9">
        <v>2660</v>
      </c>
      <c r="G26" s="7">
        <v>0.05</v>
      </c>
      <c r="H26" s="9">
        <f t="shared" si="0"/>
        <v>133</v>
      </c>
      <c r="I26" s="9">
        <f t="shared" si="1"/>
        <v>2793</v>
      </c>
      <c r="J26" s="9">
        <f>+I26*D26</f>
        <v>393813</v>
      </c>
      <c r="K26" s="9">
        <f t="shared" si="2"/>
        <v>2040</v>
      </c>
      <c r="L26" s="9">
        <v>3384</v>
      </c>
      <c r="M26" s="7">
        <v>0.05</v>
      </c>
      <c r="N26" s="9">
        <f t="shared" si="3"/>
        <v>169.20000000000002</v>
      </c>
      <c r="O26" s="9">
        <f t="shared" si="4"/>
        <v>3553.2</v>
      </c>
      <c r="P26" s="9">
        <f>+O26*D26</f>
        <v>501001.19999999995</v>
      </c>
      <c r="Q26" s="9">
        <f t="shared" si="5"/>
        <v>1316</v>
      </c>
      <c r="R26" s="9">
        <v>3600</v>
      </c>
      <c r="S26" s="7">
        <v>0.05</v>
      </c>
      <c r="T26" s="9">
        <f t="shared" si="6"/>
        <v>180</v>
      </c>
      <c r="U26" s="9">
        <f t="shared" si="7"/>
        <v>3780</v>
      </c>
      <c r="V26" s="9">
        <f>+U26*D26</f>
        <v>532980</v>
      </c>
      <c r="W26" s="9">
        <f t="shared" si="8"/>
        <v>1100</v>
      </c>
      <c r="X26" s="9">
        <v>4000</v>
      </c>
      <c r="Y26" s="7">
        <v>0</v>
      </c>
      <c r="Z26" s="9">
        <f t="shared" si="9"/>
        <v>0</v>
      </c>
      <c r="AA26" s="9">
        <f t="shared" si="10"/>
        <v>4000</v>
      </c>
      <c r="AB26" s="9">
        <f>+AA26*D26</f>
        <v>564000</v>
      </c>
      <c r="AC26" s="9">
        <f t="shared" si="11"/>
        <v>700</v>
      </c>
      <c r="AD26" s="9">
        <v>4606</v>
      </c>
      <c r="AE26" s="7">
        <v>0.05</v>
      </c>
      <c r="AF26" s="9">
        <f t="shared" si="12"/>
        <v>230.3</v>
      </c>
      <c r="AG26" s="9">
        <f t="shared" si="13"/>
        <v>4836.3</v>
      </c>
      <c r="AH26" s="9">
        <f>+AG26*D26</f>
        <v>681918.3</v>
      </c>
      <c r="AI26" s="9">
        <f t="shared" si="14"/>
        <v>94</v>
      </c>
      <c r="AJ26" s="9">
        <v>4600</v>
      </c>
      <c r="AK26" s="7">
        <v>0.05</v>
      </c>
      <c r="AL26" s="9">
        <f t="shared" si="15"/>
        <v>230</v>
      </c>
      <c r="AM26" s="9">
        <f t="shared" si="16"/>
        <v>4830</v>
      </c>
      <c r="AN26" s="9">
        <f>+AM26*D26</f>
        <v>681030</v>
      </c>
      <c r="AO26" s="9">
        <f t="shared" si="17"/>
        <v>100</v>
      </c>
    </row>
    <row r="27" spans="1:41" ht="26.25" thickBot="1" x14ac:dyDescent="0.25">
      <c r="A27" s="4">
        <v>24</v>
      </c>
      <c r="B27" s="5" t="s">
        <v>42</v>
      </c>
      <c r="C27" s="6" t="s">
        <v>43</v>
      </c>
      <c r="D27" s="6">
        <v>282</v>
      </c>
      <c r="E27" s="9">
        <v>6100</v>
      </c>
      <c r="F27" s="9">
        <v>5670</v>
      </c>
      <c r="G27" s="7">
        <v>0.19</v>
      </c>
      <c r="H27" s="9">
        <f t="shared" si="0"/>
        <v>1077.3</v>
      </c>
      <c r="I27" s="9">
        <f t="shared" si="1"/>
        <v>6747.3</v>
      </c>
      <c r="J27" s="9">
        <f>+I27*D27</f>
        <v>1902738.6</v>
      </c>
      <c r="K27" s="9">
        <f t="shared" si="2"/>
        <v>430</v>
      </c>
      <c r="L27" s="9">
        <v>4392</v>
      </c>
      <c r="M27" s="7">
        <v>0.19</v>
      </c>
      <c r="N27" s="9">
        <f t="shared" si="3"/>
        <v>834.48</v>
      </c>
      <c r="O27" s="9">
        <f t="shared" si="4"/>
        <v>5226.4799999999996</v>
      </c>
      <c r="P27" s="9">
        <f>+O27*D27</f>
        <v>1473867.3599999999</v>
      </c>
      <c r="Q27" s="9">
        <f t="shared" si="5"/>
        <v>1708</v>
      </c>
      <c r="R27" s="9">
        <v>2200</v>
      </c>
      <c r="S27" s="7">
        <v>0.19</v>
      </c>
      <c r="T27" s="9">
        <f t="shared" si="6"/>
        <v>418</v>
      </c>
      <c r="U27" s="9">
        <f t="shared" si="7"/>
        <v>2618</v>
      </c>
      <c r="V27" s="9">
        <f>+U27*D27</f>
        <v>738276</v>
      </c>
      <c r="W27" s="9">
        <f t="shared" si="8"/>
        <v>3900</v>
      </c>
      <c r="X27" s="9">
        <v>6000</v>
      </c>
      <c r="Y27" s="7">
        <v>0</v>
      </c>
      <c r="Z27" s="9">
        <f t="shared" si="9"/>
        <v>0</v>
      </c>
      <c r="AA27" s="9">
        <f t="shared" si="10"/>
        <v>6000</v>
      </c>
      <c r="AB27" s="9">
        <f>+AA27*D27</f>
        <v>1692000</v>
      </c>
      <c r="AC27" s="9">
        <f t="shared" si="11"/>
        <v>100</v>
      </c>
      <c r="AD27" s="9">
        <v>5978</v>
      </c>
      <c r="AE27" s="7">
        <v>0.19</v>
      </c>
      <c r="AF27" s="9">
        <f t="shared" si="12"/>
        <v>1135.82</v>
      </c>
      <c r="AG27" s="9">
        <f t="shared" si="13"/>
        <v>7113.82</v>
      </c>
      <c r="AH27" s="9">
        <f>+AG27*D27</f>
        <v>2006097.24</v>
      </c>
      <c r="AI27" s="9">
        <f t="shared" si="14"/>
        <v>122</v>
      </c>
      <c r="AJ27" s="9">
        <v>6000</v>
      </c>
      <c r="AK27" s="7">
        <v>0.19</v>
      </c>
      <c r="AL27" s="9">
        <f t="shared" si="15"/>
        <v>1140</v>
      </c>
      <c r="AM27" s="9">
        <f t="shared" si="16"/>
        <v>7140</v>
      </c>
      <c r="AN27" s="9">
        <f>+AM27*D27</f>
        <v>2013480</v>
      </c>
      <c r="AO27" s="9">
        <f t="shared" si="17"/>
        <v>100</v>
      </c>
    </row>
    <row r="28" spans="1:41" ht="26.25" thickBot="1" x14ac:dyDescent="0.25">
      <c r="A28" s="4">
        <v>25</v>
      </c>
      <c r="B28" s="5" t="s">
        <v>44</v>
      </c>
      <c r="C28" s="6" t="s">
        <v>45</v>
      </c>
      <c r="D28" s="6">
        <v>141</v>
      </c>
      <c r="E28" s="9">
        <v>4100</v>
      </c>
      <c r="F28" s="9">
        <v>3800</v>
      </c>
      <c r="G28" s="7">
        <v>0.05</v>
      </c>
      <c r="H28" s="9">
        <f t="shared" si="0"/>
        <v>190</v>
      </c>
      <c r="I28" s="9">
        <f t="shared" si="1"/>
        <v>3990</v>
      </c>
      <c r="J28" s="9">
        <f>+I28*D28</f>
        <v>562590</v>
      </c>
      <c r="K28" s="9">
        <f t="shared" si="2"/>
        <v>300</v>
      </c>
      <c r="L28" s="9">
        <v>2952</v>
      </c>
      <c r="M28" s="7">
        <v>0.05</v>
      </c>
      <c r="N28" s="9">
        <f t="shared" si="3"/>
        <v>147.6</v>
      </c>
      <c r="O28" s="9">
        <f t="shared" si="4"/>
        <v>3099.6</v>
      </c>
      <c r="P28" s="9">
        <f>+O28*D28</f>
        <v>437043.6</v>
      </c>
      <c r="Q28" s="9">
        <f t="shared" si="5"/>
        <v>1148</v>
      </c>
      <c r="R28" s="9">
        <v>6000</v>
      </c>
      <c r="S28" s="7">
        <v>0.05</v>
      </c>
      <c r="T28" s="9">
        <f t="shared" si="6"/>
        <v>300</v>
      </c>
      <c r="U28" s="9">
        <f t="shared" si="7"/>
        <v>6300</v>
      </c>
      <c r="V28" s="9">
        <f>+U28*D28</f>
        <v>888300</v>
      </c>
      <c r="W28" s="39">
        <f t="shared" si="8"/>
        <v>-1900</v>
      </c>
      <c r="X28" s="9">
        <v>4000</v>
      </c>
      <c r="Y28" s="7">
        <v>0</v>
      </c>
      <c r="Z28" s="9">
        <f t="shared" si="9"/>
        <v>0</v>
      </c>
      <c r="AA28" s="9">
        <f t="shared" si="10"/>
        <v>4000</v>
      </c>
      <c r="AB28" s="9">
        <f>+AA28*D28</f>
        <v>564000</v>
      </c>
      <c r="AC28" s="9">
        <f t="shared" si="11"/>
        <v>100</v>
      </c>
      <c r="AD28" s="9">
        <v>4018</v>
      </c>
      <c r="AE28" s="7">
        <v>0.05</v>
      </c>
      <c r="AF28" s="9">
        <f t="shared" si="12"/>
        <v>200.9</v>
      </c>
      <c r="AG28" s="9">
        <f t="shared" si="13"/>
        <v>4218.8999999999996</v>
      </c>
      <c r="AH28" s="9">
        <f>+AG28*D28</f>
        <v>594864.89999999991</v>
      </c>
      <c r="AI28" s="9">
        <f t="shared" si="14"/>
        <v>82</v>
      </c>
      <c r="AJ28" s="9">
        <v>4000</v>
      </c>
      <c r="AK28" s="7">
        <v>0.05</v>
      </c>
      <c r="AL28" s="9">
        <f t="shared" si="15"/>
        <v>200</v>
      </c>
      <c r="AM28" s="9">
        <f t="shared" si="16"/>
        <v>4200</v>
      </c>
      <c r="AN28" s="9">
        <f>+AM28*D28</f>
        <v>592200</v>
      </c>
      <c r="AO28" s="9">
        <f t="shared" si="17"/>
        <v>100</v>
      </c>
    </row>
    <row r="29" spans="1:41" ht="26.25" thickBot="1" x14ac:dyDescent="0.25">
      <c r="A29" s="4">
        <v>26</v>
      </c>
      <c r="B29" s="5" t="s">
        <v>46</v>
      </c>
      <c r="C29" s="6" t="s">
        <v>47</v>
      </c>
      <c r="D29" s="6">
        <v>141</v>
      </c>
      <c r="E29" s="9">
        <v>4300</v>
      </c>
      <c r="F29" s="9">
        <v>3807</v>
      </c>
      <c r="G29" s="7">
        <v>0.19</v>
      </c>
      <c r="H29" s="9">
        <f t="shared" si="0"/>
        <v>723.33</v>
      </c>
      <c r="I29" s="9">
        <f t="shared" si="1"/>
        <v>4530.33</v>
      </c>
      <c r="J29" s="9">
        <f>+I29*D29</f>
        <v>638776.53</v>
      </c>
      <c r="K29" s="9">
        <f t="shared" si="2"/>
        <v>493</v>
      </c>
      <c r="L29" s="9">
        <v>3096</v>
      </c>
      <c r="M29" s="7">
        <v>0.19</v>
      </c>
      <c r="N29" s="9">
        <f t="shared" si="3"/>
        <v>588.24</v>
      </c>
      <c r="O29" s="9">
        <f t="shared" si="4"/>
        <v>3684.24</v>
      </c>
      <c r="P29" s="9">
        <f>+O29*D29</f>
        <v>519477.83999999997</v>
      </c>
      <c r="Q29" s="9">
        <f t="shared" si="5"/>
        <v>1204</v>
      </c>
      <c r="R29" s="9">
        <v>3200</v>
      </c>
      <c r="S29" s="7">
        <v>0.19</v>
      </c>
      <c r="T29" s="9">
        <f t="shared" si="6"/>
        <v>608</v>
      </c>
      <c r="U29" s="9">
        <f t="shared" si="7"/>
        <v>3808</v>
      </c>
      <c r="V29" s="9">
        <f>+U29*D29</f>
        <v>536928</v>
      </c>
      <c r="W29" s="9">
        <f t="shared" si="8"/>
        <v>1100</v>
      </c>
      <c r="X29" s="9">
        <v>3000</v>
      </c>
      <c r="Y29" s="7">
        <v>0</v>
      </c>
      <c r="Z29" s="9">
        <f t="shared" si="9"/>
        <v>0</v>
      </c>
      <c r="AA29" s="9">
        <f t="shared" si="10"/>
        <v>3000</v>
      </c>
      <c r="AB29" s="9">
        <f>+AA29*D29</f>
        <v>423000</v>
      </c>
      <c r="AC29" s="9">
        <f t="shared" si="11"/>
        <v>1300</v>
      </c>
      <c r="AD29" s="9">
        <v>4214</v>
      </c>
      <c r="AE29" s="7">
        <v>0.19</v>
      </c>
      <c r="AF29" s="9">
        <f t="shared" si="12"/>
        <v>800.66</v>
      </c>
      <c r="AG29" s="9">
        <f t="shared" si="13"/>
        <v>5014.66</v>
      </c>
      <c r="AH29" s="9">
        <f>+AG29*D29</f>
        <v>707067.05999999994</v>
      </c>
      <c r="AI29" s="9">
        <f t="shared" si="14"/>
        <v>86</v>
      </c>
      <c r="AJ29" s="9">
        <v>4200</v>
      </c>
      <c r="AK29" s="7">
        <v>0.19</v>
      </c>
      <c r="AL29" s="9">
        <f t="shared" si="15"/>
        <v>798</v>
      </c>
      <c r="AM29" s="9">
        <f t="shared" si="16"/>
        <v>4998</v>
      </c>
      <c r="AN29" s="9">
        <f>+AM29*D29</f>
        <v>704718</v>
      </c>
      <c r="AO29" s="9">
        <f t="shared" si="17"/>
        <v>100</v>
      </c>
    </row>
    <row r="30" spans="1:41" ht="26.25" thickBot="1" x14ac:dyDescent="0.25">
      <c r="A30" s="4">
        <v>27</v>
      </c>
      <c r="B30" s="5" t="s">
        <v>48</v>
      </c>
      <c r="C30" s="6" t="s">
        <v>49</v>
      </c>
      <c r="D30" s="6">
        <v>141</v>
      </c>
      <c r="E30" s="9">
        <v>13600</v>
      </c>
      <c r="F30" s="9">
        <v>11340</v>
      </c>
      <c r="G30" s="7">
        <v>0.19</v>
      </c>
      <c r="H30" s="9">
        <f t="shared" si="0"/>
        <v>2154.6</v>
      </c>
      <c r="I30" s="9">
        <f t="shared" si="1"/>
        <v>13494.6</v>
      </c>
      <c r="J30" s="9">
        <f>+I30*D30</f>
        <v>1902738.6</v>
      </c>
      <c r="K30" s="9">
        <f t="shared" si="2"/>
        <v>2260</v>
      </c>
      <c r="L30" s="9">
        <v>9792</v>
      </c>
      <c r="M30" s="7">
        <v>0.19</v>
      </c>
      <c r="N30" s="9">
        <f t="shared" si="3"/>
        <v>1860.48</v>
      </c>
      <c r="O30" s="9">
        <f t="shared" si="4"/>
        <v>11652.48</v>
      </c>
      <c r="P30" s="9">
        <f>+O30*D30</f>
        <v>1642999.68</v>
      </c>
      <c r="Q30" s="9">
        <f t="shared" si="5"/>
        <v>3808</v>
      </c>
      <c r="R30" s="9">
        <v>11700</v>
      </c>
      <c r="S30" s="7">
        <v>0.19</v>
      </c>
      <c r="T30" s="9">
        <f t="shared" si="6"/>
        <v>2223</v>
      </c>
      <c r="U30" s="9">
        <f t="shared" si="7"/>
        <v>13923</v>
      </c>
      <c r="V30" s="9">
        <f>+U30*D30</f>
        <v>1963143</v>
      </c>
      <c r="W30" s="9">
        <f t="shared" si="8"/>
        <v>1900</v>
      </c>
      <c r="X30" s="9">
        <v>12000</v>
      </c>
      <c r="Y30" s="7">
        <v>0</v>
      </c>
      <c r="Z30" s="9">
        <f t="shared" si="9"/>
        <v>0</v>
      </c>
      <c r="AA30" s="9">
        <f t="shared" si="10"/>
        <v>12000</v>
      </c>
      <c r="AB30" s="9">
        <f>+AA30*D30</f>
        <v>1692000</v>
      </c>
      <c r="AC30" s="9">
        <f t="shared" si="11"/>
        <v>1600</v>
      </c>
      <c r="AD30" s="9">
        <v>13328</v>
      </c>
      <c r="AE30" s="7">
        <v>0.19</v>
      </c>
      <c r="AF30" s="9">
        <f t="shared" si="12"/>
        <v>2532.3200000000002</v>
      </c>
      <c r="AG30" s="9">
        <f t="shared" si="13"/>
        <v>15860.32</v>
      </c>
      <c r="AH30" s="9">
        <f>+AG30*D30</f>
        <v>2236305.12</v>
      </c>
      <c r="AI30" s="9">
        <f t="shared" si="14"/>
        <v>272</v>
      </c>
      <c r="AJ30" s="9">
        <v>13600</v>
      </c>
      <c r="AK30" s="7">
        <v>0.19</v>
      </c>
      <c r="AL30" s="9">
        <f t="shared" si="15"/>
        <v>2584</v>
      </c>
      <c r="AM30" s="9">
        <f t="shared" si="16"/>
        <v>16184</v>
      </c>
      <c r="AN30" s="9">
        <f>+AM30*D30</f>
        <v>2281944</v>
      </c>
      <c r="AO30" s="9">
        <f t="shared" si="17"/>
        <v>0</v>
      </c>
    </row>
    <row r="31" spans="1:41" ht="39" thickBot="1" x14ac:dyDescent="0.25">
      <c r="A31" s="4">
        <v>28</v>
      </c>
      <c r="B31" s="5" t="s">
        <v>50</v>
      </c>
      <c r="C31" s="6" t="s">
        <v>51</v>
      </c>
      <c r="D31" s="6">
        <v>141</v>
      </c>
      <c r="E31" s="9">
        <v>22733</v>
      </c>
      <c r="F31" s="9">
        <v>20000</v>
      </c>
      <c r="G31" s="7">
        <v>0</v>
      </c>
      <c r="H31" s="9">
        <f t="shared" si="0"/>
        <v>0</v>
      </c>
      <c r="I31" s="9">
        <f t="shared" si="1"/>
        <v>20000</v>
      </c>
      <c r="J31" s="9">
        <f>+I31*D31</f>
        <v>2820000</v>
      </c>
      <c r="K31" s="9">
        <f t="shared" si="2"/>
        <v>2733</v>
      </c>
      <c r="L31" s="9">
        <v>16367.76</v>
      </c>
      <c r="M31" s="7">
        <v>0</v>
      </c>
      <c r="N31" s="9">
        <f t="shared" si="3"/>
        <v>0</v>
      </c>
      <c r="O31" s="9">
        <f t="shared" si="4"/>
        <v>16367.76</v>
      </c>
      <c r="P31" s="9">
        <f>+O31*D31</f>
        <v>2307854.16</v>
      </c>
      <c r="Q31" s="9">
        <f t="shared" si="5"/>
        <v>6365.24</v>
      </c>
      <c r="R31" s="9">
        <v>8500</v>
      </c>
      <c r="S31" s="7">
        <v>0</v>
      </c>
      <c r="T31" s="9">
        <f t="shared" si="6"/>
        <v>0</v>
      </c>
      <c r="U31" s="9">
        <f t="shared" si="7"/>
        <v>8500</v>
      </c>
      <c r="V31" s="9">
        <f>+U31*D31</f>
        <v>1198500</v>
      </c>
      <c r="W31" s="9">
        <f t="shared" si="8"/>
        <v>14233</v>
      </c>
      <c r="X31" s="9">
        <v>10000</v>
      </c>
      <c r="Y31" s="7">
        <v>0</v>
      </c>
      <c r="Z31" s="9">
        <f t="shared" si="9"/>
        <v>0</v>
      </c>
      <c r="AA31" s="9">
        <f t="shared" si="10"/>
        <v>10000</v>
      </c>
      <c r="AB31" s="9">
        <f>+AA31*D31</f>
        <v>1410000</v>
      </c>
      <c r="AC31" s="9">
        <f t="shared" si="11"/>
        <v>12733</v>
      </c>
      <c r="AD31" s="9">
        <v>22278</v>
      </c>
      <c r="AE31" s="7">
        <v>0</v>
      </c>
      <c r="AF31" s="9">
        <f t="shared" si="12"/>
        <v>0</v>
      </c>
      <c r="AG31" s="9">
        <f t="shared" si="13"/>
        <v>22278</v>
      </c>
      <c r="AH31" s="9">
        <f>+AG31*D31</f>
        <v>3141198</v>
      </c>
      <c r="AI31" s="9">
        <f t="shared" si="14"/>
        <v>455</v>
      </c>
      <c r="AJ31" s="9">
        <v>22700</v>
      </c>
      <c r="AK31" s="7">
        <v>0</v>
      </c>
      <c r="AL31" s="9">
        <f t="shared" si="15"/>
        <v>0</v>
      </c>
      <c r="AM31" s="9">
        <f t="shared" si="16"/>
        <v>22700</v>
      </c>
      <c r="AN31" s="9">
        <f>+AM31*D31</f>
        <v>3200700</v>
      </c>
      <c r="AO31" s="9">
        <f t="shared" si="17"/>
        <v>33</v>
      </c>
    </row>
    <row r="32" spans="1:41" s="12" customFormat="1" ht="13.5" thickBot="1" x14ac:dyDescent="0.25">
      <c r="A32" s="18" t="s">
        <v>52</v>
      </c>
      <c r="B32" s="19"/>
      <c r="C32" s="19"/>
      <c r="D32" s="20"/>
      <c r="E32" s="11">
        <f t="shared" ref="E32" si="18">SUM(E4:E31)</f>
        <v>270633</v>
      </c>
      <c r="F32" s="11">
        <f t="shared" ref="F32" si="19">SUM(F4:F31)</f>
        <v>193258</v>
      </c>
      <c r="G32" s="11"/>
      <c r="H32" s="11">
        <f t="shared" ref="H32:L32" si="20">SUM(H4:H31)</f>
        <v>17796.920000000002</v>
      </c>
      <c r="I32" s="11">
        <f t="shared" si="20"/>
        <v>211054.91999999998</v>
      </c>
      <c r="J32" s="13">
        <f t="shared" si="20"/>
        <v>41363982.060000002</v>
      </c>
      <c r="K32" s="13"/>
      <c r="L32" s="11">
        <f t="shared" si="20"/>
        <v>194855.76</v>
      </c>
      <c r="M32" s="11"/>
      <c r="N32" s="11">
        <f t="shared" ref="N32:R32" si="21">SUM(N4:N31)</f>
        <v>17467.2</v>
      </c>
      <c r="O32" s="11">
        <f t="shared" si="21"/>
        <v>212322.96000000005</v>
      </c>
      <c r="P32" s="13">
        <f t="shared" si="21"/>
        <v>42119915.760000005</v>
      </c>
      <c r="Q32" s="13"/>
      <c r="R32" s="11">
        <f t="shared" si="21"/>
        <v>208950</v>
      </c>
      <c r="S32" s="11"/>
      <c r="T32" s="11">
        <f t="shared" ref="T32:X32" si="22">SUM(T4:T31)</f>
        <v>18954</v>
      </c>
      <c r="U32" s="11">
        <f t="shared" si="22"/>
        <v>227904</v>
      </c>
      <c r="V32" s="13">
        <f t="shared" si="22"/>
        <v>43773654</v>
      </c>
      <c r="W32" s="13"/>
      <c r="X32" s="11">
        <f t="shared" si="22"/>
        <v>240500</v>
      </c>
      <c r="Y32" s="11"/>
      <c r="Z32" s="11">
        <f t="shared" ref="Z32:AD32" si="23">SUM(Z4:Z31)</f>
        <v>0</v>
      </c>
      <c r="AA32" s="11">
        <f t="shared" si="23"/>
        <v>240500</v>
      </c>
      <c r="AB32" s="13">
        <f t="shared" si="23"/>
        <v>48949000</v>
      </c>
      <c r="AC32" s="13"/>
      <c r="AD32" s="11">
        <f t="shared" si="23"/>
        <v>265220</v>
      </c>
      <c r="AE32" s="11"/>
      <c r="AF32" s="11">
        <f t="shared" ref="AF32:AJ32" si="24">SUM(AF4:AF31)</f>
        <v>23774.800000000003</v>
      </c>
      <c r="AG32" s="11">
        <f t="shared" si="24"/>
        <v>288994.8</v>
      </c>
      <c r="AH32" s="13">
        <f t="shared" si="24"/>
        <v>57329837.399999991</v>
      </c>
      <c r="AI32" s="13"/>
      <c r="AJ32" s="11">
        <f t="shared" si="24"/>
        <v>267540</v>
      </c>
      <c r="AK32" s="11"/>
      <c r="AL32" s="11">
        <f t="shared" ref="AL32:AN32" si="25">SUM(AL4:AL31)</f>
        <v>24039.599999999999</v>
      </c>
      <c r="AM32" s="11">
        <f t="shared" si="25"/>
        <v>291579.59999999998</v>
      </c>
      <c r="AN32" s="13">
        <f t="shared" si="25"/>
        <v>57665036.100000001</v>
      </c>
      <c r="AO32" s="13"/>
    </row>
  </sheetData>
  <mergeCells count="37">
    <mergeCell ref="AJ1:AN1"/>
    <mergeCell ref="AJ2:AJ3"/>
    <mergeCell ref="AL2:AL3"/>
    <mergeCell ref="AM2:AM3"/>
    <mergeCell ref="AN2:AN3"/>
    <mergeCell ref="A32:D32"/>
    <mergeCell ref="A2:A3"/>
    <mergeCell ref="B2:B3"/>
    <mergeCell ref="C2:C3"/>
    <mergeCell ref="D2:D3"/>
    <mergeCell ref="A1:D1"/>
    <mergeCell ref="E2:E3"/>
    <mergeCell ref="F1:J1"/>
    <mergeCell ref="F2:F3"/>
    <mergeCell ref="H2:H3"/>
    <mergeCell ref="I2:I3"/>
    <mergeCell ref="J2:J3"/>
    <mergeCell ref="L1:P1"/>
    <mergeCell ref="L2:L3"/>
    <mergeCell ref="N2:N3"/>
    <mergeCell ref="O2:O3"/>
    <mergeCell ref="P2:P3"/>
    <mergeCell ref="R1:V1"/>
    <mergeCell ref="R2:R3"/>
    <mergeCell ref="T2:T3"/>
    <mergeCell ref="U2:U3"/>
    <mergeCell ref="V2:V3"/>
    <mergeCell ref="X1:AB1"/>
    <mergeCell ref="X2:X3"/>
    <mergeCell ref="Z2:Z3"/>
    <mergeCell ref="AA2:AA3"/>
    <mergeCell ref="AB2:AB3"/>
    <mergeCell ref="AD1:AH1"/>
    <mergeCell ref="AD2:AD3"/>
    <mergeCell ref="AF2:AF3"/>
    <mergeCell ref="AG2:AG3"/>
    <mergeCell ref="AH2:A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2024-08-22T16:36:46Z</dcterms:created>
  <dcterms:modified xsi:type="dcterms:W3CDTF">2024-12-20T21:57:17Z</dcterms:modified>
</cp:coreProperties>
</file>