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mc:AlternateContent xmlns:mc="http://schemas.openxmlformats.org/markup-compatibility/2006">
    <mc:Choice Requires="x15">
      <x15ac:absPath xmlns:x15ac="http://schemas.microsoft.com/office/spreadsheetml/2010/11/ac" url="https://d.docs.live.net/540940430f9901d8/Desktop/EVALUACIONES/CMA 007 - 2024 INTERVENTORIA OBRA DE MITIGACION/"/>
    </mc:Choice>
  </mc:AlternateContent>
  <xr:revisionPtr revIDLastSave="25" documentId="8_{55BBA272-8FF5-459F-B879-5A3C370FCE9B}" xr6:coauthVersionLast="47" xr6:coauthVersionMax="47" xr10:uidLastSave="{6DFFCF9F-4DD4-4280-9BE2-FA9E14D8FF1C}"/>
  <bookViews>
    <workbookView xWindow="-120" yWindow="-120" windowWidth="20730" windowHeight="11040" activeTab="1" xr2:uid="{00000000-000D-0000-FFFF-FFFF00000000}"/>
  </bookViews>
  <sheets>
    <sheet name="ANALISIS " sheetId="1" r:id="rId1"/>
    <sheet name="Hoja2" sheetId="3" r:id="rId2"/>
    <sheet name="Validación ofertas "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9" i="1" l="1"/>
  <c r="C18" i="1"/>
  <c r="C20" i="1" s="1"/>
  <c r="C17" i="1"/>
  <c r="C22" i="1"/>
  <c r="F15" i="1" l="1"/>
  <c r="F14" i="1"/>
  <c r="G14" i="1" s="1"/>
  <c r="F13" i="1"/>
  <c r="F12" i="1"/>
  <c r="F11" i="1"/>
  <c r="G11" i="1" s="1"/>
  <c r="F10" i="1"/>
  <c r="G10" i="1" s="1"/>
  <c r="F9" i="1"/>
  <c r="G9" i="1" s="1"/>
  <c r="F8" i="1"/>
  <c r="G8" i="1" s="1"/>
  <c r="F7" i="1"/>
  <c r="G7" i="1" s="1"/>
  <c r="F6" i="1"/>
  <c r="G6" i="1" s="1"/>
  <c r="F5" i="1"/>
  <c r="G5" i="1" s="1"/>
  <c r="F4" i="1"/>
  <c r="G4" i="1" s="1"/>
  <c r="G15" i="1"/>
  <c r="G13" i="1"/>
  <c r="G12" i="1"/>
  <c r="C25" i="1" l="1"/>
  <c r="C24" i="1" l="1"/>
  <c r="C26" i="1" s="1"/>
  <c r="C27" i="1" s="1"/>
  <c r="C44" i="1" l="1"/>
</calcChain>
</file>

<file path=xl/sharedStrings.xml><?xml version="1.0" encoding="utf-8"?>
<sst xmlns="http://schemas.openxmlformats.org/spreadsheetml/2006/main" count="72" uniqueCount="35">
  <si>
    <t>PRESUPUESTO OFICIAL</t>
  </si>
  <si>
    <t xml:space="preserve">No </t>
  </si>
  <si>
    <t xml:space="preserve">PROPONENTE </t>
  </si>
  <si>
    <t xml:space="preserve">SUMATORIA VALORES UNITARIOS </t>
  </si>
  <si>
    <t xml:space="preserve">Valor OFERTA SECOP II </t>
  </si>
  <si>
    <t>PROMEDIO</t>
  </si>
  <si>
    <t xml:space="preserve">MEDIANA </t>
  </si>
  <si>
    <t xml:space="preserve">DESVIACION ESTANDAR </t>
  </si>
  <si>
    <t xml:space="preserve">VALOR MINIMO ACEPTABLE </t>
  </si>
  <si>
    <t xml:space="preserve">OFERTA MENOR VALOR </t>
  </si>
  <si>
    <t xml:space="preserve">PRECIOS UNITARIOS ENTIDAD </t>
  </si>
  <si>
    <t xml:space="preserve">AHORRO EN VALOR </t>
  </si>
  <si>
    <t xml:space="preserve">AHORRO EN % </t>
  </si>
  <si>
    <t xml:space="preserve">PRECIO TOTAL ESTIMADO </t>
  </si>
  <si>
    <t>PROYECTO SANABRIA SAS</t>
  </si>
  <si>
    <t>GEOTECNIA &amp; CIMENTACIONES S.A.S.</t>
  </si>
  <si>
    <t>GRUPO METRO COLOMBIA SAS</t>
  </si>
  <si>
    <t>INTERCONDI SAS</t>
  </si>
  <si>
    <t>ALMA Interventoría &amp; Consultoría S.A.S</t>
  </si>
  <si>
    <t>MAVECA INGENIERIA SAS</t>
  </si>
  <si>
    <t>LITORAL CONSULTING S.A.S</t>
  </si>
  <si>
    <t>SOLUCIONES AVANZADAS DE INGENIERIA Y CONSTRUCCION – SAICON S.A.S</t>
  </si>
  <si>
    <t>CONSORCIO BOLIVAR-CM-007-2024,</t>
  </si>
  <si>
    <t>CONSORCIO INTERNOVAC – LERI</t>
  </si>
  <si>
    <t>e SOLUCIONES PARA LA INGENIERÍA S.A.S.</t>
  </si>
  <si>
    <t>CONSTRUCTORA AICOSS</t>
  </si>
  <si>
    <t>ORDEN OFERTA</t>
  </si>
  <si>
    <t>EMPRESA</t>
  </si>
  <si>
    <t xml:space="preserve"> VALOR  OFERTA </t>
  </si>
  <si>
    <t xml:space="preserve">OBSERVACION </t>
  </si>
  <si>
    <t>CUMPLE TECNICAMENTE - MENOR VALOR OFERTADO - REQUERIR A ENTIDAD POR PRESUNTOS PRECIOS ARTIFICIALMENTE BAJOS</t>
  </si>
  <si>
    <t xml:space="preserve">CUMPLE TECNICAMENTE  </t>
  </si>
  <si>
    <t xml:space="preserve">Validación ofertas </t>
  </si>
  <si>
    <t>VERIFICACION</t>
  </si>
  <si>
    <t>El oferente cumple financiera y organizacionalemte,sin embargo se solicita que se dirija al anexo No. 1 con e fin de justicar el precio de la oferta, toda vez que una vez analizado el analisis de precios artificialmente bajos se evidencia que este se encuentra por debajo del menor valor establecido por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</si>
</sst>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quot;$&quot;\ * #,##0_-;_-&quot;$&quot;\ * &quot;-&quot;??_-;_-@_-"/>
    <numFmt numFmtId="165" formatCode="0.000%"/>
    <numFmt numFmtId="166" formatCode="_ * #,##0.00_ ;_ * \-#,##0.00_ ;_ * &quot;-&quot;??_ ;_ @_ "/>
    <numFmt numFmtId="167" formatCode="_(* #.##0.00_);_(* \(#.##0.00\);_(* &quot;-&quot;??_);_(@_)"/>
    <numFmt numFmtId="168" formatCode="&quot;$&quot;\ #,##0.00"/>
    <numFmt numFmtId="169" formatCode="_-&quot;$&quot;* #,##0_-;\-&quot;$&quot;* #,##0_-;_-&quot;$&quot;* &quot;-&quot;_-;_-@_-"/>
    <numFmt numFmtId="170" formatCode="_(&quot;$&quot;\ * #,##0.00_);_(&quot;$&quot;\ * \(#,##0.00\);_(&quot;$&quot;\ * &quot;-&quot;??_);_(@_)"/>
    <numFmt numFmtId="171" formatCode="_ &quot;$&quot;\ * #,##0.00_ ;_ &quot;$&quot;\ * \-#,##0.00_ ;_ &quot;$&quot;\ * &quot;-&quot;??_ ;_ @_ "/>
  </numFmts>
  <fonts count="17" x14ac:knownFonts="1">
    <font>
      <sz val="10"/>
      <color theme="1"/>
      <name val="Arial"/>
      <family val="2"/>
    </font>
    <font>
      <sz val="11"/>
      <color theme="1"/>
      <name val="Aptos Narrow"/>
      <family val="2"/>
      <scheme val="minor"/>
    </font>
    <font>
      <sz val="11"/>
      <color theme="1"/>
      <name val="Aptos Narrow"/>
      <family val="2"/>
      <scheme val="minor"/>
    </font>
    <font>
      <sz val="10"/>
      <color theme="1"/>
      <name val="Arial"/>
      <family val="2"/>
    </font>
    <font>
      <b/>
      <sz val="10"/>
      <color rgb="FF000000"/>
      <name val="Arial Narrow"/>
      <family val="2"/>
    </font>
    <font>
      <b/>
      <sz val="10"/>
      <color theme="1"/>
      <name val="Arial"/>
      <family val="2"/>
    </font>
    <font>
      <b/>
      <sz val="10"/>
      <color rgb="FFFF0000"/>
      <name val="Arial"/>
      <family val="2"/>
    </font>
    <font>
      <sz val="10"/>
      <color rgb="FFFF0000"/>
      <name val="Arial"/>
      <family val="2"/>
    </font>
    <font>
      <b/>
      <sz val="8"/>
      <name val="Arial Narrow"/>
      <family val="2"/>
    </font>
    <font>
      <sz val="10"/>
      <name val="Arial"/>
      <family val="2"/>
    </font>
    <font>
      <sz val="11"/>
      <color theme="1"/>
      <name val="Arial Narrow"/>
      <family val="2"/>
    </font>
    <font>
      <b/>
      <sz val="10"/>
      <name val="Arial"/>
      <family val="2"/>
    </font>
    <font>
      <sz val="11"/>
      <color rgb="FF000000"/>
      <name val="Calibri"/>
      <family val="2"/>
    </font>
    <font>
      <sz val="11"/>
      <color indexed="8"/>
      <name val="Calibri"/>
      <family val="2"/>
    </font>
    <font>
      <sz val="12"/>
      <color indexed="8"/>
      <name val="Verdana"/>
      <family val="2"/>
    </font>
    <font>
      <b/>
      <sz val="11"/>
      <color rgb="FF000000"/>
      <name val="Calibri"/>
      <family val="2"/>
    </font>
    <font>
      <sz val="11"/>
      <color rgb="FFFF0000"/>
      <name val="Calibri"/>
      <family val="2"/>
    </font>
  </fonts>
  <fills count="4">
    <fill>
      <patternFill patternType="none"/>
    </fill>
    <fill>
      <patternFill patternType="gray125"/>
    </fill>
    <fill>
      <patternFill patternType="solid">
        <fgColor theme="0"/>
        <bgColor indexed="64"/>
      </patternFill>
    </fill>
    <fill>
      <patternFill patternType="solid">
        <fgColor rgb="FFD9D9D9"/>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s>
  <cellStyleXfs count="47">
    <xf numFmtId="0" fontId="0" fillId="0" borderId="0"/>
    <xf numFmtId="44" fontId="3" fillId="0" borderId="0" applyFont="0" applyFill="0" applyBorder="0" applyAlignment="0" applyProtection="0"/>
    <xf numFmtId="9" fontId="3" fillId="0" borderId="0" applyFont="0" applyFill="0" applyBorder="0" applyAlignment="0" applyProtection="0"/>
    <xf numFmtId="0" fontId="2" fillId="0" borderId="0"/>
    <xf numFmtId="42" fontId="2" fillId="0" borderId="0" applyFont="0" applyFill="0" applyBorder="0" applyAlignment="0" applyProtection="0"/>
    <xf numFmtId="43" fontId="2" fillId="0" borderId="0" applyFont="0" applyFill="0" applyBorder="0" applyAlignment="0" applyProtection="0"/>
    <xf numFmtId="0" fontId="10" fillId="0" borderId="0"/>
    <xf numFmtId="44" fontId="10" fillId="0" borderId="0" applyFont="0" applyFill="0" applyBorder="0" applyAlignment="0" applyProtection="0"/>
    <xf numFmtId="9" fontId="10" fillId="0" borderId="0" applyFont="0" applyFill="0" applyBorder="0" applyAlignment="0" applyProtection="0"/>
    <xf numFmtId="41" fontId="9" fillId="0" borderId="0" applyFont="0" applyFill="0" applyBorder="0" applyAlignment="0" applyProtection="0"/>
    <xf numFmtId="43" fontId="12" fillId="0" borderId="0" applyFont="0" applyFill="0" applyBorder="0" applyAlignment="0" applyProtection="0"/>
    <xf numFmtId="166" fontId="9" fillId="0" borderId="0" applyFont="0" applyFill="0" applyBorder="0" applyAlignment="0" applyProtection="0"/>
    <xf numFmtId="43" fontId="9" fillId="0" borderId="0" applyFont="0" applyFill="0" applyBorder="0" applyAlignment="0" applyProtection="0"/>
    <xf numFmtId="167"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8" fontId="9" fillId="0" borderId="0" applyFont="0" applyFill="0" applyBorder="0" applyAlignment="0" applyProtection="0"/>
    <xf numFmtId="42" fontId="1" fillId="0" borderId="0" applyFont="0" applyFill="0" applyBorder="0" applyAlignment="0" applyProtection="0"/>
    <xf numFmtId="169" fontId="12" fillId="0" borderId="0" applyFont="0" applyFill="0" applyBorder="0" applyAlignment="0" applyProtection="0"/>
    <xf numFmtId="170" fontId="10" fillId="0" borderId="0" applyFont="0" applyFill="0" applyBorder="0" applyAlignment="0" applyProtection="0"/>
    <xf numFmtId="44" fontId="1" fillId="0" borderId="0" applyFont="0" applyFill="0" applyBorder="0" applyAlignment="0" applyProtection="0"/>
    <xf numFmtId="171" fontId="9" fillId="0" borderId="0" applyFont="0" applyFill="0" applyBorder="0" applyAlignment="0" applyProtection="0"/>
    <xf numFmtId="170" fontId="1" fillId="0" borderId="0" applyFont="0" applyFill="0" applyBorder="0" applyAlignment="0" applyProtection="0"/>
    <xf numFmtId="170" fontId="13" fillId="0" borderId="0" applyFont="0" applyFill="0" applyBorder="0" applyAlignment="0" applyProtection="0"/>
    <xf numFmtId="170" fontId="13" fillId="0" borderId="0" applyFont="0" applyFill="0" applyBorder="0" applyAlignment="0" applyProtection="0"/>
    <xf numFmtId="0" fontId="9" fillId="0" borderId="0"/>
    <xf numFmtId="0" fontId="9" fillId="0" borderId="0"/>
    <xf numFmtId="0" fontId="10" fillId="0" borderId="0"/>
    <xf numFmtId="0" fontId="9" fillId="0" borderId="0"/>
    <xf numFmtId="0" fontId="9" fillId="0" borderId="0"/>
    <xf numFmtId="0" fontId="1" fillId="0" borderId="0"/>
    <xf numFmtId="0" fontId="1" fillId="0" borderId="0"/>
    <xf numFmtId="0" fontId="1" fillId="0" borderId="0"/>
    <xf numFmtId="0" fontId="1" fillId="0" borderId="0"/>
    <xf numFmtId="0" fontId="9" fillId="0" borderId="0"/>
    <xf numFmtId="0" fontId="9" fillId="0" borderId="0"/>
    <xf numFmtId="0" fontId="9" fillId="0" borderId="0"/>
    <xf numFmtId="0" fontId="1" fillId="0" borderId="0"/>
    <xf numFmtId="0" fontId="14" fillId="0" borderId="0" applyNumberFormat="0" applyFill="0" applyBorder="0" applyProtection="0">
      <alignment vertical="top"/>
    </xf>
    <xf numFmtId="0" fontId="1" fillId="0" borderId="0"/>
    <xf numFmtId="0" fontId="9" fillId="0" borderId="0"/>
    <xf numFmtId="0" fontId="9" fillId="0" borderId="0"/>
    <xf numFmtId="0" fontId="9" fillId="0" borderId="0"/>
    <xf numFmtId="9" fontId="10" fillId="0" borderId="0" applyFont="0" applyFill="0" applyBorder="0" applyAlignment="0" applyProtection="0"/>
    <xf numFmtId="9" fontId="9" fillId="0" borderId="0" applyFont="0" applyFill="0" applyBorder="0" applyAlignment="0" applyProtection="0"/>
  </cellStyleXfs>
  <cellXfs count="94">
    <xf numFmtId="0" fontId="0" fillId="0" borderId="0" xfId="0"/>
    <xf numFmtId="44" fontId="0" fillId="0" borderId="0" xfId="1" applyFont="1"/>
    <xf numFmtId="0" fontId="0" fillId="0" borderId="0" xfId="0" applyAlignment="1">
      <alignment horizontal="center"/>
    </xf>
    <xf numFmtId="9" fontId="0" fillId="0" borderId="0" xfId="2" applyFont="1"/>
    <xf numFmtId="0" fontId="0" fillId="0" borderId="1" xfId="0" applyBorder="1"/>
    <xf numFmtId="0" fontId="5" fillId="0" borderId="1" xfId="0" applyFont="1" applyBorder="1"/>
    <xf numFmtId="164" fontId="0" fillId="0" borderId="1" xfId="1" applyNumberFormat="1" applyFont="1" applyFill="1" applyBorder="1" applyAlignment="1"/>
    <xf numFmtId="44" fontId="0" fillId="0" borderId="1" xfId="1" applyFont="1" applyBorder="1"/>
    <xf numFmtId="164" fontId="0" fillId="0" borderId="3" xfId="1" applyNumberFormat="1" applyFont="1" applyBorder="1"/>
    <xf numFmtId="0" fontId="0" fillId="0" borderId="3" xfId="0" applyBorder="1"/>
    <xf numFmtId="0" fontId="0" fillId="0" borderId="4" xfId="0" applyBorder="1"/>
    <xf numFmtId="0" fontId="0" fillId="0" borderId="2" xfId="0" applyBorder="1"/>
    <xf numFmtId="44" fontId="5" fillId="0" borderId="1" xfId="1" applyFont="1" applyBorder="1"/>
    <xf numFmtId="0" fontId="0" fillId="0" borderId="5" xfId="0" applyBorder="1"/>
    <xf numFmtId="44" fontId="0" fillId="0" borderId="2" xfId="1" applyFont="1" applyBorder="1"/>
    <xf numFmtId="0" fontId="0" fillId="2" borderId="6" xfId="0" applyFill="1" applyBorder="1"/>
    <xf numFmtId="0" fontId="0" fillId="2" borderId="7" xfId="0" applyFill="1" applyBorder="1"/>
    <xf numFmtId="0" fontId="5" fillId="0" borderId="12" xfId="0" applyFont="1" applyBorder="1" applyAlignment="1">
      <alignment horizontal="center"/>
    </xf>
    <xf numFmtId="0" fontId="0" fillId="0" borderId="15" xfId="0" applyBorder="1"/>
    <xf numFmtId="164" fontId="0" fillId="0" borderId="15" xfId="1" applyNumberFormat="1" applyFont="1" applyFill="1" applyBorder="1" applyAlignment="1"/>
    <xf numFmtId="0" fontId="0" fillId="0" borderId="9" xfId="0" applyBorder="1"/>
    <xf numFmtId="0" fontId="5" fillId="0" borderId="10" xfId="0" applyFont="1" applyBorder="1"/>
    <xf numFmtId="44" fontId="5" fillId="0" borderId="10" xfId="1" applyFont="1" applyBorder="1"/>
    <xf numFmtId="44" fontId="0" fillId="0" borderId="10" xfId="1" applyFont="1"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6" xfId="0" applyBorder="1"/>
    <xf numFmtId="0" fontId="0" fillId="0" borderId="17" xfId="0" applyBorder="1"/>
    <xf numFmtId="0" fontId="5" fillId="0" borderId="5" xfId="0" applyFont="1" applyBorder="1"/>
    <xf numFmtId="44" fontId="0" fillId="0" borderId="5" xfId="1" applyFont="1" applyBorder="1"/>
    <xf numFmtId="0" fontId="0" fillId="0" borderId="18" xfId="0" applyBorder="1"/>
    <xf numFmtId="44" fontId="0" fillId="2" borderId="7" xfId="1" applyFont="1" applyFill="1" applyBorder="1"/>
    <xf numFmtId="0" fontId="0" fillId="2" borderId="8" xfId="0" applyFill="1" applyBorder="1"/>
    <xf numFmtId="0" fontId="0" fillId="0" borderId="19" xfId="0" applyBorder="1"/>
    <xf numFmtId="44" fontId="0" fillId="0" borderId="19" xfId="1" applyFont="1" applyBorder="1"/>
    <xf numFmtId="0" fontId="5" fillId="0" borderId="19" xfId="0" applyFont="1" applyBorder="1"/>
    <xf numFmtId="44" fontId="5" fillId="0" borderId="19" xfId="1" applyFont="1" applyBorder="1"/>
    <xf numFmtId="0" fontId="0" fillId="0" borderId="20" xfId="0" applyBorder="1"/>
    <xf numFmtId="0" fontId="0" fillId="0" borderId="21" xfId="0" applyBorder="1"/>
    <xf numFmtId="0" fontId="0" fillId="0" borderId="22" xfId="0" applyBorder="1"/>
    <xf numFmtId="0" fontId="0" fillId="0" borderId="23" xfId="0" applyBorder="1"/>
    <xf numFmtId="9" fontId="0" fillId="0" borderId="15" xfId="2" applyFont="1" applyBorder="1"/>
    <xf numFmtId="164" fontId="0" fillId="0" borderId="10" xfId="1" applyNumberFormat="1" applyFont="1" applyFill="1" applyBorder="1" applyAlignment="1"/>
    <xf numFmtId="44" fontId="0" fillId="0" borderId="1" xfId="0" applyNumberFormat="1" applyBorder="1"/>
    <xf numFmtId="0" fontId="5" fillId="0" borderId="14" xfId="0" applyFont="1" applyBorder="1" applyAlignment="1">
      <alignment horizontal="center"/>
    </xf>
    <xf numFmtId="44" fontId="0" fillId="0" borderId="15" xfId="0" applyNumberFormat="1" applyBorder="1"/>
    <xf numFmtId="44" fontId="0" fillId="0" borderId="10" xfId="0" applyNumberFormat="1" applyBorder="1"/>
    <xf numFmtId="0" fontId="5" fillId="0" borderId="9" xfId="0" applyFont="1" applyBorder="1" applyAlignment="1">
      <alignment horizontal="center"/>
    </xf>
    <xf numFmtId="0" fontId="0" fillId="0" borderId="24" xfId="0" applyBorder="1"/>
    <xf numFmtId="0" fontId="0" fillId="2" borderId="25" xfId="0" applyFill="1" applyBorder="1"/>
    <xf numFmtId="0" fontId="0" fillId="2" borderId="26" xfId="0" applyFill="1" applyBorder="1"/>
    <xf numFmtId="164" fontId="0" fillId="2" borderId="26" xfId="1" applyNumberFormat="1" applyFont="1" applyFill="1" applyBorder="1" applyAlignment="1"/>
    <xf numFmtId="164" fontId="0" fillId="2" borderId="26" xfId="1" applyNumberFormat="1" applyFont="1" applyFill="1" applyBorder="1"/>
    <xf numFmtId="44" fontId="0" fillId="2" borderId="26" xfId="0" applyNumberFormat="1" applyFill="1" applyBorder="1"/>
    <xf numFmtId="10" fontId="0" fillId="2" borderId="27" xfId="2" applyNumberFormat="1" applyFont="1" applyFill="1" applyBorder="1"/>
    <xf numFmtId="10" fontId="0" fillId="0" borderId="11" xfId="2" applyNumberFormat="1" applyFont="1" applyFill="1" applyBorder="1"/>
    <xf numFmtId="10" fontId="0" fillId="0" borderId="16" xfId="2" applyNumberFormat="1" applyFont="1" applyFill="1" applyBorder="1"/>
    <xf numFmtId="165" fontId="0" fillId="0" borderId="15" xfId="2" applyNumberFormat="1" applyFont="1" applyBorder="1"/>
    <xf numFmtId="0" fontId="6" fillId="0" borderId="12" xfId="0" applyFont="1" applyBorder="1" applyAlignment="1">
      <alignment horizontal="center"/>
    </xf>
    <xf numFmtId="164" fontId="7" fillId="0" borderId="1" xfId="1" applyNumberFormat="1" applyFont="1" applyFill="1" applyBorder="1" applyAlignment="1"/>
    <xf numFmtId="44" fontId="7" fillId="0" borderId="1" xfId="0" applyNumberFormat="1" applyFont="1" applyBorder="1"/>
    <xf numFmtId="10" fontId="7" fillId="0" borderId="13" xfId="2" applyNumberFormat="1" applyFont="1" applyFill="1" applyBorder="1"/>
    <xf numFmtId="0" fontId="5" fillId="0" borderId="3" xfId="0" applyFont="1" applyBorder="1" applyAlignment="1">
      <alignment horizontal="center"/>
    </xf>
    <xf numFmtId="44" fontId="0" fillId="0" borderId="1" xfId="1" applyFont="1" applyFill="1" applyBorder="1" applyAlignment="1"/>
    <xf numFmtId="10" fontId="9" fillId="0" borderId="13" xfId="2" applyNumberFormat="1" applyFont="1" applyFill="1" applyBorder="1"/>
    <xf numFmtId="0" fontId="11" fillId="0" borderId="12" xfId="0" applyFont="1" applyBorder="1" applyAlignment="1">
      <alignment horizontal="center"/>
    </xf>
    <xf numFmtId="0" fontId="7" fillId="0" borderId="0" xfId="0" applyFont="1"/>
    <xf numFmtId="0" fontId="7" fillId="0" borderId="1" xfId="0" applyFont="1" applyBorder="1"/>
    <xf numFmtId="44" fontId="7" fillId="0" borderId="1" xfId="1" applyFont="1" applyBorder="1"/>
    <xf numFmtId="44" fontId="0" fillId="0" borderId="15" xfId="1" applyFont="1" applyBorder="1"/>
    <xf numFmtId="6" fontId="8" fillId="2" borderId="10" xfId="1" applyNumberFormat="1" applyFont="1" applyFill="1" applyBorder="1" applyAlignment="1">
      <alignment horizontal="center" vertical="center" wrapText="1"/>
    </xf>
    <xf numFmtId="0" fontId="5" fillId="0" borderId="14" xfId="0" applyFont="1" applyBorder="1" applyAlignment="1">
      <alignment horizontal="center" vertical="center"/>
    </xf>
    <xf numFmtId="0" fontId="5" fillId="0" borderId="28" xfId="0" applyFont="1" applyBorder="1" applyAlignment="1">
      <alignment horizontal="center" vertical="center"/>
    </xf>
    <xf numFmtId="44" fontId="5" fillId="0" borderId="3" xfId="1" applyFont="1" applyBorder="1" applyAlignment="1">
      <alignment horizontal="center" vertical="center" wrapText="1"/>
    </xf>
    <xf numFmtId="44" fontId="0" fillId="0" borderId="3" xfId="1" applyFont="1" applyBorder="1" applyAlignment="1">
      <alignment horizontal="center" wrapText="1"/>
    </xf>
    <xf numFmtId="0" fontId="4" fillId="0" borderId="3" xfId="0" applyFont="1" applyBorder="1" applyAlignment="1">
      <alignment horizontal="center" vertical="center"/>
    </xf>
    <xf numFmtId="0" fontId="5" fillId="0" borderId="3" xfId="0" applyFont="1" applyBorder="1" applyAlignment="1">
      <alignment horizontal="center" wrapText="1"/>
    </xf>
    <xf numFmtId="10" fontId="0" fillId="0" borderId="4" xfId="2" applyNumberFormat="1" applyFont="1" applyBorder="1" applyAlignment="1">
      <alignment horizontal="center"/>
    </xf>
    <xf numFmtId="164" fontId="5" fillId="0" borderId="5" xfId="1" applyNumberFormat="1" applyFont="1" applyBorder="1"/>
    <xf numFmtId="0" fontId="15" fillId="3" borderId="1" xfId="0" applyFont="1" applyFill="1" applyBorder="1" applyAlignment="1">
      <alignment horizontal="center" vertical="center"/>
    </xf>
    <xf numFmtId="0" fontId="15" fillId="3" borderId="9" xfId="0" applyFont="1" applyFill="1" applyBorder="1" applyAlignment="1">
      <alignment horizontal="center" vertical="center"/>
    </xf>
    <xf numFmtId="0" fontId="15" fillId="3" borderId="10" xfId="0" applyFont="1" applyFill="1" applyBorder="1" applyAlignment="1">
      <alignment horizontal="center" vertical="center"/>
    </xf>
    <xf numFmtId="0" fontId="15" fillId="3" borderId="11" xfId="0" applyFont="1" applyFill="1" applyBorder="1" applyAlignment="1">
      <alignment horizontal="center" vertical="center"/>
    </xf>
    <xf numFmtId="0" fontId="15" fillId="3" borderId="13" xfId="0" applyFont="1" applyFill="1" applyBorder="1" applyAlignment="1">
      <alignment horizontal="center" vertical="center"/>
    </xf>
    <xf numFmtId="0" fontId="12" fillId="0" borderId="13" xfId="0" applyFont="1" applyBorder="1" applyAlignment="1">
      <alignment horizontal="center" vertical="center"/>
    </xf>
    <xf numFmtId="0" fontId="12" fillId="0" borderId="16" xfId="0" applyFont="1" applyBorder="1" applyAlignment="1">
      <alignment horizontal="center" vertical="center"/>
    </xf>
    <xf numFmtId="0" fontId="15" fillId="3" borderId="12" xfId="0" applyFont="1" applyFill="1" applyBorder="1" applyAlignment="1">
      <alignment horizontal="center" vertical="center"/>
    </xf>
    <xf numFmtId="0" fontId="6" fillId="2" borderId="12" xfId="0" applyFont="1" applyFill="1" applyBorder="1" applyAlignment="1">
      <alignment horizontal="center" vertical="center"/>
    </xf>
    <xf numFmtId="0" fontId="7" fillId="2" borderId="1" xfId="0" applyFont="1" applyFill="1" applyBorder="1" applyAlignment="1">
      <alignment vertical="center"/>
    </xf>
    <xf numFmtId="44" fontId="7" fillId="2" borderId="1" xfId="1" applyFont="1" applyFill="1" applyBorder="1" applyAlignment="1">
      <alignment vertical="center"/>
    </xf>
    <xf numFmtId="0" fontId="16" fillId="2" borderId="13" xfId="0" applyFont="1" applyFill="1" applyBorder="1" applyAlignment="1">
      <alignment horizontal="center" vertical="center" wrapText="1"/>
    </xf>
  </cellXfs>
  <cellStyles count="47">
    <cellStyle name="Millares [0] 2" xfId="9" xr:uid="{CD5FB53A-0EF2-43C8-9BFD-2B5B75AD7259}"/>
    <cellStyle name="Millares 2" xfId="5" xr:uid="{00000000-0005-0000-0000-000000000000}"/>
    <cellStyle name="Millares 2 2" xfId="11" xr:uid="{7BF649F6-100B-4AC6-8275-2F25DA4776BB}"/>
    <cellStyle name="Millares 2 2 2" xfId="12" xr:uid="{BF0F96E4-2ABD-48BD-898F-4325BED0529C}"/>
    <cellStyle name="Millares 2 2 3" xfId="13" xr:uid="{314FE157-CE69-429A-AB28-5966FEBA20F2}"/>
    <cellStyle name="Millares 2 3" xfId="10" xr:uid="{2ECD443D-6CE4-4454-8A0E-7614DED73A3C}"/>
    <cellStyle name="Millares 3" xfId="14" xr:uid="{65A94167-5814-49DB-8E5C-857F3F2A21A1}"/>
    <cellStyle name="Millares 66" xfId="15" xr:uid="{0E4FBD65-48C9-442B-9B77-B036FEC5C263}"/>
    <cellStyle name="Millares 66 2" xfId="16" xr:uid="{04DD8DB9-078E-4DB3-A6A7-CB7651C98368}"/>
    <cellStyle name="Millares 8 4" xfId="17" xr:uid="{9FEB7D55-8D38-4D19-9E14-A5F04CF1A06B}"/>
    <cellStyle name="Millares 9 2" xfId="18" xr:uid="{E672A7BA-7840-464E-827C-4D70CEAC69B0}"/>
    <cellStyle name="Moneda" xfId="1" builtinId="4"/>
    <cellStyle name="Moneda [0] 2" xfId="4" xr:uid="{00000000-0005-0000-0000-000002000000}"/>
    <cellStyle name="Moneda [0] 2 2" xfId="19" xr:uid="{DDA4F854-1C06-4022-8CE3-87ABBA9D7F80}"/>
    <cellStyle name="Moneda [0] 3" xfId="20" xr:uid="{14E270FC-67A3-4C0B-9044-1B102FA33989}"/>
    <cellStyle name="Moneda 10" xfId="21" xr:uid="{CA3FC77E-448F-4275-BBFD-C5AE11ABEF1E}"/>
    <cellStyle name="Moneda 17" xfId="22" xr:uid="{CFF6977F-8DF7-437E-807A-40206EB579F8}"/>
    <cellStyle name="Moneda 2" xfId="23" xr:uid="{7C5CC252-46AF-4E5A-816B-AEE19A6ED8FF}"/>
    <cellStyle name="Moneda 3" xfId="24" xr:uid="{A41678D2-1FA8-4CD7-9CEC-0EF27558F456}"/>
    <cellStyle name="Moneda 3 11" xfId="25" xr:uid="{8356580C-8F24-4EA2-958C-8A9F686C5636}"/>
    <cellStyle name="Moneda 3 4 2" xfId="26" xr:uid="{1A4CB5DA-6ECE-4AE0-8DD4-79E4DA1111F3}"/>
    <cellStyle name="Moneda 4" xfId="7" xr:uid="{09B8BCAC-DFA2-4CA3-A832-75BC67A68340}"/>
    <cellStyle name="Normal" xfId="0" builtinId="0"/>
    <cellStyle name="Normal 10" xfId="27" xr:uid="{88CEE683-176F-49D3-BF55-4D0CF855C62B}"/>
    <cellStyle name="Normal 10 2" xfId="28" xr:uid="{0FB331E3-5906-45EF-857A-04BB93276104}"/>
    <cellStyle name="Normal 12 2" xfId="29" xr:uid="{331CE5ED-CFE8-4884-8437-189EB05CCF8D}"/>
    <cellStyle name="Normal 12 2 2" xfId="30" xr:uid="{559C0585-2CE5-42F5-AA8C-4D759C450742}"/>
    <cellStyle name="Normal 15" xfId="31" xr:uid="{970739F9-C2AE-4629-B754-EA745990321A}"/>
    <cellStyle name="Normal 16" xfId="32" xr:uid="{967CC850-6477-4946-8A21-3E534A5FA9EE}"/>
    <cellStyle name="Normal 17" xfId="33" xr:uid="{1CD91CEE-C6D4-4E8C-9654-5D839E3E686C}"/>
    <cellStyle name="Normal 17 2" xfId="34" xr:uid="{CD33F113-3BAA-4487-9EBB-743529DB77CD}"/>
    <cellStyle name="Normal 2" xfId="3" xr:uid="{00000000-0005-0000-0000-000004000000}"/>
    <cellStyle name="Normal 2 10" xfId="36" xr:uid="{918A21ED-1993-4266-97D2-1EB36E4FEAD6}"/>
    <cellStyle name="Normal 2 2" xfId="37" xr:uid="{F2048B55-BD6A-4B55-8607-0ADEF05B9E8F}"/>
    <cellStyle name="Normal 2 3" xfId="35" xr:uid="{F2DD634E-906B-4429-BAB8-42CE9E88218F}"/>
    <cellStyle name="Normal 3" xfId="6" xr:uid="{7C1CE012-E8B6-47C7-978E-5A273A507E46}"/>
    <cellStyle name="Normal 3 10" xfId="38" xr:uid="{A1AF025C-C8A0-469F-A9AA-EF96A737620E}"/>
    <cellStyle name="Normal 3 11" xfId="39" xr:uid="{C45A7E49-C2B4-4C1F-B09B-0113950923A8}"/>
    <cellStyle name="Normal 3 11 2" xfId="40" xr:uid="{69A96783-F06F-4801-B929-FC2EB7C7F0C5}"/>
    <cellStyle name="Normal 3 11 3" xfId="41" xr:uid="{7178BCB0-4927-4BF3-B636-CCF2D6A04AA7}"/>
    <cellStyle name="Normal 3 2 17" xfId="42" xr:uid="{E60EEE14-DB1E-4A75-9BCB-ABA98373ADC8}"/>
    <cellStyle name="Normal 5" xfId="43" xr:uid="{1B972682-DAF5-4E55-9B5C-826BDCF94F8F}"/>
    <cellStyle name="Normal 9 2" xfId="44" xr:uid="{D2396974-C4F3-4C29-A0A4-04A5CED86CC1}"/>
    <cellStyle name="Porcentaje" xfId="2" builtinId="5"/>
    <cellStyle name="Porcentaje 2" xfId="8" xr:uid="{19BC8959-B5B5-4005-9CEC-56D645DDC988}"/>
    <cellStyle name="Porcentaje 4" xfId="45" xr:uid="{1CBC9F08-AEA0-4559-8614-348951C0587E}"/>
    <cellStyle name="Porcentual 2 10" xfId="46" xr:uid="{3AD5DCE8-592D-4E58-AC90-3B578A0952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2"/>
  <sheetViews>
    <sheetView zoomScale="87" workbookViewId="0">
      <selection activeCell="A2" sqref="A2:B15"/>
    </sheetView>
  </sheetViews>
  <sheetFormatPr baseColWidth="10" defaultColWidth="11.42578125" defaultRowHeight="12.75" x14ac:dyDescent="0.2"/>
  <cols>
    <col min="1" max="1" width="11.42578125" customWidth="1"/>
    <col min="2" max="2" width="45" bestFit="1" customWidth="1"/>
    <col min="3" max="4" width="19.140625" style="1" customWidth="1"/>
    <col min="5" max="5" width="21.5703125" bestFit="1" customWidth="1"/>
    <col min="6" max="6" width="17.85546875" bestFit="1" customWidth="1"/>
  </cols>
  <sheetData>
    <row r="1" spans="1:7" ht="13.5" thickBot="1" x14ac:dyDescent="0.25"/>
    <row r="2" spans="1:7" ht="13.5" thickBot="1" x14ac:dyDescent="0.25">
      <c r="A2" s="51"/>
      <c r="B2" s="65" t="s">
        <v>0</v>
      </c>
      <c r="C2" s="73">
        <v>153689636</v>
      </c>
      <c r="D2" s="8"/>
      <c r="E2" s="9"/>
      <c r="F2" s="9"/>
      <c r="G2" s="10"/>
    </row>
    <row r="3" spans="1:7" s="2" customFormat="1" ht="39" thickBot="1" x14ac:dyDescent="0.25">
      <c r="A3" s="74" t="s">
        <v>1</v>
      </c>
      <c r="B3" s="75" t="s">
        <v>2</v>
      </c>
      <c r="C3" s="76" t="s">
        <v>3</v>
      </c>
      <c r="D3" s="77"/>
      <c r="E3" s="78" t="s">
        <v>13</v>
      </c>
      <c r="F3" s="79" t="s">
        <v>4</v>
      </c>
      <c r="G3" s="80"/>
    </row>
    <row r="4" spans="1:7" ht="77.25" customHeight="1" x14ac:dyDescent="0.2">
      <c r="A4" s="50">
        <v>1</v>
      </c>
      <c r="B4" s="24" t="s">
        <v>14</v>
      </c>
      <c r="C4" s="23">
        <v>153689636</v>
      </c>
      <c r="D4" s="45"/>
      <c r="E4" s="45">
        <v>153689636</v>
      </c>
      <c r="F4" s="49">
        <f>+E4-D4</f>
        <v>153689636</v>
      </c>
      <c r="G4" s="58">
        <f>+F4/C2</f>
        <v>1</v>
      </c>
    </row>
    <row r="5" spans="1:7" x14ac:dyDescent="0.2">
      <c r="A5" s="17">
        <v>2</v>
      </c>
      <c r="B5" s="4" t="s">
        <v>15</v>
      </c>
      <c r="C5" s="7">
        <v>153689636</v>
      </c>
      <c r="D5" s="6"/>
      <c r="E5" s="6">
        <v>153689636</v>
      </c>
      <c r="F5" s="46">
        <f t="shared" ref="F5:F15" si="0">+E5-D5</f>
        <v>153689636</v>
      </c>
      <c r="G5" s="67">
        <f>+F5/C2</f>
        <v>1</v>
      </c>
    </row>
    <row r="6" spans="1:7" x14ac:dyDescent="0.2">
      <c r="A6" s="17">
        <v>3</v>
      </c>
      <c r="B6" s="4" t="s">
        <v>16</v>
      </c>
      <c r="C6" s="7">
        <v>153689635.97999999</v>
      </c>
      <c r="D6" s="6"/>
      <c r="E6" s="6">
        <v>153689636</v>
      </c>
      <c r="F6" s="46">
        <f t="shared" si="0"/>
        <v>153689636</v>
      </c>
      <c r="G6" s="67">
        <f>+F6/$C$2</f>
        <v>1</v>
      </c>
    </row>
    <row r="7" spans="1:7" x14ac:dyDescent="0.2">
      <c r="A7" s="17">
        <v>4</v>
      </c>
      <c r="B7" s="4" t="s">
        <v>17</v>
      </c>
      <c r="C7" s="7">
        <v>153689508</v>
      </c>
      <c r="D7" s="6"/>
      <c r="E7" s="6">
        <v>153689636</v>
      </c>
      <c r="F7" s="46">
        <f t="shared" si="0"/>
        <v>153689636</v>
      </c>
      <c r="G7" s="67">
        <f>+F7/$C$2</f>
        <v>1</v>
      </c>
    </row>
    <row r="8" spans="1:7" x14ac:dyDescent="0.2">
      <c r="A8" s="17">
        <v>5</v>
      </c>
      <c r="B8" s="4" t="s">
        <v>18</v>
      </c>
      <c r="C8" s="7">
        <v>153689635.97999999</v>
      </c>
      <c r="D8" s="6"/>
      <c r="E8" s="6">
        <v>153689636</v>
      </c>
      <c r="F8" s="46">
        <f t="shared" si="0"/>
        <v>153689636</v>
      </c>
      <c r="G8" s="67">
        <f>+F8/$C$2</f>
        <v>1</v>
      </c>
    </row>
    <row r="9" spans="1:7" s="69" customFormat="1" x14ac:dyDescent="0.2">
      <c r="A9" s="61">
        <v>6</v>
      </c>
      <c r="B9" s="70" t="s">
        <v>19</v>
      </c>
      <c r="C9" s="71">
        <v>153510000</v>
      </c>
      <c r="D9" s="62"/>
      <c r="E9" s="62">
        <v>153689636</v>
      </c>
      <c r="F9" s="63">
        <f t="shared" si="0"/>
        <v>153689636</v>
      </c>
      <c r="G9" s="64">
        <f>+F9/$C$2</f>
        <v>1</v>
      </c>
    </row>
    <row r="10" spans="1:7" x14ac:dyDescent="0.2">
      <c r="A10" s="68">
        <v>7</v>
      </c>
      <c r="B10" s="4" t="s">
        <v>20</v>
      </c>
      <c r="C10" s="7">
        <v>153689635.97999999</v>
      </c>
      <c r="D10" s="62"/>
      <c r="E10" s="6">
        <v>153689636</v>
      </c>
      <c r="F10" s="46">
        <f t="shared" si="0"/>
        <v>153689636</v>
      </c>
      <c r="G10" s="67">
        <f>+F10/C2</f>
        <v>1</v>
      </c>
    </row>
    <row r="11" spans="1:7" x14ac:dyDescent="0.2">
      <c r="A11" s="17">
        <v>8</v>
      </c>
      <c r="B11" s="4" t="s">
        <v>21</v>
      </c>
      <c r="C11" s="7">
        <v>153689635.97999999</v>
      </c>
      <c r="D11" s="6"/>
      <c r="E11" s="6">
        <v>153689636</v>
      </c>
      <c r="F11" s="46">
        <f t="shared" si="0"/>
        <v>153689636</v>
      </c>
      <c r="G11" s="67">
        <f>+F11/C2</f>
        <v>1</v>
      </c>
    </row>
    <row r="12" spans="1:7" x14ac:dyDescent="0.2">
      <c r="A12" s="17">
        <v>9</v>
      </c>
      <c r="B12" s="4" t="s">
        <v>22</v>
      </c>
      <c r="C12" s="66">
        <v>153663183</v>
      </c>
      <c r="D12" s="6"/>
      <c r="E12" s="6">
        <v>153689636</v>
      </c>
      <c r="F12" s="46">
        <f t="shared" si="0"/>
        <v>153689636</v>
      </c>
      <c r="G12" s="67">
        <f>+F12/$C$2</f>
        <v>1</v>
      </c>
    </row>
    <row r="13" spans="1:7" x14ac:dyDescent="0.2">
      <c r="A13" s="17">
        <v>10</v>
      </c>
      <c r="B13" s="4" t="s">
        <v>23</v>
      </c>
      <c r="C13" s="7">
        <v>153689635.97999999</v>
      </c>
      <c r="D13" s="6"/>
      <c r="E13" s="6">
        <v>153689636</v>
      </c>
      <c r="F13" s="46">
        <f t="shared" si="0"/>
        <v>153689636</v>
      </c>
      <c r="G13" s="67">
        <f>+F13/$C$2</f>
        <v>1</v>
      </c>
    </row>
    <row r="14" spans="1:7" x14ac:dyDescent="0.2">
      <c r="A14" s="17">
        <v>11</v>
      </c>
      <c r="B14" s="4" t="s">
        <v>24</v>
      </c>
      <c r="C14" s="7">
        <v>153689636</v>
      </c>
      <c r="D14" s="6"/>
      <c r="E14" s="6">
        <v>153689636</v>
      </c>
      <c r="F14" s="46">
        <f t="shared" si="0"/>
        <v>153689636</v>
      </c>
      <c r="G14" s="67">
        <f>+F14/$C$2</f>
        <v>1</v>
      </c>
    </row>
    <row r="15" spans="1:7" ht="13.5" thickBot="1" x14ac:dyDescent="0.25">
      <c r="A15" s="47">
        <v>12</v>
      </c>
      <c r="B15" s="18" t="s">
        <v>25</v>
      </c>
      <c r="C15" s="72">
        <v>153689636</v>
      </c>
      <c r="D15" s="19"/>
      <c r="E15" s="19">
        <v>153689636</v>
      </c>
      <c r="F15" s="48">
        <f t="shared" si="0"/>
        <v>153689636</v>
      </c>
      <c r="G15" s="59">
        <f>+F15/$C$2</f>
        <v>1</v>
      </c>
    </row>
    <row r="16" spans="1:7" ht="13.5" thickBot="1" x14ac:dyDescent="0.25">
      <c r="A16" s="52"/>
      <c r="B16" s="53"/>
      <c r="C16" s="54"/>
      <c r="D16" s="54"/>
      <c r="E16" s="55"/>
      <c r="F16" s="56"/>
      <c r="G16" s="57"/>
    </row>
    <row r="17" spans="1:7" x14ac:dyDescent="0.2">
      <c r="A17" s="20"/>
      <c r="B17" s="21" t="s">
        <v>5</v>
      </c>
      <c r="C17" s="22">
        <f>AVERAGE(C4:C15)</f>
        <v>153672451.24166667</v>
      </c>
      <c r="D17" s="23"/>
      <c r="E17" s="24"/>
      <c r="F17" s="24"/>
      <c r="G17" s="25"/>
    </row>
    <row r="18" spans="1:7" x14ac:dyDescent="0.2">
      <c r="A18" s="26"/>
      <c r="B18" s="5" t="s">
        <v>6</v>
      </c>
      <c r="C18" s="12">
        <f>MEDIAN(C4:C15)</f>
        <v>153689635.97999999</v>
      </c>
      <c r="D18" s="7"/>
      <c r="E18" s="4"/>
      <c r="F18" s="4"/>
      <c r="G18" s="27"/>
    </row>
    <row r="19" spans="1:7" ht="30.75" customHeight="1" x14ac:dyDescent="0.2">
      <c r="A19" s="26"/>
      <c r="B19" s="5" t="s">
        <v>7</v>
      </c>
      <c r="C19" s="12">
        <f>STDEVA(C4:C15)</f>
        <v>51720.471647026272</v>
      </c>
      <c r="D19" s="7"/>
      <c r="E19" s="4"/>
      <c r="F19" s="4"/>
      <c r="G19" s="27"/>
    </row>
    <row r="20" spans="1:7" ht="24.75" customHeight="1" thickBot="1" x14ac:dyDescent="0.25">
      <c r="A20" s="30"/>
      <c r="B20" s="31" t="s">
        <v>8</v>
      </c>
      <c r="C20" s="81">
        <f>+C18-C19</f>
        <v>153637915.50835297</v>
      </c>
      <c r="D20" s="32"/>
      <c r="E20" s="13"/>
      <c r="F20" s="13"/>
      <c r="G20" s="33"/>
    </row>
    <row r="21" spans="1:7" ht="13.5" thickBot="1" x14ac:dyDescent="0.25">
      <c r="A21" s="15"/>
      <c r="B21" s="16"/>
      <c r="C21" s="34"/>
      <c r="D21" s="34"/>
      <c r="E21" s="16"/>
      <c r="F21" s="16"/>
      <c r="G21" s="35"/>
    </row>
    <row r="22" spans="1:7" ht="13.5" thickBot="1" x14ac:dyDescent="0.25">
      <c r="A22" s="40"/>
      <c r="B22" s="38" t="s">
        <v>9</v>
      </c>
      <c r="C22" s="39">
        <f>+C9</f>
        <v>153510000</v>
      </c>
      <c r="D22" s="37"/>
      <c r="E22" s="36"/>
      <c r="F22" s="36"/>
      <c r="G22" s="41"/>
    </row>
    <row r="23" spans="1:7" ht="13.5" thickBot="1" x14ac:dyDescent="0.25">
      <c r="A23" s="15"/>
      <c r="B23" s="16"/>
      <c r="C23" s="34"/>
      <c r="D23" s="34"/>
      <c r="E23" s="16"/>
      <c r="F23" s="16"/>
      <c r="G23" s="35"/>
    </row>
    <row r="24" spans="1:7" x14ac:dyDescent="0.2">
      <c r="A24" s="42"/>
      <c r="B24" s="11" t="s">
        <v>10</v>
      </c>
      <c r="C24" s="14">
        <f>+C2</f>
        <v>153689636</v>
      </c>
      <c r="D24" s="14"/>
      <c r="E24" s="11"/>
      <c r="F24" s="11"/>
      <c r="G24" s="43"/>
    </row>
    <row r="25" spans="1:7" x14ac:dyDescent="0.2">
      <c r="A25" s="26"/>
      <c r="B25" s="4" t="s">
        <v>9</v>
      </c>
      <c r="C25" s="7">
        <f>+C22</f>
        <v>153510000</v>
      </c>
      <c r="D25" s="7"/>
      <c r="E25" s="4"/>
      <c r="F25" s="4"/>
      <c r="G25" s="27"/>
    </row>
    <row r="26" spans="1:7" x14ac:dyDescent="0.2">
      <c r="A26" s="26"/>
      <c r="B26" s="4" t="s">
        <v>11</v>
      </c>
      <c r="C26" s="7">
        <f>+C24-C25</f>
        <v>179636</v>
      </c>
      <c r="D26" s="7"/>
      <c r="E26" s="4"/>
      <c r="F26" s="4"/>
      <c r="G26" s="27"/>
    </row>
    <row r="27" spans="1:7" ht="13.5" thickBot="1" x14ac:dyDescent="0.25">
      <c r="A27" s="28"/>
      <c r="B27" s="18" t="s">
        <v>12</v>
      </c>
      <c r="C27" s="60">
        <f>+C26/C24</f>
        <v>1.1688231209032209E-3</v>
      </c>
      <c r="D27" s="44"/>
      <c r="E27" s="18"/>
      <c r="F27" s="18"/>
      <c r="G27" s="29"/>
    </row>
    <row r="28" spans="1:7" x14ac:dyDescent="0.2">
      <c r="C28" s="3"/>
      <c r="D28" s="3"/>
    </row>
    <row r="30" spans="1:7" hidden="1" x14ac:dyDescent="0.2">
      <c r="C30" s="1">
        <v>106302.88</v>
      </c>
    </row>
    <row r="31" spans="1:7" hidden="1" x14ac:dyDescent="0.2">
      <c r="C31" s="1">
        <v>597028.43999999994</v>
      </c>
    </row>
    <row r="32" spans="1:7" hidden="1" x14ac:dyDescent="0.2">
      <c r="C32" s="1">
        <v>282949</v>
      </c>
    </row>
    <row r="33" spans="1:6" hidden="1" x14ac:dyDescent="0.2">
      <c r="C33" s="1">
        <v>85897.77</v>
      </c>
    </row>
    <row r="34" spans="1:6" hidden="1" x14ac:dyDescent="0.2">
      <c r="C34" s="1">
        <v>47400</v>
      </c>
    </row>
    <row r="35" spans="1:6" hidden="1" x14ac:dyDescent="0.2">
      <c r="C35" s="1">
        <v>954000</v>
      </c>
    </row>
    <row r="36" spans="1:6" hidden="1" x14ac:dyDescent="0.2">
      <c r="C36" s="1">
        <v>344680</v>
      </c>
    </row>
    <row r="37" spans="1:6" hidden="1" x14ac:dyDescent="0.2">
      <c r="C37" s="1">
        <v>422376</v>
      </c>
    </row>
    <row r="38" spans="1:6" hidden="1" x14ac:dyDescent="0.2">
      <c r="C38" s="1">
        <v>317500</v>
      </c>
    </row>
    <row r="39" spans="1:6" s="1" customFormat="1" hidden="1" x14ac:dyDescent="0.2">
      <c r="A39"/>
      <c r="B39"/>
      <c r="C39" s="1">
        <v>251960.71</v>
      </c>
      <c r="E39"/>
      <c r="F39"/>
    </row>
    <row r="40" spans="1:6" s="1" customFormat="1" hidden="1" x14ac:dyDescent="0.2">
      <c r="A40"/>
      <c r="B40"/>
      <c r="C40" s="1">
        <v>583260</v>
      </c>
      <c r="E40"/>
      <c r="F40"/>
    </row>
    <row r="41" spans="1:6" s="1" customFormat="1" hidden="1" x14ac:dyDescent="0.2">
      <c r="A41"/>
      <c r="B41"/>
      <c r="C41" s="1">
        <v>26796645.170000002</v>
      </c>
      <c r="E41"/>
      <c r="F41"/>
    </row>
    <row r="42" spans="1:6" s="1" customFormat="1" hidden="1" x14ac:dyDescent="0.2">
      <c r="A42"/>
      <c r="B42"/>
      <c r="C42" s="1">
        <v>636956</v>
      </c>
      <c r="E42"/>
      <c r="F42"/>
    </row>
    <row r="43" spans="1:6" s="1" customFormat="1" hidden="1" x14ac:dyDescent="0.2">
      <c r="A43"/>
      <c r="B43"/>
      <c r="C43" s="1">
        <v>51800</v>
      </c>
      <c r="E43"/>
      <c r="F43"/>
    </row>
    <row r="44" spans="1:6" s="1" customFormat="1" hidden="1" x14ac:dyDescent="0.2">
      <c r="A44"/>
      <c r="B44"/>
      <c r="C44" s="1">
        <f>SUM(C30:C43)</f>
        <v>31478755.970000003</v>
      </c>
      <c r="E44"/>
      <c r="F44"/>
    </row>
    <row r="52" ht="97.5" customHeight="1" x14ac:dyDescent="0.2"/>
  </sheetData>
  <sortState xmlns:xlrd2="http://schemas.microsoft.com/office/spreadsheetml/2017/richdata2" ref="A5:C15">
    <sortCondition sortBy="icon" ref="C5:C15"/>
  </sortState>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E5C34-EC97-440B-A58F-1A4A70954FF7}">
  <dimension ref="A1:C15"/>
  <sheetViews>
    <sheetView tabSelected="1" workbookViewId="0">
      <selection activeCell="E14" sqref="E14"/>
    </sheetView>
  </sheetViews>
  <sheetFormatPr baseColWidth="10" defaultRowHeight="12.75" x14ac:dyDescent="0.2"/>
  <cols>
    <col min="2" max="2" width="72.28515625" bestFit="1" customWidth="1"/>
  </cols>
  <sheetData>
    <row r="1" spans="1:3" ht="13.5" thickBot="1" x14ac:dyDescent="0.25"/>
    <row r="2" spans="1:3" ht="13.5" thickBot="1" x14ac:dyDescent="0.25">
      <c r="A2" s="51"/>
      <c r="B2" s="65" t="s">
        <v>33</v>
      </c>
    </row>
    <row r="3" spans="1:3" ht="13.5" thickBot="1" x14ac:dyDescent="0.25">
      <c r="A3" s="74" t="s">
        <v>1</v>
      </c>
      <c r="B3" s="75" t="s">
        <v>2</v>
      </c>
    </row>
    <row r="4" spans="1:3" x14ac:dyDescent="0.2">
      <c r="A4" s="50">
        <v>1</v>
      </c>
      <c r="B4" s="24" t="s">
        <v>14</v>
      </c>
    </row>
    <row r="5" spans="1:3" x14ac:dyDescent="0.2">
      <c r="A5" s="17">
        <v>2</v>
      </c>
      <c r="B5" s="4" t="s">
        <v>15</v>
      </c>
    </row>
    <row r="6" spans="1:3" x14ac:dyDescent="0.2">
      <c r="A6" s="17">
        <v>3</v>
      </c>
      <c r="B6" s="4" t="s">
        <v>16</v>
      </c>
    </row>
    <row r="7" spans="1:3" x14ac:dyDescent="0.2">
      <c r="A7" s="17">
        <v>4</v>
      </c>
      <c r="B7" s="4" t="s">
        <v>17</v>
      </c>
    </row>
    <row r="8" spans="1:3" x14ac:dyDescent="0.2">
      <c r="A8" s="17">
        <v>5</v>
      </c>
      <c r="B8" s="4" t="s">
        <v>18</v>
      </c>
    </row>
    <row r="9" spans="1:3" x14ac:dyDescent="0.2">
      <c r="A9" s="61">
        <v>6</v>
      </c>
      <c r="B9" s="70" t="s">
        <v>19</v>
      </c>
      <c r="C9" t="s">
        <v>34</v>
      </c>
    </row>
    <row r="10" spans="1:3" x14ac:dyDescent="0.2">
      <c r="A10" s="68">
        <v>7</v>
      </c>
      <c r="B10" s="4" t="s">
        <v>20</v>
      </c>
    </row>
    <row r="11" spans="1:3" x14ac:dyDescent="0.2">
      <c r="A11" s="17">
        <v>8</v>
      </c>
      <c r="B11" s="4" t="s">
        <v>21</v>
      </c>
    </row>
    <row r="12" spans="1:3" x14ac:dyDescent="0.2">
      <c r="A12" s="17">
        <v>9</v>
      </c>
      <c r="B12" s="4" t="s">
        <v>22</v>
      </c>
    </row>
    <row r="13" spans="1:3" x14ac:dyDescent="0.2">
      <c r="A13" s="17">
        <v>10</v>
      </c>
      <c r="B13" s="4" t="s">
        <v>23</v>
      </c>
    </row>
    <row r="14" spans="1:3" x14ac:dyDescent="0.2">
      <c r="A14" s="17">
        <v>11</v>
      </c>
      <c r="B14" s="4" t="s">
        <v>24</v>
      </c>
    </row>
    <row r="15" spans="1:3" ht="13.5" thickBot="1" x14ac:dyDescent="0.25">
      <c r="A15" s="47">
        <v>12</v>
      </c>
      <c r="B15" s="18" t="s">
        <v>25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16B19E-B086-4193-AA6D-F007DA9B575E}">
  <dimension ref="A1:D14"/>
  <sheetViews>
    <sheetView workbookViewId="0">
      <selection activeCell="B12" sqref="B12"/>
    </sheetView>
  </sheetViews>
  <sheetFormatPr baseColWidth="10" defaultRowHeight="12.75" x14ac:dyDescent="0.2"/>
  <cols>
    <col min="1" max="1" width="14.5703125" bestFit="1" customWidth="1"/>
    <col min="2" max="2" width="72.28515625" bestFit="1" customWidth="1"/>
    <col min="3" max="3" width="16.5703125" bestFit="1" customWidth="1"/>
    <col min="4" max="4" width="23.42578125" bestFit="1" customWidth="1"/>
  </cols>
  <sheetData>
    <row r="1" spans="1:4" ht="15" x14ac:dyDescent="0.2">
      <c r="A1" s="83" t="s">
        <v>32</v>
      </c>
      <c r="B1" s="84"/>
      <c r="C1" s="84"/>
      <c r="D1" s="85"/>
    </row>
    <row r="2" spans="1:4" ht="15" x14ac:dyDescent="0.2">
      <c r="A2" s="89" t="s">
        <v>26</v>
      </c>
      <c r="B2" s="82" t="s">
        <v>27</v>
      </c>
      <c r="C2" s="82" t="s">
        <v>28</v>
      </c>
      <c r="D2" s="86" t="s">
        <v>29</v>
      </c>
    </row>
    <row r="3" spans="1:4" ht="90" x14ac:dyDescent="0.2">
      <c r="A3" s="90">
        <v>6</v>
      </c>
      <c r="B3" s="91" t="s">
        <v>19</v>
      </c>
      <c r="C3" s="92">
        <v>153510000</v>
      </c>
      <c r="D3" s="93" t="s">
        <v>30</v>
      </c>
    </row>
    <row r="4" spans="1:4" ht="15" x14ac:dyDescent="0.2">
      <c r="A4" s="17">
        <v>9</v>
      </c>
      <c r="B4" s="4" t="s">
        <v>22</v>
      </c>
      <c r="C4" s="66">
        <v>153663183</v>
      </c>
      <c r="D4" s="87" t="s">
        <v>31</v>
      </c>
    </row>
    <row r="5" spans="1:4" ht="15" x14ac:dyDescent="0.2">
      <c r="A5" s="17">
        <v>4</v>
      </c>
      <c r="B5" s="4" t="s">
        <v>17</v>
      </c>
      <c r="C5" s="7">
        <v>153689508</v>
      </c>
      <c r="D5" s="87" t="s">
        <v>31</v>
      </c>
    </row>
    <row r="6" spans="1:4" ht="15" x14ac:dyDescent="0.2">
      <c r="A6" s="17">
        <v>3</v>
      </c>
      <c r="B6" s="4" t="s">
        <v>16</v>
      </c>
      <c r="C6" s="7">
        <v>153689635.97999999</v>
      </c>
      <c r="D6" s="87" t="s">
        <v>31</v>
      </c>
    </row>
    <row r="7" spans="1:4" ht="15" x14ac:dyDescent="0.2">
      <c r="A7" s="17">
        <v>5</v>
      </c>
      <c r="B7" s="4" t="s">
        <v>18</v>
      </c>
      <c r="C7" s="7">
        <v>153689635.97999999</v>
      </c>
      <c r="D7" s="87" t="s">
        <v>31</v>
      </c>
    </row>
    <row r="8" spans="1:4" ht="15" x14ac:dyDescent="0.2">
      <c r="A8" s="68">
        <v>7</v>
      </c>
      <c r="B8" s="4" t="s">
        <v>20</v>
      </c>
      <c r="C8" s="7">
        <v>153689635.97999999</v>
      </c>
      <c r="D8" s="87" t="s">
        <v>31</v>
      </c>
    </row>
    <row r="9" spans="1:4" ht="15" x14ac:dyDescent="0.2">
      <c r="A9" s="17">
        <v>8</v>
      </c>
      <c r="B9" s="4" t="s">
        <v>21</v>
      </c>
      <c r="C9" s="7">
        <v>153689635.97999999</v>
      </c>
      <c r="D9" s="87" t="s">
        <v>31</v>
      </c>
    </row>
    <row r="10" spans="1:4" ht="15" x14ac:dyDescent="0.2">
      <c r="A10" s="17">
        <v>10</v>
      </c>
      <c r="B10" s="4" t="s">
        <v>23</v>
      </c>
      <c r="C10" s="7">
        <v>153689635.97999999</v>
      </c>
      <c r="D10" s="87" t="s">
        <v>31</v>
      </c>
    </row>
    <row r="11" spans="1:4" ht="15" x14ac:dyDescent="0.2">
      <c r="A11" s="17">
        <v>1</v>
      </c>
      <c r="B11" s="4" t="s">
        <v>14</v>
      </c>
      <c r="C11" s="7">
        <v>153689636</v>
      </c>
      <c r="D11" s="87" t="s">
        <v>31</v>
      </c>
    </row>
    <row r="12" spans="1:4" ht="15" x14ac:dyDescent="0.2">
      <c r="A12" s="17">
        <v>2</v>
      </c>
      <c r="B12" s="4" t="s">
        <v>15</v>
      </c>
      <c r="C12" s="7">
        <v>153689636</v>
      </c>
      <c r="D12" s="87" t="s">
        <v>31</v>
      </c>
    </row>
    <row r="13" spans="1:4" ht="15" x14ac:dyDescent="0.2">
      <c r="A13" s="17">
        <v>11</v>
      </c>
      <c r="B13" s="4" t="s">
        <v>24</v>
      </c>
      <c r="C13" s="7">
        <v>153689636</v>
      </c>
      <c r="D13" s="87" t="s">
        <v>31</v>
      </c>
    </row>
    <row r="14" spans="1:4" ht="15.75" thickBot="1" x14ac:dyDescent="0.25">
      <c r="A14" s="47">
        <v>12</v>
      </c>
      <c r="B14" s="18" t="s">
        <v>25</v>
      </c>
      <c r="C14" s="72">
        <v>153689636</v>
      </c>
      <c r="D14" s="88" t="s">
        <v>31</v>
      </c>
    </row>
  </sheetData>
  <mergeCells count="1">
    <mergeCell ref="A1:D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ANALISIS </vt:lpstr>
      <vt:lpstr>Hoja2</vt:lpstr>
      <vt:lpstr>Validación ofertas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Johis</dc:creator>
  <cp:keywords/>
  <dc:description/>
  <cp:lastModifiedBy>Dianis G</cp:lastModifiedBy>
  <cp:revision/>
  <dcterms:created xsi:type="dcterms:W3CDTF">2024-04-24T03:17:41Z</dcterms:created>
  <dcterms:modified xsi:type="dcterms:W3CDTF">2024-12-19T02:27:37Z</dcterms:modified>
  <cp:category/>
  <cp:contentStatus/>
</cp:coreProperties>
</file>