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Linda Urbina\OneDrive\Desktop\GOBERNACION 2024\PROCESOS PUBLICOS\ok CMA-208 - INTER ESPINAL\1. APERTURA\"/>
    </mc:Choice>
  </mc:AlternateContent>
  <xr:revisionPtr revIDLastSave="0" documentId="13_ncr:1_{22D49B15-3752-4EA1-BD94-B3492B34CF97}" xr6:coauthVersionLast="47" xr6:coauthVersionMax="47" xr10:uidLastSave="{00000000-0000-0000-0000-000000000000}"/>
  <bookViews>
    <workbookView xWindow="-108" yWindow="-108" windowWidth="23256" windowHeight="12456" firstSheet="4" activeTab="4" xr2:uid="{A49896AB-9CAF-43B9-8369-34E57E254417}"/>
  </bookViews>
  <sheets>
    <sheet name="PRIORIZADA" sheetId="211" state="hidden" r:id="rId1"/>
    <sheet name="Eliminar" sheetId="214" state="hidden" r:id="rId2"/>
    <sheet name="C.1" sheetId="247" state="hidden" r:id="rId3"/>
    <sheet name="C.2" sheetId="248" state="hidden" r:id="rId4"/>
    <sheet name="FM" sheetId="236" r:id="rId5"/>
    <sheet name="201.3P" sheetId="85" state="hidden" r:id="rId6"/>
    <sheet name="201.3" sheetId="79" state="hidden" r:id="rId7"/>
    <sheet name="3P" sheetId="18" state="hidden" r:id="rId8"/>
    <sheet name="320.1" sheetId="20" state="hidden" r:id="rId9"/>
    <sheet name="500.1.1P" sheetId="90" state="hidden" r:id="rId10"/>
    <sheet name="500.1.1.1P" sheetId="221" state="hidden" r:id="rId11"/>
    <sheet name="500.1.3P" sheetId="92" state="hidden" r:id="rId12"/>
    <sheet name="420.1" sheetId="22" state="hidden" r:id="rId13"/>
    <sheet name="450.2P" sheetId="23" state="hidden" r:id="rId14"/>
    <sheet name="10.1P" sheetId="139" state="hidden" r:id="rId15"/>
    <sheet name="673.1.2" sheetId="98" state="hidden" r:id="rId16"/>
    <sheet name="450.1P" sheetId="222" state="hidden" r:id="rId17"/>
    <sheet name="600.1.1" sheetId="223" state="hidden" r:id="rId18"/>
    <sheet name="600.2.4" sheetId="224" state="hidden" r:id="rId19"/>
    <sheet name="630.3.4P" sheetId="225" state="hidden" r:id="rId20"/>
    <sheet name="650.2P" sheetId="226" state="hidden" r:id="rId21"/>
    <sheet name="650.2.1P" sheetId="227" state="hidden" r:id="rId22"/>
    <sheet name="650.4" sheetId="228" state="hidden" r:id="rId23"/>
    <sheet name="632P" sheetId="229" state="hidden" r:id="rId24"/>
    <sheet name="642.2" sheetId="230" state="hidden" r:id="rId25"/>
    <sheet name="673.2" sheetId="231" state="hidden" r:id="rId26"/>
    <sheet name="4P" sheetId="232" state="hidden" r:id="rId27"/>
    <sheet name="642.1P" sheetId="233" state="hidden" r:id="rId28"/>
    <sheet name="642.1.1P" sheetId="234" state="hidden" r:id="rId29"/>
    <sheet name="19P" sheetId="105" state="hidden" r:id="rId30"/>
    <sheet name="21P" sheetId="111" state="hidden" r:id="rId31"/>
    <sheet name="22P" sheetId="112" state="hidden" r:id="rId32"/>
    <sheet name="23P" sheetId="113" state="hidden" r:id="rId33"/>
    <sheet name="23.1P" sheetId="205" state="hidden" r:id="rId34"/>
    <sheet name="27P" sheetId="109" state="hidden" r:id="rId35"/>
    <sheet name="28.1P" sheetId="208" state="hidden" r:id="rId36"/>
    <sheet name="29P" sheetId="115" state="hidden" r:id="rId37"/>
    <sheet name="30P" sheetId="116" state="hidden" r:id="rId38"/>
    <sheet name="31P" sheetId="117" state="hidden" r:id="rId39"/>
    <sheet name="31.1P" sheetId="206" state="hidden" r:id="rId40"/>
    <sheet name="60.1P" sheetId="216" state="hidden" r:id="rId41"/>
    <sheet name="63P" sheetId="219" state="hidden" r:id="rId42"/>
    <sheet name="700.1.1P" sheetId="257" state="hidden" r:id="rId43"/>
    <sheet name="701.1" sheetId="244" state="hidden" r:id="rId44"/>
    <sheet name="51P" sheetId="137" state="hidden" r:id="rId45"/>
    <sheet name="630.3" sheetId="142" state="hidden" r:id="rId46"/>
    <sheet name="630.4" sheetId="143" state="hidden" r:id="rId47"/>
    <sheet name="630.4P" sheetId="238" state="hidden" r:id="rId48"/>
  </sheets>
  <definedNames>
    <definedName name="\0">#REF!</definedName>
    <definedName name="\b" localSheetId="6">#REF!</definedName>
    <definedName name="\b">#REF!</definedName>
    <definedName name="\d">#REF!</definedName>
    <definedName name="\g">#REF!</definedName>
    <definedName name="\i" localSheetId="6">#REF!</definedName>
    <definedName name="\i">#REF!</definedName>
    <definedName name="\m" localSheetId="6">#REF!</definedName>
    <definedName name="\m">#REF!</definedName>
    <definedName name="\n">#REF!</definedName>
    <definedName name="\PX" localSheetId="42">#REF!</definedName>
    <definedName name="\PX" localSheetId="2">#REF!</definedName>
    <definedName name="\PX" localSheetId="3">#REF!</definedName>
    <definedName name="\PX" localSheetId="1">#REF!</definedName>
    <definedName name="\PX">#REF!</definedName>
    <definedName name="\r">#REF!</definedName>
    <definedName name="\t">#REF!</definedName>
    <definedName name="\X">#N/A</definedName>
    <definedName name="\Z">#N/A</definedName>
    <definedName name="____________________________________APU221">#REF!</definedName>
    <definedName name="____________________________________APU465" localSheetId="6">#REF!</definedName>
    <definedName name="____________________________________APU465" localSheetId="8">#REF!</definedName>
    <definedName name="____________________________________APU465" localSheetId="7">#REF!</definedName>
    <definedName name="____________________________________APU465" localSheetId="12">#REF!</definedName>
    <definedName name="____________________________________APU465" localSheetId="13">#REF!</definedName>
    <definedName name="____________________________________APU465" localSheetId="42">#REF!</definedName>
    <definedName name="____________________________________APU465" localSheetId="2">#REF!</definedName>
    <definedName name="____________________________________APU465" localSheetId="3">#REF!</definedName>
    <definedName name="____________________________________APU465" localSheetId="1">#REF!</definedName>
    <definedName name="____________________________________APU465">#REF!</definedName>
    <definedName name="____________________________________PJ50">#REF!</definedName>
    <definedName name="____________________________________pj51">#REF!</definedName>
    <definedName name="__________________________________APU221">#REF!</definedName>
    <definedName name="__________________________________APU465" localSheetId="6">#REF!</definedName>
    <definedName name="__________________________________APU465" localSheetId="8">#REF!</definedName>
    <definedName name="__________________________________APU465" localSheetId="7">#REF!</definedName>
    <definedName name="__________________________________APU465" localSheetId="12">#REF!</definedName>
    <definedName name="__________________________________APU465" localSheetId="13">#REF!</definedName>
    <definedName name="__________________________________APU465" localSheetId="42">#REF!</definedName>
    <definedName name="__________________________________APU465" localSheetId="2">#REF!</definedName>
    <definedName name="__________________________________APU465" localSheetId="3">#REF!</definedName>
    <definedName name="__________________________________APU465" localSheetId="1">#REF!</definedName>
    <definedName name="__________________________________APU465">#REF!</definedName>
    <definedName name="__________________________________PJ50">#REF!</definedName>
    <definedName name="__________________________________pj51">#REF!</definedName>
    <definedName name="_________________________________APU221">#REF!</definedName>
    <definedName name="_________________________________APU465" localSheetId="6">#REF!</definedName>
    <definedName name="_________________________________APU465" localSheetId="8">#REF!</definedName>
    <definedName name="_________________________________APU465" localSheetId="7">#REF!</definedName>
    <definedName name="_________________________________APU465" localSheetId="12">#REF!</definedName>
    <definedName name="_________________________________APU465" localSheetId="13">#REF!</definedName>
    <definedName name="_________________________________APU465" localSheetId="42">#REF!</definedName>
    <definedName name="_________________________________APU465" localSheetId="2">#REF!</definedName>
    <definedName name="_________________________________APU465" localSheetId="3">#REF!</definedName>
    <definedName name="_________________________________APU465" localSheetId="1">#REF!</definedName>
    <definedName name="_________________________________APU465">#REF!</definedName>
    <definedName name="_________________________________PJ50">#REF!</definedName>
    <definedName name="_________________________________pj51">#REF!</definedName>
    <definedName name="________________________________APU221">#REF!</definedName>
    <definedName name="________________________________APU465" localSheetId="6">#REF!</definedName>
    <definedName name="________________________________APU465" localSheetId="8">#REF!</definedName>
    <definedName name="________________________________APU465" localSheetId="7">#REF!</definedName>
    <definedName name="________________________________APU465" localSheetId="12">#REF!</definedName>
    <definedName name="________________________________APU465" localSheetId="13">#REF!</definedName>
    <definedName name="________________________________APU465" localSheetId="42">#REF!</definedName>
    <definedName name="________________________________APU465" localSheetId="2">#REF!</definedName>
    <definedName name="________________________________APU465" localSheetId="3">#REF!</definedName>
    <definedName name="________________________________APU465" localSheetId="1">#REF!</definedName>
    <definedName name="________________________________APU465">#REF!</definedName>
    <definedName name="________________________________PJ50">#REF!</definedName>
    <definedName name="________________________________pj51">#REF!</definedName>
    <definedName name="_______________________________APU221">#REF!</definedName>
    <definedName name="_______________________________APU465" localSheetId="6">#REF!</definedName>
    <definedName name="_______________________________APU465" localSheetId="8">#REF!</definedName>
    <definedName name="_______________________________APU465" localSheetId="7">#REF!</definedName>
    <definedName name="_______________________________APU465" localSheetId="12">#REF!</definedName>
    <definedName name="_______________________________APU465" localSheetId="13">#REF!</definedName>
    <definedName name="_______________________________APU465" localSheetId="42">#REF!</definedName>
    <definedName name="_______________________________APU465" localSheetId="2">#REF!</definedName>
    <definedName name="_______________________________APU465" localSheetId="3">#REF!</definedName>
    <definedName name="_______________________________APU465" localSheetId="1">#REF!</definedName>
    <definedName name="_______________________________APU465">#REF!</definedName>
    <definedName name="_______________________________PJ50">#REF!</definedName>
    <definedName name="_______________________________pj51">#REF!</definedName>
    <definedName name="_____________________________APU221">#REF!</definedName>
    <definedName name="_____________________________APU465" localSheetId="6">#REF!</definedName>
    <definedName name="_____________________________APU465" localSheetId="8">#REF!</definedName>
    <definedName name="_____________________________APU465" localSheetId="7">#REF!</definedName>
    <definedName name="_____________________________APU465" localSheetId="12">#REF!</definedName>
    <definedName name="_____________________________APU465" localSheetId="13">#REF!</definedName>
    <definedName name="_____________________________APU465" localSheetId="42">#REF!</definedName>
    <definedName name="_____________________________APU465" localSheetId="2">#REF!</definedName>
    <definedName name="_____________________________APU465" localSheetId="3">#REF!</definedName>
    <definedName name="_____________________________APU465" localSheetId="1">#REF!</definedName>
    <definedName name="_____________________________APU465">#REF!</definedName>
    <definedName name="_____________________________PJ50">#REF!</definedName>
    <definedName name="_____________________________pj51">#REF!</definedName>
    <definedName name="____________________________APU221">#REF!</definedName>
    <definedName name="____________________________APU465" localSheetId="6">#REF!</definedName>
    <definedName name="____________________________APU465" localSheetId="8">#REF!</definedName>
    <definedName name="____________________________APU465" localSheetId="7">#REF!</definedName>
    <definedName name="____________________________APU465" localSheetId="12">#REF!</definedName>
    <definedName name="____________________________APU465" localSheetId="13">#REF!</definedName>
    <definedName name="____________________________APU465" localSheetId="42">#REF!</definedName>
    <definedName name="____________________________APU465" localSheetId="2">#REF!</definedName>
    <definedName name="____________________________APU465" localSheetId="3">#REF!</definedName>
    <definedName name="____________________________APU465" localSheetId="1">#REF!</definedName>
    <definedName name="____________________________APU465">#REF!</definedName>
    <definedName name="____________________________PJ50">#REF!</definedName>
    <definedName name="____________________________pj51">#REF!</definedName>
    <definedName name="___________________________APU221">#REF!</definedName>
    <definedName name="___________________________APU465" localSheetId="6">#REF!</definedName>
    <definedName name="___________________________APU465" localSheetId="8">#REF!</definedName>
    <definedName name="___________________________APU465" localSheetId="7">#REF!</definedName>
    <definedName name="___________________________APU465" localSheetId="12">#REF!</definedName>
    <definedName name="___________________________APU465" localSheetId="13">#REF!</definedName>
    <definedName name="___________________________APU465" localSheetId="42">#REF!</definedName>
    <definedName name="___________________________APU465" localSheetId="2">#REF!</definedName>
    <definedName name="___________________________APU465" localSheetId="3">#REF!</definedName>
    <definedName name="___________________________APU465" localSheetId="1">#REF!</definedName>
    <definedName name="___________________________APU465">#REF!</definedName>
    <definedName name="___________________________PJ50">#REF!</definedName>
    <definedName name="___________________________pj51">#REF!</definedName>
    <definedName name="_________________________APU221">#REF!</definedName>
    <definedName name="_________________________APU465" localSheetId="6">#REF!</definedName>
    <definedName name="_________________________APU465" localSheetId="8">#REF!</definedName>
    <definedName name="_________________________APU465" localSheetId="7">#REF!</definedName>
    <definedName name="_________________________APU465" localSheetId="12">#REF!</definedName>
    <definedName name="_________________________APU465" localSheetId="13">#REF!</definedName>
    <definedName name="_________________________APU465" localSheetId="42">#REF!</definedName>
    <definedName name="_________________________APU465" localSheetId="2">#REF!</definedName>
    <definedName name="_________________________APU465" localSheetId="3">#REF!</definedName>
    <definedName name="_________________________APU465" localSheetId="1">#REF!</definedName>
    <definedName name="_________________________APU465">#REF!</definedName>
    <definedName name="_________________________PJ50">#REF!</definedName>
    <definedName name="_________________________pj51">#REF!</definedName>
    <definedName name="________________________APU221">#REF!</definedName>
    <definedName name="________________________APU465" localSheetId="6">#REF!</definedName>
    <definedName name="________________________APU465" localSheetId="8">#REF!</definedName>
    <definedName name="________________________APU465" localSheetId="7">#REF!</definedName>
    <definedName name="________________________APU465" localSheetId="12">#REF!</definedName>
    <definedName name="________________________APU465" localSheetId="13">#REF!</definedName>
    <definedName name="________________________APU465" localSheetId="42">#REF!</definedName>
    <definedName name="________________________APU465" localSheetId="2">#REF!</definedName>
    <definedName name="________________________APU465" localSheetId="3">#REF!</definedName>
    <definedName name="________________________APU465" localSheetId="1">#REF!</definedName>
    <definedName name="________________________APU465">#REF!</definedName>
    <definedName name="________________________PJ50">#REF!</definedName>
    <definedName name="________________________pj51">#REF!</definedName>
    <definedName name="_______________________APU221">#REF!</definedName>
    <definedName name="_______________________APU465" localSheetId="6">#REF!</definedName>
    <definedName name="_______________________APU465" localSheetId="8">#REF!</definedName>
    <definedName name="_______________________APU465" localSheetId="7">#REF!</definedName>
    <definedName name="_______________________APU465" localSheetId="12">#REF!</definedName>
    <definedName name="_______________________APU465" localSheetId="13">#REF!</definedName>
    <definedName name="_______________________APU465" localSheetId="42">#REF!</definedName>
    <definedName name="_______________________APU465" localSheetId="2">#REF!</definedName>
    <definedName name="_______________________APU465" localSheetId="3">#REF!</definedName>
    <definedName name="_______________________APU465" localSheetId="1">#REF!</definedName>
    <definedName name="_______________________APU465">#REF!</definedName>
    <definedName name="_______________________PJ50">#REF!</definedName>
    <definedName name="_______________________pj51">#REF!</definedName>
    <definedName name="______________________FS01" localSheetId="42">#REF!</definedName>
    <definedName name="______________________FS01" localSheetId="2">#REF!</definedName>
    <definedName name="______________________FS01" localSheetId="3">#REF!</definedName>
    <definedName name="______________________FS01" localSheetId="1">#REF!</definedName>
    <definedName name="______________________FS01">#REF!</definedName>
    <definedName name="_____________________FS01" localSheetId="42">#REF!</definedName>
    <definedName name="_____________________FS01" localSheetId="2">#REF!</definedName>
    <definedName name="_____________________FS01" localSheetId="3">#REF!</definedName>
    <definedName name="_____________________FS01" localSheetId="1">#REF!</definedName>
    <definedName name="_____________________FS01">#REF!</definedName>
    <definedName name="____________________APU221">#REF!</definedName>
    <definedName name="____________________APU465" localSheetId="6">#REF!</definedName>
    <definedName name="____________________APU465" localSheetId="8">#REF!</definedName>
    <definedName name="____________________APU465" localSheetId="7">#REF!</definedName>
    <definedName name="____________________APU465" localSheetId="12">#REF!</definedName>
    <definedName name="____________________APU465" localSheetId="13">#REF!</definedName>
    <definedName name="____________________APU465" localSheetId="42">#REF!</definedName>
    <definedName name="____________________APU465" localSheetId="2">#REF!</definedName>
    <definedName name="____________________APU465" localSheetId="3">#REF!</definedName>
    <definedName name="____________________APU465" localSheetId="1">#REF!</definedName>
    <definedName name="____________________APU465">#REF!</definedName>
    <definedName name="____________________FS01" localSheetId="42">#REF!</definedName>
    <definedName name="____________________FS01" localSheetId="2">#REF!</definedName>
    <definedName name="____________________FS01" localSheetId="3">#REF!</definedName>
    <definedName name="____________________FS01" localSheetId="1">#REF!</definedName>
    <definedName name="____________________FS01">#REF!</definedName>
    <definedName name="____________________PJ50">#REF!</definedName>
    <definedName name="____________________pj51">#REF!</definedName>
    <definedName name="___________________FS01">#N/A</definedName>
    <definedName name="__________________FS01">#N/A</definedName>
    <definedName name="_________________FS01" localSheetId="42">#REF!</definedName>
    <definedName name="_________________FS01" localSheetId="2">#REF!</definedName>
    <definedName name="_________________FS01" localSheetId="3">#REF!</definedName>
    <definedName name="_________________FS01" localSheetId="1">#REF!</definedName>
    <definedName name="_________________FS01">#REF!</definedName>
    <definedName name="________________FS01">#N/A</definedName>
    <definedName name="_______________F">#N/A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">#N/A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F">#N/A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">#N/A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FS01" localSheetId="42">#REF!</definedName>
    <definedName name="_____________FS01" localSheetId="2">#REF!</definedName>
    <definedName name="_____________FS01" localSheetId="3">#REF!</definedName>
    <definedName name="_____________FS01" localSheetId="1">#REF!</definedName>
    <definedName name="_____________FS01">#REF!</definedName>
    <definedName name="____________F">#N/A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">#N/A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F">#N/A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">#N/A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APU221">#REF!</definedName>
    <definedName name="__________APU465" localSheetId="6">#REF!</definedName>
    <definedName name="__________APU465" localSheetId="8">#REF!</definedName>
    <definedName name="__________APU465" localSheetId="7">#REF!</definedName>
    <definedName name="__________APU465" localSheetId="12">#REF!</definedName>
    <definedName name="__________APU465" localSheetId="13">#REF!</definedName>
    <definedName name="__________APU465" localSheetId="42">#REF!</definedName>
    <definedName name="__________APU465" localSheetId="2">#REF!</definedName>
    <definedName name="__________APU465" localSheetId="3">#REF!</definedName>
    <definedName name="__________APU465" localSheetId="1">#REF!</definedName>
    <definedName name="__________APU465">#REF!</definedName>
    <definedName name="__________ff2005">#N/A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 localSheetId="42">#REF!</definedName>
    <definedName name="__________FS01" localSheetId="2">#REF!</definedName>
    <definedName name="__________FS01" localSheetId="3">#REF!</definedName>
    <definedName name="__________FS01" localSheetId="1">#REF!</definedName>
    <definedName name="__________FS01">#REF!</definedName>
    <definedName name="__________PJ50">#REF!</definedName>
    <definedName name="__________pj51">#REF!</definedName>
    <definedName name="_________APU221">#REF!</definedName>
    <definedName name="_________APU465" localSheetId="6">#REF!</definedName>
    <definedName name="_________APU465" localSheetId="8">#REF!</definedName>
    <definedName name="_________APU465" localSheetId="7">#REF!</definedName>
    <definedName name="_________APU465" localSheetId="12">#REF!</definedName>
    <definedName name="_________APU465" localSheetId="13">#REF!</definedName>
    <definedName name="_________APU465" localSheetId="42">#REF!</definedName>
    <definedName name="_________APU465" localSheetId="2">#REF!</definedName>
    <definedName name="_________APU465" localSheetId="3">#REF!</definedName>
    <definedName name="_________APU465" localSheetId="1">#REF!</definedName>
    <definedName name="_________APU465">#REF!</definedName>
    <definedName name="_________F">#N/A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">#N/A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>#N/A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PJ50">#REF!</definedName>
    <definedName name="_________pj51">#REF!</definedName>
    <definedName name="________APU221">#REF!</definedName>
    <definedName name="________APU465" localSheetId="6">#REF!</definedName>
    <definedName name="________APU465" localSheetId="8">#REF!</definedName>
    <definedName name="________APU465" localSheetId="7">#REF!</definedName>
    <definedName name="________APU465" localSheetId="12">#REF!</definedName>
    <definedName name="________APU465" localSheetId="13">#REF!</definedName>
    <definedName name="________APU465" localSheetId="42">#REF!</definedName>
    <definedName name="________APU465" localSheetId="2">#REF!</definedName>
    <definedName name="________APU465" localSheetId="3">#REF!</definedName>
    <definedName name="________APU465" localSheetId="1">#REF!</definedName>
    <definedName name="________APU465">#REF!</definedName>
    <definedName name="________F">#N/A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S01">#N/A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PJ50">#REF!</definedName>
    <definedName name="________pj51">#REF!</definedName>
    <definedName name="_______APU221">#REF!</definedName>
    <definedName name="_______APU465" localSheetId="6">#REF!</definedName>
    <definedName name="_______APU465" localSheetId="8">#REF!</definedName>
    <definedName name="_______APU465" localSheetId="7">#REF!</definedName>
    <definedName name="_______APU465" localSheetId="12">#REF!</definedName>
    <definedName name="_______APU465" localSheetId="13">#REF!</definedName>
    <definedName name="_______APU465" localSheetId="42">#REF!</definedName>
    <definedName name="_______APU465" localSheetId="2">#REF!</definedName>
    <definedName name="_______APU465" localSheetId="3">#REF!</definedName>
    <definedName name="_______APU465" localSheetId="1">#REF!</definedName>
    <definedName name="_______APU465">#REF!</definedName>
    <definedName name="_______F">#N/A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">#N/A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>#N/A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PJ50">#REF!</definedName>
    <definedName name="_______pj51">#REF!</definedName>
    <definedName name="_______TD02">#N/A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A251140">#REF!</definedName>
    <definedName name="______A251150">#REF!</definedName>
    <definedName name="______APU221">#REF!</definedName>
    <definedName name="______APU465" localSheetId="6">#REF!</definedName>
    <definedName name="______APU465" localSheetId="8">#REF!</definedName>
    <definedName name="______APU465" localSheetId="7">#REF!</definedName>
    <definedName name="______APU465" localSheetId="12">#REF!</definedName>
    <definedName name="______APU465" localSheetId="13">#REF!</definedName>
    <definedName name="______APU465" localSheetId="42">#REF!</definedName>
    <definedName name="______APU465" localSheetId="2">#REF!</definedName>
    <definedName name="______APU465" localSheetId="3">#REF!</definedName>
    <definedName name="______APU465" localSheetId="1">#REF!</definedName>
    <definedName name="______APU465">#REF!</definedName>
    <definedName name="______F">#N/A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S01">#N/A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PJ50">#REF!</definedName>
    <definedName name="______pj51">#REF!</definedName>
    <definedName name="______TD02">#N/A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APU221">#REF!</definedName>
    <definedName name="_____APU465" localSheetId="6">#REF!</definedName>
    <definedName name="_____APU465" localSheetId="8">#REF!</definedName>
    <definedName name="_____APU465" localSheetId="7">#REF!</definedName>
    <definedName name="_____APU465" localSheetId="12">#REF!</definedName>
    <definedName name="_____APU465" localSheetId="13">#REF!</definedName>
    <definedName name="_____APU465" localSheetId="42">#REF!</definedName>
    <definedName name="_____APU465" localSheetId="2">#REF!</definedName>
    <definedName name="_____APU465" localSheetId="3">#REF!</definedName>
    <definedName name="_____APU465" localSheetId="1">#REF!</definedName>
    <definedName name="_____APU465">#REF!</definedName>
    <definedName name="_____F">#N/A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f2005">#N/A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>#N/A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NG1">#REF!</definedName>
    <definedName name="_____NG2">#REF!</definedName>
    <definedName name="_____NG3">#REF!</definedName>
    <definedName name="_____NG4">#REF!</definedName>
    <definedName name="_____PJ50">#REF!</definedName>
    <definedName name="_____pj51">#REF!</definedName>
    <definedName name="_____Ret13">#REF!</definedName>
    <definedName name="_____Ret19">#REF!</definedName>
    <definedName name="_____Ret25">#REF!</definedName>
    <definedName name="_____Ret50">#REF!</definedName>
    <definedName name="_____Ret63">#REF!</definedName>
    <definedName name="____A251140">#REF!</definedName>
    <definedName name="____A251150">#REF!</definedName>
    <definedName name="____APU221">#REF!</definedName>
    <definedName name="____APU465" localSheetId="6">#REF!</definedName>
    <definedName name="____APU465" localSheetId="8">#REF!</definedName>
    <definedName name="____APU465" localSheetId="7">#REF!</definedName>
    <definedName name="____APU465" localSheetId="12">#REF!</definedName>
    <definedName name="____APU465" localSheetId="13">#REF!</definedName>
    <definedName name="____APU465" localSheetId="42">#REF!</definedName>
    <definedName name="____APU465" localSheetId="2">#REF!</definedName>
    <definedName name="____APU465" localSheetId="3">#REF!</definedName>
    <definedName name="____APU465" localSheetId="1">#REF!</definedName>
    <definedName name="____APU465">#REF!</definedName>
    <definedName name="____F">#N/A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f2005">#N/A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>#N/A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NG1">#REF!</definedName>
    <definedName name="____NG2">#REF!</definedName>
    <definedName name="____NG3">#REF!</definedName>
    <definedName name="____NG4">#REF!</definedName>
    <definedName name="____PJ50">#REF!</definedName>
    <definedName name="____pj51">#REF!</definedName>
    <definedName name="____Ret13">#REF!</definedName>
    <definedName name="____Ret19">#REF!</definedName>
    <definedName name="____Ret25">#REF!</definedName>
    <definedName name="____Ret50">#REF!</definedName>
    <definedName name="____Ret63">#REF!</definedName>
    <definedName name="____TD02">#N/A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A251140">#REF!</definedName>
    <definedName name="___A251150">#REF!</definedName>
    <definedName name="___APU221">#REF!</definedName>
    <definedName name="___APU465" localSheetId="6">#REF!</definedName>
    <definedName name="___APU465" localSheetId="8">#REF!</definedName>
    <definedName name="___APU465" localSheetId="7">#REF!</definedName>
    <definedName name="___APU465" localSheetId="12">#REF!</definedName>
    <definedName name="___APU465" localSheetId="13">#REF!</definedName>
    <definedName name="___APU465" localSheetId="42">#REF!</definedName>
    <definedName name="___APU465" localSheetId="2">#REF!</definedName>
    <definedName name="___APU465" localSheetId="3">#REF!</definedName>
    <definedName name="___APU465" localSheetId="1">#REF!</definedName>
    <definedName name="___APU465">#REF!</definedName>
    <definedName name="___EST12">#REF!</definedName>
    <definedName name="___F">#N/A</definedName>
    <definedName name="___ff2005">#N/A</definedName>
    <definedName name="___FS01">#N/A</definedName>
    <definedName name="___FS01_6">#NAME?</definedName>
    <definedName name="___FS01_7">#NAME?</definedName>
    <definedName name="___FS01_8">#NAME?</definedName>
    <definedName name="___mun2">#REF!</definedName>
    <definedName name="___NG1">#REF!</definedName>
    <definedName name="___NG2">#REF!</definedName>
    <definedName name="___NG3">#REF!</definedName>
    <definedName name="___NG4">#REF!</definedName>
    <definedName name="___PJ50">#REF!</definedName>
    <definedName name="___pj51">#REF!</definedName>
    <definedName name="___Ret13">#REF!</definedName>
    <definedName name="___Ret19">#REF!</definedName>
    <definedName name="___Ret25">#REF!</definedName>
    <definedName name="___Ret50">#REF!</definedName>
    <definedName name="___Ret63">#REF!</definedName>
    <definedName name="___TD02">#N/A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a1" localSheetId="6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251140">#REF!</definedName>
    <definedName name="__A251150">#REF!</definedName>
    <definedName name="__a3" localSheetId="6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6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6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6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#REF!</definedName>
    <definedName name="__APU221">#REF!</definedName>
    <definedName name="__APU465" localSheetId="6">#REF!</definedName>
    <definedName name="__APU465" localSheetId="8">#REF!</definedName>
    <definedName name="__APU465" localSheetId="7">#REF!</definedName>
    <definedName name="__APU465" localSheetId="12">#REF!</definedName>
    <definedName name="__APU465" localSheetId="13">#REF!</definedName>
    <definedName name="__APU465" localSheetId="42">#REF!</definedName>
    <definedName name="__APU465" localSheetId="2">#REF!</definedName>
    <definedName name="__APU465" localSheetId="3">#REF!</definedName>
    <definedName name="__APU465" localSheetId="1">#REF!</definedName>
    <definedName name="__APU465">#REF!</definedName>
    <definedName name="__b2" localSheetId="6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6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6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6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6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6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6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6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6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f2005">#N/A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>#N/A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2" localSheetId="6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6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6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6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6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6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6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6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6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6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6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6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6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6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6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6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6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6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6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6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6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6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6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6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6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6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6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6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6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6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6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6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6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6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6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6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6" hidden="1">{"via1",#N/A,TRUE,"general";"via2",#N/A,TRUE,"general";"via3",#N/A,TRUE,"general"}</definedName>
    <definedName name="__m9" hidden="1">{"via1",#N/A,TRUE,"general";"via2",#N/A,TRUE,"general";"via3",#N/A,TRUE,"general"}</definedName>
    <definedName name="__mun2">#REF!</definedName>
    <definedName name="__n3" localSheetId="6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6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6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G1">#REF!</definedName>
    <definedName name="__NG2">#REF!</definedName>
    <definedName name="__NG3">#REF!</definedName>
    <definedName name="__NG4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6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6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6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6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6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6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6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6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6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localSheetId="6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6" hidden="1">{"via1",#N/A,TRUE,"general";"via2",#N/A,TRUE,"general";"via3",#N/A,TRUE,"general"}</definedName>
    <definedName name="__r4r" hidden="1">{"via1",#N/A,TRUE,"general";"via2",#N/A,TRUE,"general";"via3",#N/A,TRUE,"general"}</definedName>
    <definedName name="__ref4">#REF!</definedName>
    <definedName name="__Ret13">#REF!</definedName>
    <definedName name="__Ret19">#REF!</definedName>
    <definedName name="__Ret25">#REF!</definedName>
    <definedName name="__Ret50">#REF!</definedName>
    <definedName name="__Ret63">#REF!</definedName>
    <definedName name="__rtu6" localSheetId="6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6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6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6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6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6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6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6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localSheetId="6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6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6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6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6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6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6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6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6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6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6" hidden="1">{"via1",#N/A,TRUE,"general";"via2",#N/A,TRUE,"general";"via3",#N/A,TRUE,"general"}</definedName>
    <definedName name="__t99" hidden="1">{"via1",#N/A,TRUE,"general";"via2",#N/A,TRUE,"general";"via3",#N/A,TRUE,"general"}</definedName>
    <definedName name="__TD02">#N/A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u4" localSheetId="6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6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6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6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6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6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6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6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6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6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6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6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6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6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6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6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6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6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6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6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6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6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6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6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y2" localSheetId="6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6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6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6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6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6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6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6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6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6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6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6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6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6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02A028">#REF!</definedName>
    <definedName name="_02B029">#REF!</definedName>
    <definedName name="_02B030">#REF!</definedName>
    <definedName name="_04A05">#REF!</definedName>
    <definedName name="_06H0054">#REF!</definedName>
    <definedName name="_07C001">#REF!</definedName>
    <definedName name="_08A089">#REF!</definedName>
    <definedName name="_1__123Graph_ACart_Utilidad" hidden="1">#REF!</definedName>
    <definedName name="_10C023">#REF!</definedName>
    <definedName name="_10C045">#REF!</definedName>
    <definedName name="_10D010">#REF!</definedName>
    <definedName name="_10M001">#REF!</definedName>
    <definedName name="_11B032">#REF!</definedName>
    <definedName name="_11B033">#REF!</definedName>
    <definedName name="_11B034">#REF!</definedName>
    <definedName name="_11Z100">#REF!</definedName>
    <definedName name="_12B006">#REF!</definedName>
    <definedName name="_13B085">#REF!</definedName>
    <definedName name="_13B151">#REF!</definedName>
    <definedName name="_13B200">#REF!</definedName>
    <definedName name="_13H099">#REF!</definedName>
    <definedName name="_19F002">#REF!</definedName>
    <definedName name="_19F003">#REF!</definedName>
    <definedName name="_19F004">#REF!</definedName>
    <definedName name="_2__123Graph_BCart_Utilidad" hidden="1">#REF!</definedName>
    <definedName name="_22A018">#REF!</definedName>
    <definedName name="_22A047">#REF!</definedName>
    <definedName name="_22A061">#REF!</definedName>
    <definedName name="_22A062">#REF!</definedName>
    <definedName name="_22B013">#REF!</definedName>
    <definedName name="_22B016">#REF!</definedName>
    <definedName name="_22B057">#REF!</definedName>
    <definedName name="_22C001">#REF!</definedName>
    <definedName name="_24A005">#REF!</definedName>
    <definedName name="_27A006">#REF!</definedName>
    <definedName name="_27A010">#REF!</definedName>
    <definedName name="_27A013">#REF!</definedName>
    <definedName name="_27A017">#REF!</definedName>
    <definedName name="_27A022">#REF!</definedName>
    <definedName name="_27A053">#REF!</definedName>
    <definedName name="_27A068">#REF!</definedName>
    <definedName name="_27A136">#REF!</definedName>
    <definedName name="_27A140">#REF!</definedName>
    <definedName name="_27A154">#REF!</definedName>
    <definedName name="_27A189">#REF!</definedName>
    <definedName name="_27A223">#REF!</definedName>
    <definedName name="_27A224">#REF!</definedName>
    <definedName name="_27A225">#REF!</definedName>
    <definedName name="_27A227">#REF!</definedName>
    <definedName name="_27A229">#REF!</definedName>
    <definedName name="_27A236">#REF!</definedName>
    <definedName name="_27A237">#REF!</definedName>
    <definedName name="_27A238">#REF!</definedName>
    <definedName name="_27A239">#REF!</definedName>
    <definedName name="_27A240">#REF!</definedName>
    <definedName name="_27A241">#REF!</definedName>
    <definedName name="_27A242">#REF!</definedName>
    <definedName name="_27A243">#REF!</definedName>
    <definedName name="_27A244">#REF!</definedName>
    <definedName name="_27A247">#REF!</definedName>
    <definedName name="_27A252">#REF!</definedName>
    <definedName name="_27A256">#REF!</definedName>
    <definedName name="_27A257">#REF!</definedName>
    <definedName name="_27A258">#REF!</definedName>
    <definedName name="_27A259">#REF!</definedName>
    <definedName name="_27A260">#REF!</definedName>
    <definedName name="_27A268">#REF!</definedName>
    <definedName name="_27A269">#REF!</definedName>
    <definedName name="_27A274">#REF!</definedName>
    <definedName name="_27A276">#REF!</definedName>
    <definedName name="_27A282">#REF!</definedName>
    <definedName name="_27A287">#REF!</definedName>
    <definedName name="_27A288">#REF!</definedName>
    <definedName name="_27A289">#REF!</definedName>
    <definedName name="_27A293">#REF!</definedName>
    <definedName name="_27A294">#REF!</definedName>
    <definedName name="_27A299">#REF!</definedName>
    <definedName name="_27A308">#REF!</definedName>
    <definedName name="_27A311">#REF!</definedName>
    <definedName name="_27A341">#REF!</definedName>
    <definedName name="_27A344">#REF!</definedName>
    <definedName name="_27A350">#REF!</definedName>
    <definedName name="_27A357">#REF!</definedName>
    <definedName name="_27A372">#REF!</definedName>
    <definedName name="_27A373">#REF!</definedName>
    <definedName name="_27A397">#REF!</definedName>
    <definedName name="_27A399">#REF!</definedName>
    <definedName name="_27A404">#REF!</definedName>
    <definedName name="_27A469">#REF!</definedName>
    <definedName name="_27A472">#REF!</definedName>
    <definedName name="_27A584">#REF!</definedName>
    <definedName name="_27A585">#REF!</definedName>
    <definedName name="_27A586">#REF!</definedName>
    <definedName name="_27A595">#REF!</definedName>
    <definedName name="_3__123Graph_CCart_Utilidad" hidden="1">#REF!</definedName>
    <definedName name="_4__123Graph_LBL_ACart_Utilidad" hidden="1">#REF!</definedName>
    <definedName name="_5__123Graph_LBL_BCart_Utilidad" hidden="1">#REF!</definedName>
    <definedName name="_6__123Graph_LBL_CCart_Utilidad" hidden="1">#REF!</definedName>
    <definedName name="_7__123Graph_XCart_Utilidad" hidden="1">#REF!</definedName>
    <definedName name="_a1" localSheetId="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251140">#REF!</definedName>
    <definedName name="_A251150">#REF!</definedName>
    <definedName name="_a3" localSheetId="6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6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6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#REF!</definedName>
    <definedName name="_AFC3">#REF!</definedName>
    <definedName name="_AFC5">#REF!</definedName>
    <definedName name="_aiu2">#REF!</definedName>
    <definedName name="_APU221">#REF!</definedName>
    <definedName name="_APU465" localSheetId="6">#REF!</definedName>
    <definedName name="_APU465" localSheetId="8">#REF!</definedName>
    <definedName name="_APU465" localSheetId="7">#REF!</definedName>
    <definedName name="_APU465" localSheetId="12">#REF!</definedName>
    <definedName name="_APU465" localSheetId="13">#REF!</definedName>
    <definedName name="_APU465" localSheetId="42">#REF!</definedName>
    <definedName name="_APU465" localSheetId="2">#REF!</definedName>
    <definedName name="_APU465" localSheetId="3">#REF!</definedName>
    <definedName name="_APU465" localSheetId="1">#REF!</definedName>
    <definedName name="_APU465">#REF!</definedName>
    <definedName name="_b2" localSheetId="6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6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6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e">#NAME?</definedName>
    <definedName name="_e_6">#NAME?</definedName>
    <definedName name="_e_7">#NAME?</definedName>
    <definedName name="_e_8">#NAME?</definedName>
    <definedName name="_ENE16" localSheetId="6" hidden="1">{#N/A,#N/A,FALSE,"Hoja1";#N/A,#N/A,FALSE,"Hoja2"}</definedName>
    <definedName name="_ENE16" localSheetId="8" hidden="1">{#N/A,#N/A,FALSE,"Hoja1";#N/A,#N/A,FALSE,"Hoja2"}</definedName>
    <definedName name="_ENE16" localSheetId="7" hidden="1">{#N/A,#N/A,FALSE,"Hoja1";#N/A,#N/A,FALSE,"Hoja2"}</definedName>
    <definedName name="_ENE16" localSheetId="12" hidden="1">{#N/A,#N/A,FALSE,"Hoja1";#N/A,#N/A,FALSE,"Hoja2"}</definedName>
    <definedName name="_ENE16" localSheetId="13" hidden="1">{#N/A,#N/A,FALSE,"Hoja1";#N/A,#N/A,FALSE,"Hoja2"}</definedName>
    <definedName name="_ENE16" localSheetId="42" hidden="1">{#N/A,#N/A,FALSE,"Hoja1";#N/A,#N/A,FALSE,"Hoja2"}</definedName>
    <definedName name="_ENE16" hidden="1">{#N/A,#N/A,FALSE,"Hoja1";#N/A,#N/A,FALSE,"Hoja2"}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#N/A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f2005">#N/A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ill" hidden="1">#REF!</definedName>
    <definedName name="_FS01">#N/A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2" localSheetId="6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6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6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6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6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6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6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6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6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6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6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6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6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6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6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6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6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jk6" localSheetId="6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6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6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6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6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6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E247">#REF!</definedName>
    <definedName name="_ME26">#REF!</definedName>
    <definedName name="_ME35">#REF!</definedName>
    <definedName name="_mov1" localSheetId="6" hidden="1">{#N/A,#N/A,FALSE,"Hoja1";#N/A,#N/A,FALSE,"Hoja2"}</definedName>
    <definedName name="_mov1" localSheetId="8" hidden="1">{#N/A,#N/A,FALSE,"Hoja1";#N/A,#N/A,FALSE,"Hoja2"}</definedName>
    <definedName name="_mov1" localSheetId="7" hidden="1">{#N/A,#N/A,FALSE,"Hoja1";#N/A,#N/A,FALSE,"Hoja2"}</definedName>
    <definedName name="_mov1" localSheetId="12" hidden="1">{#N/A,#N/A,FALSE,"Hoja1";#N/A,#N/A,FALSE,"Hoja2"}</definedName>
    <definedName name="_mov1" localSheetId="13" hidden="1">{#N/A,#N/A,FALSE,"Hoja1";#N/A,#N/A,FALSE,"Hoja2"}</definedName>
    <definedName name="_mov1" localSheetId="42" hidden="1">{#N/A,#N/A,FALSE,"Hoja1";#N/A,#N/A,FALSE,"Hoja2"}</definedName>
    <definedName name="_mov1" hidden="1">{#N/A,#N/A,FALSE,"Hoja1";#N/A,#N/A,FALSE,"Hoja2"}</definedName>
    <definedName name="_mun2">#REF!</definedName>
    <definedName name="_n3" localSheetId="6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6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6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G1">#REF!</definedName>
    <definedName name="_NG2">#REF!</definedName>
    <definedName name="_NG3">#REF!</definedName>
    <definedName name="_NG4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6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6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6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6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localSheetId="6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6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J50">#REF!</definedName>
    <definedName name="_pj51">#REF!</definedName>
    <definedName name="_r" localSheetId="42">#REF!</definedName>
    <definedName name="_r" localSheetId="2">#REF!</definedName>
    <definedName name="_r" localSheetId="3">#REF!</definedName>
    <definedName name="_r" localSheetId="1">#REF!</definedName>
    <definedName name="_r">#REF!</definedName>
    <definedName name="_r4r" localSheetId="6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ef4">#REF!</definedName>
    <definedName name="_Ret13">#REF!</definedName>
    <definedName name="_Ret19">#REF!</definedName>
    <definedName name="_Ret25">#REF!</definedName>
    <definedName name="_Ret50">#REF!</definedName>
    <definedName name="_Ret63">#REF!</definedName>
    <definedName name="_rtu6" localSheetId="6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6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6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6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6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E212">#REF!</definedName>
    <definedName name="_SE216">#REF!</definedName>
    <definedName name="_SE217">#REF!</definedName>
    <definedName name="_SE218">#REF!</definedName>
    <definedName name="_SE220">#REF!</definedName>
    <definedName name="_SE221">#REF!</definedName>
    <definedName name="_SE225">#REF!</definedName>
    <definedName name="_SE227">#REF!</definedName>
    <definedName name="_SE25">#REF!</definedName>
    <definedName name="_SE27">#REF!</definedName>
    <definedName name="_SE28">#REF!</definedName>
    <definedName name="_Sort" hidden="1">#REF!</definedName>
    <definedName name="_t3" localSheetId="6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6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6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6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6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6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6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6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6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6" hidden="1">{"via1",#N/A,TRUE,"general";"via2",#N/A,TRUE,"general";"via3",#N/A,TRUE,"general"}</definedName>
    <definedName name="_t99" hidden="1">{"via1",#N/A,TRUE,"general";"via2",#N/A,TRUE,"general";"via3",#N/A,TRUE,"general"}</definedName>
    <definedName name="_TD02">#N/A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u4" localSheetId="6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6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6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6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6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6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6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6" hidden="1">{"via1",#N/A,TRUE,"general";"via2",#N/A,TRUE,"general";"via3",#N/A,TRUE,"general"}</definedName>
    <definedName name="_vfv4" hidden="1">{"via1",#N/A,TRUE,"general";"via2",#N/A,TRUE,"general";"via3",#N/A,TRUE,"general"}</definedName>
    <definedName name="_X">#NAME?</definedName>
    <definedName name="_X_1">#NAME?</definedName>
    <definedName name="_X_10">#N/A</definedName>
    <definedName name="_X_2">#NAME?</definedName>
    <definedName name="_X_3">#N/A</definedName>
    <definedName name="_X_4">#NAME?</definedName>
    <definedName name="_X_5">#NAME?</definedName>
    <definedName name="_X_6">#NAME?</definedName>
    <definedName name="_X_7">#NAME?</definedName>
    <definedName name="_X_8">#NAME?</definedName>
    <definedName name="_X_9">#N/A</definedName>
    <definedName name="_x1" localSheetId="6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6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6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6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6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6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6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6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6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">#NAME?</definedName>
    <definedName name="_Z_1">#NAME?</definedName>
    <definedName name="_Z_10">#N/A</definedName>
    <definedName name="_Z_2">#NAME?</definedName>
    <definedName name="_Z_3">#N/A</definedName>
    <definedName name="_Z_4">#NAME?</definedName>
    <definedName name="_Z_5">#NAME?</definedName>
    <definedName name="_Z_6">#NAME?</definedName>
    <definedName name="_Z_7">#NAME?</definedName>
    <definedName name="_Z_8">#NAME?</definedName>
    <definedName name="_Z_9">#N/A</definedName>
    <definedName name="_z1" localSheetId="6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6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6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6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6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6">#NAME?</definedName>
    <definedName name="a_7">#NAME?</definedName>
    <definedName name="a_8">#NAME?</definedName>
    <definedName name="A_impresión_IM">#REF!</definedName>
    <definedName name="A18A200">#REF!</definedName>
    <definedName name="a2a" localSheetId="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6" hidden="1">{#N/A,#N/A,TRUE,"Unifilar"}</definedName>
    <definedName name="aa" localSheetId="8" hidden="1">{#N/A,#N/A,TRUE,"Unifilar"}</definedName>
    <definedName name="aa" localSheetId="7" hidden="1">{#N/A,#N/A,TRUE,"Unifilar"}</definedName>
    <definedName name="aa" localSheetId="12" hidden="1">{#N/A,#N/A,TRUE,"Unifilar"}</definedName>
    <definedName name="aa" localSheetId="13" hidden="1">{#N/A,#N/A,TRUE,"Unifilar"}</definedName>
    <definedName name="aa" localSheetId="42" hidden="1">{#N/A,#N/A,TRUE,"Unifilar"}</definedName>
    <definedName name="aa" hidden="1">{#N/A,#N/A,TRUE,"Unifilar"}</definedName>
    <definedName name="AAA">#N/A</definedName>
    <definedName name="AAA_1">#NAME?</definedName>
    <definedName name="AAA_10">#N/A</definedName>
    <definedName name="AAA_2">#NAME?</definedName>
    <definedName name="AAA_3">#N/A</definedName>
    <definedName name="AAA_4">#NAME?</definedName>
    <definedName name="AAA_5">#NAME?</definedName>
    <definedName name="AAA_6">#NAME?</definedName>
    <definedName name="AAA_7">#NAME?</definedName>
    <definedName name="AAA_8">#NAME?</definedName>
    <definedName name="AAA_9">#N/A</definedName>
    <definedName name="aaaa">#REF!</definedName>
    <definedName name="aaaaaa">#REF!</definedName>
    <definedName name="aaaaas" localSheetId="6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LI">#REF!</definedName>
    <definedName name="AALIS">#REF!</definedName>
    <definedName name="AARR">#REF!</definedName>
    <definedName name="AARRS">#REF!</definedName>
    <definedName name="aas" localSheetId="6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WG12">#REF!</definedName>
    <definedName name="AAWG12S">#REF!</definedName>
    <definedName name="ab">#REF!</definedName>
    <definedName name="ABC">#REF!</definedName>
    <definedName name="ABG">#REF!</definedName>
    <definedName name="absc" localSheetId="6">#REF!</definedName>
    <definedName name="absc" localSheetId="8">#REF!</definedName>
    <definedName name="absc" localSheetId="7">#REF!</definedName>
    <definedName name="absc" localSheetId="12">#REF!</definedName>
    <definedName name="absc" localSheetId="13">#REF!</definedName>
    <definedName name="absc" localSheetId="42">#REF!</definedName>
    <definedName name="absc" localSheetId="2">#REF!</definedName>
    <definedName name="absc" localSheetId="3">#REF!</definedName>
    <definedName name="absc" localSheetId="1">#REF!</definedName>
    <definedName name="absc">#REF!</definedName>
    <definedName name="ABSC1" localSheetId="42">#REF!</definedName>
    <definedName name="ABSC1" localSheetId="2">#REF!</definedName>
    <definedName name="ABSC1" localSheetId="3">#REF!</definedName>
    <definedName name="ABSC1" localSheetId="1">#REF!</definedName>
    <definedName name="ABSC1">#REF!</definedName>
    <definedName name="AccessDatabase" hidden="1">"C:\C-314\VOLUMENES\volfin4.mdb"</definedName>
    <definedName name="ACEC">#REF!</definedName>
    <definedName name="ACECS">#REF!</definedName>
    <definedName name="Acefy4200">#REF!</definedName>
    <definedName name="Acero_corrugado">#REF!</definedName>
    <definedName name="ACIP">#REF!</definedName>
    <definedName name="ACIPS">#REF!</definedName>
    <definedName name="Acopla_sanitario_grival">#REF!</definedName>
    <definedName name="ACSA">#REF!</definedName>
    <definedName name="ACSAS">#REF!</definedName>
    <definedName name="ACTA">#REF!</definedName>
    <definedName name="acta_parcial_1">#REF!</definedName>
    <definedName name="ACTA1">#REF!</definedName>
    <definedName name="ACTA2">#REF!</definedName>
    <definedName name="actamodifacion" localSheetId="6" hidden="1">{#N/A,#N/A,TRUE,"Unifilar"}</definedName>
    <definedName name="actamodifacion" localSheetId="8" hidden="1">{#N/A,#N/A,TRUE,"Unifilar"}</definedName>
    <definedName name="actamodifacion" localSheetId="7" hidden="1">{#N/A,#N/A,TRUE,"Unifilar"}</definedName>
    <definedName name="actamodifacion" localSheetId="12" hidden="1">{#N/A,#N/A,TRUE,"Unifilar"}</definedName>
    <definedName name="actamodifacion" localSheetId="13" hidden="1">{#N/A,#N/A,TRUE,"Unifilar"}</definedName>
    <definedName name="actamodifacion" localSheetId="42" hidden="1">{#N/A,#N/A,TRUE,"Unifilar"}</definedName>
    <definedName name="actamodifacion" hidden="1">{#N/A,#N/A,TRUE,"Unifilar"}</definedName>
    <definedName name="ad">#REF!</definedName>
    <definedName name="ADAD">#REF!</definedName>
    <definedName name="Adaptador_pvc">#REF!</definedName>
    <definedName name="ADFE">#N/A</definedName>
    <definedName name="ADFGSDB" localSheetId="6" hidden="1">{"via1",#N/A,TRUE,"general";"via2",#N/A,TRUE,"general";"via3",#N/A,TRUE,"general"}</definedName>
    <definedName name="ADFGSDB" hidden="1">{"via1",#N/A,TRUE,"general";"via2",#N/A,TRUE,"general";"via3",#N/A,TRUE,"general"}</definedName>
    <definedName name="ADMON">#REF!</definedName>
    <definedName name="ADMONS">#REF!</definedName>
    <definedName name="adoq" localSheetId="6">#REF!</definedName>
    <definedName name="adoq" localSheetId="8">#REF!</definedName>
    <definedName name="adoq" localSheetId="7">#REF!</definedName>
    <definedName name="adoq" localSheetId="12">#REF!</definedName>
    <definedName name="adoq" localSheetId="13">#REF!</definedName>
    <definedName name="adoq" localSheetId="42">#REF!</definedName>
    <definedName name="adoq" localSheetId="2">#REF!</definedName>
    <definedName name="adoq" localSheetId="3">#REF!</definedName>
    <definedName name="adoq" localSheetId="1">#REF!</definedName>
    <definedName name="adoq">#REF!</definedName>
    <definedName name="ADSAD" localSheetId="6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localSheetId="6" hidden="1">{"via1",#N/A,TRUE,"general";"via2",#N/A,TRUE,"general";"via3",#N/A,TRUE,"general"}</definedName>
    <definedName name="aefa" hidden="1">{"via1",#N/A,TRUE,"general";"via2",#N/A,TRUE,"general";"via3",#N/A,TRUE,"general"}</definedName>
    <definedName name="AER">#N/A</definedName>
    <definedName name="AEUPO">#REF!</definedName>
    <definedName name="AEUPOS">#REF!</definedName>
    <definedName name="afdsw" localSheetId="6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6" hidden="1">{"via1",#N/A,TRUE,"general";"via2",#N/A,TRUE,"general";"via3",#N/A,TRUE,"general"}</definedName>
    <definedName name="agdsgg" hidden="1">{"via1",#N/A,TRUE,"general";"via2",#N/A,TRUE,"general";"via3",#N/A,TRUE,"general"}</definedName>
    <definedName name="Agregado_Grueso">#REF!</definedName>
    <definedName name="AGUA">#REF!</definedName>
    <definedName name="AGUAS">#REF!</definedName>
    <definedName name="AGUY">#REF!</definedName>
    <definedName name="AGUYS">#REF!</definedName>
    <definedName name="ah">#REF!</definedName>
    <definedName name="ahe">#REF!</definedName>
    <definedName name="AIPE">#REF!</definedName>
    <definedName name="Aire_Acondicionado_Inverter_12000_btu">#REF!</definedName>
    <definedName name="Aire_Acondicionado_Inverter_9000_btu">#REF!</definedName>
    <definedName name="aj">#REF!</definedName>
    <definedName name="ALAM">#REF!</definedName>
    <definedName name="Alambre_de_pua_calibre_14">#REF!</definedName>
    <definedName name="Alambre_negro">#REF!</definedName>
    <definedName name="AMBI">#REF!</definedName>
    <definedName name="AMBIS">#REF!</definedName>
    <definedName name="Andamios">#REF!</definedName>
    <definedName name="angie">#REF!</definedName>
    <definedName name="angulo_6_metros_3__16_x_2_pulgadas_g___50">#REF!</definedName>
    <definedName name="anscount" hidden="1">1</definedName>
    <definedName name="ANTICIPO">#N/A</definedName>
    <definedName name="Anticorrosivo">#REF!</definedName>
    <definedName name="ao">#REF!</definedName>
    <definedName name="ap">#REF!</definedName>
    <definedName name="APAKE">#REF!</definedName>
    <definedName name="APAKES">#REF!</definedName>
    <definedName name="APE">#REF!</definedName>
    <definedName name="APES">#REF!</definedName>
    <definedName name="APU" localSheetId="6">#REF!</definedName>
    <definedName name="APU" localSheetId="8">#REF!</definedName>
    <definedName name="APU" localSheetId="7">#REF!</definedName>
    <definedName name="APU" localSheetId="12">#REF!</definedName>
    <definedName name="APU" localSheetId="13">#REF!</definedName>
    <definedName name="APU" localSheetId="42">#REF!</definedName>
    <definedName name="APU" localSheetId="2">#REF!</definedName>
    <definedName name="APU" localSheetId="3">#REF!</definedName>
    <definedName name="APU" localSheetId="1">#REF!</definedName>
    <definedName name="APU">#REF!</definedName>
    <definedName name="APU221.1">#REF!</definedName>
    <definedName name="APU221.2">#REF!</definedName>
    <definedName name="APUO" hidden="1">#REF!</definedName>
    <definedName name="aq">#N/A</definedName>
    <definedName name="aqaq" localSheetId="6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A">#REF!</definedName>
    <definedName name="ARAS">#REF!</definedName>
    <definedName name="ARE">#REF!</definedName>
    <definedName name="_xlnm.Extract">#REF!</definedName>
    <definedName name="_xlnm.Print_Area" localSheetId="6">'201.3'!$B$1:$N$70</definedName>
    <definedName name="_xlnm.Print_Area" localSheetId="8">'320.1'!$B$1:$N$71</definedName>
    <definedName name="_xlnm.Print_Area" localSheetId="7">'3P'!$B$1:$N$72</definedName>
    <definedName name="_xlnm.Print_Area" localSheetId="12">'420.1'!$B$1:$N$68</definedName>
    <definedName name="_xlnm.Print_Area" localSheetId="13">'450.2P'!$B$1:$N$73</definedName>
    <definedName name="_xlnm.Print_Area" localSheetId="42">'700.1.1P'!$B$1:$N$63</definedName>
    <definedName name="_xlnm.Print_Area" localSheetId="2">'C.1'!$A$1:$F$122</definedName>
    <definedName name="_xlnm.Print_Area" localSheetId="3">'C.2'!$A$1:$F$122</definedName>
    <definedName name="_xlnm.Print_Area" localSheetId="4">FM!$A$1:$F$157</definedName>
    <definedName name="_xlnm.Print_Area">#REF!</definedName>
    <definedName name="Area_Impresión">#REF!</definedName>
    <definedName name="Arena">#REF!</definedName>
    <definedName name="ARFA">#REF!</definedName>
    <definedName name="ARFAS">#REF!</definedName>
    <definedName name="armuve">#N/A</definedName>
    <definedName name="as">#REF!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ANS">#REF!</definedName>
    <definedName name="ASAU">#REF!</definedName>
    <definedName name="ASAUS">#REF!</definedName>
    <definedName name="ASB">#REF!</definedName>
    <definedName name="ASD" localSheetId="6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6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>#REF!</definedName>
    <definedName name="asdfa" localSheetId="6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hidden="1">{"via1",#N/A,TRUE,"general";"via2",#N/A,TRUE,"general";"via3",#N/A,TRUE,"general"}</definedName>
    <definedName name="ASFDD">#REF!</definedName>
    <definedName name="asff" localSheetId="6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6" hidden="1">{"via1",#N/A,TRUE,"general";"via2",#N/A,TRUE,"general";"via3",#N/A,TRUE,"general"}</definedName>
    <definedName name="asfghjoi" hidden="1">{"via1",#N/A,TRUE,"general";"via2",#N/A,TRUE,"general";"via3",#N/A,TRUE,"general"}</definedName>
    <definedName name="ASIE">#REF!</definedName>
    <definedName name="ASIES">#REF!</definedName>
    <definedName name="asojkdr" localSheetId="6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SHO">#REF!</definedName>
    <definedName name="au">#REF!</definedName>
    <definedName name="aur">#REF!</definedName>
    <definedName name="av">#REF!</definedName>
    <definedName name="ax">#REF!</definedName>
    <definedName name="Ayudante">#REF!</definedName>
    <definedName name="azaz" localSheetId="6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>#REF!</definedName>
    <definedName name="baber">#REF!</definedName>
    <definedName name="BALANCE2">#REF!</definedName>
    <definedName name="BARZALOZA" localSheetId="6" hidden="1">{#N/A,#N/A,TRUE,"Unifilar"}</definedName>
    <definedName name="BARZALOZA" localSheetId="8" hidden="1">{#N/A,#N/A,TRUE,"Unifilar"}</definedName>
    <definedName name="BARZALOZA" localSheetId="7" hidden="1">{#N/A,#N/A,TRUE,"Unifilar"}</definedName>
    <definedName name="BARZALOZA" localSheetId="12" hidden="1">{#N/A,#N/A,TRUE,"Unifilar"}</definedName>
    <definedName name="BARZALOZA" localSheetId="13" hidden="1">{#N/A,#N/A,TRUE,"Unifilar"}</definedName>
    <definedName name="BARZALOZA" localSheetId="42" hidden="1">{#N/A,#N/A,TRUE,"Unifilar"}</definedName>
    <definedName name="BARZALOZA" hidden="1">{#N/A,#N/A,TRUE,"Unifilar"}</definedName>
    <definedName name="bas">#REF!</definedName>
    <definedName name="Base_datos_DU">#REF!</definedName>
    <definedName name="Base_datos_IM">#REF!</definedName>
    <definedName name="_xlnm.Database">#REF!</definedName>
    <definedName name="bb">#REF!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bbbb" localSheetId="6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6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6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6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6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6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>#REF!</definedName>
    <definedName name="bl">#REF!</definedName>
    <definedName name="Bloque">#REF!</definedName>
    <definedName name="bnm">#REF!</definedName>
    <definedName name="BORDE1">#N/A</definedName>
    <definedName name="BOX">#N/A</definedName>
    <definedName name="br" localSheetId="6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_15_amp">#REF!</definedName>
    <definedName name="breaker_20_amp">#REF!</definedName>
    <definedName name="bsb" localSheetId="6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6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6" hidden="1">{"via1",#N/A,TRUE,"general";"via2",#N/A,TRUE,"general";"via3",#N/A,TRUE,"general"}</definedName>
    <definedName name="bt" hidden="1">{"via1",#N/A,TRUE,"general";"via2",#N/A,TRUE,"general";"via3",#N/A,TRUE,"general"}</definedName>
    <definedName name="BTM80aS">#REF!</definedName>
    <definedName name="BTYJHTR" localSheetId="6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Area___0___0___0___0">#REF!</definedName>
    <definedName name="BuiltIn_Print_Area___0___0___0___0___0">#REF!</definedName>
    <definedName name="BuiltIn_Print_Titles">#REF!</definedName>
    <definedName name="Buscar">#REF!</definedName>
    <definedName name="Buscar___0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bvbc" localSheetId="6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6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6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a">#REF!</definedName>
    <definedName name="Cable__10">#REF!</definedName>
    <definedName name="Cable__12">#REF!</definedName>
    <definedName name="Cable__14">#REF!</definedName>
    <definedName name="Caja_hexagonal_pvc">#REF!</definedName>
    <definedName name="cancha">#REF!</definedName>
    <definedName name="CANT">#REF!</definedName>
    <definedName name="casanare">#REF!</definedName>
    <definedName name="causa">#REF!</definedName>
    <definedName name="cc">#REF!</definedName>
    <definedName name="ccccc" localSheetId="6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o210">#REF!</definedName>
    <definedName name="cd" localSheetId="6">#REF!</definedName>
    <definedName name="cd">#REF!</definedName>
    <definedName name="cdcdc" localSheetId="6" hidden="1">{"via1",#N/A,TRUE,"general";"via2",#N/A,TRUE,"general";"via3",#N/A,TRUE,"general"}</definedName>
    <definedName name="cdcdc" hidden="1">{"via1",#N/A,TRUE,"general";"via2",#N/A,TRUE,"general";"via3",#N/A,TRUE,"general"}</definedName>
    <definedName name="CDRAIZ">#REF!</definedName>
    <definedName name="CDRAIZS">#REF!</definedName>
    <definedName name="ceerf" localSheetId="6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mento_Blanco">#REF!</definedName>
    <definedName name="CEMENTO1a">#REF!</definedName>
    <definedName name="ceroletra">#REF!</definedName>
    <definedName name="cerounid">#REF!</definedName>
    <definedName name="cerovr">#REF!</definedName>
    <definedName name="CERT">#N/A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sse">#N/A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HAZO_PUNTILLA_ANCLAJES">#REF!</definedName>
    <definedName name="Cierrapuerta_hidraulico_ajustable_hasta_80_kilos">#REF!</definedName>
    <definedName name="CINTA_MALLA_ADHESIVA_X_90M">#REF!</definedName>
    <definedName name="clase">#REF!</definedName>
    <definedName name="co">#REF!</definedName>
    <definedName name="co20n">#REF!</definedName>
    <definedName name="Co40n">#REF!</definedName>
    <definedName name="Combo_Sanitario_manantial_corona">#REF!</definedName>
    <definedName name="componentes">#N/A</definedName>
    <definedName name="Conc.2000">#REF!</definedName>
    <definedName name="Conc.2500">#REF!</definedName>
    <definedName name="Conc.3000">#REF!</definedName>
    <definedName name="concretoact2">#REF!</definedName>
    <definedName name="consolidadototal">#REF!</definedName>
    <definedName name="CONT">#REF!</definedName>
    <definedName name="COP">#REF!</definedName>
    <definedName name="COPIA" localSheetId="6" hidden="1">{#N/A,#N/A,TRUE,"Unifilar"}</definedName>
    <definedName name="COPIA" localSheetId="8" hidden="1">{#N/A,#N/A,TRUE,"Unifilar"}</definedName>
    <definedName name="COPIA" localSheetId="7" hidden="1">{#N/A,#N/A,TRUE,"Unifilar"}</definedName>
    <definedName name="COPIA" localSheetId="12" hidden="1">{#N/A,#N/A,TRUE,"Unifilar"}</definedName>
    <definedName name="COPIA" localSheetId="13" hidden="1">{#N/A,#N/A,TRUE,"Unifilar"}</definedName>
    <definedName name="COPIA" localSheetId="42" hidden="1">{#N/A,#N/A,TRUE,"Unifilar"}</definedName>
    <definedName name="COPIA" hidden="1">{#N/A,#N/A,TRUE,"Unifilar"}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o4">#N/A</definedName>
    <definedName name="corri">#N/A</definedName>
    <definedName name="COSTODIRECTO">#REF!</definedName>
    <definedName name="COSTOS">#REF!</definedName>
    <definedName name="cp">#REF!</definedName>
    <definedName name="CPARQS">#REF!</definedName>
    <definedName name="critério">#REF!</definedName>
    <definedName name="critério1">#REF!</definedName>
    <definedName name="_xlnm.Criteria">#REF!</definedName>
    <definedName name="Criterios_IM">#REF!</definedName>
    <definedName name="Criticos">#REF!</definedName>
    <definedName name="CRONOGRAMA">#REF!</definedName>
    <definedName name="CUAL">#N/A</definedName>
    <definedName name="CUAL_1">#NAME?</definedName>
    <definedName name="CUAL_10">#N/A</definedName>
    <definedName name="CUAL_2">#NAME?</definedName>
    <definedName name="CUAL_3">#N/A</definedName>
    <definedName name="CUAL_4">#NAME?</definedName>
    <definedName name="CUAL_5">#NAME?</definedName>
    <definedName name="CUAL_6">#NAME?</definedName>
    <definedName name="CUAL_7">#NAME?</definedName>
    <definedName name="CUAL_8">#NAME?</definedName>
    <definedName name="CUAL_9">#N/A</definedName>
    <definedName name="CUNET" localSheetId="6" hidden="1">{"via1",#N/A,TRUE,"general";"via2",#N/A,TRUE,"general";"via3",#N/A,TRUE,"general"}</definedName>
    <definedName name="CUNET" hidden="1">{"via1",#N/A,TRUE,"general";"via2",#N/A,TRUE,"general";"via3",#N/A,TRUE,"general"}</definedName>
    <definedName name="Curva_conduit_pvc_1_2">#REF!</definedName>
    <definedName name="cv">#REF!</definedName>
    <definedName name="cvfvd" localSheetId="6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6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6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>#REF!</definedName>
    <definedName name="dasa">#REF!</definedName>
    <definedName name="DASD" localSheetId="6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os">#REF!</definedName>
    <definedName name="dbfdfbi" localSheetId="6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">#REF!</definedName>
    <definedName name="DCF">#REF!</definedName>
    <definedName name="DCSDCTV" localSheetId="6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_1">#NAME?</definedName>
    <definedName name="dd_10">#N/A</definedName>
    <definedName name="dd_2">#NAME?</definedName>
    <definedName name="dd_3">#N/A</definedName>
    <definedName name="dd_4">#NAME?</definedName>
    <definedName name="dd_5">#NAME?</definedName>
    <definedName name="dd_6">#NAME?</definedName>
    <definedName name="dd_7">#NAME?</definedName>
    <definedName name="dd_8">#NAME?</definedName>
    <definedName name="dd_9">#N/A</definedName>
    <definedName name="ddd" localSheetId="42">#REF!</definedName>
    <definedName name="ddd" localSheetId="2">#REF!</definedName>
    <definedName name="ddd" localSheetId="3">#REF!</definedName>
    <definedName name="ddd" localSheetId="1">#REF!</definedName>
    <definedName name="ddd">#REF!</definedName>
    <definedName name="ddddt" localSheetId="6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6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6" hidden="1">{"via1",#N/A,TRUE,"general";"via2",#N/A,TRUE,"general";"via3",#N/A,TRUE,"general"}</definedName>
    <definedName name="defd" hidden="1">{"via1",#N/A,TRUE,"general";"via2",#N/A,TRUE,"general";"via3",#N/A,TRUE,"general"}</definedName>
    <definedName name="Descripcion">#REF!</definedName>
    <definedName name="DESPER">#REF!</definedName>
    <definedName name="DESPERS">#REF!</definedName>
    <definedName name="df">#REF!</definedName>
    <definedName name="dfa" localSheetId="6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6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6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6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6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6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6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6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hidden="1">{"via1",#N/A,TRUE,"general";"via2",#N/A,TRUE,"general";"via3",#N/A,TRUE,"general"}</definedName>
    <definedName name="DFSDFSDSF" localSheetId="42">#REF!</definedName>
    <definedName name="DFSDFSDSF" localSheetId="2">#REF!</definedName>
    <definedName name="DFSDFSDSF" localSheetId="3">#REF!</definedName>
    <definedName name="DFSDFSDSF" localSheetId="1">#REF!</definedName>
    <definedName name="DFSDFSDSF">#REF!</definedName>
    <definedName name="DFSF">#REF!</definedName>
    <definedName name="DFVUI" localSheetId="6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6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6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6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6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6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MANTE" localSheetId="6" hidden="1">{#N/A,#N/A,TRUE,"Unifilar"}</definedName>
    <definedName name="DIAMANTE" localSheetId="8" hidden="1">{#N/A,#N/A,TRUE,"Unifilar"}</definedName>
    <definedName name="DIAMANTE" localSheetId="7" hidden="1">{#N/A,#N/A,TRUE,"Unifilar"}</definedName>
    <definedName name="DIAMANTE" localSheetId="12" hidden="1">{#N/A,#N/A,TRUE,"Unifilar"}</definedName>
    <definedName name="DIAMANTE" localSheetId="13" hidden="1">{#N/A,#N/A,TRUE,"Unifilar"}</definedName>
    <definedName name="DIAMANTE" localSheetId="42" hidden="1">{#N/A,#N/A,TRUE,"Unifilar"}</definedName>
    <definedName name="DIAMANTE" hidden="1">{#N/A,#N/A,TRUE,"Unifilar"}</definedName>
    <definedName name="DIVERSOS">#REF!</definedName>
    <definedName name="dj">#REF!</definedName>
    <definedName name="djdytj" localSheetId="6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OS">#N/A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rf">#REF!</definedName>
    <definedName name="dry" localSheetId="6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6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6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6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SD">#N/A</definedName>
    <definedName name="DSF" localSheetId="6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6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6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6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6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ver" localSheetId="42">#REF!</definedName>
    <definedName name="duver" localSheetId="2">#REF!</definedName>
    <definedName name="duver" localSheetId="3">#REF!</definedName>
    <definedName name="duver" localSheetId="1">#REF!</definedName>
    <definedName name="duver">#REF!</definedName>
    <definedName name="dwd" localSheetId="6">#REF!</definedName>
    <definedName name="dwd" localSheetId="8">#REF!</definedName>
    <definedName name="dwd" localSheetId="7">#REF!</definedName>
    <definedName name="dwd" localSheetId="12">#REF!</definedName>
    <definedName name="dwd" localSheetId="13">#REF!</definedName>
    <definedName name="dwd" localSheetId="42">#REF!</definedName>
    <definedName name="dwd" localSheetId="2">#REF!</definedName>
    <definedName name="dwd" localSheetId="3">#REF!</definedName>
    <definedName name="dwd" localSheetId="1">#REF!</definedName>
    <definedName name="dwd">#REF!</definedName>
    <definedName name="dxfgg" localSheetId="6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11e1111">#REF!</definedName>
    <definedName name="e3e33" localSheetId="6" hidden="1">{"via1",#N/A,TRUE,"general";"via2",#N/A,TRUE,"general";"via3",#N/A,TRUE,"general"}</definedName>
    <definedName name="e3e33" hidden="1">{"via1",#N/A,TRUE,"general";"via2",#N/A,TRUE,"general";"via3",#N/A,TRUE,"general"}</definedName>
    <definedName name="ed">#N/A</definedName>
    <definedName name="EDEDWSWQA" localSheetId="6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few" localSheetId="42">#REF!</definedName>
    <definedName name="edfew" localSheetId="2">#REF!</definedName>
    <definedName name="edfew" localSheetId="3">#REF!</definedName>
    <definedName name="edfew" localSheetId="1">#REF!</definedName>
    <definedName name="edfew">#REF!</definedName>
    <definedName name="edgfhmn" localSheetId="6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dfr" localSheetId="6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6" hidden="1">{"via1",#N/A,TRUE,"general";"via2",#N/A,TRUE,"general";"via3",#N/A,TRUE,"general"}</definedName>
    <definedName name="eeerfd" hidden="1">{"via1",#N/A,TRUE,"general";"via2",#N/A,TRUE,"general";"via3",#N/A,TRUE,"general"}</definedName>
    <definedName name="EES">#REF!</definedName>
    <definedName name="ef">#REF!</definedName>
    <definedName name="efef" localSheetId="6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6" hidden="1">{"via1",#N/A,TRUE,"general";"via2",#N/A,TRUE,"general";"via3",#N/A,TRUE,"general"}</definedName>
    <definedName name="efer" hidden="1">{"via1",#N/A,TRUE,"general";"via2",#N/A,TRUE,"general";"via3",#N/A,TRUE,"general"}</definedName>
    <definedName name="efwef">#REF!</definedName>
    <definedName name="egeg" localSheetId="6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RESOS">#REF!</definedName>
    <definedName name="egtrgthrt" localSheetId="6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">#REF!</definedName>
    <definedName name="EHS">#REF!</definedName>
    <definedName name="el">#REF!</definedName>
    <definedName name="EM">#REF!</definedName>
    <definedName name="eme">#N/A</definedName>
    <definedName name="Enchape_euro_o_corona">#REF!</definedName>
    <definedName name="EP">#REF!</definedName>
    <definedName name="EPS">#REF!</definedName>
    <definedName name="EQUI">#REF!</definedName>
    <definedName name="EQUIPO">#REF!</definedName>
    <definedName name="EQUIPO_1">#REF!</definedName>
    <definedName name="Equipo_de_soldadura">#REF!</definedName>
    <definedName name="eqw" localSheetId="6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6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6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hidden="1">{"via1",#N/A,TRUE,"general";"via2",#N/A,TRUE,"general";"via3",#N/A,TRUE,"general"}</definedName>
    <definedName name="ERGERGERGERG">#REF!</definedName>
    <definedName name="ergfegr" localSheetId="6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6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6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6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6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6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6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6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6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t" localSheetId="6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6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6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6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6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6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6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6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6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6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6">'201.3'!ERR</definedName>
    <definedName name="ES">[0]!ERR</definedName>
    <definedName name="ES_10" localSheetId="6">'201.3'!ERR</definedName>
    <definedName name="ES_10">ERR</definedName>
    <definedName name="ES_3" localSheetId="6">'201.3'!ERR</definedName>
    <definedName name="ES_3">ERR</definedName>
    <definedName name="ES_4" localSheetId="6">'201.3'!ERR</definedName>
    <definedName name="ES_4">ERR</definedName>
    <definedName name="ES_5" localSheetId="6">'201.3'!ERR</definedName>
    <definedName name="ES_5">ERR</definedName>
    <definedName name="ES_6" localSheetId="6">'201.3'!ERR</definedName>
    <definedName name="ES_6">ERR</definedName>
    <definedName name="ES_7" localSheetId="6">'201.3'!ERR</definedName>
    <definedName name="ES_7">ERR</definedName>
    <definedName name="ES_8" localSheetId="6">'201.3'!ERR</definedName>
    <definedName name="ES_8">ERR</definedName>
    <definedName name="ES_9">#NAME?</definedName>
    <definedName name="ESCUELABARZALOZA" localSheetId="6" hidden="1">{#N/A,#N/A,TRUE,"Unifilar"}</definedName>
    <definedName name="ESCUELABARZALOZA" localSheetId="8" hidden="1">{#N/A,#N/A,TRUE,"Unifilar"}</definedName>
    <definedName name="ESCUELABARZALOZA" localSheetId="7" hidden="1">{#N/A,#N/A,TRUE,"Unifilar"}</definedName>
    <definedName name="ESCUELABARZALOZA" localSheetId="12" hidden="1">{#N/A,#N/A,TRUE,"Unifilar"}</definedName>
    <definedName name="ESCUELABARZALOZA" localSheetId="13" hidden="1">{#N/A,#N/A,TRUE,"Unifilar"}</definedName>
    <definedName name="ESCUELABARZALOZA" localSheetId="42" hidden="1">{#N/A,#N/A,TRUE,"Unifilar"}</definedName>
    <definedName name="ESCUELABARZALOZA" hidden="1">{#N/A,#N/A,TRUE,"Unifilar"}</definedName>
    <definedName name="Estuco_gl">#REF!</definedName>
    <definedName name="Eternit__8">#REF!</definedName>
    <definedName name="etertgg" localSheetId="6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6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6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6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6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6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avaciones" localSheetId="6" hidden="1">{#N/A,#N/A,FALSE,"Hoja1";#N/A,#N/A,FALSE,"Hoja2"}</definedName>
    <definedName name="excavaciones" localSheetId="8" hidden="1">{#N/A,#N/A,FALSE,"Hoja1";#N/A,#N/A,FALSE,"Hoja2"}</definedName>
    <definedName name="excavaciones" localSheetId="7" hidden="1">{#N/A,#N/A,FALSE,"Hoja1";#N/A,#N/A,FALSE,"Hoja2"}</definedName>
    <definedName name="excavaciones" localSheetId="12" hidden="1">{#N/A,#N/A,FALSE,"Hoja1";#N/A,#N/A,FALSE,"Hoja2"}</definedName>
    <definedName name="excavaciones" localSheetId="13" hidden="1">{#N/A,#N/A,FALSE,"Hoja1";#N/A,#N/A,FALSE,"Hoja2"}</definedName>
    <definedName name="excavaciones" localSheetId="42" hidden="1">{#N/A,#N/A,FALSE,"Hoja1";#N/A,#N/A,FALSE,"Hoja2"}</definedName>
    <definedName name="excavaciones" hidden="1">{#N/A,#N/A,FALSE,"Hoja1";#N/A,#N/A,FALSE,"Hoja2"}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Area_8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#REF!</definedName>
    <definedName name="Excel_BuiltIn_Print_Titles_4">#REF!</definedName>
    <definedName name="Excel_BuiltIn_Print_Titles_8">#REF!</definedName>
    <definedName name="Extracción_IM">#REF!</definedName>
    <definedName name="fa">#REF!</definedName>
    <definedName name="FACTORDIEGO" localSheetId="6">'201.3'!ERR</definedName>
    <definedName name="FACTORDIEGO">[0]!ERR</definedName>
    <definedName name="fb">#REF!</definedName>
    <definedName name="fcc">#REF!</definedName>
    <definedName name="fd" localSheetId="6">#REF!</definedName>
    <definedName name="fd">#REF!</definedName>
    <definedName name="fda">#REF!</definedName>
    <definedName name="fdbjp" localSheetId="6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6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6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6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">#REF!</definedName>
    <definedName name="ferfer" localSheetId="6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>#REF!</definedName>
    <definedName name="ff" localSheetId="6">#REF!</definedName>
    <definedName name="ff">#REF!</definedName>
    <definedName name="ff_10" localSheetId="6">'201.3'!ERR</definedName>
    <definedName name="ff_10">ERR</definedName>
    <definedName name="ff_3" localSheetId="6">'201.3'!ERR</definedName>
    <definedName name="ff_3">ERR</definedName>
    <definedName name="ff_4" localSheetId="6">'201.3'!ERR</definedName>
    <definedName name="ff_4">ERR</definedName>
    <definedName name="ff_5" localSheetId="6">'201.3'!ERR</definedName>
    <definedName name="ff_5">ERR</definedName>
    <definedName name="ff_6" localSheetId="6">'201.3'!ERR</definedName>
    <definedName name="ff_6">ERR</definedName>
    <definedName name="ff_7" localSheetId="6">'201.3'!ERR</definedName>
    <definedName name="ff_7">ERR</definedName>
    <definedName name="ff_8" localSheetId="6">'201.3'!ERR</definedName>
    <definedName name="ff_8">ERR</definedName>
    <definedName name="ff_9" localSheetId="6">'201.3'!ERR</definedName>
    <definedName name="ff_9">ERR</definedName>
    <definedName name="FFEECFFDAFF">#REF!</definedName>
    <definedName name="fff" localSheetId="6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#REF!</definedName>
    <definedName name="ffffd" localSheetId="6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6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6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SDFSDFSDFSADFSDFS">#REF!</definedName>
    <definedName name="fg" localSheetId="6">#REF!</definedName>
    <definedName name="fg">#REF!</definedName>
    <definedName name="fgdfg" localSheetId="6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6" hidden="1">{"via1",#N/A,TRUE,"general";"via2",#N/A,TRUE,"general";"via3",#N/A,TRUE,"general"}</definedName>
    <definedName name="fgdfsgr" hidden="1">{"via1",#N/A,TRUE,"general";"via2",#N/A,TRUE,"general";"via3",#N/A,TRUE,"general"}</definedName>
    <definedName name="FGDGGAGA">#REF!</definedName>
    <definedName name="fgdsfg" localSheetId="6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6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6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6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6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6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6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6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6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_de_semana">#REF!</definedName>
    <definedName name="FINANCIACION" localSheetId="6">'201.3'!ERR</definedName>
    <definedName name="FINANCIACION">[0]!ERR</definedName>
    <definedName name="FINANCIACION_10" localSheetId="6">'201.3'!ERR</definedName>
    <definedName name="FINANCIACION_10">ERR</definedName>
    <definedName name="FINANCIACION_3" localSheetId="6">'201.3'!ERR</definedName>
    <definedName name="FINANCIACION_3">ERR</definedName>
    <definedName name="FINANCIACION_4" localSheetId="6">'201.3'!ERR</definedName>
    <definedName name="FINANCIACION_4">ERR</definedName>
    <definedName name="FINANCIACION_5" localSheetId="6">'201.3'!ERR</definedName>
    <definedName name="FINANCIACION_5">ERR</definedName>
    <definedName name="FINANCIACION_6" localSheetId="6">'201.3'!ERR</definedName>
    <definedName name="FINANCIACION_6">ERR</definedName>
    <definedName name="FINANCIACION_7" localSheetId="6">'201.3'!ERR</definedName>
    <definedName name="FINANCIACION_7">ERR</definedName>
    <definedName name="FINANCIACION_8" localSheetId="6">'201.3'!ERR</definedName>
    <definedName name="FINANCIACION_8">ERR</definedName>
    <definedName name="FINANCIACION_9" localSheetId="6">'201.3'!ERR</definedName>
    <definedName name="FINANCIACION_9">ERR</definedName>
    <definedName name="fk">#REF!</definedName>
    <definedName name="flq">#REF!</definedName>
    <definedName name="Fondo">#REF!</definedName>
    <definedName name="Formaleta">#REF!</definedName>
    <definedName name="frbgsd" localSheetId="6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6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6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01_10" localSheetId="6">'201.3'!ERR</definedName>
    <definedName name="FS01_10">ERR</definedName>
    <definedName name="FS01_3" localSheetId="6">'201.3'!ERR</definedName>
    <definedName name="FS01_3">ERR</definedName>
    <definedName name="FS01_4" localSheetId="6">'201.3'!ERR</definedName>
    <definedName name="FS01_4">ERR</definedName>
    <definedName name="FS01_5" localSheetId="6">'201.3'!ERR</definedName>
    <definedName name="FS01_5">ERR</definedName>
    <definedName name="FS01_6" localSheetId="6">'201.3'!ERR</definedName>
    <definedName name="FS01_6">ERR</definedName>
    <definedName name="FS01_7" localSheetId="6">'201.3'!ERR</definedName>
    <definedName name="FS01_7">ERR</definedName>
    <definedName name="FS01_8" localSheetId="6">'201.3'!ERR</definedName>
    <definedName name="FS01_8">ERR</definedName>
    <definedName name="FS01_9" localSheetId="6">'201.3'!ERR</definedName>
    <definedName name="FS01_9">ERR</definedName>
    <definedName name="fu" localSheetId="6">#REF!</definedName>
    <definedName name="fu">#REF!</definedName>
    <definedName name="Fuente">#REF!</definedName>
    <definedName name="fv">#REF!</definedName>
    <definedName name="fwff" localSheetId="6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y">#REF!</definedName>
    <definedName name="G" hidden="1">#REF!</definedName>
    <definedName name="ga">#REF!</definedName>
    <definedName name="gb">#REF!</definedName>
    <definedName name="gbbfghghj" localSheetId="6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j">#REF!</definedName>
    <definedName name="gdt" localSheetId="6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g" localSheetId="6" hidden="1">{"via1",#N/A,TRUE,"general";"via2",#N/A,TRUE,"general";"via3",#N/A,TRUE,"general"}</definedName>
    <definedName name="geg" hidden="1">{"via1",#N/A,TRUE,"general";"via2",#N/A,TRUE,"general";"via3",#N/A,TRUE,"general"}</definedName>
    <definedName name="GEO">#REF!</definedName>
    <definedName name="GEOS">#REF!</definedName>
    <definedName name="gerg" localSheetId="6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6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6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tion">#REF!</definedName>
    <definedName name="gf">#REF!</definedName>
    <definedName name="gfd" localSheetId="6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6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6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6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6" hidden="1">{"via1",#N/A,TRUE,"general";"via2",#N/A,TRUE,"general";"via3",#N/A,TRUE,"general"}</definedName>
    <definedName name="gfutyj6" hidden="1">{"via1",#N/A,TRUE,"general";"via2",#N/A,TRUE,"general";"via3",#N/A,TRUE,"general"}</definedName>
    <definedName name="gg">#REF!</definedName>
    <definedName name="ggdr" localSheetId="6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6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6">'201.3'!ERR</definedName>
    <definedName name="GGG">[0]!ERR</definedName>
    <definedName name="GGG_10" localSheetId="6">'201.3'!ERR</definedName>
    <definedName name="GGG_10">ERR</definedName>
    <definedName name="GGG_3" localSheetId="6">'201.3'!ERR</definedName>
    <definedName name="GGG_3">ERR</definedName>
    <definedName name="GGG_4" localSheetId="6">'201.3'!ERR</definedName>
    <definedName name="GGG_4">ERR</definedName>
    <definedName name="GGG_5" localSheetId="6">'201.3'!ERR</definedName>
    <definedName name="GGG_5">ERR</definedName>
    <definedName name="GGG_6" localSheetId="6">'201.3'!ERR</definedName>
    <definedName name="GGG_6">ERR</definedName>
    <definedName name="GGG_7" localSheetId="6">'201.3'!ERR</definedName>
    <definedName name="GGG_7">ERR</definedName>
    <definedName name="GGG_8" localSheetId="6">'201.3'!ERR</definedName>
    <definedName name="GGG_8">ERR</definedName>
    <definedName name="GGG_9" localSheetId="6">'201.3'!ERR</definedName>
    <definedName name="GGG_9">ERR</definedName>
    <definedName name="gggb" localSheetId="6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6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6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6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6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6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6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6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j">#REF!</definedName>
    <definedName name="GJHVCB" localSheetId="6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6" hidden="1">{"via1",#N/A,TRUE,"general";"via2",#N/A,TRUE,"general";"via3",#N/A,TRUE,"general"}</definedName>
    <definedName name="gk" hidden="1">{"via1",#N/A,TRUE,"general";"via2",#N/A,TRUE,"general";"via3",#N/A,TRUE,"general"}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6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ma_verde">#REF!</definedName>
    <definedName name="GRAN_TOTAL">#REF!</definedName>
    <definedName name="gregds" localSheetId="6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GEGEG">#REF!</definedName>
    <definedName name="grehrtyh" localSheetId="6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6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6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6" hidden="1">{"via1",#N/A,TRUE,"general";"via2",#N/A,TRUE,"general";"via3",#N/A,TRUE,"general"}</definedName>
    <definedName name="gsfsf" hidden="1">{"via1",#N/A,TRUE,"general";"via2",#N/A,TRUE,"general";"via3",#N/A,TRUE,"general"}</definedName>
    <definedName name="gte">#REF!</definedName>
    <definedName name="gtgt" localSheetId="6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uaimar">#REF!</definedName>
    <definedName name="gy">#REF!</definedName>
    <definedName name="H">#REF!</definedName>
    <definedName name="h9h" localSheetId="6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CER">#REF!</definedName>
    <definedName name="HACERS">#REF!</definedName>
    <definedName name="hbfdhrw" localSheetId="6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6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6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6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6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6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6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6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6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6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6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6">#REF!</definedName>
    <definedName name="hh">#REF!</definedName>
    <definedName name="hhh" localSheetId="6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6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6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6" hidden="1">{"via1",#N/A,TRUE,"general";"via2",#N/A,TRUE,"general";"via3",#N/A,TRUE,"general"}</definedName>
    <definedName name="hhtrhreh" hidden="1">{"via1",#N/A,TRUE,"general";"via2",#N/A,TRUE,"general";"via3",#N/A,TRUE,"general"}</definedName>
    <definedName name="hj">#REF!</definedName>
    <definedName name="hjfg" localSheetId="6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6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6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hidden="1">{"via1",#N/A,TRUE,"general";"via2",#N/A,TRUE,"general";"via3",#N/A,TRUE,"general"}</definedName>
    <definedName name="hl">#REF!</definedName>
    <definedName name="HM">#REF!</definedName>
    <definedName name="hn" localSheetId="6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_P1">#REF!</definedName>
    <definedName name="HN_P2">#REF!</definedName>
    <definedName name="HN_P3">#REF!</definedName>
    <definedName name="HN_REC">#REF!</definedName>
    <definedName name="hnt">#REF!</definedName>
    <definedName name="Hoja__1__de__3">#REF!</definedName>
    <definedName name="HOJA1">#REF!</definedName>
    <definedName name="horat">#REF!</definedName>
    <definedName name="hp">#REF!</definedName>
    <definedName name="hqi">#REF!</definedName>
    <definedName name="hreer" localSheetId="6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6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6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6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6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localSheetId="6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8i" localSheetId="6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>#REF!</definedName>
    <definedName name="ig">#REF!</definedName>
    <definedName name="ii">#REF!</definedName>
    <definedName name="iii" localSheetId="6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6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6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acto">#REF!</definedName>
    <definedName name="IMPREV">#REF!</definedName>
    <definedName name="IMPREVS">#REF!</definedName>
    <definedName name="Imprima">#REF!</definedName>
    <definedName name="inf">#REF!</definedName>
    <definedName name="ingresos">#REF!</definedName>
    <definedName name="inn">#REF!</definedName>
    <definedName name="INSUMOS">#N/A</definedName>
    <definedName name="Interruptor_Doble">#REF!</definedName>
    <definedName name="Interruptor_sencillo">#REF!</definedName>
    <definedName name="INV_11">#REF!</definedName>
    <definedName name="io">#REF!</definedName>
    <definedName name="IOUHH" localSheetId="6">'201.3'!ERR</definedName>
    <definedName name="IOUHH">[0]!ERR</definedName>
    <definedName name="ir">#REF!</definedName>
    <definedName name="IT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3">#REF!</definedName>
    <definedName name="IUI" localSheetId="6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6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6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6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6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vier">#REF!</definedName>
    <definedName name="jd" localSheetId="6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6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6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6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6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6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6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6">#REF!</definedName>
    <definedName name="jj">#REF!</definedName>
    <definedName name="jjfq" localSheetId="6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6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6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6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6">'201.3'!ERR</definedName>
    <definedName name="JOHNNY">[0]!ERR</definedName>
    <definedName name="JOHNNY_10" localSheetId="6">'201.3'!ERR</definedName>
    <definedName name="JOHNNY_10">ERR</definedName>
    <definedName name="JOHNNY_3" localSheetId="6">'201.3'!ERR</definedName>
    <definedName name="JOHNNY_3">ERR</definedName>
    <definedName name="JOHNNY_4" localSheetId="6">'201.3'!ERR</definedName>
    <definedName name="JOHNNY_4">ERR</definedName>
    <definedName name="JOHNNY_5" localSheetId="6">'201.3'!ERR</definedName>
    <definedName name="JOHNNY_5">ERR</definedName>
    <definedName name="JOHNNY_6" localSheetId="6">'201.3'!ERR</definedName>
    <definedName name="JOHNNY_6">ERR</definedName>
    <definedName name="JOHNNY_7" localSheetId="6">'201.3'!ERR</definedName>
    <definedName name="JOHNNY_7">ERR</definedName>
    <definedName name="JOHNNY_8" localSheetId="6">'201.3'!ERR</definedName>
    <definedName name="JOHNNY_8">ERR</definedName>
    <definedName name="JOHNNY_9" localSheetId="6">'201.3'!ERR</definedName>
    <definedName name="JOHNNY_9">ERR</definedName>
    <definedName name="JRYJ" localSheetId="6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6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6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6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yjt7" localSheetId="6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6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6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6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6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6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6">#REF!</definedName>
    <definedName name="kl">#REF!</definedName>
    <definedName name="kñy">#REF!</definedName>
    <definedName name="ko">#REF!</definedName>
    <definedName name="krtrk" localSheetId="6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6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D">#REF!</definedName>
    <definedName name="Lamina_superboard">#REF!</definedName>
    <definedName name="largovr">#REF!</definedName>
    <definedName name="Lechada_juntas">#REF!</definedName>
    <definedName name="letra">#REF!</definedName>
    <definedName name="LICITACION">#REF!</definedName>
    <definedName name="LIJA">#REF!</definedName>
    <definedName name="LINDA">#REF!</definedName>
    <definedName name="Liston_2x2">#REF!</definedName>
    <definedName name="liuoo" localSheetId="6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6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6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6">#REF!</definedName>
    <definedName name="ll">#REF!</definedName>
    <definedName name="LL_1P1">#REF!</definedName>
    <definedName name="LL_1P2">#REF!</definedName>
    <definedName name="LL_1P3">#REF!</definedName>
    <definedName name="LL_2P1">#REF!</definedName>
    <definedName name="LL_2P2">#REF!</definedName>
    <definedName name="LL_2P3">#REF!</definedName>
    <definedName name="LL_3P1">#REF!</definedName>
    <definedName name="LL_3P2">#REF!</definedName>
    <definedName name="LL_3P3">#REF!</definedName>
    <definedName name="LL_4P1">#REF!</definedName>
    <definedName name="LL_4P2">#REF!</definedName>
    <definedName name="LL_4P3">#REF!</definedName>
    <definedName name="llll" localSheetId="6" hidden="1">{#N/A,#N/A,TRUE,"Unifilar"}</definedName>
    <definedName name="llll" localSheetId="8" hidden="1">{#N/A,#N/A,TRUE,"Unifilar"}</definedName>
    <definedName name="llll" localSheetId="7" hidden="1">{#N/A,#N/A,TRUE,"Unifilar"}</definedName>
    <definedName name="llll" localSheetId="12" hidden="1">{#N/A,#N/A,TRUE,"Unifilar"}</definedName>
    <definedName name="llll" localSheetId="13" hidden="1">{#N/A,#N/A,TRUE,"Unifilar"}</definedName>
    <definedName name="llll" localSheetId="42" hidden="1">{#N/A,#N/A,TRUE,"Unifilar"}</definedName>
    <definedName name="llll" hidden="1">{#N/A,#N/A,TRUE,"Unifilar"}</definedName>
    <definedName name="lllllh" localSheetId="6" hidden="1">{"via1",#N/A,TRUE,"general";"via2",#N/A,TRUE,"general";"via3",#N/A,TRUE,"general"}</definedName>
    <definedName name="lllllh" hidden="1">{"via1",#N/A,TRUE,"general";"via2",#N/A,TRUE,"general";"via3",#N/A,TRUE,"general"}</definedName>
    <definedName name="LLLLLLLLLLLLLLLLLLLLLLLLLLLLLLLL">#REF!</definedName>
    <definedName name="lllllllo" localSheetId="6" hidden="1">{"via1",#N/A,TRUE,"general";"via2",#N/A,TRUE,"general";"via3",#N/A,TRUE,"general"}</definedName>
    <definedName name="lllllllo" hidden="1">{"via1",#N/A,TRUE,"general";"via2",#N/A,TRUE,"general";"via3",#N/A,TRUE,"general"}</definedName>
    <definedName name="LNA">#REF!</definedName>
    <definedName name="LNAS">#REF!</definedName>
    <definedName name="LÑP">#REF!</definedName>
    <definedName name="LOCA" localSheetId="6">#REF!</definedName>
    <definedName name="LOCA" localSheetId="8">#REF!</definedName>
    <definedName name="LOCA" localSheetId="7">#REF!</definedName>
    <definedName name="LOCA" localSheetId="12">#REF!</definedName>
    <definedName name="LOCA" localSheetId="13">#REF!</definedName>
    <definedName name="LOCA" localSheetId="42">#REF!</definedName>
    <definedName name="LOCA" localSheetId="2">#REF!</definedName>
    <definedName name="LOCA" localSheetId="3">#REF!</definedName>
    <definedName name="LOCA" localSheetId="1">#REF!</definedName>
    <definedName name="LOCA">#REF!</definedName>
    <definedName name="LOCA1" localSheetId="6">#REF!</definedName>
    <definedName name="LOCA1" localSheetId="8">#REF!</definedName>
    <definedName name="LOCA1" localSheetId="7">#REF!</definedName>
    <definedName name="LOCA1" localSheetId="12">#REF!</definedName>
    <definedName name="LOCA1" localSheetId="13">#REF!</definedName>
    <definedName name="LOCA1" localSheetId="42">#REF!</definedName>
    <definedName name="LOCA1" localSheetId="2">#REF!</definedName>
    <definedName name="LOCA1" localSheetId="3">#REF!</definedName>
    <definedName name="LOCA1" localSheetId="1">#REF!</definedName>
    <definedName name="LOCA1">#REF!</definedName>
    <definedName name="Localizacion">#REF!</definedName>
    <definedName name="LOGO" localSheetId="6">'201.3'!ERR</definedName>
    <definedName name="LOGO">[0]!ERR</definedName>
    <definedName name="LOGO_10" localSheetId="6">'201.3'!ERR</definedName>
    <definedName name="LOGO_10">ERR</definedName>
    <definedName name="LOGO_3" localSheetId="6">'201.3'!ERR</definedName>
    <definedName name="LOGO_3">ERR</definedName>
    <definedName name="LOGO_4" localSheetId="6">'201.3'!ERR</definedName>
    <definedName name="LOGO_4">ERR</definedName>
    <definedName name="LOGO_5" localSheetId="6">'201.3'!ERR</definedName>
    <definedName name="LOGO_5">ERR</definedName>
    <definedName name="LOGO_6" localSheetId="6">'201.3'!ERR</definedName>
    <definedName name="LOGO_6">ERR</definedName>
    <definedName name="LOGO_7" localSheetId="6">'201.3'!ERR</definedName>
    <definedName name="LOGO_7">ERR</definedName>
    <definedName name="LOGO_8" localSheetId="6">'201.3'!ERR</definedName>
    <definedName name="LOGO_8">ERR</definedName>
    <definedName name="LOGO_9" localSheetId="6">'201.3'!ERR</definedName>
    <definedName name="LOGO_9">ERR</definedName>
    <definedName name="LOI">#REF!</definedName>
    <definedName name="lolol" localSheetId="6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_1P1">#REF!</definedName>
    <definedName name="LP_1P2">#REF!</definedName>
    <definedName name="LP_1P3">#REF!</definedName>
    <definedName name="LP_2P1">#REF!</definedName>
    <definedName name="LP_2P2">#REF!</definedName>
    <definedName name="LP_2P3">#REF!</definedName>
    <definedName name="lplpl" localSheetId="6" hidden="1">{"via1",#N/A,TRUE,"general";"via2",#N/A,TRUE,"general";"via3",#N/A,TRUE,"general"}</definedName>
    <definedName name="lplpl" hidden="1">{"via1",#N/A,TRUE,"general";"via2",#N/A,TRUE,"general";"via3",#N/A,TRUE,"general"}</definedName>
    <definedName name="MAA" localSheetId="6">'201.3'!ERR</definedName>
    <definedName name="MAA">[0]!ERR</definedName>
    <definedName name="mac">#REF!</definedName>
    <definedName name="Maestro">#REF!</definedName>
    <definedName name="mafdsf" localSheetId="6" hidden="1">{"via1",#N/A,TRUE,"general";"via2",#N/A,TRUE,"general";"via3",#N/A,TRUE,"general"}</definedName>
    <definedName name="mafdsf" hidden="1">{"via1",#N/A,TRUE,"general";"via2",#N/A,TRUE,"general";"via3",#N/A,TRUE,"general"}</definedName>
    <definedName name="Malla_4x4">#REF!</definedName>
    <definedName name="Malla_Electrosoldada">#REF!</definedName>
    <definedName name="mao" localSheetId="6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6" hidden="1">{"via1",#N/A,TRUE,"general";"via2",#N/A,TRUE,"general";"via3",#N/A,TRUE,"general"}</definedName>
    <definedName name="maow" hidden="1">{"via1",#N/A,TRUE,"general";"via2",#N/A,TRUE,"general";"via3",#N/A,TRUE,"general"}</definedName>
    <definedName name="MASILLA">#REF!</definedName>
    <definedName name="masor" localSheetId="6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">#REF!</definedName>
    <definedName name="Material_seleccionado">#REF!</definedName>
    <definedName name="MATERIALES">#REF!</definedName>
    <definedName name="MATOS">#REF!</definedName>
    <definedName name="mdd" localSheetId="6" hidden="1">{"via1",#N/A,TRUE,"general";"via2",#N/A,TRUE,"general";"via3",#N/A,TRUE,"general"}</definedName>
    <definedName name="mdd" hidden="1">{"via1",#N/A,TRUE,"general";"via2",#N/A,TRUE,"general";"via3",#N/A,TRUE,"general"}</definedName>
    <definedName name="ME_22">#REF!</definedName>
    <definedName name="ME_22S">#REF!</definedName>
    <definedName name="ME247S">#REF!</definedName>
    <definedName name="ME26S">#REF!</definedName>
    <definedName name="ME35S">#REF!</definedName>
    <definedName name="MEDIO">#REF!</definedName>
    <definedName name="meg" localSheetId="6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MOFRI" localSheetId="6" hidden="1">{#N/A,#N/A,TRUE,"Unifilar"}</definedName>
    <definedName name="MEMOFRI" localSheetId="8" hidden="1">{#N/A,#N/A,TRUE,"Unifilar"}</definedName>
    <definedName name="MEMOFRI" localSheetId="7" hidden="1">{#N/A,#N/A,TRUE,"Unifilar"}</definedName>
    <definedName name="MEMOFRI" localSheetId="12" hidden="1">{#N/A,#N/A,TRUE,"Unifilar"}</definedName>
    <definedName name="MEMOFRI" localSheetId="13" hidden="1">{#N/A,#N/A,TRUE,"Unifilar"}</definedName>
    <definedName name="MEMOFRI" localSheetId="42" hidden="1">{#N/A,#N/A,TRUE,"Unifilar"}</definedName>
    <definedName name="MEMOFRI" hidden="1">{#N/A,#N/A,TRUE,"Unifilar"}</definedName>
    <definedName name="Mezcladora">#REF!</definedName>
    <definedName name="mf">#REF!</definedName>
    <definedName name="mfgjrdt" localSheetId="6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6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jmj" localSheetId="6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jmjh" localSheetId="6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>#REF!</definedName>
    <definedName name="mmmh" localSheetId="6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6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hidden="1">{"via1",#N/A,TRUE,"general";"via2",#N/A,TRUE,"general";"via3",#N/A,TRUE,"general"}</definedName>
    <definedName name="MOAYU">#REF!</definedName>
    <definedName name="MOCAMP">#REF!</definedName>
    <definedName name="MOCAMPS">#REF!</definedName>
    <definedName name="MOCBM80aS">#REF!</definedName>
    <definedName name="MOCCO">#REF!</definedName>
    <definedName name="MOCCPM101aS">#REF!</definedName>
    <definedName name="MOCDR">#REF!</definedName>
    <definedName name="MOCDRS">#REF!</definedName>
    <definedName name="MOCG">#REF!</definedName>
    <definedName name="MOCGS">#REF!</definedName>
    <definedName name="MODE">#REF!</definedName>
    <definedName name="MODES">#REF!</definedName>
    <definedName name="modif1">#REF!</definedName>
    <definedName name="MODIFICACION1">#REF!</definedName>
    <definedName name="MOEX">#REF!</definedName>
    <definedName name="MOEXS">#REF!</definedName>
    <definedName name="MORET2a">#REF!</definedName>
    <definedName name="MORET2aS">#REF!</definedName>
    <definedName name="MORET4a">#REF!</definedName>
    <definedName name="MORET4aS">#REF!</definedName>
    <definedName name="MORET6a">#REF!</definedName>
    <definedName name="MORET6aS">#REF!</definedName>
    <definedName name="MORET7a">#REF!</definedName>
    <definedName name="MORET7aS">#REF!</definedName>
    <definedName name="MORP">#REF!</definedName>
    <definedName name="MORS">#REF!</definedName>
    <definedName name="mortero" localSheetId="42">#REF!</definedName>
    <definedName name="mortero" localSheetId="2">#REF!</definedName>
    <definedName name="mortero" localSheetId="3">#REF!</definedName>
    <definedName name="mortero" localSheetId="1">#REF!</definedName>
    <definedName name="mortero">#REF!</definedName>
    <definedName name="Mortero_1_10">#REF!</definedName>
    <definedName name="Mortero_1_5">#REF!</definedName>
    <definedName name="Mortero_1_6">#REF!</definedName>
    <definedName name="MOSA">#REF!</definedName>
    <definedName name="MOSAS">#REF!</definedName>
    <definedName name="MOSUB">#REF!</definedName>
    <definedName name="MOV" localSheetId="6" hidden="1">{#N/A,#N/A,FALSE,"Hoja1";#N/A,#N/A,FALSE,"Hoja2"}</definedName>
    <definedName name="MOV" localSheetId="8" hidden="1">{#N/A,#N/A,FALSE,"Hoja1";#N/A,#N/A,FALSE,"Hoja2"}</definedName>
    <definedName name="MOV" localSheetId="7" hidden="1">{#N/A,#N/A,FALSE,"Hoja1";#N/A,#N/A,FALSE,"Hoja2"}</definedName>
    <definedName name="MOV" localSheetId="12" hidden="1">{#N/A,#N/A,FALSE,"Hoja1";#N/A,#N/A,FALSE,"Hoja2"}</definedName>
    <definedName name="MOV" localSheetId="13" hidden="1">{#N/A,#N/A,FALSE,"Hoja1";#N/A,#N/A,FALSE,"Hoja2"}</definedName>
    <definedName name="MOV" localSheetId="42" hidden="1">{#N/A,#N/A,FALSE,"Hoja1";#N/A,#N/A,FALSE,"Hoja2"}</definedName>
    <definedName name="MOV" hidden="1">{#N/A,#N/A,FALSE,"Hoja1";#N/A,#N/A,FALSE,"Hoja2"}</definedName>
    <definedName name="mr">#REF!</definedName>
    <definedName name="Muestra">#REF!</definedName>
    <definedName name="MuestraN">#REF!</definedName>
    <definedName name="MuestraNo">#REF!</definedName>
    <definedName name="MY">#REF!</definedName>
    <definedName name="n">#REF!</definedName>
    <definedName name="NARIÑO">#REF!</definedName>
    <definedName name="NARIÑO2">#REF!</definedName>
    <definedName name="nb">#REF!</definedName>
    <definedName name="nbv">#REF!</definedName>
    <definedName name="nbvnv" localSheetId="6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6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 localSheetId="42">#REF!</definedName>
    <definedName name="NE" localSheetId="2">#REF!</definedName>
    <definedName name="NE" localSheetId="3">#REF!</definedName>
    <definedName name="NE" localSheetId="1">#REF!</definedName>
    <definedName name="NE">#REF!</definedName>
    <definedName name="nf" localSheetId="6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6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_1">#REF!</definedName>
    <definedName name="NG_2">#REF!</definedName>
    <definedName name="NG_3">#REF!</definedName>
    <definedName name="NG_4">#REF!</definedName>
    <definedName name="ngdn" localSheetId="6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6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6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6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6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6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6">#REF!</definedName>
    <definedName name="NNN" localSheetId="8">#REF!</definedName>
    <definedName name="NNN" localSheetId="7">#REF!</definedName>
    <definedName name="NNN" localSheetId="12">#REF!</definedName>
    <definedName name="NNN" localSheetId="13">#REF!</definedName>
    <definedName name="NNN" localSheetId="42">#REF!</definedName>
    <definedName name="NNN" localSheetId="2">#REF!</definedName>
    <definedName name="NNN" localSheetId="3">#REF!</definedName>
    <definedName name="NNN" localSheetId="1">#REF!</definedName>
    <definedName name="NNN">#REF!</definedName>
    <definedName name="nnnhd" localSheetId="6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6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6" hidden="1">{"via1",#N/A,TRUE,"general";"via2",#N/A,TRUE,"general";"via3",#N/A,TRUE,"general"}</definedName>
    <definedName name="nnnnnh" hidden="1">{"via1",#N/A,TRUE,"general";"via2",#N/A,TRUE,"general";"via3",#N/A,TRUE,"general"}</definedName>
    <definedName name="NO">#REF!</definedName>
    <definedName name="NO_10" localSheetId="6">'201.3'!ERR</definedName>
    <definedName name="NO_10">ERR</definedName>
    <definedName name="NO_3" localSheetId="6">'201.3'!ERR</definedName>
    <definedName name="NO_3">ERR</definedName>
    <definedName name="NO_4" localSheetId="6">'201.3'!ERR</definedName>
    <definedName name="NO_4">ERR</definedName>
    <definedName name="NO_5" localSheetId="6">'201.3'!ERR</definedName>
    <definedName name="NO_5">ERR</definedName>
    <definedName name="NO_6" localSheetId="6">'201.3'!ERR</definedName>
    <definedName name="NO_6">ERR</definedName>
    <definedName name="NO_7" localSheetId="6">'201.3'!ERR</definedName>
    <definedName name="NO_7">ERR</definedName>
    <definedName name="NO_8" localSheetId="6">'201.3'!ERR</definedName>
    <definedName name="NO_8">ERR</definedName>
    <definedName name="NO_9" localSheetId="6">'201.3'!ERR</definedName>
    <definedName name="NO_9">ERR</definedName>
    <definedName name="NOMBRE">#REF!</definedName>
    <definedName name="nr">#REF!</definedName>
    <definedName name="nt">#REF!</definedName>
    <definedName name="NUEVO">#REF!</definedName>
    <definedName name="Numero">#REF!</definedName>
    <definedName name="nxn" localSheetId="6" hidden="1">{"via1",#N/A,TRUE,"general";"via2",#N/A,TRUE,"general";"via3",#N/A,TRUE,"general"}</definedName>
    <definedName name="nxn" hidden="1">{"via1",#N/A,TRUE,"general";"via2",#N/A,TRUE,"general";"via3",#N/A,TRUE,"general"}</definedName>
    <definedName name="ñl">#REF!</definedName>
    <definedName name="ññ" localSheetId="6">#REF!</definedName>
    <definedName name="ññ">#REF!</definedName>
    <definedName name="ñok">#REF!</definedName>
    <definedName name="ñp">#REF!</definedName>
    <definedName name="ñpñpñ" localSheetId="6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o9o9" localSheetId="6" hidden="1">{"via1",#N/A,TRUE,"general";"via2",#N/A,TRUE,"general";"via3",#N/A,TRUE,"general"}</definedName>
    <definedName name="o9o9" hidden="1">{"via1",#N/A,TRUE,"general";"via2",#N/A,TRUE,"general";"via3",#N/A,TRUE,"general"}</definedName>
    <definedName name="observaciones">#REF!</definedName>
    <definedName name="Oficial">#REF!</definedName>
    <definedName name="oiret" localSheetId="6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6" hidden="1">{"via1",#N/A,TRUE,"general";"via2",#N/A,TRUE,"general";"via3",#N/A,TRUE,"general"}</definedName>
    <definedName name="OIUOIU" hidden="1">{"via1",#N/A,TRUE,"general";"via2",#N/A,TRUE,"general";"via3",#N/A,TRUE,"general"}</definedName>
    <definedName name="OLE_LINK1">#REF!</definedName>
    <definedName name="oo">#REF!</definedName>
    <definedName name="ooo">#REF!</definedName>
    <definedName name="ooooiii" localSheetId="6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6" hidden="1">{"via1",#N/A,TRUE,"general";"via2",#N/A,TRUE,"general";"via3",#N/A,TRUE,"general"}</definedName>
    <definedName name="oooos" hidden="1">{"via1",#N/A,TRUE,"general";"via2",#N/A,TRUE,"general";"via3",#N/A,TRUE,"general"}</definedName>
    <definedName name="op">#REF!</definedName>
    <definedName name="ORTROPA">#REF!</definedName>
    <definedName name="os">#REF!</definedName>
    <definedName name="OSCAR">#REF!</definedName>
    <definedName name="p0p0" localSheetId="6" hidden="1">{"via1",#N/A,TRUE,"general";"via2",#N/A,TRUE,"general";"via3",#N/A,TRUE,"general"}</definedName>
    <definedName name="p0p0" hidden="1">{"via1",#N/A,TRUE,"general";"via2",#N/A,TRUE,"general";"via3",#N/A,TRUE,"general"}</definedName>
    <definedName name="Panel_Led_Plano_de_18w">#REF!</definedName>
    <definedName name="PAROUE_CENTENARIO_MUNICIPIO_DE_TAURAMENA">#REF!</definedName>
    <definedName name="PAZ">#REF!</definedName>
    <definedName name="PEDRAPLEN">#REF!</definedName>
    <definedName name="Pegante_pvc">#REF!</definedName>
    <definedName name="PEPE" localSheetId="6">'201.3'!ERR</definedName>
    <definedName name="PEPE">[0]!ERR</definedName>
    <definedName name="PERFIL_ANGULO_2.5_X_2.5_X_2.44__Cund">#REF!</definedName>
    <definedName name="Perfil_c_120x50mm">#REF!</definedName>
    <definedName name="PERFIL_OMEGA_X_2.44_C_26">#REF!</definedName>
    <definedName name="PERFIL_VIGUETA_PRINCIPAL_X_2.44_Cund">#REF!</definedName>
    <definedName name="PFS">#REF!</definedName>
    <definedName name="PFSS">#REF!</definedName>
    <definedName name="PI2X2X">#REF!</definedName>
    <definedName name="PI2X2XS">#REF!</definedName>
    <definedName name="Pintura_esmalte">#REF!</definedName>
    <definedName name="Pintura_Exterior">#REF!</definedName>
    <definedName name="Pintura_Interior_Gl">#REF!</definedName>
    <definedName name="PIR">#REF!</definedName>
    <definedName name="Piso">#REF!</definedName>
    <definedName name="PKHK" localSheetId="6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">#REF!</definedName>
    <definedName name="PMA">#REF!</definedName>
    <definedName name="PMAS">#REF!</definedName>
    <definedName name="pñ">#REF!</definedName>
    <definedName name="po">#REF!</definedName>
    <definedName name="poi">#REF!</definedName>
    <definedName name="POIUP" localSheetId="6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6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6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6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pp9" localSheetId="6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6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6" hidden="1">{"via1",#N/A,TRUE,"general";"via2",#N/A,TRUE,"general";"via3",#N/A,TRUE,"general"}</definedName>
    <definedName name="pqroj" hidden="1">{"via1",#N/A,TRUE,"general";"via2",#N/A,TRUE,"general";"via3",#N/A,TRUE,"general"}</definedName>
    <definedName name="PRE">#REF!</definedName>
    <definedName name="PRECIO">#REF!</definedName>
    <definedName name="precios">#REF!</definedName>
    <definedName name="pres">#REF!</definedName>
    <definedName name="presu">#REF!</definedName>
    <definedName name="presupuesto">#N/A</definedName>
    <definedName name="PRIMER" localSheetId="6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6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t_Area_MI">#REF!</definedName>
    <definedName name="Print_Area1">#N/A</definedName>
    <definedName name="PRINT_TITLES_MI">#N/A</definedName>
    <definedName name="producto">#REF!</definedName>
    <definedName name="Prof">#REF!</definedName>
    <definedName name="programainv" localSheetId="6">'201.3'!ERR</definedName>
    <definedName name="programainv">[0]!ERR</definedName>
    <definedName name="programainv_10" localSheetId="6">'201.3'!ERR</definedName>
    <definedName name="programainv_10">ERR</definedName>
    <definedName name="programainv_3" localSheetId="6">'201.3'!ERR</definedName>
    <definedName name="programainv_3">ERR</definedName>
    <definedName name="programainv_4" localSheetId="6">'201.3'!ERR</definedName>
    <definedName name="programainv_4">ERR</definedName>
    <definedName name="programainv_5" localSheetId="6">'201.3'!ERR</definedName>
    <definedName name="programainv_5">ERR</definedName>
    <definedName name="programainv_6" localSheetId="6">'201.3'!ERR</definedName>
    <definedName name="programainv_6">ERR</definedName>
    <definedName name="programainv_7" localSheetId="6">'201.3'!ERR</definedName>
    <definedName name="programainv_7">ERR</definedName>
    <definedName name="programainv_8" localSheetId="6">'201.3'!ERR</definedName>
    <definedName name="programainv_8">ERR</definedName>
    <definedName name="programainv_9" localSheetId="6">'201.3'!ERR</definedName>
    <definedName name="programainv_9">ERR</definedName>
    <definedName name="PROY">#REF!</definedName>
    <definedName name="PROYECTO___LICITACION_PUBLICA_SAT___02___97__LP">#REF!</definedName>
    <definedName name="PROYECTO___UNIDAD_BASICA_CIUDAD_BOLIVAR">#REF!</definedName>
    <definedName name="PRUE" localSheetId="6" hidden="1">{#N/A,#N/A,FALSE,"Hoja1";#N/A,#N/A,FALSE,"Hoja2"}</definedName>
    <definedName name="PRUE" localSheetId="8" hidden="1">{#N/A,#N/A,FALSE,"Hoja1";#N/A,#N/A,FALSE,"Hoja2"}</definedName>
    <definedName name="PRUE" localSheetId="7" hidden="1">{#N/A,#N/A,FALSE,"Hoja1";#N/A,#N/A,FALSE,"Hoja2"}</definedName>
    <definedName name="PRUE" localSheetId="12" hidden="1">{#N/A,#N/A,FALSE,"Hoja1";#N/A,#N/A,FALSE,"Hoja2"}</definedName>
    <definedName name="PRUE" localSheetId="13" hidden="1">{#N/A,#N/A,FALSE,"Hoja1";#N/A,#N/A,FALSE,"Hoja2"}</definedName>
    <definedName name="PRUE" localSheetId="42" hidden="1">{#N/A,#N/A,FALSE,"Hoja1";#N/A,#N/A,FALSE,"Hoja2"}</definedName>
    <definedName name="PRUE" hidden="1">{#N/A,#N/A,FALSE,"Hoja1";#N/A,#N/A,FALSE,"Hoja2"}</definedName>
    <definedName name="prueba">#REF!</definedName>
    <definedName name="PRUEBA2">#REF!</definedName>
    <definedName name="PSAL">#REF!</definedName>
    <definedName name="PSC">#REF!</definedName>
    <definedName name="PSCS">#REF!</definedName>
    <definedName name="PSDL">#REF!</definedName>
    <definedName name="ptope" localSheetId="6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6" hidden="1">{"via1",#N/A,TRUE,"general";"via2",#N/A,TRUE,"general";"via3",#N/A,TRUE,"general"}</definedName>
    <definedName name="ptopes" hidden="1">{"via1",#N/A,TRUE,"general";"via2",#N/A,TRUE,"general";"via3",#N/A,TRUE,"general"}</definedName>
    <definedName name="Puerta_Ventana">#REF!</definedName>
    <definedName name="Puntilla_x_500gr">#REF!</definedName>
    <definedName name="PUTUMAYO">#REF!</definedName>
    <definedName name="q">#REF!</definedName>
    <definedName name="q1q1q" localSheetId="6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6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6" hidden="1">{"via1",#N/A,TRUE,"general";"via2",#N/A,TRUE,"general";"via3",#N/A,TRUE,"general"}</definedName>
    <definedName name="qewj" hidden="1">{"via1",#N/A,TRUE,"general";"via2",#N/A,TRUE,"general";"via3",#N/A,TRUE,"general"}</definedName>
    <definedName name="qq" localSheetId="6">#REF!</definedName>
    <definedName name="qq">#REF!</definedName>
    <definedName name="qqqqqw" localSheetId="6" hidden="1">{"via1",#N/A,TRUE,"general";"via2",#N/A,TRUE,"general";"via3",#N/A,TRUE,"general"}</definedName>
    <definedName name="qqqqqw" hidden="1">{"via1",#N/A,TRUE,"general";"via2",#N/A,TRUE,"general";"via3",#N/A,TRUE,"general"}</definedName>
    <definedName name="qw">#REF!</definedName>
    <definedName name="qwd">#REF!</definedName>
    <definedName name="qwdas2" localSheetId="6" hidden="1">{"via1",#N/A,TRUE,"general";"via2",#N/A,TRUE,"general";"via3",#N/A,TRUE,"general"}</definedName>
    <definedName name="qwdas2" hidden="1">{"via1",#N/A,TRUE,"general";"via2",#N/A,TRUE,"general";"via3",#N/A,TRUE,"general"}</definedName>
    <definedName name="QWEE">#REF!</definedName>
    <definedName name="qweqe" localSheetId="6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_1">#REF!</definedName>
    <definedName name="R_2">#REF!</definedName>
    <definedName name="R_3">#REF!</definedName>
    <definedName name="R_4">#REF!</definedName>
    <definedName name="R_5">#REF!</definedName>
    <definedName name="R_6">#REF!</definedName>
    <definedName name="R_7">#REF!</definedName>
    <definedName name="RA">#REF!</definedName>
    <definedName name="RAN">#REF!</definedName>
    <definedName name="Rana_o_canguro">#REF!</definedName>
    <definedName name="RANS">#REF!</definedName>
    <definedName name="rds">#REF!</definedName>
    <definedName name="RECB200a">#REF!</definedName>
    <definedName name="RECB200aS">#REF!</definedName>
    <definedName name="RECB400a">#REF!</definedName>
    <definedName name="RECB400aS">#REF!</definedName>
    <definedName name="rege" localSheetId="6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localSheetId="6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6">'201.3'!ERR</definedName>
    <definedName name="REICIO">[0]!ERR</definedName>
    <definedName name="REICIO_10" localSheetId="6">'201.3'!ERR</definedName>
    <definedName name="REICIO_10">ERR</definedName>
    <definedName name="REICIO_3" localSheetId="6">'201.3'!ERR</definedName>
    <definedName name="REICIO_3">ERR</definedName>
    <definedName name="REICIO_4" localSheetId="6">'201.3'!ERR</definedName>
    <definedName name="REICIO_4">ERR</definedName>
    <definedName name="REICIO_5" localSheetId="6">'201.3'!ERR</definedName>
    <definedName name="REICIO_5">ERR</definedName>
    <definedName name="REICIO_6" localSheetId="6">'201.3'!ERR</definedName>
    <definedName name="REICIO_6">ERR</definedName>
    <definedName name="REICIO_7" localSheetId="6">'201.3'!ERR</definedName>
    <definedName name="REICIO_7">ERR</definedName>
    <definedName name="REICIO_8" localSheetId="6">'201.3'!ERR</definedName>
    <definedName name="REICIO_8">ERR</definedName>
    <definedName name="REICIO_9" localSheetId="6">'201.3'!ERR</definedName>
    <definedName name="REICIO_9">ERR</definedName>
    <definedName name="reinicio" localSheetId="6">'201.3'!ERR</definedName>
    <definedName name="reinicio">[0]!ERR</definedName>
    <definedName name="reinicio_10" localSheetId="6">'201.3'!ERR</definedName>
    <definedName name="reinicio_10">ERR</definedName>
    <definedName name="reinicio_3" localSheetId="6">'201.3'!ERR</definedName>
    <definedName name="reinicio_3">ERR</definedName>
    <definedName name="reinicio_4" localSheetId="6">'201.3'!ERR</definedName>
    <definedName name="reinicio_4">ERR</definedName>
    <definedName name="reinicio_5" localSheetId="6">'201.3'!ERR</definedName>
    <definedName name="reinicio_5">ERR</definedName>
    <definedName name="reinicio_6" localSheetId="6">'201.3'!ERR</definedName>
    <definedName name="reinicio_6">ERR</definedName>
    <definedName name="reinicio_7" localSheetId="6">'201.3'!ERR</definedName>
    <definedName name="reinicio_7">ERR</definedName>
    <definedName name="reinicio_8" localSheetId="6">'201.3'!ERR</definedName>
    <definedName name="reinicio_8">ERR</definedName>
    <definedName name="reinicio_9" localSheetId="6">'201.3'!ERR</definedName>
    <definedName name="reinicio_9">ERR</definedName>
    <definedName name="REJHE" localSheetId="6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ll_matbanco">#REF!</definedName>
    <definedName name="RELLENO">#REF!</definedName>
    <definedName name="rer" localSheetId="6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6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#REF!</definedName>
    <definedName name="Ret0.075">#REF!</definedName>
    <definedName name="Ret0.15">#REF!</definedName>
    <definedName name="Ret0.3">#REF!</definedName>
    <definedName name="ret0.425">#REF!</definedName>
    <definedName name="Ret0.6">#REF!</definedName>
    <definedName name="Ret1.18">#REF!</definedName>
    <definedName name="Ret2.00">#REF!</definedName>
    <definedName name="Ret2.36">#REF!</definedName>
    <definedName name="Ret37.5">#REF!</definedName>
    <definedName name="Ret4.75">#REF!</definedName>
    <definedName name="Ret9.5">#REF!</definedName>
    <definedName name="Rete_63">#REF!</definedName>
    <definedName name="reten">#REF!</definedName>
    <definedName name="RETTRE" localSheetId="6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6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ipre">#REF!</definedName>
    <definedName name="rewfreg" localSheetId="6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6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6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6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hidden="1">{"via1",#N/A,TRUE,"general";"via2",#N/A,TRUE,"general";"via3",#N/A,TRUE,"general"}</definedName>
    <definedName name="RGERTRETERTGERGTERG">#REF!</definedName>
    <definedName name="rhh" localSheetId="6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#REF!,#REF!,#REF!,#REF!,#REF!,#REF!,#REF!,#REF!,#REF!</definedName>
    <definedName name="rj" localSheetId="6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6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6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6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6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r" localSheetId="6">#REF!</definedName>
    <definedName name="rr" localSheetId="8">#REF!</definedName>
    <definedName name="rr" localSheetId="7">#REF!</definedName>
    <definedName name="rr" localSheetId="12">#REF!</definedName>
    <definedName name="rr" localSheetId="13">#REF!</definedName>
    <definedName name="rr" localSheetId="42">#REF!</definedName>
    <definedName name="rr" localSheetId="2">#REF!</definedName>
    <definedName name="rr" localSheetId="3">#REF!</definedName>
    <definedName name="rr" localSheetId="1">#REF!</definedName>
    <definedName name="rr">#REF!</definedName>
    <definedName name="rr_10" localSheetId="6">'201.3'!ERR</definedName>
    <definedName name="rr_10">ERR</definedName>
    <definedName name="rr_3" localSheetId="6">'201.3'!ERR</definedName>
    <definedName name="rr_3">ERR</definedName>
    <definedName name="rr_4" localSheetId="6">'201.3'!ERR</definedName>
    <definedName name="rr_4">ERR</definedName>
    <definedName name="rr_5" localSheetId="6">'201.3'!ERR</definedName>
    <definedName name="rr_5">ERR</definedName>
    <definedName name="rr_6" localSheetId="6">'201.3'!ERR</definedName>
    <definedName name="rr_6">ERR</definedName>
    <definedName name="rr_7" localSheetId="6">'201.3'!ERR</definedName>
    <definedName name="rr_7">ERR</definedName>
    <definedName name="rr_8" localSheetId="6">'201.3'!ERR</definedName>
    <definedName name="rr_8">ERR</definedName>
    <definedName name="rr_9" localSheetId="6">'201.3'!ERR</definedName>
    <definedName name="rr_9">ERR</definedName>
    <definedName name="rrr" localSheetId="6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6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>#REF!</definedName>
    <definedName name="rte">#REF!</definedName>
    <definedName name="rteg" localSheetId="6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6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6" hidden="1">{"via1",#N/A,TRUE,"general";"via2",#N/A,TRUE,"general";"via3",#N/A,TRUE,"general"}</definedName>
    <definedName name="rtes" hidden="1">{"via1",#N/A,TRUE,"general";"via2",#N/A,TRUE,"general";"via3",#N/A,TRUE,"general"}</definedName>
    <definedName name="RTETTERTERTT">#REF!</definedName>
    <definedName name="rtewth" localSheetId="6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6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6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6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6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6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6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6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6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6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6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6" hidden="1">{"via1",#N/A,TRUE,"general";"via2",#N/A,TRUE,"general";"via3",#N/A,TRUE,"general"}</definedName>
    <definedName name="rutu" hidden="1">{"via1",#N/A,TRUE,"general";"via2",#N/A,TRUE,"general";"via3",#N/A,TRUE,"general"}</definedName>
    <definedName name="RW">#REF!</definedName>
    <definedName name="rwt" localSheetId="6" hidden="1">{"via1",#N/A,TRUE,"general";"via2",#N/A,TRUE,"general";"via3",#N/A,TRUE,"general"}</definedName>
    <definedName name="rwt" hidden="1">{"via1",#N/A,TRUE,"general";"via2",#N/A,TRUE,"general";"via3",#N/A,TRUE,"general"}</definedName>
    <definedName name="ry">#REF!</definedName>
    <definedName name="ryeryb" localSheetId="6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6" hidden="1">{"via1",#N/A,TRUE,"general";"via2",#N/A,TRUE,"general";"via3",#N/A,TRUE,"general"}</definedName>
    <definedName name="rytrsdg" hidden="1">{"via1",#N/A,TRUE,"general";"via2",#N/A,TRUE,"general";"via3",#N/A,TRUE,"general"}</definedName>
    <definedName name="S">#REF!</definedName>
    <definedName name="saa" localSheetId="6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6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6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6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6">'201.3'!ERR</definedName>
    <definedName name="salarios">[0]!ERR</definedName>
    <definedName name="sbe">#REF!</definedName>
    <definedName name="sbgfbgdr" localSheetId="6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d">#REF!</definedName>
    <definedName name="sdaf" localSheetId="6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">#REF!</definedName>
    <definedName name="SDFCE" localSheetId="6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6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6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6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6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6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6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6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6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6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6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6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6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6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6" hidden="1">{"via1",#N/A,TRUE,"general";"via2",#N/A,TRUE,"general";"via3",#N/A,TRUE,"general"}</definedName>
    <definedName name="sdsdfh" hidden="1">{"via1",#N/A,TRUE,"general";"via2",#N/A,TRUE,"general";"via3",#N/A,TRUE,"general"}</definedName>
    <definedName name="selalternativas">#REF!</definedName>
    <definedName name="SEMANAS">#REF!</definedName>
    <definedName name="SERO" localSheetId="6">'201.3'!ERR</definedName>
    <definedName name="SERO">[0]!ERR</definedName>
    <definedName name="SERO_10" localSheetId="6">'201.3'!ERR</definedName>
    <definedName name="SERO_10">ERR</definedName>
    <definedName name="SERO_3" localSheetId="6">'201.3'!ERR</definedName>
    <definedName name="SERO_3">ERR</definedName>
    <definedName name="SERO_4" localSheetId="6">'201.3'!ERR</definedName>
    <definedName name="SERO_4">ERR</definedName>
    <definedName name="SERO_5" localSheetId="6">'201.3'!ERR</definedName>
    <definedName name="SERO_5">ERR</definedName>
    <definedName name="SERO_6" localSheetId="6">'201.3'!ERR</definedName>
    <definedName name="SERO_6">ERR</definedName>
    <definedName name="SERO_7" localSheetId="6">'201.3'!ERR</definedName>
    <definedName name="SERO_7">ERR</definedName>
    <definedName name="SERO_8" localSheetId="6">'201.3'!ERR</definedName>
    <definedName name="SERO_8">ERR</definedName>
    <definedName name="SERO_9" localSheetId="6">'201.3'!ERR</definedName>
    <definedName name="SERO_9">ERR</definedName>
    <definedName name="sesa">#REF!</definedName>
    <definedName name="setrj" localSheetId="6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42">#REF!</definedName>
    <definedName name="sf" localSheetId="2">#REF!</definedName>
    <definedName name="sf" localSheetId="3">#REF!</definedName>
    <definedName name="sf" localSheetId="1">#REF!</definedName>
    <definedName name="sf">#REF!</definedName>
    <definedName name="sfasf" localSheetId="6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6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6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s">#REF!</definedName>
    <definedName name="si" localSheetId="6">#REF!</definedName>
    <definedName name="si">#REF!</definedName>
    <definedName name="SI_10" localSheetId="6">'201.3'!ERR</definedName>
    <definedName name="SI_10">ERR</definedName>
    <definedName name="SI_3" localSheetId="6">'201.3'!ERR</definedName>
    <definedName name="SI_3">ERR</definedName>
    <definedName name="SI_4" localSheetId="6">'201.3'!ERR</definedName>
    <definedName name="SI_4">ERR</definedName>
    <definedName name="SI_5" localSheetId="6">'201.3'!ERR</definedName>
    <definedName name="SI_5">ERR</definedName>
    <definedName name="SI_6" localSheetId="6">'201.3'!ERR</definedName>
    <definedName name="SI_6">ERR</definedName>
    <definedName name="SI_7" localSheetId="6">'201.3'!ERR</definedName>
    <definedName name="SI_7">ERR</definedName>
    <definedName name="SI_8" localSheetId="6">'201.3'!ERR</definedName>
    <definedName name="SI_8">ERR</definedName>
    <definedName name="SI_9" localSheetId="6">'201.3'!ERR</definedName>
    <definedName name="SI_9">ERR</definedName>
    <definedName name="SILLA10X6" localSheetId="6">'201.3'!ERR</definedName>
    <definedName name="SILLA10X6">[0]!ERR</definedName>
    <definedName name="SILLAS" localSheetId="6">'201.3'!ERR</definedName>
    <definedName name="SILLAS">[0]!ERR</definedName>
    <definedName name="SISISIS" localSheetId="6">'201.3'!ERR</definedName>
    <definedName name="SISISIS">[0]!ERR</definedName>
    <definedName name="SISISIS_10" localSheetId="6">'201.3'!ERR</definedName>
    <definedName name="SISISIS_10">ERR</definedName>
    <definedName name="SISISIS_3" localSheetId="6">'201.3'!ERR</definedName>
    <definedName name="SISISIS_3">ERR</definedName>
    <definedName name="SISISIS_4" localSheetId="6">'201.3'!ERR</definedName>
    <definedName name="SISISIS_4">ERR</definedName>
    <definedName name="SISISIS_5" localSheetId="6">'201.3'!ERR</definedName>
    <definedName name="SISISIS_5">ERR</definedName>
    <definedName name="SISISIS_6" localSheetId="6">'201.3'!ERR</definedName>
    <definedName name="SISISIS_6">ERR</definedName>
    <definedName name="SISISIS_7" localSheetId="6">'201.3'!ERR</definedName>
    <definedName name="SISISIS_7">ERR</definedName>
    <definedName name="SISISIS_8" localSheetId="6">'201.3'!ERR</definedName>
    <definedName name="SISISIS_8">ERR</definedName>
    <definedName name="SISISIS_9" localSheetId="6">'201.3'!ERR</definedName>
    <definedName name="SISISIS_9">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ldadura">#REF!</definedName>
    <definedName name="sr">#REF!</definedName>
    <definedName name="srwrwr" localSheetId="6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6">#REF!</definedName>
    <definedName name="ss">#REF!</definedName>
    <definedName name="sss">#REF!</definedName>
    <definedName name="SSSS" localSheetId="6">'201.3'!ERR</definedName>
    <definedName name="SSSS">[0]!ERR</definedName>
    <definedName name="sssss7" localSheetId="6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6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" localSheetId="6">'201.3'!ERR</definedName>
    <definedName name="SSSSSS">[0]!ERR</definedName>
    <definedName name="sssssy" localSheetId="6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hidden="1">{"via1",#N/A,TRUE,"general";"via2",#N/A,TRUE,"general";"via3",#N/A,TRUE,"general"}</definedName>
    <definedName name="SUBA">#REF!</definedName>
    <definedName name="suma">#REF!</definedName>
    <definedName name="Summary">#REF!</definedName>
    <definedName name="sw" localSheetId="6">'201.3'!ERR</definedName>
    <definedName name="sw">[0]!ERR</definedName>
    <definedName name="swsw" localSheetId="6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6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6">#REF!</definedName>
    <definedName name="t" localSheetId="8">#REF!</definedName>
    <definedName name="t" localSheetId="7">#REF!</definedName>
    <definedName name="t" localSheetId="12">#REF!</definedName>
    <definedName name="t" localSheetId="13">#REF!</definedName>
    <definedName name="t" localSheetId="42">#REF!</definedName>
    <definedName name="t" localSheetId="2">#REF!</definedName>
    <definedName name="t" localSheetId="3">#REF!</definedName>
    <definedName name="t" localSheetId="1">#REF!</definedName>
    <definedName name="t">#REF!</definedName>
    <definedName name="t5t5" localSheetId="6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ela">#REF!</definedName>
    <definedName name="tabela1">#REF!</definedName>
    <definedName name="TABLA">#REF!</definedName>
    <definedName name="tabla1">#REF!</definedName>
    <definedName name="Tablero_de_24_circutos_trsifasico">#REF!</definedName>
    <definedName name="TANQUE" localSheetId="6">'201.3'!ERR</definedName>
    <definedName name="TANQUE">[0]!ERR</definedName>
    <definedName name="Tarifa_km3">#REF!</definedName>
    <definedName name="TARIFAS">#REF!</definedName>
    <definedName name="TARIFAS_4">#REF!</definedName>
    <definedName name="TARIFAS_7">#REF!</definedName>
    <definedName name="TARIFAS1">#REF!</definedName>
    <definedName name="tb">#REF!</definedName>
    <definedName name="TBO">#REF!</definedName>
    <definedName name="TBOS">#REF!</definedName>
    <definedName name="tdy" localSheetId="6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en">#REF!</definedName>
    <definedName name="Teja_metalica_arquitectonica_trapez__0_73_3_66">#REF!</definedName>
    <definedName name="TER" localSheetId="6">'201.3'!ERR</definedName>
    <definedName name="TER">[0]!ERR</definedName>
    <definedName name="TERM" localSheetId="6">'201.3'!ERR</definedName>
    <definedName name="TERM">[0]!ERR</definedName>
    <definedName name="TÉRMINOS" localSheetId="6">'201.3'!ERR</definedName>
    <definedName name="TÉRMINOS">[0]!ERR</definedName>
    <definedName name="tewst" localSheetId="6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6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6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inner">#REF!</definedName>
    <definedName name="thtj" localSheetId="6" hidden="1">{"via1",#N/A,TRUE,"general";"via2",#N/A,TRUE,"general";"via3",#N/A,TRUE,"general"}</definedName>
    <definedName name="thtj" hidden="1">{"via1",#N/A,TRUE,"general";"via2",#N/A,TRUE,"general";"via3",#N/A,TRUE,"general"}</definedName>
    <definedName name="tipov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M">#REF!</definedName>
    <definedName name="tn">#REF!</definedName>
    <definedName name="Tomacorriente_Doble">#REF!</definedName>
    <definedName name="TORNILLO_PARA_ESTRUCTURAS_7_X_7_16">#REF!</definedName>
    <definedName name="TORNILLO_PARA_LAMINAS_6_X_1">#REF!</definedName>
    <definedName name="tortas" localSheetId="6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6" hidden="1">{"via1",#N/A,TRUE,"general";"via2",#N/A,TRUE,"general";"via3",#N/A,TRUE,"general"}</definedName>
    <definedName name="tortas2" hidden="1">{"via1",#N/A,TRUE,"general";"via2",#N/A,TRUE,"general";"via3",#N/A,TRUE,"general"}</definedName>
    <definedName name="TOTAL">#REF!</definedName>
    <definedName name="total_acumulado">#REF!</definedName>
    <definedName name="TOTALES_OBRA">#REF!</definedName>
    <definedName name="TOTALINDIS">#REF!</definedName>
    <definedName name="totalmodif2">#REF!</definedName>
    <definedName name="TOTMATS">#REF!</definedName>
    <definedName name="TOTTRANS">#REF!</definedName>
    <definedName name="tr" localSheetId="6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T">#REF!</definedName>
    <definedName name="trest" localSheetId="6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6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hidden="1">{"via1",#N/A,TRUE,"general";"via2",#N/A,TRUE,"general";"via3",#N/A,TRUE,"general"}</definedName>
    <definedName name="TRRETER">#REF!</definedName>
    <definedName name="tru" localSheetId="6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6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6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6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R" localSheetId="6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6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6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6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6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6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6" hidden="1">{"via1",#N/A,TRUE,"general";"via2",#N/A,TRUE,"general";"via3",#N/A,TRUE,"general"}</definedName>
    <definedName name="tu" hidden="1">{"via1",#N/A,TRUE,"general";"via2",#N/A,TRUE,"general";"via3",#N/A,TRUE,"general"}</definedName>
    <definedName name="TUB">#REF!</definedName>
    <definedName name="Tuberia_Conduit_1_2">#REF!</definedName>
    <definedName name="Tuberia_Conduit_1_EMT">#REF!</definedName>
    <definedName name="Tubo_conduit_pvc_1">#REF!</definedName>
    <definedName name="tur" localSheetId="6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>#REF!</definedName>
    <definedName name="tyery" localSheetId="6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6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6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6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6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6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>#REF!</definedName>
    <definedName name="uijhj" localSheetId="6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6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6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6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6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6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d">#REF!</definedName>
    <definedName name="Unidades">#REF!</definedName>
    <definedName name="UO" localSheetId="6">'201.3'!ERR</definedName>
    <definedName name="UO">[0]!ERR</definedName>
    <definedName name="UOUIV" localSheetId="6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6">'201.3'!ERR</definedName>
    <definedName name="uriel">[0]!ERR</definedName>
    <definedName name="uryur" localSheetId="6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C">#REF!</definedName>
    <definedName name="ut">#REF!</definedName>
    <definedName name="UTILI">#REF!</definedName>
    <definedName name="UTILIS">#REF!</definedName>
    <definedName name="uu">#REF!</definedName>
    <definedName name="uuu" localSheetId="6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6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6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6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6" hidden="1">{"via1",#N/A,TRUE,"general";"via2",#N/A,TRUE,"general";"via3",#N/A,TRUE,"general"}</definedName>
    <definedName name="uyur" hidden="1">{"via1",#N/A,TRUE,"general";"via2",#N/A,TRUE,"general";"via3",#N/A,TRUE,"general"}</definedName>
    <definedName name="v">#REF!</definedName>
    <definedName name="VA">#REF!</definedName>
    <definedName name="VACON">#REF!</definedName>
    <definedName name="VALLE">#REF!</definedName>
    <definedName name="VALNG">#REF!</definedName>
    <definedName name="valor1">#REF!</definedName>
    <definedName name="valor2">#REF!</definedName>
    <definedName name="VALOR3">#REF!</definedName>
    <definedName name="valor4">#REF!</definedName>
    <definedName name="VALORES">#REF!</definedName>
    <definedName name="VAML">#REF!</definedName>
    <definedName name="vb">#REF!</definedName>
    <definedName name="vbvbvbvb" localSheetId="6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6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hidden="1">{"via1",#N/A,TRUE,"general";"via2",#N/A,TRUE,"general";"via3",#N/A,TRUE,"general"}</definedName>
    <definedName name="Ventana_de_aluminio">#REF!</definedName>
    <definedName name="VENTANAS">#REF!</definedName>
    <definedName name="Version4OK" localSheetId="6" hidden="1">{"Datos de las Curvas",#N/A,TRUE,"TABLA-CALCULOS"}</definedName>
    <definedName name="Version4OK" hidden="1">{"Datos de las Curvas",#N/A,TRUE,"TABLA-CALCULOS"}</definedName>
    <definedName name="vfbgnhyt" localSheetId="6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6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">#REF!</definedName>
    <definedName name="VIAS">#REF!</definedName>
    <definedName name="vk" localSheetId="6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6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6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co">#REF!</definedName>
    <definedName name="vsdfj" localSheetId="6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6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localSheetId="6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6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6" hidden="1">{"via1",#N/A,TRUE,"general";"via2",#N/A,TRUE,"general";"via3",#N/A,TRUE,"general"}</definedName>
    <definedName name="w2w2w" hidden="1">{"via1",#N/A,TRUE,"general";"via2",#N/A,TRUE,"general";"via3",#N/A,TRUE,"general"}</definedName>
    <definedName name="WA" localSheetId="6">'201.3'!ERR</definedName>
    <definedName name="WA">[0]!ERR</definedName>
    <definedName name="wdw" localSheetId="6">#REF!</definedName>
    <definedName name="wdw" localSheetId="8">#REF!</definedName>
    <definedName name="wdw" localSheetId="7">#REF!</definedName>
    <definedName name="wdw" localSheetId="12">#REF!</definedName>
    <definedName name="wdw" localSheetId="13">#REF!</definedName>
    <definedName name="wdw" localSheetId="42">#REF!</definedName>
    <definedName name="wdw" localSheetId="2">#REF!</definedName>
    <definedName name="wdw" localSheetId="3">#REF!</definedName>
    <definedName name="wdw" localSheetId="1">#REF!</definedName>
    <definedName name="wdw">#REF!</definedName>
    <definedName name="wdwd" localSheetId="6">#REF!</definedName>
    <definedName name="wdwd" localSheetId="8">#REF!</definedName>
    <definedName name="wdwd" localSheetId="7">#REF!</definedName>
    <definedName name="wdwd" localSheetId="12">#REF!</definedName>
    <definedName name="wdwd" localSheetId="13">#REF!</definedName>
    <definedName name="wdwd" localSheetId="42">#REF!</definedName>
    <definedName name="wdwd" localSheetId="2">#REF!</definedName>
    <definedName name="wdwd" localSheetId="3">#REF!</definedName>
    <definedName name="wdwd" localSheetId="1">#REF!</definedName>
    <definedName name="wdwd">#REF!</definedName>
    <definedName name="we">#REF!</definedName>
    <definedName name="werew" localSheetId="6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6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6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6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6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hidden="1">{"via1",#N/A,TRUE,"general";"via2",#N/A,TRUE,"general";"via3",#N/A,TRUE,"general"}</definedName>
    <definedName name="wj">#REF!</definedName>
    <definedName name="wl">#REF!</definedName>
    <definedName name="wqd">#REF!</definedName>
    <definedName name="WQEEWQ" localSheetId="6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wd">#REF!</definedName>
    <definedName name="wrn.GENERAL." localSheetId="6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Impresion._.Datos._.de._.las._.Curvas." localSheetId="6" hidden="1">{"Datos de las Curvas",#N/A,TRUE,"TABLA-CALCULOS"}</definedName>
    <definedName name="wrn.Impresion._.Datos._.de._.las._.Curvas." hidden="1">{"Datos de las Curvas",#N/A,TRUE,"TABLA-CALCULOS"}</definedName>
    <definedName name="wrn.Presupuesto." localSheetId="6" hidden="1">{#N/A,#N/A,TRUE,"Unifilar"}</definedName>
    <definedName name="wrn.Presupuesto." localSheetId="8" hidden="1">{#N/A,#N/A,TRUE,"Unifilar"}</definedName>
    <definedName name="wrn.Presupuesto." localSheetId="7" hidden="1">{#N/A,#N/A,TRUE,"Unifilar"}</definedName>
    <definedName name="wrn.Presupuesto." localSheetId="12" hidden="1">{#N/A,#N/A,TRUE,"Unifilar"}</definedName>
    <definedName name="wrn.Presupuesto." localSheetId="13" hidden="1">{#N/A,#N/A,TRUE,"Unifilar"}</definedName>
    <definedName name="wrn.Presupuesto." localSheetId="42" hidden="1">{#N/A,#N/A,TRUE,"Unifilar"}</definedName>
    <definedName name="wrn.Presupuesto." hidden="1">{#N/A,#N/A,TRUE,"Unifilar"}</definedName>
    <definedName name="wrn.res7" localSheetId="6" hidden="1">{#N/A,#N/A,FALSE,"Hoja1";#N/A,#N/A,FALSE,"Hoja2"}</definedName>
    <definedName name="wrn.res7" localSheetId="8" hidden="1">{#N/A,#N/A,FALSE,"Hoja1";#N/A,#N/A,FALSE,"Hoja2"}</definedName>
    <definedName name="wrn.res7" localSheetId="7" hidden="1">{#N/A,#N/A,FALSE,"Hoja1";#N/A,#N/A,FALSE,"Hoja2"}</definedName>
    <definedName name="wrn.res7" localSheetId="12" hidden="1">{#N/A,#N/A,FALSE,"Hoja1";#N/A,#N/A,FALSE,"Hoja2"}</definedName>
    <definedName name="wrn.res7" localSheetId="13" hidden="1">{#N/A,#N/A,FALSE,"Hoja1";#N/A,#N/A,FALSE,"Hoja2"}</definedName>
    <definedName name="wrn.res7" localSheetId="42" hidden="1">{#N/A,#N/A,FALSE,"Hoja1";#N/A,#N/A,FALSE,"Hoja2"}</definedName>
    <definedName name="wrn.res7" hidden="1">{#N/A,#N/A,FALSE,"Hoja1";#N/A,#N/A,FALSE,"Hoja2"}</definedName>
    <definedName name="wrn.Resumen." localSheetId="6" hidden="1">{#N/A,#N/A,FALSE,"Hoja1";#N/A,#N/A,FALSE,"Hoja2"}</definedName>
    <definedName name="wrn.Resumen." localSheetId="8" hidden="1">{#N/A,#N/A,FALSE,"Hoja1";#N/A,#N/A,FALSE,"Hoja2"}</definedName>
    <definedName name="wrn.Resumen." localSheetId="7" hidden="1">{#N/A,#N/A,FALSE,"Hoja1";#N/A,#N/A,FALSE,"Hoja2"}</definedName>
    <definedName name="wrn.Resumen." localSheetId="12" hidden="1">{#N/A,#N/A,FALSE,"Hoja1";#N/A,#N/A,FALSE,"Hoja2"}</definedName>
    <definedName name="wrn.Resumen." localSheetId="13" hidden="1">{#N/A,#N/A,FALSE,"Hoja1";#N/A,#N/A,FALSE,"Hoja2"}</definedName>
    <definedName name="wrn.Resumen." localSheetId="42" hidden="1">{#N/A,#N/A,FALSE,"Hoja1";#N/A,#N/A,FALSE,"Hoja2"}</definedName>
    <definedName name="wrn.Resumen." hidden="1">{#N/A,#N/A,FALSE,"Hoja1";#N/A,#N/A,FALSE,"Hoja2"}</definedName>
    <definedName name="wrn.via." localSheetId="6" hidden="1">{"via1",#N/A,TRUE,"general";"via2",#N/A,TRUE,"general";"via3",#N/A,TRUE,"general"}</definedName>
    <definedName name="wrn.via." hidden="1">{"via1",#N/A,TRUE,"general";"via2",#N/A,TRUE,"general";"via3",#N/A,TRUE,"general"}</definedName>
    <definedName name="WRNRES8" localSheetId="6" hidden="1">{#N/A,#N/A,FALSE,"Hoja1";#N/A,#N/A,FALSE,"Hoja2"}</definedName>
    <definedName name="WRNRES8" localSheetId="8" hidden="1">{#N/A,#N/A,FALSE,"Hoja1";#N/A,#N/A,FALSE,"Hoja2"}</definedName>
    <definedName name="WRNRES8" localSheetId="7" hidden="1">{#N/A,#N/A,FALSE,"Hoja1";#N/A,#N/A,FALSE,"Hoja2"}</definedName>
    <definedName name="WRNRES8" localSheetId="12" hidden="1">{#N/A,#N/A,FALSE,"Hoja1";#N/A,#N/A,FALSE,"Hoja2"}</definedName>
    <definedName name="WRNRES8" localSheetId="13" hidden="1">{#N/A,#N/A,FALSE,"Hoja1";#N/A,#N/A,FALSE,"Hoja2"}</definedName>
    <definedName name="WRNRES8" localSheetId="42" hidden="1">{#N/A,#N/A,FALSE,"Hoja1";#N/A,#N/A,FALSE,"Hoja2"}</definedName>
    <definedName name="WRNRES8" hidden="1">{#N/A,#N/A,FALSE,"Hoja1";#N/A,#N/A,FALSE,"Hoja2"}</definedName>
    <definedName name="ws">#REF!</definedName>
    <definedName name="WSERWEER">#REF!</definedName>
    <definedName name="wsnhed" localSheetId="6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6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6">#REF!</definedName>
    <definedName name="ww">#REF!</definedName>
    <definedName name="wwded3" localSheetId="6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6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6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6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6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6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6" hidden="1">{"via1",#N/A,TRUE,"general";"via2",#N/A,TRUE,"general";"via3",#N/A,TRUE,"general"}</definedName>
    <definedName name="XXX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">#REF!</definedName>
    <definedName name="xxxxxxxxxx29" localSheetId="6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XZV" localSheetId="6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42">#REF!</definedName>
    <definedName name="y" localSheetId="2">#REF!</definedName>
    <definedName name="y" localSheetId="3">#REF!</definedName>
    <definedName name="y" localSheetId="1">#REF!</definedName>
    <definedName name="y">#REF!</definedName>
    <definedName name="y6y6" localSheetId="6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hidden="1">{"via1",#N/A,TRUE,"general";"via2",#N/A,TRUE,"general";"via3",#N/A,TRUE,"general"}</definedName>
    <definedName name="yes">#REF!</definedName>
    <definedName name="YESDI">#REF!</definedName>
    <definedName name="yhy" localSheetId="6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6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6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6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6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6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6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6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6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>#REF!</definedName>
    <definedName name="yudre54" localSheetId="6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6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hidden="1">{"via1",#N/A,TRUE,"general";"via2",#N/A,TRUE,"general";"via3",#N/A,TRUE,"general"}</definedName>
    <definedName name="yy">#REF!</definedName>
    <definedName name="yyy" localSheetId="6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6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6" hidden="1">{"via1",#N/A,TRUE,"general";"via2",#N/A,TRUE,"general";"via3",#N/A,TRUE,"general"}</definedName>
    <definedName name="zdervr" hidden="1">{"via1",#N/A,TRUE,"general";"via2",#N/A,TRUE,"general";"via3",#N/A,TRUE,"general"}</definedName>
    <definedName name="zdr">#REF!</definedName>
    <definedName name="zx">#REF!</definedName>
    <definedName name="zxczds" localSheetId="6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6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2" i="79" l="1"/>
  <c r="B42" i="79"/>
  <c r="K39" i="257" l="1"/>
  <c r="I39" i="257" s="1"/>
  <c r="B39" i="257"/>
  <c r="L24" i="257"/>
  <c r="N24" i="257" s="1"/>
  <c r="J24" i="257"/>
  <c r="B24" i="257"/>
  <c r="L23" i="257"/>
  <c r="N23" i="257" s="1"/>
  <c r="J23" i="257"/>
  <c r="B23" i="257"/>
  <c r="L40" i="257"/>
  <c r="L39" i="257"/>
  <c r="M7" i="257"/>
  <c r="N8" i="257"/>
  <c r="N7" i="257"/>
  <c r="C7" i="257"/>
  <c r="K40" i="257"/>
  <c r="I40" i="257" s="1"/>
  <c r="B40" i="257"/>
  <c r="N31" i="257"/>
  <c r="N34" i="257" s="1"/>
  <c r="K14" i="257"/>
  <c r="N14" i="257" s="1"/>
  <c r="B14" i="257"/>
  <c r="K13" i="257"/>
  <c r="N13" i="257" s="1"/>
  <c r="B13" i="257"/>
  <c r="C6" i="257"/>
  <c r="B4" i="257"/>
  <c r="L33" i="227"/>
  <c r="B33" i="227"/>
  <c r="K53" i="226"/>
  <c r="B53" i="226"/>
  <c r="K46" i="225"/>
  <c r="L45" i="139"/>
  <c r="N26" i="257" l="1"/>
  <c r="N40" i="257"/>
  <c r="N39" i="257"/>
  <c r="N41" i="257" s="1"/>
  <c r="N16" i="257" s="1"/>
  <c r="N18" i="257" s="1"/>
  <c r="N43" i="257" l="1"/>
  <c r="L49" i="257" l="1"/>
  <c r="L50" i="257"/>
  <c r="L48" i="257"/>
  <c r="N51" i="257" l="1"/>
  <c r="N53" i="257" s="1"/>
  <c r="L24" i="244" l="1"/>
  <c r="N24" i="244" s="1"/>
  <c r="J24" i="244"/>
  <c r="L23" i="244"/>
  <c r="N23" i="244" s="1"/>
  <c r="J23" i="244"/>
  <c r="B24" i="244"/>
  <c r="B23" i="244"/>
  <c r="K14" i="244"/>
  <c r="N14" i="244" s="1"/>
  <c r="B14" i="244"/>
  <c r="L39" i="244"/>
  <c r="K39" i="244"/>
  <c r="I39" i="244" s="1"/>
  <c r="B39" i="244"/>
  <c r="K38" i="244"/>
  <c r="N38" i="244" s="1"/>
  <c r="B38" i="244"/>
  <c r="N30" i="244"/>
  <c r="N33" i="244" s="1"/>
  <c r="K13" i="244"/>
  <c r="N13" i="244" s="1"/>
  <c r="B13" i="244"/>
  <c r="N8" i="244"/>
  <c r="N7" i="244"/>
  <c r="M7" i="244"/>
  <c r="C7" i="244"/>
  <c r="C6" i="244"/>
  <c r="B4" i="244"/>
  <c r="N39" i="244" l="1"/>
  <c r="N40" i="244" s="1"/>
  <c r="N16" i="244" s="1"/>
  <c r="N18" i="244" s="1"/>
  <c r="I38" i="244"/>
  <c r="N25" i="244"/>
  <c r="F25" i="248" l="1"/>
  <c r="G25" i="248" s="1"/>
  <c r="F25" i="247"/>
  <c r="G25" i="247" s="1"/>
  <c r="N42" i="244"/>
  <c r="F114" i="248" l="1"/>
  <c r="G114" i="248" s="1"/>
  <c r="F114" i="247"/>
  <c r="G114" i="247" s="1"/>
  <c r="L47" i="244"/>
  <c r="L49" i="244"/>
  <c r="L48" i="244"/>
  <c r="N50" i="244" l="1"/>
  <c r="N52" i="244" s="1"/>
  <c r="B24" i="223"/>
  <c r="J24" i="223"/>
  <c r="L24" i="223"/>
  <c r="N24" i="223" s="1"/>
  <c r="B24" i="224"/>
  <c r="J24" i="224"/>
  <c r="L24" i="224"/>
  <c r="N24" i="224" s="1"/>
  <c r="C7" i="238" l="1"/>
  <c r="N8" i="238"/>
  <c r="N7" i="238"/>
  <c r="M7" i="238"/>
  <c r="L24" i="238"/>
  <c r="J24" i="238"/>
  <c r="B24" i="238"/>
  <c r="L45" i="238"/>
  <c r="K45" i="238"/>
  <c r="N45" i="238" s="1"/>
  <c r="B45" i="238"/>
  <c r="L44" i="238"/>
  <c r="K44" i="238"/>
  <c r="I44" i="238" s="1"/>
  <c r="B44" i="238"/>
  <c r="K43" i="238"/>
  <c r="I43" i="238" s="1"/>
  <c r="B43" i="238"/>
  <c r="N38" i="238"/>
  <c r="L26" i="238"/>
  <c r="N26" i="238" s="1"/>
  <c r="J26" i="238"/>
  <c r="B26" i="238"/>
  <c r="L25" i="238"/>
  <c r="N25" i="238" s="1"/>
  <c r="J25" i="238"/>
  <c r="B25" i="238"/>
  <c r="K14" i="238"/>
  <c r="N14" i="238" s="1"/>
  <c r="B14" i="238"/>
  <c r="K13" i="238"/>
  <c r="N13" i="238" s="1"/>
  <c r="B13" i="238"/>
  <c r="C6" i="238"/>
  <c r="B4" i="238"/>
  <c r="K50" i="92"/>
  <c r="B50" i="92"/>
  <c r="B27" i="221"/>
  <c r="N8" i="221"/>
  <c r="N7" i="221"/>
  <c r="M7" i="221"/>
  <c r="C7" i="221"/>
  <c r="L27" i="90"/>
  <c r="J27" i="90"/>
  <c r="B27" i="90"/>
  <c r="M7" i="90"/>
  <c r="N8" i="90"/>
  <c r="N7" i="90"/>
  <c r="C7" i="90"/>
  <c r="K50" i="221"/>
  <c r="B50" i="221"/>
  <c r="K50" i="90"/>
  <c r="B50" i="90"/>
  <c r="I45" i="238" l="1"/>
  <c r="N44" i="238"/>
  <c r="F55" i="248"/>
  <c r="G55" i="248" s="1"/>
  <c r="F55" i="247"/>
  <c r="G55" i="247" s="1"/>
  <c r="N43" i="238"/>
  <c r="N46" i="238" s="1"/>
  <c r="N17" i="238" s="1"/>
  <c r="N19" i="238" s="1"/>
  <c r="K42" i="223"/>
  <c r="N42" i="223" s="1"/>
  <c r="B42" i="223"/>
  <c r="K47" i="222"/>
  <c r="B47" i="222"/>
  <c r="K47" i="23"/>
  <c r="B47" i="23"/>
  <c r="C139" i="236"/>
  <c r="D140" i="236" s="1"/>
  <c r="C129" i="236"/>
  <c r="C122" i="236"/>
  <c r="D123" i="236" s="1"/>
  <c r="C91" i="236"/>
  <c r="D92" i="236" s="1"/>
  <c r="C84" i="236"/>
  <c r="D85" i="236" s="1"/>
  <c r="C77" i="236"/>
  <c r="D78" i="236" s="1"/>
  <c r="C50" i="236"/>
  <c r="D51" i="236" s="1"/>
  <c r="C41" i="236"/>
  <c r="D42" i="236" s="1"/>
  <c r="C24" i="236"/>
  <c r="C94" i="236" l="1"/>
  <c r="C95" i="236" s="1"/>
  <c r="D95" i="236" s="1"/>
  <c r="D96" i="236" s="1"/>
  <c r="D25" i="236"/>
  <c r="D130" i="236"/>
  <c r="C142" i="236" l="1"/>
  <c r="C143" i="236" s="1"/>
  <c r="D143" i="236" s="1"/>
  <c r="D144" i="236" s="1"/>
  <c r="C53" i="236"/>
  <c r="C54" i="236" s="1"/>
  <c r="C96" i="236"/>
  <c r="C144" i="236"/>
  <c r="D54" i="236" l="1"/>
  <c r="D55" i="236" s="1"/>
  <c r="C55" i="236"/>
  <c r="L25" i="232" l="1"/>
  <c r="N25" i="232" s="1"/>
  <c r="N29" i="232" s="1"/>
  <c r="L28" i="229"/>
  <c r="J27" i="229"/>
  <c r="B27" i="229"/>
  <c r="L27" i="229"/>
  <c r="K17" i="229"/>
  <c r="N17" i="229" s="1"/>
  <c r="B17" i="229"/>
  <c r="K14" i="229"/>
  <c r="K15" i="229"/>
  <c r="J30" i="226"/>
  <c r="K18" i="226"/>
  <c r="B18" i="226"/>
  <c r="K17" i="226"/>
  <c r="B17" i="226"/>
  <c r="K15" i="226"/>
  <c r="B15" i="226"/>
  <c r="K16" i="226"/>
  <c r="K14" i="226"/>
  <c r="B14" i="226"/>
  <c r="L25" i="234"/>
  <c r="N25" i="234" s="1"/>
  <c r="N29" i="234" s="1"/>
  <c r="J25" i="234"/>
  <c r="B25" i="234"/>
  <c r="C7" i="234"/>
  <c r="N8" i="234"/>
  <c r="N7" i="234"/>
  <c r="M7" i="234"/>
  <c r="K47" i="234"/>
  <c r="I47" i="234" s="1"/>
  <c r="B47" i="234"/>
  <c r="K46" i="234"/>
  <c r="N46" i="234" s="1"/>
  <c r="B46" i="234"/>
  <c r="N40" i="234"/>
  <c r="C6" i="234"/>
  <c r="B4" i="234"/>
  <c r="K47" i="233"/>
  <c r="N47" i="233" s="1"/>
  <c r="B47" i="233"/>
  <c r="B46" i="233"/>
  <c r="L25" i="233"/>
  <c r="N25" i="233" s="1"/>
  <c r="N29" i="233" s="1"/>
  <c r="J25" i="233"/>
  <c r="B25" i="233"/>
  <c r="N8" i="233"/>
  <c r="N7" i="233"/>
  <c r="M7" i="233"/>
  <c r="C7" i="233"/>
  <c r="K46" i="233"/>
  <c r="N46" i="233" s="1"/>
  <c r="N40" i="233"/>
  <c r="C6" i="233"/>
  <c r="B4" i="233"/>
  <c r="K46" i="232"/>
  <c r="N46" i="232" s="1"/>
  <c r="B46" i="232"/>
  <c r="J25" i="232"/>
  <c r="B25" i="232"/>
  <c r="N8" i="232"/>
  <c r="N7" i="232"/>
  <c r="M7" i="232"/>
  <c r="C7" i="232"/>
  <c r="C6" i="232"/>
  <c r="C7" i="231"/>
  <c r="C6" i="231"/>
  <c r="N40" i="232"/>
  <c r="B4" i="232"/>
  <c r="I46" i="232" l="1"/>
  <c r="N47" i="234"/>
  <c r="L30" i="226"/>
  <c r="L30" i="227"/>
  <c r="I46" i="233"/>
  <c r="N50" i="234"/>
  <c r="N18" i="234" s="1"/>
  <c r="N20" i="234" s="1"/>
  <c r="N52" i="234" s="1"/>
  <c r="I46" i="234"/>
  <c r="I47" i="233"/>
  <c r="N50" i="233"/>
  <c r="N18" i="233" s="1"/>
  <c r="N20" i="233" s="1"/>
  <c r="N52" i="233" s="1"/>
  <c r="N50" i="232"/>
  <c r="N18" i="232" s="1"/>
  <c r="N20" i="232" s="1"/>
  <c r="N52" i="232" s="1"/>
  <c r="L58" i="234" l="1"/>
  <c r="L59" i="234"/>
  <c r="L57" i="234"/>
  <c r="L59" i="233"/>
  <c r="L58" i="233"/>
  <c r="L57" i="233"/>
  <c r="L59" i="232"/>
  <c r="L58" i="232"/>
  <c r="L57" i="232"/>
  <c r="N60" i="234" l="1"/>
  <c r="N62" i="234" s="1"/>
  <c r="N60" i="233"/>
  <c r="N62" i="233" s="1"/>
  <c r="N60" i="232"/>
  <c r="N62" i="232" s="1"/>
  <c r="K46" i="231" l="1"/>
  <c r="I46" i="231" s="1"/>
  <c r="B46" i="231"/>
  <c r="L25" i="231"/>
  <c r="N25" i="231" s="1"/>
  <c r="N29" i="231" s="1"/>
  <c r="J25" i="231"/>
  <c r="B25" i="231"/>
  <c r="N8" i="231"/>
  <c r="N7" i="231"/>
  <c r="M7" i="231"/>
  <c r="K45" i="231"/>
  <c r="N45" i="231" s="1"/>
  <c r="B45" i="231"/>
  <c r="N40" i="231"/>
  <c r="B4" i="231"/>
  <c r="K47" i="230"/>
  <c r="I47" i="230" s="1"/>
  <c r="B47" i="230"/>
  <c r="L26" i="230"/>
  <c r="N26" i="230" s="1"/>
  <c r="L29" i="230"/>
  <c r="L28" i="230"/>
  <c r="N28" i="230" s="1"/>
  <c r="L27" i="230"/>
  <c r="N27" i="230" s="1"/>
  <c r="L25" i="230"/>
  <c r="N25" i="230" s="1"/>
  <c r="L24" i="230"/>
  <c r="N24" i="230" s="1"/>
  <c r="J29" i="230"/>
  <c r="J28" i="230"/>
  <c r="J27" i="230"/>
  <c r="J26" i="230"/>
  <c r="J25" i="230"/>
  <c r="J24" i="230"/>
  <c r="B29" i="230"/>
  <c r="B28" i="230"/>
  <c r="B27" i="230"/>
  <c r="B26" i="230"/>
  <c r="B25" i="230"/>
  <c r="B24" i="230"/>
  <c r="K15" i="230"/>
  <c r="N15" i="230" s="1"/>
  <c r="B15" i="230"/>
  <c r="N8" i="230"/>
  <c r="N7" i="230"/>
  <c r="M7" i="230"/>
  <c r="C7" i="230"/>
  <c r="K49" i="230"/>
  <c r="I49" i="230" s="1"/>
  <c r="B49" i="230"/>
  <c r="K48" i="230"/>
  <c r="N48" i="230" s="1"/>
  <c r="B48" i="230"/>
  <c r="N41" i="230"/>
  <c r="N29" i="230"/>
  <c r="K14" i="230"/>
  <c r="N14" i="230" s="1"/>
  <c r="B14" i="230"/>
  <c r="C6" i="230"/>
  <c r="B4" i="230"/>
  <c r="K52" i="229"/>
  <c r="N52" i="229" s="1"/>
  <c r="K51" i="229"/>
  <c r="I51" i="229" s="1"/>
  <c r="K50" i="229"/>
  <c r="B52" i="229"/>
  <c r="B51" i="229"/>
  <c r="B50" i="229"/>
  <c r="K39" i="229"/>
  <c r="L39" i="229"/>
  <c r="N39" i="229" s="1"/>
  <c r="N44" i="229" s="1"/>
  <c r="M39" i="229"/>
  <c r="H39" i="229"/>
  <c r="B39" i="229"/>
  <c r="L31" i="229"/>
  <c r="N31" i="229" s="1"/>
  <c r="L30" i="229"/>
  <c r="N30" i="229" s="1"/>
  <c r="L29" i="229"/>
  <c r="N29" i="229" s="1"/>
  <c r="N28" i="229"/>
  <c r="N27" i="229"/>
  <c r="J31" i="229"/>
  <c r="J30" i="229"/>
  <c r="J29" i="229"/>
  <c r="J28" i="229"/>
  <c r="B32" i="229"/>
  <c r="B31" i="229"/>
  <c r="B30" i="229"/>
  <c r="B29" i="229"/>
  <c r="B28" i="229"/>
  <c r="K18" i="229"/>
  <c r="N18" i="229" s="1"/>
  <c r="K16" i="229"/>
  <c r="N16" i="229" s="1"/>
  <c r="N15" i="229"/>
  <c r="N14" i="229"/>
  <c r="B16" i="229"/>
  <c r="B18" i="229"/>
  <c r="B15" i="229"/>
  <c r="B14" i="229"/>
  <c r="N8" i="229"/>
  <c r="N7" i="229"/>
  <c r="M7" i="229"/>
  <c r="C7" i="229"/>
  <c r="N8" i="228"/>
  <c r="N7" i="228"/>
  <c r="M7" i="228"/>
  <c r="C7" i="228"/>
  <c r="N50" i="229"/>
  <c r="L32" i="229"/>
  <c r="N32" i="229" s="1"/>
  <c r="J32" i="229"/>
  <c r="C6" i="229"/>
  <c r="B4" i="229"/>
  <c r="K15" i="228"/>
  <c r="N15" i="228" s="1"/>
  <c r="B15" i="228"/>
  <c r="L29" i="228"/>
  <c r="N29" i="228" s="1"/>
  <c r="J29" i="228"/>
  <c r="L34" i="228"/>
  <c r="N34" i="228" s="1"/>
  <c r="L33" i="228"/>
  <c r="N33" i="228" s="1"/>
  <c r="L32" i="228"/>
  <c r="N32" i="228" s="1"/>
  <c r="J34" i="228"/>
  <c r="J33" i="228"/>
  <c r="J32" i="228"/>
  <c r="B34" i="228"/>
  <c r="B33" i="228"/>
  <c r="B32" i="228"/>
  <c r="K55" i="228"/>
  <c r="I55" i="228" s="1"/>
  <c r="B55" i="228"/>
  <c r="K54" i="228"/>
  <c r="N54" i="228" s="1"/>
  <c r="B54" i="228"/>
  <c r="K53" i="228"/>
  <c r="I53" i="228" s="1"/>
  <c r="B53" i="228"/>
  <c r="K52" i="228"/>
  <c r="N52" i="228" s="1"/>
  <c r="B52" i="228"/>
  <c r="N46" i="228"/>
  <c r="L31" i="228"/>
  <c r="N31" i="228" s="1"/>
  <c r="J31" i="228"/>
  <c r="B31" i="228"/>
  <c r="L30" i="228"/>
  <c r="N30" i="228" s="1"/>
  <c r="J30" i="228"/>
  <c r="B30" i="228"/>
  <c r="B29" i="228"/>
  <c r="L28" i="228"/>
  <c r="N28" i="228" s="1"/>
  <c r="J28" i="228"/>
  <c r="B28" i="228"/>
  <c r="L27" i="228"/>
  <c r="N27" i="228" s="1"/>
  <c r="J27" i="228"/>
  <c r="B27" i="228"/>
  <c r="K18" i="228"/>
  <c r="N18" i="228" s="1"/>
  <c r="B18" i="228"/>
  <c r="K17" i="228"/>
  <c r="N17" i="228" s="1"/>
  <c r="B17" i="228"/>
  <c r="K16" i="228"/>
  <c r="N16" i="228" s="1"/>
  <c r="B16" i="228"/>
  <c r="K14" i="228"/>
  <c r="N14" i="228" s="1"/>
  <c r="B14" i="228"/>
  <c r="C6" i="228"/>
  <c r="B4" i="228"/>
  <c r="N8" i="227"/>
  <c r="N7" i="227"/>
  <c r="M7" i="227"/>
  <c r="C7" i="227"/>
  <c r="K40" i="227"/>
  <c r="L40" i="227"/>
  <c r="N40" i="227" s="1"/>
  <c r="N45" i="227" s="1"/>
  <c r="H40" i="227"/>
  <c r="B40" i="227"/>
  <c r="K54" i="227"/>
  <c r="I54" i="227" s="1"/>
  <c r="B54" i="227"/>
  <c r="K53" i="227"/>
  <c r="N53" i="227" s="1"/>
  <c r="B53" i="227"/>
  <c r="K52" i="227"/>
  <c r="I52" i="227" s="1"/>
  <c r="B52" i="227"/>
  <c r="K51" i="227"/>
  <c r="N51" i="227" s="1"/>
  <c r="B51" i="227"/>
  <c r="N33" i="227"/>
  <c r="J33" i="227"/>
  <c r="L32" i="227"/>
  <c r="N32" i="227" s="1"/>
  <c r="J32" i="227"/>
  <c r="B32" i="227"/>
  <c r="L31" i="227"/>
  <c r="N31" i="227" s="1"/>
  <c r="J31" i="227"/>
  <c r="B31" i="227"/>
  <c r="N30" i="227"/>
  <c r="J30" i="227"/>
  <c r="B30" i="227"/>
  <c r="L29" i="227"/>
  <c r="N29" i="227" s="1"/>
  <c r="J29" i="227"/>
  <c r="B29" i="227"/>
  <c r="L28" i="227"/>
  <c r="N28" i="227" s="1"/>
  <c r="J28" i="227"/>
  <c r="B28" i="227"/>
  <c r="K19" i="227"/>
  <c r="N19" i="227" s="1"/>
  <c r="B19" i="227"/>
  <c r="K18" i="227"/>
  <c r="N18" i="227" s="1"/>
  <c r="B18" i="227"/>
  <c r="K17" i="227"/>
  <c r="N17" i="227" s="1"/>
  <c r="B17" i="227"/>
  <c r="K16" i="227"/>
  <c r="N16" i="227" s="1"/>
  <c r="B16" i="227"/>
  <c r="K15" i="227"/>
  <c r="N15" i="227" s="1"/>
  <c r="B15" i="227"/>
  <c r="K14" i="227"/>
  <c r="N14" i="227" s="1"/>
  <c r="B14" i="227"/>
  <c r="C6" i="227"/>
  <c r="B4" i="227"/>
  <c r="N8" i="226"/>
  <c r="N7" i="226"/>
  <c r="M7" i="226"/>
  <c r="C7" i="226"/>
  <c r="K54" i="226"/>
  <c r="I54" i="226" s="1"/>
  <c r="N53" i="226"/>
  <c r="K52" i="226"/>
  <c r="I52" i="226" s="1"/>
  <c r="K51" i="226"/>
  <c r="I51" i="226" s="1"/>
  <c r="B54" i="226"/>
  <c r="B52" i="226"/>
  <c r="B51" i="226"/>
  <c r="L33" i="226"/>
  <c r="N33" i="226" s="1"/>
  <c r="L32" i="226"/>
  <c r="N32" i="226" s="1"/>
  <c r="L31" i="226"/>
  <c r="N31" i="226" s="1"/>
  <c r="N30" i="226"/>
  <c r="L29" i="226"/>
  <c r="N29" i="226" s="1"/>
  <c r="L28" i="226"/>
  <c r="N28" i="226" s="1"/>
  <c r="J33" i="226"/>
  <c r="J32" i="226"/>
  <c r="J31" i="226"/>
  <c r="J29" i="226"/>
  <c r="J28" i="226"/>
  <c r="B32" i="226"/>
  <c r="B33" i="226"/>
  <c r="B31" i="226"/>
  <c r="B30" i="226"/>
  <c r="B29" i="226"/>
  <c r="B28" i="226"/>
  <c r="N18" i="226"/>
  <c r="N17" i="226"/>
  <c r="N16" i="226"/>
  <c r="N15" i="226"/>
  <c r="B16" i="226"/>
  <c r="N45" i="226"/>
  <c r="C6" i="226"/>
  <c r="B4" i="226"/>
  <c r="N52" i="227" l="1"/>
  <c r="I54" i="228"/>
  <c r="N54" i="227"/>
  <c r="N55" i="227" s="1"/>
  <c r="N21" i="227" s="1"/>
  <c r="N23" i="227" s="1"/>
  <c r="I45" i="231"/>
  <c r="N46" i="231"/>
  <c r="N50" i="231" s="1"/>
  <c r="N18" i="231" s="1"/>
  <c r="N20" i="231" s="1"/>
  <c r="N52" i="231" s="1"/>
  <c r="N31" i="230"/>
  <c r="N47" i="230"/>
  <c r="N49" i="230"/>
  <c r="I48" i="230"/>
  <c r="I50" i="229"/>
  <c r="N34" i="229"/>
  <c r="N51" i="229"/>
  <c r="N53" i="229" s="1"/>
  <c r="N20" i="229" s="1"/>
  <c r="N22" i="229" s="1"/>
  <c r="I52" i="229"/>
  <c r="I52" i="228"/>
  <c r="N36" i="228"/>
  <c r="N53" i="228"/>
  <c r="N55" i="228"/>
  <c r="N35" i="227"/>
  <c r="I51" i="227"/>
  <c r="I53" i="227"/>
  <c r="N52" i="226"/>
  <c r="N14" i="226"/>
  <c r="N51" i="226"/>
  <c r="N54" i="226"/>
  <c r="N35" i="226"/>
  <c r="I53" i="226"/>
  <c r="M7" i="225"/>
  <c r="N7" i="225"/>
  <c r="N8" i="225"/>
  <c r="C7" i="225"/>
  <c r="I46" i="225"/>
  <c r="B46" i="225"/>
  <c r="K45" i="225"/>
  <c r="B45" i="225"/>
  <c r="K44" i="225"/>
  <c r="N44" i="225" s="1"/>
  <c r="B44" i="225"/>
  <c r="B26" i="225"/>
  <c r="J26" i="225"/>
  <c r="L26" i="225"/>
  <c r="N26" i="225" s="1"/>
  <c r="L25" i="225"/>
  <c r="N25" i="225" s="1"/>
  <c r="J25" i="225"/>
  <c r="B25" i="225"/>
  <c r="L24" i="225"/>
  <c r="N24" i="225" s="1"/>
  <c r="J24" i="225"/>
  <c r="B24" i="225"/>
  <c r="L14" i="225"/>
  <c r="K15" i="225"/>
  <c r="N15" i="225" s="1"/>
  <c r="K14" i="225"/>
  <c r="B15" i="225"/>
  <c r="B14" i="225"/>
  <c r="N38" i="225"/>
  <c r="C6" i="225"/>
  <c r="B4" i="225"/>
  <c r="L44" i="224"/>
  <c r="K15" i="224"/>
  <c r="N15" i="224" s="1"/>
  <c r="K14" i="224"/>
  <c r="N14" i="224" s="1"/>
  <c r="B15" i="224"/>
  <c r="B14" i="224"/>
  <c r="N7" i="224"/>
  <c r="M7" i="224"/>
  <c r="C7" i="224"/>
  <c r="K44" i="224"/>
  <c r="I44" i="224" s="1"/>
  <c r="B44" i="224"/>
  <c r="K43" i="224"/>
  <c r="N43" i="224" s="1"/>
  <c r="B43" i="224"/>
  <c r="N37" i="224"/>
  <c r="N27" i="224"/>
  <c r="C6" i="224"/>
  <c r="B4" i="224"/>
  <c r="N27" i="223"/>
  <c r="K15" i="223"/>
  <c r="N15" i="223" s="1"/>
  <c r="K14" i="223"/>
  <c r="N14" i="223" s="1"/>
  <c r="B15" i="223"/>
  <c r="B14" i="223"/>
  <c r="N7" i="223"/>
  <c r="N8" i="223"/>
  <c r="M7" i="223"/>
  <c r="C7" i="223"/>
  <c r="C6" i="223"/>
  <c r="N8" i="222"/>
  <c r="N7" i="222"/>
  <c r="M7" i="222"/>
  <c r="C6" i="222"/>
  <c r="C7" i="222"/>
  <c r="K43" i="223"/>
  <c r="I43" i="223" s="1"/>
  <c r="B43" i="223"/>
  <c r="I42" i="223"/>
  <c r="N37" i="223"/>
  <c r="B4" i="223"/>
  <c r="L29" i="222"/>
  <c r="N29" i="222" s="1"/>
  <c r="J29" i="222"/>
  <c r="B29" i="222"/>
  <c r="K49" i="222"/>
  <c r="B49" i="222"/>
  <c r="K48" i="222"/>
  <c r="N48" i="222" s="1"/>
  <c r="B48" i="222"/>
  <c r="I47" i="222"/>
  <c r="N42" i="222"/>
  <c r="L30" i="222"/>
  <c r="N30" i="222" s="1"/>
  <c r="J30" i="222"/>
  <c r="B30" i="222"/>
  <c r="K15" i="222"/>
  <c r="N15" i="222" s="1"/>
  <c r="B15" i="222"/>
  <c r="K14" i="222"/>
  <c r="N14" i="222" s="1"/>
  <c r="B14" i="222"/>
  <c r="K13" i="222"/>
  <c r="N13" i="222" s="1"/>
  <c r="B13" i="222"/>
  <c r="B4" i="222"/>
  <c r="N8" i="224"/>
  <c r="I49" i="222" l="1"/>
  <c r="N49" i="222"/>
  <c r="N44" i="224"/>
  <c r="N14" i="225"/>
  <c r="N32" i="222"/>
  <c r="N43" i="223"/>
  <c r="N47" i="222"/>
  <c r="N51" i="222" s="1"/>
  <c r="N22" i="222" s="1"/>
  <c r="N24" i="222" s="1"/>
  <c r="N53" i="222" s="1"/>
  <c r="N46" i="225"/>
  <c r="N45" i="223"/>
  <c r="N17" i="223" s="1"/>
  <c r="N19" i="223" s="1"/>
  <c r="N47" i="223" s="1"/>
  <c r="L59" i="231"/>
  <c r="L58" i="231"/>
  <c r="L57" i="231"/>
  <c r="N50" i="230"/>
  <c r="N17" i="230" s="1"/>
  <c r="N19" i="230" s="1"/>
  <c r="N52" i="230" s="1"/>
  <c r="N55" i="229"/>
  <c r="N56" i="228"/>
  <c r="N20" i="228" s="1"/>
  <c r="N22" i="228" s="1"/>
  <c r="N58" i="228" s="1"/>
  <c r="N57" i="227"/>
  <c r="N55" i="226"/>
  <c r="N21" i="226" s="1"/>
  <c r="N23" i="226" s="1"/>
  <c r="N57" i="226" s="1"/>
  <c r="N28" i="225"/>
  <c r="N45" i="225"/>
  <c r="I45" i="225"/>
  <c r="I44" i="225"/>
  <c r="N46" i="224"/>
  <c r="N17" i="224" s="1"/>
  <c r="N19" i="224" s="1"/>
  <c r="N48" i="224" s="1"/>
  <c r="I43" i="224"/>
  <c r="I48" i="222"/>
  <c r="N47" i="225" l="1"/>
  <c r="N17" i="225" s="1"/>
  <c r="N19" i="225" s="1"/>
  <c r="N49" i="225" s="1"/>
  <c r="L54" i="224"/>
  <c r="L52" i="223"/>
  <c r="L63" i="227"/>
  <c r="L58" i="230"/>
  <c r="L64" i="228"/>
  <c r="L60" i="229"/>
  <c r="N60" i="231"/>
  <c r="N62" i="231" s="1"/>
  <c r="L57" i="230"/>
  <c r="L59" i="230"/>
  <c r="L61" i="229"/>
  <c r="L62" i="229"/>
  <c r="L65" i="228"/>
  <c r="L63" i="228"/>
  <c r="L64" i="227"/>
  <c r="L62" i="227"/>
  <c r="L64" i="226"/>
  <c r="L63" i="226"/>
  <c r="L62" i="226"/>
  <c r="L55" i="224"/>
  <c r="L53" i="224"/>
  <c r="L53" i="223"/>
  <c r="L54" i="223"/>
  <c r="L60" i="222"/>
  <c r="L59" i="222"/>
  <c r="L58" i="222"/>
  <c r="N61" i="222" l="1"/>
  <c r="N63" i="222" s="1"/>
  <c r="L56" i="225"/>
  <c r="N65" i="227"/>
  <c r="N67" i="227" s="1"/>
  <c r="N60" i="230"/>
  <c r="N62" i="230" s="1"/>
  <c r="N63" i="229"/>
  <c r="N65" i="229" s="1"/>
  <c r="N66" i="228"/>
  <c r="N68" i="228" s="1"/>
  <c r="N65" i="226"/>
  <c r="N67" i="226" s="1"/>
  <c r="L54" i="225"/>
  <c r="L55" i="225"/>
  <c r="N56" i="224"/>
  <c r="N58" i="224" s="1"/>
  <c r="N55" i="223"/>
  <c r="N57" i="223" s="1"/>
  <c r="N57" i="225" l="1"/>
  <c r="N59" i="225" s="1"/>
  <c r="L24" i="98" l="1"/>
  <c r="N24" i="98" s="1"/>
  <c r="J24" i="98"/>
  <c r="B24" i="98"/>
  <c r="K39" i="98"/>
  <c r="I39" i="98" s="1"/>
  <c r="B39" i="98"/>
  <c r="K43" i="143"/>
  <c r="B43" i="143"/>
  <c r="K43" i="142"/>
  <c r="B43" i="142"/>
  <c r="L16" i="90"/>
  <c r="L16" i="92"/>
  <c r="L50" i="221"/>
  <c r="K15" i="221"/>
  <c r="L16" i="221"/>
  <c r="K16" i="221"/>
  <c r="B16" i="221"/>
  <c r="K46" i="18"/>
  <c r="B46" i="18"/>
  <c r="N39" i="98" l="1"/>
  <c r="B30" i="23"/>
  <c r="J30" i="23"/>
  <c r="L30" i="23"/>
  <c r="N30" i="23" s="1"/>
  <c r="B42" i="22"/>
  <c r="K42" i="22"/>
  <c r="N50" i="221" l="1"/>
  <c r="I50" i="221"/>
  <c r="K49" i="221"/>
  <c r="N49" i="221" s="1"/>
  <c r="B49" i="221"/>
  <c r="N44" i="221"/>
  <c r="L30" i="221"/>
  <c r="N30" i="221" s="1"/>
  <c r="J30" i="221"/>
  <c r="B30" i="221"/>
  <c r="L29" i="221"/>
  <c r="N29" i="221" s="1"/>
  <c r="J29" i="221"/>
  <c r="B29" i="221"/>
  <c r="L28" i="221"/>
  <c r="N28" i="221" s="1"/>
  <c r="J28" i="221"/>
  <c r="B28" i="221"/>
  <c r="K18" i="221"/>
  <c r="N18" i="221" s="1"/>
  <c r="B18" i="221"/>
  <c r="K17" i="221"/>
  <c r="N17" i="221" s="1"/>
  <c r="B17" i="221"/>
  <c r="N16" i="221"/>
  <c r="N15" i="221"/>
  <c r="B15" i="221"/>
  <c r="K14" i="221"/>
  <c r="N14" i="221" s="1"/>
  <c r="B14" i="221"/>
  <c r="K13" i="221"/>
  <c r="N13" i="221" s="1"/>
  <c r="B13" i="221"/>
  <c r="C6" i="221"/>
  <c r="B4" i="221"/>
  <c r="I49" i="221" l="1"/>
  <c r="N54" i="221"/>
  <c r="N20" i="221" s="1"/>
  <c r="N22" i="221" s="1"/>
  <c r="L27" i="221"/>
  <c r="N27" i="221" l="1"/>
  <c r="N33" i="221" s="1"/>
  <c r="N56" i="221" s="1"/>
  <c r="F31" i="248" l="1"/>
  <c r="G31" i="248" s="1"/>
  <c r="F31" i="247"/>
  <c r="G31" i="247" s="1"/>
  <c r="L62" i="221"/>
  <c r="L61" i="221"/>
  <c r="L63" i="221"/>
  <c r="N64" i="221" l="1"/>
  <c r="N66" i="221" s="1"/>
  <c r="B4" i="143"/>
  <c r="B4" i="142"/>
  <c r="B4" i="137"/>
  <c r="B4" i="219"/>
  <c r="B4" i="216"/>
  <c r="N8" i="206"/>
  <c r="N7" i="206"/>
  <c r="M7" i="206"/>
  <c r="B4" i="206"/>
  <c r="B4" i="117"/>
  <c r="N8" i="115"/>
  <c r="N7" i="115"/>
  <c r="M7" i="115"/>
  <c r="N7" i="116"/>
  <c r="N8" i="116"/>
  <c r="M7" i="116"/>
  <c r="B4" i="116"/>
  <c r="B4" i="115"/>
  <c r="B4" i="208"/>
  <c r="B4" i="109"/>
  <c r="B4" i="205"/>
  <c r="B4" i="113"/>
  <c r="B4" i="112"/>
  <c r="B4" i="111"/>
  <c r="B4" i="105"/>
  <c r="B4" i="98"/>
  <c r="B4" i="139"/>
  <c r="B4" i="23"/>
  <c r="B4" i="22"/>
  <c r="B4" i="92"/>
  <c r="B4" i="90"/>
  <c r="B4" i="20"/>
  <c r="B4" i="18"/>
  <c r="B4" i="79"/>
  <c r="B4" i="85"/>
  <c r="B12" i="85"/>
  <c r="L23" i="219" l="1"/>
  <c r="N23" i="219" s="1"/>
  <c r="B23" i="219"/>
  <c r="L40" i="219"/>
  <c r="K40" i="219"/>
  <c r="I40" i="219" s="1"/>
  <c r="B40" i="219"/>
  <c r="K39" i="219"/>
  <c r="N39" i="219" s="1"/>
  <c r="I39" i="219"/>
  <c r="B39" i="219"/>
  <c r="N31" i="219"/>
  <c r="N34" i="219" s="1"/>
  <c r="J25" i="219"/>
  <c r="B25" i="219"/>
  <c r="J24" i="219"/>
  <c r="B24" i="219"/>
  <c r="J23" i="219"/>
  <c r="L23" i="216"/>
  <c r="N23" i="216" s="1"/>
  <c r="N26" i="216" s="1"/>
  <c r="J23" i="216"/>
  <c r="B23" i="216"/>
  <c r="L40" i="216"/>
  <c r="K40" i="216"/>
  <c r="I40" i="216" s="1"/>
  <c r="B40" i="216"/>
  <c r="K39" i="216"/>
  <c r="N39" i="216" s="1"/>
  <c r="B39" i="216"/>
  <c r="N31" i="216"/>
  <c r="N34" i="216" s="1"/>
  <c r="L15" i="216"/>
  <c r="K15" i="216"/>
  <c r="I15" i="216"/>
  <c r="B15" i="216"/>
  <c r="L14" i="216"/>
  <c r="K14" i="216"/>
  <c r="I14" i="216"/>
  <c r="B14" i="216"/>
  <c r="I13" i="216"/>
  <c r="B13" i="216"/>
  <c r="K13" i="216"/>
  <c r="N13" i="216" s="1"/>
  <c r="N8" i="219"/>
  <c r="N7" i="219"/>
  <c r="M7" i="219"/>
  <c r="N8" i="216"/>
  <c r="N7" i="216"/>
  <c r="M7" i="216"/>
  <c r="C7" i="219"/>
  <c r="C7" i="216"/>
  <c r="C6" i="219"/>
  <c r="C6" i="216"/>
  <c r="J13" i="205"/>
  <c r="B13" i="205"/>
  <c r="J13" i="113"/>
  <c r="B13" i="113"/>
  <c r="J13" i="112"/>
  <c r="B13" i="112"/>
  <c r="I39" i="216" l="1"/>
  <c r="N40" i="216"/>
  <c r="N14" i="216"/>
  <c r="N41" i="216"/>
  <c r="N16" i="216" s="1"/>
  <c r="N15" i="216"/>
  <c r="N40" i="219"/>
  <c r="N41" i="219" s="1"/>
  <c r="N16" i="219" s="1"/>
  <c r="N18" i="219" s="1"/>
  <c r="J24" i="137"/>
  <c r="B24" i="137"/>
  <c r="N18" i="216" l="1"/>
  <c r="N43" i="216" s="1"/>
  <c r="L48" i="216" s="1"/>
  <c r="L50" i="216"/>
  <c r="AJ103" i="214"/>
  <c r="D101" i="214"/>
  <c r="C101" i="214"/>
  <c r="B101" i="214"/>
  <c r="D100" i="214"/>
  <c r="C100" i="214"/>
  <c r="B100" i="214"/>
  <c r="D98" i="214"/>
  <c r="C98" i="214"/>
  <c r="B98" i="214"/>
  <c r="D97" i="214"/>
  <c r="C97" i="214"/>
  <c r="B97" i="214"/>
  <c r="D96" i="214"/>
  <c r="C96" i="214"/>
  <c r="B96" i="214"/>
  <c r="D95" i="214"/>
  <c r="C95" i="214"/>
  <c r="B95" i="214"/>
  <c r="D94" i="214"/>
  <c r="C94" i="214"/>
  <c r="B94" i="214"/>
  <c r="D93" i="214"/>
  <c r="C93" i="214"/>
  <c r="B93" i="214"/>
  <c r="D92" i="214"/>
  <c r="C92" i="214"/>
  <c r="B92" i="214"/>
  <c r="D91" i="214"/>
  <c r="D90" i="214"/>
  <c r="D89" i="214"/>
  <c r="C89" i="214"/>
  <c r="B89" i="214"/>
  <c r="D88" i="214"/>
  <c r="C88" i="214"/>
  <c r="B88" i="214"/>
  <c r="D87" i="214"/>
  <c r="C87" i="214"/>
  <c r="B87" i="214"/>
  <c r="D86" i="214"/>
  <c r="C86" i="214"/>
  <c r="B86" i="214"/>
  <c r="D85" i="214"/>
  <c r="C85" i="214"/>
  <c r="B85" i="214"/>
  <c r="D84" i="214"/>
  <c r="C84" i="214"/>
  <c r="B84" i="214"/>
  <c r="D83" i="214"/>
  <c r="C83" i="214"/>
  <c r="B83" i="214"/>
  <c r="D82" i="214"/>
  <c r="C82" i="214"/>
  <c r="B82" i="214"/>
  <c r="D81" i="214"/>
  <c r="D80" i="214"/>
  <c r="D79" i="214"/>
  <c r="D78" i="214"/>
  <c r="C78" i="214"/>
  <c r="B78" i="214"/>
  <c r="D77" i="214"/>
  <c r="C77" i="214"/>
  <c r="B77" i="214"/>
  <c r="D76" i="214"/>
  <c r="C76" i="214"/>
  <c r="B76" i="214"/>
  <c r="D75" i="214"/>
  <c r="C75" i="214"/>
  <c r="B75" i="214"/>
  <c r="D74" i="214"/>
  <c r="C74" i="214"/>
  <c r="B74" i="214"/>
  <c r="D73" i="214"/>
  <c r="C73" i="214"/>
  <c r="B73" i="214"/>
  <c r="D72" i="214"/>
  <c r="C72" i="214"/>
  <c r="B72" i="214"/>
  <c r="D71" i="214"/>
  <c r="D70" i="214"/>
  <c r="D69" i="214"/>
  <c r="C69" i="214"/>
  <c r="B69" i="214"/>
  <c r="D68" i="214"/>
  <c r="C68" i="214"/>
  <c r="B68" i="214"/>
  <c r="D67" i="214"/>
  <c r="C67" i="214"/>
  <c r="B67" i="214"/>
  <c r="D66" i="214"/>
  <c r="C66" i="214"/>
  <c r="B66" i="214"/>
  <c r="D65" i="214"/>
  <c r="C65" i="214"/>
  <c r="B65" i="214"/>
  <c r="D64" i="214"/>
  <c r="C64" i="214"/>
  <c r="B64" i="214"/>
  <c r="D63" i="214"/>
  <c r="C63" i="214"/>
  <c r="B63" i="214"/>
  <c r="D62" i="214"/>
  <c r="C62" i="214"/>
  <c r="B62" i="214"/>
  <c r="D61" i="214"/>
  <c r="C61" i="214"/>
  <c r="B61" i="214"/>
  <c r="D60" i="214"/>
  <c r="C60" i="214"/>
  <c r="B60" i="214"/>
  <c r="D59" i="214"/>
  <c r="C59" i="214"/>
  <c r="B59" i="214"/>
  <c r="D58" i="214"/>
  <c r="C58" i="214"/>
  <c r="B58" i="214"/>
  <c r="D57" i="214"/>
  <c r="C57" i="214"/>
  <c r="B57" i="214"/>
  <c r="D56" i="214"/>
  <c r="C56" i="214"/>
  <c r="B56" i="214"/>
  <c r="D55" i="214"/>
  <c r="C55" i="214"/>
  <c r="B55" i="214"/>
  <c r="D54" i="214"/>
  <c r="C54" i="214"/>
  <c r="B54" i="214"/>
  <c r="D53" i="214"/>
  <c r="C53" i="214"/>
  <c r="B53" i="214"/>
  <c r="D52" i="214"/>
  <c r="C52" i="214"/>
  <c r="B52" i="214"/>
  <c r="D51" i="214"/>
  <c r="C51" i="214"/>
  <c r="B51" i="214"/>
  <c r="D50" i="214"/>
  <c r="D49" i="214"/>
  <c r="D48" i="214"/>
  <c r="C48" i="214"/>
  <c r="B48" i="214"/>
  <c r="D47" i="214"/>
  <c r="C47" i="214"/>
  <c r="B47" i="214"/>
  <c r="D46" i="214"/>
  <c r="C46" i="214"/>
  <c r="B46" i="214"/>
  <c r="D45" i="214"/>
  <c r="D44" i="214"/>
  <c r="D43" i="214"/>
  <c r="C43" i="214"/>
  <c r="B43" i="214"/>
  <c r="D42" i="214"/>
  <c r="D41" i="214"/>
  <c r="D40" i="214"/>
  <c r="C40" i="214"/>
  <c r="B40" i="214"/>
  <c r="D39" i="214"/>
  <c r="D38" i="214"/>
  <c r="D37" i="214"/>
  <c r="C37" i="214"/>
  <c r="B37" i="214"/>
  <c r="D36" i="214"/>
  <c r="C36" i="214"/>
  <c r="B36" i="214"/>
  <c r="D35" i="214"/>
  <c r="C35" i="214"/>
  <c r="B35" i="214"/>
  <c r="D34" i="214"/>
  <c r="D33" i="214"/>
  <c r="D32" i="214"/>
  <c r="C32" i="214"/>
  <c r="B32" i="214"/>
  <c r="D31" i="214"/>
  <c r="C31" i="214"/>
  <c r="B31" i="214"/>
  <c r="D30" i="214"/>
  <c r="C30" i="214"/>
  <c r="B30" i="214"/>
  <c r="D29" i="214"/>
  <c r="C29" i="214"/>
  <c r="B29" i="214"/>
  <c r="D28" i="214"/>
  <c r="D27" i="214"/>
  <c r="D26" i="214"/>
  <c r="C26" i="214"/>
  <c r="B26" i="214"/>
  <c r="D25" i="214"/>
  <c r="C25" i="214"/>
  <c r="B25" i="214"/>
  <c r="D24" i="214"/>
  <c r="C24" i="214"/>
  <c r="B24" i="214"/>
  <c r="D23" i="214"/>
  <c r="C23" i="214"/>
  <c r="B23" i="214"/>
  <c r="D22" i="214"/>
  <c r="C22" i="214"/>
  <c r="D21" i="214"/>
  <c r="D20" i="214"/>
  <c r="C20" i="214"/>
  <c r="B20" i="214"/>
  <c r="D19" i="214"/>
  <c r="C19" i="214"/>
  <c r="B19" i="214"/>
  <c r="D18" i="214"/>
  <c r="C18" i="214"/>
  <c r="B18" i="214"/>
  <c r="D17" i="214"/>
  <c r="C17" i="214"/>
  <c r="B17" i="214"/>
  <c r="D16" i="214"/>
  <c r="D15" i="214"/>
  <c r="D14" i="214"/>
  <c r="C14" i="214"/>
  <c r="B14" i="214"/>
  <c r="D13" i="214"/>
  <c r="C13" i="214"/>
  <c r="B13" i="214"/>
  <c r="D12" i="214"/>
  <c r="C12" i="214"/>
  <c r="B12" i="214"/>
  <c r="D11" i="214"/>
  <c r="C11" i="214"/>
  <c r="B11" i="214"/>
  <c r="D10" i="214"/>
  <c r="C10" i="214"/>
  <c r="B10" i="214"/>
  <c r="D9" i="214"/>
  <c r="C9" i="214"/>
  <c r="B9" i="214"/>
  <c r="D8" i="214"/>
  <c r="C8" i="214"/>
  <c r="B8" i="214"/>
  <c r="D7" i="214"/>
  <c r="C7" i="214"/>
  <c r="B7" i="214"/>
  <c r="L49" i="216" l="1"/>
  <c r="N51" i="216" s="1"/>
  <c r="N53" i="216" s="1"/>
  <c r="F96" i="248"/>
  <c r="G96" i="248" s="1"/>
  <c r="F96" i="247"/>
  <c r="G96" i="247" s="1"/>
  <c r="F97" i="248"/>
  <c r="G97" i="248" s="1"/>
  <c r="F97" i="247"/>
  <c r="G97" i="247" s="1"/>
  <c r="N24" i="238" l="1"/>
  <c r="N28" i="238" s="1"/>
  <c r="N48" i="238" s="1"/>
  <c r="L55" i="238" l="1"/>
  <c r="F45" i="248"/>
  <c r="G45" i="248" s="1"/>
  <c r="F45" i="247"/>
  <c r="G45" i="247" s="1"/>
  <c r="L53" i="238"/>
  <c r="L54" i="238"/>
  <c r="N56" i="238" l="1"/>
  <c r="N58" i="238" s="1"/>
  <c r="F46" i="248" l="1"/>
  <c r="G46" i="248" s="1"/>
  <c r="F46" i="247"/>
  <c r="G46" i="247" s="1"/>
  <c r="F44" i="248"/>
  <c r="G44" i="248" s="1"/>
  <c r="F44" i="247"/>
  <c r="G44" i="247" s="1"/>
  <c r="N8" i="109" l="1"/>
  <c r="N7" i="109"/>
  <c r="M7" i="109"/>
  <c r="K41" i="205" l="1"/>
  <c r="N41" i="205" s="1"/>
  <c r="B41" i="205"/>
  <c r="K41" i="113"/>
  <c r="N41" i="113" s="1"/>
  <c r="B41" i="113"/>
  <c r="B41" i="111"/>
  <c r="K41" i="111"/>
  <c r="N41" i="111" s="1"/>
  <c r="B41" i="112"/>
  <c r="K41" i="112"/>
  <c r="N41" i="112" s="1"/>
  <c r="N8" i="113" l="1"/>
  <c r="N7" i="113"/>
  <c r="M7" i="113"/>
  <c r="M7" i="112"/>
  <c r="N7" i="112"/>
  <c r="N8" i="112"/>
  <c r="N7" i="111"/>
  <c r="M7" i="111"/>
  <c r="N8" i="111"/>
  <c r="L26" i="18" l="1"/>
  <c r="N26" i="18" s="1"/>
  <c r="J26" i="18"/>
  <c r="B26" i="18"/>
  <c r="D101" i="211" l="1"/>
  <c r="C101" i="211"/>
  <c r="B101" i="211"/>
  <c r="D100" i="211"/>
  <c r="C100" i="211"/>
  <c r="B100" i="211"/>
  <c r="D98" i="211"/>
  <c r="C98" i="211"/>
  <c r="B98" i="211"/>
  <c r="D97" i="211"/>
  <c r="C97" i="211"/>
  <c r="B97" i="211"/>
  <c r="D96" i="211"/>
  <c r="C96" i="211"/>
  <c r="B96" i="211"/>
  <c r="D95" i="211"/>
  <c r="C95" i="211"/>
  <c r="B95" i="211"/>
  <c r="D94" i="211"/>
  <c r="C94" i="211"/>
  <c r="B94" i="211"/>
  <c r="D93" i="211"/>
  <c r="C93" i="211"/>
  <c r="B93" i="211"/>
  <c r="D92" i="211"/>
  <c r="C92" i="211"/>
  <c r="B92" i="211"/>
  <c r="D91" i="211"/>
  <c r="B91" i="211"/>
  <c r="D90" i="211"/>
  <c r="B90" i="211"/>
  <c r="D89" i="211"/>
  <c r="C89" i="211"/>
  <c r="B89" i="211"/>
  <c r="D88" i="211"/>
  <c r="C88" i="211"/>
  <c r="B88" i="211"/>
  <c r="D87" i="211"/>
  <c r="C87" i="211"/>
  <c r="B87" i="211"/>
  <c r="D86" i="211"/>
  <c r="C86" i="211"/>
  <c r="B86" i="211"/>
  <c r="D85" i="211"/>
  <c r="C85" i="211"/>
  <c r="B85" i="211"/>
  <c r="D84" i="211"/>
  <c r="C84" i="211"/>
  <c r="B84" i="211"/>
  <c r="D83" i="211"/>
  <c r="C83" i="211"/>
  <c r="B83" i="211"/>
  <c r="D82" i="211"/>
  <c r="C82" i="211"/>
  <c r="B82" i="211"/>
  <c r="D81" i="211"/>
  <c r="B81" i="211"/>
  <c r="D80" i="211"/>
  <c r="B80" i="211"/>
  <c r="D79" i="211"/>
  <c r="B79" i="211"/>
  <c r="D78" i="211"/>
  <c r="C78" i="211"/>
  <c r="B78" i="211"/>
  <c r="D77" i="211"/>
  <c r="C77" i="211"/>
  <c r="B77" i="211"/>
  <c r="D76" i="211"/>
  <c r="C76" i="211"/>
  <c r="B76" i="211"/>
  <c r="D75" i="211"/>
  <c r="C75" i="211"/>
  <c r="B75" i="211"/>
  <c r="D74" i="211"/>
  <c r="C74" i="211"/>
  <c r="B74" i="211"/>
  <c r="D73" i="211"/>
  <c r="C73" i="211"/>
  <c r="B73" i="211"/>
  <c r="D72" i="211"/>
  <c r="C72" i="211"/>
  <c r="B72" i="211"/>
  <c r="D71" i="211"/>
  <c r="B71" i="211"/>
  <c r="D70" i="211"/>
  <c r="B70" i="211"/>
  <c r="D69" i="211"/>
  <c r="C69" i="211"/>
  <c r="B69" i="211"/>
  <c r="D68" i="211"/>
  <c r="C68" i="211"/>
  <c r="B68" i="211"/>
  <c r="D67" i="211"/>
  <c r="C67" i="211"/>
  <c r="B67" i="211"/>
  <c r="D66" i="211"/>
  <c r="C66" i="211"/>
  <c r="B66" i="211"/>
  <c r="D65" i="211"/>
  <c r="C65" i="211"/>
  <c r="B65" i="211"/>
  <c r="D64" i="211"/>
  <c r="C64" i="211"/>
  <c r="B64" i="211"/>
  <c r="D63" i="211"/>
  <c r="C63" i="211"/>
  <c r="B63" i="211"/>
  <c r="D62" i="211"/>
  <c r="C62" i="211"/>
  <c r="B62" i="211"/>
  <c r="D61" i="211"/>
  <c r="C61" i="211"/>
  <c r="B61" i="211"/>
  <c r="D60" i="211"/>
  <c r="C60" i="211"/>
  <c r="B60" i="211"/>
  <c r="D59" i="211"/>
  <c r="C59" i="211"/>
  <c r="B59" i="211"/>
  <c r="D58" i="211"/>
  <c r="C58" i="211"/>
  <c r="B58" i="211"/>
  <c r="D57" i="211"/>
  <c r="C57" i="211"/>
  <c r="B57" i="211"/>
  <c r="D56" i="211"/>
  <c r="C56" i="211"/>
  <c r="B56" i="211"/>
  <c r="D55" i="211"/>
  <c r="C55" i="211"/>
  <c r="B55" i="211"/>
  <c r="D54" i="211"/>
  <c r="C54" i="211"/>
  <c r="B54" i="211"/>
  <c r="D53" i="211"/>
  <c r="C53" i="211"/>
  <c r="B53" i="211"/>
  <c r="D52" i="211"/>
  <c r="C52" i="211"/>
  <c r="B52" i="211"/>
  <c r="D51" i="211"/>
  <c r="C51" i="211"/>
  <c r="B51" i="211"/>
  <c r="D50" i="211"/>
  <c r="B50" i="211"/>
  <c r="D49" i="211"/>
  <c r="B49" i="211"/>
  <c r="D48" i="211"/>
  <c r="C48" i="211"/>
  <c r="B48" i="211"/>
  <c r="D47" i="211"/>
  <c r="C47" i="211"/>
  <c r="B47" i="211"/>
  <c r="D46" i="211"/>
  <c r="C46" i="211"/>
  <c r="B46" i="211"/>
  <c r="D45" i="211"/>
  <c r="B45" i="211"/>
  <c r="D44" i="211"/>
  <c r="B44" i="211"/>
  <c r="D43" i="211"/>
  <c r="C43" i="211"/>
  <c r="B43" i="211"/>
  <c r="D42" i="211"/>
  <c r="B42" i="211"/>
  <c r="D41" i="211"/>
  <c r="B41" i="211"/>
  <c r="D40" i="211"/>
  <c r="C40" i="211"/>
  <c r="B40" i="211"/>
  <c r="D39" i="211"/>
  <c r="B39" i="211"/>
  <c r="D38" i="211"/>
  <c r="B38" i="211"/>
  <c r="D37" i="211"/>
  <c r="C37" i="211"/>
  <c r="B37" i="211"/>
  <c r="D36" i="211"/>
  <c r="C36" i="211"/>
  <c r="B36" i="211"/>
  <c r="D35" i="211"/>
  <c r="C35" i="211"/>
  <c r="B35" i="211"/>
  <c r="D34" i="211"/>
  <c r="B34" i="211"/>
  <c r="D33" i="211"/>
  <c r="B33" i="211"/>
  <c r="D32" i="211"/>
  <c r="C32" i="211"/>
  <c r="B32" i="211"/>
  <c r="D31" i="211"/>
  <c r="C31" i="211"/>
  <c r="B31" i="211"/>
  <c r="D30" i="211"/>
  <c r="C30" i="211"/>
  <c r="B30" i="211"/>
  <c r="D29" i="211"/>
  <c r="C29" i="211"/>
  <c r="B29" i="211"/>
  <c r="D28" i="211"/>
  <c r="B28" i="211"/>
  <c r="D27" i="211"/>
  <c r="B27" i="211"/>
  <c r="D26" i="211"/>
  <c r="C26" i="211"/>
  <c r="B26" i="211"/>
  <c r="D25" i="211"/>
  <c r="C25" i="211"/>
  <c r="B25" i="211"/>
  <c r="D24" i="211"/>
  <c r="C24" i="211"/>
  <c r="B24" i="211"/>
  <c r="D23" i="211"/>
  <c r="C23" i="211"/>
  <c r="B23" i="211"/>
  <c r="D22" i="211"/>
  <c r="B22" i="211"/>
  <c r="D21" i="211"/>
  <c r="C21" i="211"/>
  <c r="B21" i="211"/>
  <c r="D20" i="211"/>
  <c r="C20" i="211"/>
  <c r="B20" i="211"/>
  <c r="D19" i="211"/>
  <c r="C19" i="211"/>
  <c r="B19" i="211"/>
  <c r="D18" i="211"/>
  <c r="C18" i="211"/>
  <c r="B18" i="211"/>
  <c r="D17" i="211"/>
  <c r="C17" i="211"/>
  <c r="B17" i="211"/>
  <c r="D16" i="211"/>
  <c r="B16" i="211"/>
  <c r="D15" i="211"/>
  <c r="B15" i="211"/>
  <c r="D14" i="211"/>
  <c r="C14" i="211"/>
  <c r="B14" i="211"/>
  <c r="D13" i="211"/>
  <c r="C13" i="211"/>
  <c r="B13" i="211"/>
  <c r="D12" i="211"/>
  <c r="C12" i="211"/>
  <c r="B12" i="211"/>
  <c r="D11" i="211"/>
  <c r="C11" i="211"/>
  <c r="B11" i="211"/>
  <c r="D10" i="211"/>
  <c r="C10" i="211"/>
  <c r="B10" i="211"/>
  <c r="D9" i="211"/>
  <c r="C9" i="211"/>
  <c r="B9" i="211"/>
  <c r="D8" i="211"/>
  <c r="C8" i="211"/>
  <c r="B8" i="211"/>
  <c r="D7" i="211"/>
  <c r="C7" i="211"/>
  <c r="B7" i="211"/>
  <c r="F20" i="248" l="1"/>
  <c r="G20" i="248" s="1"/>
  <c r="F20" i="247"/>
  <c r="G20" i="247" s="1"/>
  <c r="F20" i="211"/>
  <c r="F20" i="214"/>
  <c r="K12" i="85"/>
  <c r="K13" i="205" l="1"/>
  <c r="K13" i="113"/>
  <c r="K13" i="112"/>
  <c r="J23" i="208" l="1"/>
  <c r="B23" i="208"/>
  <c r="N8" i="208"/>
  <c r="N7" i="208"/>
  <c r="M7" i="208"/>
  <c r="C7" i="208"/>
  <c r="L43" i="208"/>
  <c r="K43" i="208"/>
  <c r="B43" i="208"/>
  <c r="K42" i="208"/>
  <c r="N42" i="208" s="1"/>
  <c r="B42" i="208"/>
  <c r="N37" i="208"/>
  <c r="J26" i="208"/>
  <c r="B26" i="208"/>
  <c r="J25" i="208"/>
  <c r="B25" i="208"/>
  <c r="J24" i="208"/>
  <c r="B24" i="208"/>
  <c r="C6" i="208"/>
  <c r="J23" i="206"/>
  <c r="B23" i="206"/>
  <c r="C7" i="206"/>
  <c r="L43" i="206"/>
  <c r="K43" i="206"/>
  <c r="I43" i="206" s="1"/>
  <c r="B43" i="206"/>
  <c r="K42" i="206"/>
  <c r="N42" i="206" s="1"/>
  <c r="B42" i="206"/>
  <c r="N37" i="206"/>
  <c r="J26" i="206"/>
  <c r="B26" i="206"/>
  <c r="J25" i="206"/>
  <c r="B25" i="206"/>
  <c r="J24" i="206"/>
  <c r="B24" i="206"/>
  <c r="C6" i="206"/>
  <c r="B23" i="117"/>
  <c r="J23" i="205"/>
  <c r="B23" i="205"/>
  <c r="C7" i="205"/>
  <c r="N8" i="205"/>
  <c r="N7" i="205"/>
  <c r="M7" i="205"/>
  <c r="L42" i="205"/>
  <c r="K42" i="205"/>
  <c r="I42" i="205" s="1"/>
  <c r="B42" i="205"/>
  <c r="I41" i="205"/>
  <c r="N36" i="205"/>
  <c r="N13" i="205"/>
  <c r="C6" i="205"/>
  <c r="N43" i="208" l="1"/>
  <c r="N42" i="205"/>
  <c r="N43" i="206"/>
  <c r="N44" i="205"/>
  <c r="N16" i="205" s="1"/>
  <c r="N18" i="205" s="1"/>
  <c r="I42" i="206"/>
  <c r="I43" i="208"/>
  <c r="N45" i="208"/>
  <c r="N16" i="208" s="1"/>
  <c r="N18" i="208" s="1"/>
  <c r="I42" i="208"/>
  <c r="N45" i="206" l="1"/>
  <c r="N16" i="206" s="1"/>
  <c r="N18" i="206" s="1"/>
  <c r="AH20" i="214" l="1"/>
  <c r="AH40" i="214"/>
  <c r="AH78" i="214"/>
  <c r="AH21" i="214"/>
  <c r="AH41" i="214"/>
  <c r="AH79" i="214"/>
  <c r="AH32" i="214"/>
  <c r="AH69" i="214"/>
  <c r="AH33" i="214"/>
  <c r="AH70" i="214"/>
  <c r="AH37" i="214"/>
  <c r="AH80" i="214"/>
  <c r="AH48" i="214"/>
  <c r="AH14" i="214"/>
  <c r="AH49" i="214"/>
  <c r="AH26" i="214"/>
  <c r="AH90" i="214"/>
  <c r="AH98" i="214"/>
  <c r="AH15" i="214"/>
  <c r="AH89" i="214"/>
  <c r="AH27" i="214"/>
  <c r="AH43" i="214"/>
  <c r="AH44" i="214"/>
  <c r="AH38" i="214"/>
  <c r="AH100" i="214"/>
  <c r="AH17" i="214"/>
  <c r="AH93" i="214"/>
  <c r="AH19" i="214"/>
  <c r="AH31" i="214"/>
  <c r="AH55" i="214"/>
  <c r="AH58" i="214"/>
  <c r="AH59" i="214"/>
  <c r="AH61" i="214"/>
  <c r="AH53" i="214"/>
  <c r="AH66" i="214"/>
  <c r="AH67" i="214"/>
  <c r="AH68" i="214"/>
  <c r="AH45" i="214"/>
  <c r="AH11" i="214"/>
  <c r="AH54" i="214"/>
  <c r="AH56" i="214"/>
  <c r="AH57" i="214"/>
  <c r="AH97" i="214"/>
  <c r="AH60" i="214"/>
  <c r="AH63" i="214"/>
  <c r="AH28" i="214"/>
  <c r="AH23" i="214"/>
  <c r="AH47" i="214"/>
  <c r="AH96" i="214"/>
  <c r="AH64" i="214"/>
  <c r="AH65" i="214"/>
  <c r="X20" i="214"/>
  <c r="X40" i="214"/>
  <c r="X78" i="214"/>
  <c r="X21" i="214"/>
  <c r="X41" i="214"/>
  <c r="X79" i="214"/>
  <c r="X14" i="214"/>
  <c r="X43" i="214"/>
  <c r="X90" i="214"/>
  <c r="X15" i="214"/>
  <c r="X44" i="214"/>
  <c r="X98" i="214"/>
  <c r="X26" i="214"/>
  <c r="X48" i="214"/>
  <c r="X49" i="214"/>
  <c r="X32" i="214"/>
  <c r="X69" i="214"/>
  <c r="X27" i="214"/>
  <c r="X89" i="214"/>
  <c r="X70" i="214"/>
  <c r="X80" i="214"/>
  <c r="X38" i="214"/>
  <c r="X37" i="214"/>
  <c r="X33" i="214"/>
  <c r="X45" i="214"/>
  <c r="X56" i="214"/>
  <c r="X68" i="214"/>
  <c r="X29" i="214"/>
  <c r="X23" i="214"/>
  <c r="X47" i="214"/>
  <c r="X96" i="214"/>
  <c r="X31" i="214"/>
  <c r="X100" i="214"/>
  <c r="X57" i="214"/>
  <c r="X63" i="214"/>
  <c r="X12" i="214"/>
  <c r="X59" i="214"/>
  <c r="X58" i="214"/>
  <c r="X65" i="214"/>
  <c r="X64" i="214"/>
  <c r="X67" i="214"/>
  <c r="X19" i="214"/>
  <c r="X66" i="214"/>
  <c r="X60" i="214"/>
  <c r="X97" i="214"/>
  <c r="AG20" i="214"/>
  <c r="AG40" i="214"/>
  <c r="AG78" i="214"/>
  <c r="AG21" i="214"/>
  <c r="AG41" i="214"/>
  <c r="AG79" i="214"/>
  <c r="AG26" i="214"/>
  <c r="AG48" i="214"/>
  <c r="AG27" i="214"/>
  <c r="AG49" i="214"/>
  <c r="AG32" i="214"/>
  <c r="AG69" i="214"/>
  <c r="AG37" i="214"/>
  <c r="AG98" i="214"/>
  <c r="AG38" i="214"/>
  <c r="AG43" i="214"/>
  <c r="AG44" i="214"/>
  <c r="AG70" i="214"/>
  <c r="AG15" i="214"/>
  <c r="AG33" i="214"/>
  <c r="AG90" i="214"/>
  <c r="AG80" i="214"/>
  <c r="AG89" i="214"/>
  <c r="AG14" i="214"/>
  <c r="AG12" i="214"/>
  <c r="AG28" i="214"/>
  <c r="AG19" i="214"/>
  <c r="AG31" i="214"/>
  <c r="AG97" i="214"/>
  <c r="AG59" i="214"/>
  <c r="AG64" i="214"/>
  <c r="AG100" i="214"/>
  <c r="AG46" i="214"/>
  <c r="AG25" i="214"/>
  <c r="AG56" i="214"/>
  <c r="AG62" i="214"/>
  <c r="AG96" i="214"/>
  <c r="AG67" i="214"/>
  <c r="AG68" i="214"/>
  <c r="AG17" i="214"/>
  <c r="AG55" i="214"/>
  <c r="AG23" i="214"/>
  <c r="AG66" i="214"/>
  <c r="AG60" i="214"/>
  <c r="AG54" i="214"/>
  <c r="AG58" i="214"/>
  <c r="AG63" i="214"/>
  <c r="AI20" i="214"/>
  <c r="AI40" i="214"/>
  <c r="AI78" i="214"/>
  <c r="AI21" i="214"/>
  <c r="AI41" i="214"/>
  <c r="AI79" i="214"/>
  <c r="AI37" i="214"/>
  <c r="AI80" i="214"/>
  <c r="AI38" i="214"/>
  <c r="AI89" i="214"/>
  <c r="AI14" i="214"/>
  <c r="AI43" i="214"/>
  <c r="AI90" i="214"/>
  <c r="AI27" i="214"/>
  <c r="AI98" i="214"/>
  <c r="AI32" i="214"/>
  <c r="AI48" i="214"/>
  <c r="AI33" i="214"/>
  <c r="AI44" i="214"/>
  <c r="AI26" i="214"/>
  <c r="AI49" i="214"/>
  <c r="AI69" i="214"/>
  <c r="AI70" i="214"/>
  <c r="AI15" i="214"/>
  <c r="AI18" i="214"/>
  <c r="AI19" i="214"/>
  <c r="AI88" i="214"/>
  <c r="AI100" i="214"/>
  <c r="AI94" i="214"/>
  <c r="AI29" i="214"/>
  <c r="AI95" i="214"/>
  <c r="AI54" i="214"/>
  <c r="AI61" i="214"/>
  <c r="AI96" i="214"/>
  <c r="AI59" i="214"/>
  <c r="AI65" i="214"/>
  <c r="AI11" i="214"/>
  <c r="AI67" i="214"/>
  <c r="AI53" i="214"/>
  <c r="AI56" i="214"/>
  <c r="AI46" i="214"/>
  <c r="AI62" i="214"/>
  <c r="AI64" i="214"/>
  <c r="AI23" i="214"/>
  <c r="AI25" i="214"/>
  <c r="AI57" i="214"/>
  <c r="Z20" i="214"/>
  <c r="Z40" i="214"/>
  <c r="Z78" i="214"/>
  <c r="Z21" i="214"/>
  <c r="Z41" i="214"/>
  <c r="Z79" i="214"/>
  <c r="Z32" i="214"/>
  <c r="Z69" i="214"/>
  <c r="Z33" i="214"/>
  <c r="Z70" i="214"/>
  <c r="Z37" i="214"/>
  <c r="Z80" i="214"/>
  <c r="Z43" i="214"/>
  <c r="Z14" i="214"/>
  <c r="Z44" i="214"/>
  <c r="Z49" i="214"/>
  <c r="Z89" i="214"/>
  <c r="Z48" i="214"/>
  <c r="Z15" i="214"/>
  <c r="Z90" i="214"/>
  <c r="Z98" i="214"/>
  <c r="Z26" i="214"/>
  <c r="Z27" i="214"/>
  <c r="Z38" i="214"/>
  <c r="Z45" i="214"/>
  <c r="Z31" i="214"/>
  <c r="Z88" i="214"/>
  <c r="Z55" i="214"/>
  <c r="Z59" i="214"/>
  <c r="Z61" i="214"/>
  <c r="Z100" i="214"/>
  <c r="Z56" i="214"/>
  <c r="Z65" i="214"/>
  <c r="Z67" i="214"/>
  <c r="Z23" i="214"/>
  <c r="Z97" i="214"/>
  <c r="Z19" i="214"/>
  <c r="Z53" i="214"/>
  <c r="Z93" i="214"/>
  <c r="Z28" i="214"/>
  <c r="Z60" i="214"/>
  <c r="Z12" i="214"/>
  <c r="Z62" i="214"/>
  <c r="Z63" i="214"/>
  <c r="Z57" i="214"/>
  <c r="Z54" i="214"/>
  <c r="Z64" i="214"/>
  <c r="Z68" i="214"/>
  <c r="Z95" i="214"/>
  <c r="Z11" i="214"/>
  <c r="AA20" i="214"/>
  <c r="AA40" i="214"/>
  <c r="AA78" i="214"/>
  <c r="AA21" i="214"/>
  <c r="AA41" i="214"/>
  <c r="AA79" i="214"/>
  <c r="AA37" i="214"/>
  <c r="AA80" i="214"/>
  <c r="AA38" i="214"/>
  <c r="AA89" i="214"/>
  <c r="AA14" i="214"/>
  <c r="AA43" i="214"/>
  <c r="AA90" i="214"/>
  <c r="AA15" i="214"/>
  <c r="AA69" i="214"/>
  <c r="AA33" i="214"/>
  <c r="AA26" i="214"/>
  <c r="AA70" i="214"/>
  <c r="AA27" i="214"/>
  <c r="AA98" i="214"/>
  <c r="AA32" i="214"/>
  <c r="AA49" i="214"/>
  <c r="AA44" i="214"/>
  <c r="AA48" i="214"/>
  <c r="AA46" i="214"/>
  <c r="AA12" i="214"/>
  <c r="AA23" i="214"/>
  <c r="AA53" i="214"/>
  <c r="AA19" i="214"/>
  <c r="AA11" i="214"/>
  <c r="AA56" i="214"/>
  <c r="AA28" i="214"/>
  <c r="AA58" i="214"/>
  <c r="AA67" i="214"/>
  <c r="AA13" i="214"/>
  <c r="AA66" i="214"/>
  <c r="AA64" i="214"/>
  <c r="AA61" i="214"/>
  <c r="AA59" i="214"/>
  <c r="AA97" i="214"/>
  <c r="AA94" i="214"/>
  <c r="AA60" i="214"/>
  <c r="AA17" i="214"/>
  <c r="AA55" i="214"/>
  <c r="AA100" i="214"/>
  <c r="AA25" i="214"/>
  <c r="AA63" i="214"/>
  <c r="AA31" i="214"/>
  <c r="AA68" i="214"/>
  <c r="AA95" i="214"/>
  <c r="AB20" i="214"/>
  <c r="AB40" i="214"/>
  <c r="AB78" i="214"/>
  <c r="AB21" i="214"/>
  <c r="AB41" i="214"/>
  <c r="AB79" i="214"/>
  <c r="AB14" i="214"/>
  <c r="AB43" i="214"/>
  <c r="AB90" i="214"/>
  <c r="AB15" i="214"/>
  <c r="AB44" i="214"/>
  <c r="AB98" i="214"/>
  <c r="AB26" i="214"/>
  <c r="AB48" i="214"/>
  <c r="AB33" i="214"/>
  <c r="AB37" i="214"/>
  <c r="AB49" i="214"/>
  <c r="AB69" i="214"/>
  <c r="AB38" i="214"/>
  <c r="AB80" i="214"/>
  <c r="AB89" i="214"/>
  <c r="AB70" i="214"/>
  <c r="AB27" i="214"/>
  <c r="AB32" i="214"/>
  <c r="AB17" i="214"/>
  <c r="AB28" i="214"/>
  <c r="AB54" i="214"/>
  <c r="AB65" i="214"/>
  <c r="AB45" i="214"/>
  <c r="AB19" i="214"/>
  <c r="AB31" i="214"/>
  <c r="AB62" i="214"/>
  <c r="AB94" i="214"/>
  <c r="AB60" i="214"/>
  <c r="AB12" i="214"/>
  <c r="AB63" i="214"/>
  <c r="AB66" i="214"/>
  <c r="AB88" i="214"/>
  <c r="AB47" i="214"/>
  <c r="AB64" i="214"/>
  <c r="AB68" i="214"/>
  <c r="AB56" i="214"/>
  <c r="AB57" i="214"/>
  <c r="AB58" i="214"/>
  <c r="AB100" i="214"/>
  <c r="AB67" i="214"/>
  <c r="AB55" i="214"/>
  <c r="AB59" i="214"/>
  <c r="AB97" i="214"/>
  <c r="AB23" i="214"/>
  <c r="AB96" i="214"/>
  <c r="Y20" i="214"/>
  <c r="Y40" i="214"/>
  <c r="Y78" i="214"/>
  <c r="Y21" i="214"/>
  <c r="Y41" i="214"/>
  <c r="Y79" i="214"/>
  <c r="Y26" i="214"/>
  <c r="Y48" i="214"/>
  <c r="Y27" i="214"/>
  <c r="Y49" i="214"/>
  <c r="Y32" i="214"/>
  <c r="Y69" i="214"/>
  <c r="Y15" i="214"/>
  <c r="Y89" i="214"/>
  <c r="Y33" i="214"/>
  <c r="Y90" i="214"/>
  <c r="Y37" i="214"/>
  <c r="Y98" i="214"/>
  <c r="Y38" i="214"/>
  <c r="Y43" i="214"/>
  <c r="Y44" i="214"/>
  <c r="Y14" i="214"/>
  <c r="Y70" i="214"/>
  <c r="Y80" i="214"/>
  <c r="Y64" i="214"/>
  <c r="Y100" i="214"/>
  <c r="Y12" i="214"/>
  <c r="Y23" i="214"/>
  <c r="Y95" i="214"/>
  <c r="Y96" i="214"/>
  <c r="Y19" i="214"/>
  <c r="Y68" i="214"/>
  <c r="Y31" i="214"/>
  <c r="Y46" i="214"/>
  <c r="Y67" i="214"/>
  <c r="Y56" i="214"/>
  <c r="Y60" i="214"/>
  <c r="Y25" i="214"/>
  <c r="Y88" i="214"/>
  <c r="Y29" i="214"/>
  <c r="AC20" i="214"/>
  <c r="AC40" i="214"/>
  <c r="AC78" i="214"/>
  <c r="AC21" i="214"/>
  <c r="AC41" i="214"/>
  <c r="AC79" i="214"/>
  <c r="AC26" i="214"/>
  <c r="AC48" i="214"/>
  <c r="AC27" i="214"/>
  <c r="AC49" i="214"/>
  <c r="AC32" i="214"/>
  <c r="AC69" i="214"/>
  <c r="AC44" i="214"/>
  <c r="AC33" i="214"/>
  <c r="AC70" i="214"/>
  <c r="AC15" i="214"/>
  <c r="AC14" i="214"/>
  <c r="AC80" i="214"/>
  <c r="AC89" i="214"/>
  <c r="AC90" i="214"/>
  <c r="AC43" i="214"/>
  <c r="AC37" i="214"/>
  <c r="AC38" i="214"/>
  <c r="AC98" i="214"/>
  <c r="AC96" i="214"/>
  <c r="AC17" i="214"/>
  <c r="AC28" i="214"/>
  <c r="AC25" i="214"/>
  <c r="AC60" i="214"/>
  <c r="AC67" i="214"/>
  <c r="AC97" i="214"/>
  <c r="AC18" i="214"/>
  <c r="AC13" i="214"/>
  <c r="AC47" i="214"/>
  <c r="AC63" i="214"/>
  <c r="AC45" i="214"/>
  <c r="AC55" i="214"/>
  <c r="AC23" i="214"/>
  <c r="AC64" i="214"/>
  <c r="AC100" i="214"/>
  <c r="AC12" i="214"/>
  <c r="AC58" i="214"/>
  <c r="AC57" i="214"/>
  <c r="AC19" i="214"/>
  <c r="AC46" i="214"/>
  <c r="AC59" i="214"/>
  <c r="AC31" i="214"/>
  <c r="AC56" i="214"/>
  <c r="AC65" i="214"/>
  <c r="AC66" i="214"/>
  <c r="AC68" i="214"/>
  <c r="AD20" i="214"/>
  <c r="AD40" i="214"/>
  <c r="AD78" i="214"/>
  <c r="AD21" i="214"/>
  <c r="AD41" i="214"/>
  <c r="AD79" i="214"/>
  <c r="AD32" i="214"/>
  <c r="AD69" i="214"/>
  <c r="AD33" i="214"/>
  <c r="AD70" i="214"/>
  <c r="AD37" i="214"/>
  <c r="AD80" i="214"/>
  <c r="AD26" i="214"/>
  <c r="AD90" i="214"/>
  <c r="AD27" i="214"/>
  <c r="AD98" i="214"/>
  <c r="AD44" i="214"/>
  <c r="AD38" i="214"/>
  <c r="AD43" i="214"/>
  <c r="AD89" i="214"/>
  <c r="AD15" i="214"/>
  <c r="AD48" i="214"/>
  <c r="AD14" i="214"/>
  <c r="AD49" i="214"/>
  <c r="AD67" i="214"/>
  <c r="AD97" i="214"/>
  <c r="AD96" i="214"/>
  <c r="AD57" i="214"/>
  <c r="AD60" i="214"/>
  <c r="AD56" i="214"/>
  <c r="AD31" i="214"/>
  <c r="AD46" i="214"/>
  <c r="AD47" i="214"/>
  <c r="AD58" i="214"/>
  <c r="AD68" i="214"/>
  <c r="AD17" i="214"/>
  <c r="AD100" i="214"/>
  <c r="AD23" i="214"/>
  <c r="AD12" i="214"/>
  <c r="AD64" i="214"/>
  <c r="AD88" i="214"/>
  <c r="AD65" i="214"/>
  <c r="AD19" i="214"/>
  <c r="AD28" i="214"/>
  <c r="AD54" i="214"/>
  <c r="AD59" i="214"/>
  <c r="AD66" i="214"/>
  <c r="AE20" i="214"/>
  <c r="AE40" i="214"/>
  <c r="AE78" i="214"/>
  <c r="AE21" i="214"/>
  <c r="AE41" i="214"/>
  <c r="AE79" i="214"/>
  <c r="AE37" i="214"/>
  <c r="AE80" i="214"/>
  <c r="AE38" i="214"/>
  <c r="AE89" i="214"/>
  <c r="AE14" i="214"/>
  <c r="AE43" i="214"/>
  <c r="AE90" i="214"/>
  <c r="AE44" i="214"/>
  <c r="AE48" i="214"/>
  <c r="AE69" i="214"/>
  <c r="AE26" i="214"/>
  <c r="AE49" i="214"/>
  <c r="AE15" i="214"/>
  <c r="AE70" i="214"/>
  <c r="AE27" i="214"/>
  <c r="AE32" i="214"/>
  <c r="AE98" i="214"/>
  <c r="AE33" i="214"/>
  <c r="AE18" i="214"/>
  <c r="AE11" i="214"/>
  <c r="AE81" i="214"/>
  <c r="AE54" i="214"/>
  <c r="AE19" i="214"/>
  <c r="AE82" i="214"/>
  <c r="AE23" i="214"/>
  <c r="AE46" i="214"/>
  <c r="AE94" i="214"/>
  <c r="AE84" i="214"/>
  <c r="AE52" i="214"/>
  <c r="AE63" i="214"/>
  <c r="AE96" i="214"/>
  <c r="AE97" i="214"/>
  <c r="AE51" i="214"/>
  <c r="AE64" i="214"/>
  <c r="AE66" i="214"/>
  <c r="AE59" i="214"/>
  <c r="AE53" i="214"/>
  <c r="AE60" i="214"/>
  <c r="AE100" i="214"/>
  <c r="AE62" i="214"/>
  <c r="AE55" i="214"/>
  <c r="AE61" i="214"/>
  <c r="AE83" i="214"/>
  <c r="AE65" i="214"/>
  <c r="AE28" i="214"/>
  <c r="AE50" i="214"/>
  <c r="AE86" i="214"/>
  <c r="AE56" i="214"/>
  <c r="AE57" i="214"/>
  <c r="AE58" i="214"/>
  <c r="AE85" i="214"/>
  <c r="AE67" i="214"/>
  <c r="AE68" i="214"/>
  <c r="AE87" i="214"/>
  <c r="AE17" i="214"/>
  <c r="W20" i="214"/>
  <c r="W40" i="214"/>
  <c r="W78" i="214"/>
  <c r="W21" i="214"/>
  <c r="W41" i="214"/>
  <c r="W79" i="214"/>
  <c r="W37" i="214"/>
  <c r="W80" i="214"/>
  <c r="W38" i="214"/>
  <c r="W89" i="214"/>
  <c r="W14" i="214"/>
  <c r="W43" i="214"/>
  <c r="W90" i="214"/>
  <c r="W32" i="214"/>
  <c r="W48" i="214"/>
  <c r="W33" i="214"/>
  <c r="W44" i="214"/>
  <c r="W49" i="214"/>
  <c r="W15" i="214"/>
  <c r="W69" i="214"/>
  <c r="W70" i="214"/>
  <c r="W98" i="214"/>
  <c r="W26" i="214"/>
  <c r="W27" i="214"/>
  <c r="W65" i="214"/>
  <c r="W94" i="214"/>
  <c r="W31" i="214"/>
  <c r="W46" i="214"/>
  <c r="W88" i="214"/>
  <c r="W58" i="214"/>
  <c r="W19" i="214"/>
  <c r="W17" i="214"/>
  <c r="W54" i="214"/>
  <c r="W59" i="214"/>
  <c r="W60" i="214"/>
  <c r="W66" i="214"/>
  <c r="W97" i="214"/>
  <c r="W29" i="214"/>
  <c r="W96" i="214"/>
  <c r="W55" i="214"/>
  <c r="W68" i="214"/>
  <c r="W100" i="214"/>
  <c r="W12" i="214"/>
  <c r="W64" i="214"/>
  <c r="W25" i="214"/>
  <c r="W67" i="214"/>
  <c r="W62" i="214"/>
  <c r="W63" i="214"/>
  <c r="W56" i="214"/>
  <c r="W57" i="214"/>
  <c r="W23" i="214"/>
  <c r="AF20" i="214"/>
  <c r="AF40" i="214"/>
  <c r="AF78" i="214"/>
  <c r="AF21" i="214"/>
  <c r="AF41" i="214"/>
  <c r="AF79" i="214"/>
  <c r="AF14" i="214"/>
  <c r="AF43" i="214"/>
  <c r="AF90" i="214"/>
  <c r="AF15" i="214"/>
  <c r="AF44" i="214"/>
  <c r="AF98" i="214"/>
  <c r="AF26" i="214"/>
  <c r="AF48" i="214"/>
  <c r="AF70" i="214"/>
  <c r="AF37" i="214"/>
  <c r="AF27" i="214"/>
  <c r="AF80" i="214"/>
  <c r="AF33" i="214"/>
  <c r="AF32" i="214"/>
  <c r="AF89" i="214"/>
  <c r="AF69" i="214"/>
  <c r="AF38" i="214"/>
  <c r="AF49" i="214"/>
  <c r="AF31" i="214"/>
  <c r="AF97" i="214"/>
  <c r="AF28" i="214"/>
  <c r="AF46" i="214"/>
  <c r="AF58" i="214"/>
  <c r="AF60" i="214"/>
  <c r="AF100" i="214"/>
  <c r="AF17" i="214"/>
  <c r="AF19" i="214"/>
  <c r="AF23" i="214"/>
  <c r="AF68" i="214"/>
  <c r="AF66" i="214"/>
  <c r="AF95" i="214"/>
  <c r="AF59" i="214"/>
  <c r="AF54" i="214"/>
  <c r="AF25" i="214"/>
  <c r="AF56" i="214"/>
  <c r="AF62" i="214"/>
  <c r="AF63" i="214"/>
  <c r="AF55" i="214"/>
  <c r="AF64" i="214"/>
  <c r="AF67" i="214"/>
  <c r="AF12" i="214"/>
  <c r="U20" i="214" l="1"/>
  <c r="U40" i="214"/>
  <c r="U78" i="214"/>
  <c r="U21" i="214"/>
  <c r="U41" i="214"/>
  <c r="U79" i="214"/>
  <c r="U26" i="214"/>
  <c r="U48" i="214"/>
  <c r="U27" i="214"/>
  <c r="U49" i="214"/>
  <c r="U32" i="214"/>
  <c r="U69" i="214"/>
  <c r="U38" i="214"/>
  <c r="U43" i="214"/>
  <c r="U70" i="214"/>
  <c r="U14" i="214"/>
  <c r="U44" i="214"/>
  <c r="U80" i="214"/>
  <c r="U33" i="214"/>
  <c r="U89" i="214"/>
  <c r="U98" i="214"/>
  <c r="U15" i="214"/>
  <c r="U37" i="214"/>
  <c r="U90" i="214"/>
  <c r="U100" i="214"/>
  <c r="U47" i="214"/>
  <c r="U96" i="214"/>
  <c r="U97" i="214"/>
  <c r="U67" i="214"/>
  <c r="U23" i="214"/>
  <c r="U19" i="214"/>
  <c r="U57" i="214"/>
  <c r="U64" i="214"/>
  <c r="U66" i="214"/>
  <c r="U17" i="214"/>
  <c r="U28" i="214"/>
  <c r="U68" i="214"/>
  <c r="U12" i="214"/>
  <c r="U56" i="214"/>
  <c r="U62" i="214"/>
  <c r="U46" i="214"/>
  <c r="U65" i="214"/>
  <c r="U59" i="214"/>
  <c r="U94" i="214"/>
  <c r="U88" i="214"/>
  <c r="U53" i="214"/>
  <c r="U58" i="214"/>
  <c r="U60" i="214"/>
  <c r="U31" i="214"/>
  <c r="U61" i="214"/>
  <c r="U54" i="214"/>
  <c r="T20" i="214"/>
  <c r="T40" i="214"/>
  <c r="T78" i="214"/>
  <c r="T21" i="214"/>
  <c r="T41" i="214"/>
  <c r="T79" i="214"/>
  <c r="T14" i="214"/>
  <c r="T43" i="214"/>
  <c r="T90" i="214"/>
  <c r="T15" i="214"/>
  <c r="T44" i="214"/>
  <c r="T98" i="214"/>
  <c r="T26" i="214"/>
  <c r="T27" i="214"/>
  <c r="T70" i="214"/>
  <c r="T38" i="214"/>
  <c r="T32" i="214"/>
  <c r="T80" i="214"/>
  <c r="T33" i="214"/>
  <c r="T89" i="214"/>
  <c r="T37" i="214"/>
  <c r="T48" i="214"/>
  <c r="T49" i="214"/>
  <c r="T69" i="214"/>
  <c r="T64" i="214"/>
  <c r="T96" i="214"/>
  <c r="T97" i="214"/>
  <c r="T100" i="214"/>
  <c r="T23" i="214"/>
  <c r="T60" i="214"/>
  <c r="T11" i="214"/>
  <c r="T46" i="214"/>
  <c r="T47" i="214"/>
  <c r="T68" i="214"/>
  <c r="T57" i="214"/>
  <c r="T58" i="214"/>
  <c r="T56" i="214"/>
  <c r="T25" i="214"/>
  <c r="T61" i="214"/>
  <c r="T17" i="214"/>
  <c r="T65" i="214"/>
  <c r="T28" i="214"/>
  <c r="T19" i="214"/>
  <c r="T66" i="214"/>
  <c r="T67" i="214"/>
  <c r="T31" i="214"/>
  <c r="T53" i="214"/>
  <c r="T59" i="214"/>
  <c r="O15" i="214"/>
  <c r="O38" i="214"/>
  <c r="O70" i="214"/>
  <c r="O20" i="214"/>
  <c r="O40" i="214"/>
  <c r="O78" i="214"/>
  <c r="O33" i="214"/>
  <c r="O79" i="214"/>
  <c r="O37" i="214"/>
  <c r="O80" i="214"/>
  <c r="O43" i="214"/>
  <c r="O44" i="214"/>
  <c r="O49" i="214"/>
  <c r="O14" i="214"/>
  <c r="O48" i="214"/>
  <c r="O21" i="214"/>
  <c r="O26" i="214"/>
  <c r="O41" i="214"/>
  <c r="O27" i="214"/>
  <c r="O89" i="214"/>
  <c r="O98" i="214"/>
  <c r="O32" i="214"/>
  <c r="O69" i="214"/>
  <c r="O90" i="214"/>
  <c r="O55" i="214"/>
  <c r="O100" i="214"/>
  <c r="O66" i="214"/>
  <c r="O85" i="214"/>
  <c r="O47" i="214"/>
  <c r="O95" i="214"/>
  <c r="O19" i="214"/>
  <c r="O62" i="214"/>
  <c r="O97" i="214"/>
  <c r="O84" i="214"/>
  <c r="O28" i="214"/>
  <c r="O45" i="214"/>
  <c r="O35" i="214"/>
  <c r="O53" i="214"/>
  <c r="O67" i="214"/>
  <c r="O73" i="214"/>
  <c r="O61" i="214"/>
  <c r="O64" i="214"/>
  <c r="O56" i="214"/>
  <c r="O52" i="214"/>
  <c r="O51" i="214"/>
  <c r="O60" i="214"/>
  <c r="O71" i="214"/>
  <c r="O63" i="214"/>
  <c r="O74" i="214"/>
  <c r="O39" i="214"/>
  <c r="O58" i="214"/>
  <c r="O10" i="214"/>
  <c r="O65" i="214"/>
  <c r="O68" i="214"/>
  <c r="O18" i="214"/>
  <c r="O72" i="214"/>
  <c r="O57" i="214"/>
  <c r="O23" i="214"/>
  <c r="O54" i="214"/>
  <c r="O75" i="214"/>
  <c r="O46" i="214"/>
  <c r="O12" i="214"/>
  <c r="O82" i="214"/>
  <c r="O92" i="214"/>
  <c r="O93" i="214"/>
  <c r="O59" i="214"/>
  <c r="O77" i="214"/>
  <c r="L15" i="214"/>
  <c r="L38" i="214"/>
  <c r="L70" i="214"/>
  <c r="L20" i="214"/>
  <c r="L40" i="214"/>
  <c r="L78" i="214"/>
  <c r="L41" i="214"/>
  <c r="L89" i="214"/>
  <c r="L14" i="214"/>
  <c r="L43" i="214"/>
  <c r="L90" i="214"/>
  <c r="L37" i="214"/>
  <c r="L21" i="214"/>
  <c r="L44" i="214"/>
  <c r="L49" i="214"/>
  <c r="L48" i="214"/>
  <c r="L69" i="214"/>
  <c r="L79" i="214"/>
  <c r="L33" i="214"/>
  <c r="L80" i="214"/>
  <c r="L98" i="214"/>
  <c r="L26" i="214"/>
  <c r="L27" i="214"/>
  <c r="L32" i="214"/>
  <c r="L46" i="214"/>
  <c r="L53" i="214"/>
  <c r="L66" i="214"/>
  <c r="L19" i="214"/>
  <c r="L65" i="214"/>
  <c r="L96" i="214"/>
  <c r="L61" i="214"/>
  <c r="L100" i="214"/>
  <c r="L67" i="214"/>
  <c r="L58" i="214"/>
  <c r="L28" i="214"/>
  <c r="L57" i="214"/>
  <c r="L23" i="214"/>
  <c r="L54" i="214"/>
  <c r="L31" i="214"/>
  <c r="L12" i="214"/>
  <c r="L95" i="214"/>
  <c r="L59" i="214"/>
  <c r="L25" i="214"/>
  <c r="L63" i="214"/>
  <c r="L62" i="214"/>
  <c r="L55" i="214"/>
  <c r="Q20" i="214"/>
  <c r="Q40" i="214"/>
  <c r="Q78" i="214"/>
  <c r="Q21" i="214"/>
  <c r="Q41" i="214"/>
  <c r="Q79" i="214"/>
  <c r="Q26" i="214"/>
  <c r="Q48" i="214"/>
  <c r="Q27" i="214"/>
  <c r="Q49" i="214"/>
  <c r="Q15" i="214"/>
  <c r="Q70" i="214"/>
  <c r="Q98" i="214"/>
  <c r="Q32" i="214"/>
  <c r="Q80" i="214"/>
  <c r="Q90" i="214"/>
  <c r="Q38" i="214"/>
  <c r="Q33" i="214"/>
  <c r="Q89" i="214"/>
  <c r="Q37" i="214"/>
  <c r="Q44" i="214"/>
  <c r="Q69" i="214"/>
  <c r="Q43" i="214"/>
  <c r="Q14" i="214"/>
  <c r="Q17" i="214"/>
  <c r="Q23" i="214"/>
  <c r="Q31" i="214"/>
  <c r="Q100" i="214"/>
  <c r="Q67" i="214"/>
  <c r="Q61" i="214"/>
  <c r="Q64" i="214"/>
  <c r="Q57" i="214"/>
  <c r="Q59" i="214"/>
  <c r="Q28" i="214"/>
  <c r="Q56" i="214"/>
  <c r="Q97" i="214"/>
  <c r="Q96" i="214"/>
  <c r="Q62" i="214"/>
  <c r="Q88" i="214"/>
  <c r="Q46" i="214"/>
  <c r="Q65" i="214"/>
  <c r="Q68" i="214"/>
  <c r="Q94" i="214"/>
  <c r="Q58" i="214"/>
  <c r="Q12" i="214"/>
  <c r="Q19" i="214"/>
  <c r="Q66" i="214"/>
  <c r="Q54" i="214"/>
  <c r="Q60" i="214"/>
  <c r="Q53" i="214"/>
  <c r="S20" i="214"/>
  <c r="S40" i="214"/>
  <c r="S78" i="214"/>
  <c r="S21" i="214"/>
  <c r="S41" i="214"/>
  <c r="S79" i="214"/>
  <c r="S37" i="214"/>
  <c r="S80" i="214"/>
  <c r="S38" i="214"/>
  <c r="S89" i="214"/>
  <c r="S33" i="214"/>
  <c r="S98" i="214"/>
  <c r="S14" i="214"/>
  <c r="S43" i="214"/>
  <c r="S48" i="214"/>
  <c r="S15" i="214"/>
  <c r="S49" i="214"/>
  <c r="S44" i="214"/>
  <c r="S90" i="214"/>
  <c r="S27" i="214"/>
  <c r="S69" i="214"/>
  <c r="S26" i="214"/>
  <c r="S32" i="214"/>
  <c r="S70" i="214"/>
  <c r="S12" i="214"/>
  <c r="S96" i="214"/>
  <c r="S97" i="214"/>
  <c r="S46" i="214"/>
  <c r="S56" i="214"/>
  <c r="S67" i="214"/>
  <c r="S53" i="214"/>
  <c r="S65" i="214"/>
  <c r="S57" i="214"/>
  <c r="S19" i="214"/>
  <c r="S31" i="214"/>
  <c r="S100" i="214"/>
  <c r="S63" i="214"/>
  <c r="S64" i="214"/>
  <c r="S93" i="214"/>
  <c r="S58" i="214"/>
  <c r="S59" i="214"/>
  <c r="S60" i="214"/>
  <c r="S55" i="214"/>
  <c r="S23" i="214"/>
  <c r="S61" i="214"/>
  <c r="S66" i="214"/>
  <c r="S68" i="214"/>
  <c r="S28" i="214"/>
  <c r="V20" i="214"/>
  <c r="V40" i="214"/>
  <c r="V78" i="214"/>
  <c r="V21" i="214"/>
  <c r="V41" i="214"/>
  <c r="V79" i="214"/>
  <c r="V32" i="214"/>
  <c r="V69" i="214"/>
  <c r="V33" i="214"/>
  <c r="V70" i="214"/>
  <c r="V37" i="214"/>
  <c r="V80" i="214"/>
  <c r="V14" i="214"/>
  <c r="V49" i="214"/>
  <c r="V38" i="214"/>
  <c r="V15" i="214"/>
  <c r="V89" i="214"/>
  <c r="V27" i="214"/>
  <c r="V26" i="214"/>
  <c r="V90" i="214"/>
  <c r="V98" i="214"/>
  <c r="V44" i="214"/>
  <c r="V48" i="214"/>
  <c r="V43" i="214"/>
  <c r="V58" i="214"/>
  <c r="V19" i="214"/>
  <c r="V29" i="214"/>
  <c r="V66" i="214"/>
  <c r="V17" i="214"/>
  <c r="V23" i="214"/>
  <c r="V47" i="214"/>
  <c r="V100" i="214"/>
  <c r="V97" i="214"/>
  <c r="V12" i="214"/>
  <c r="V61" i="214"/>
  <c r="V31" i="214"/>
  <c r="V53" i="214"/>
  <c r="V62" i="214"/>
  <c r="V67" i="214"/>
  <c r="V68" i="214"/>
  <c r="V56" i="214"/>
  <c r="V18" i="214"/>
  <c r="V46" i="214"/>
  <c r="V51" i="214"/>
  <c r="V59" i="214"/>
  <c r="V94" i="214"/>
  <c r="V88" i="214"/>
  <c r="V54" i="214"/>
  <c r="V64" i="214"/>
  <c r="V60" i="214"/>
  <c r="V65" i="214"/>
  <c r="V57" i="214"/>
  <c r="V96" i="214"/>
  <c r="M15" i="214"/>
  <c r="M38" i="214"/>
  <c r="M70" i="214"/>
  <c r="M20" i="214"/>
  <c r="M40" i="214"/>
  <c r="M78" i="214"/>
  <c r="M21" i="214"/>
  <c r="M44" i="214"/>
  <c r="M98" i="214"/>
  <c r="M26" i="214"/>
  <c r="M48" i="214"/>
  <c r="M32" i="214"/>
  <c r="M80" i="214"/>
  <c r="M33" i="214"/>
  <c r="M89" i="214"/>
  <c r="M41" i="214"/>
  <c r="M37" i="214"/>
  <c r="M90" i="214"/>
  <c r="M43" i="214"/>
  <c r="M49" i="214"/>
  <c r="M14" i="214"/>
  <c r="M69" i="214"/>
  <c r="M79" i="214"/>
  <c r="M27" i="214"/>
  <c r="M55" i="214"/>
  <c r="M84" i="214"/>
  <c r="M75" i="214"/>
  <c r="M10" i="214"/>
  <c r="M60" i="214"/>
  <c r="M31" i="214"/>
  <c r="M97" i="214"/>
  <c r="M18" i="214"/>
  <c r="M56" i="214"/>
  <c r="M71" i="214"/>
  <c r="M23" i="214"/>
  <c r="M45" i="214"/>
  <c r="M68" i="214"/>
  <c r="M67" i="214"/>
  <c r="M66" i="214"/>
  <c r="M47" i="214"/>
  <c r="M64" i="214"/>
  <c r="M100" i="214"/>
  <c r="M52" i="214"/>
  <c r="M57" i="214"/>
  <c r="M19" i="214"/>
  <c r="M59" i="214"/>
  <c r="M74" i="214"/>
  <c r="M85" i="214"/>
  <c r="M12" i="214"/>
  <c r="M35" i="214"/>
  <c r="M73" i="214"/>
  <c r="M65" i="214"/>
  <c r="M77" i="214"/>
  <c r="M51" i="214"/>
  <c r="M62" i="214"/>
  <c r="M58" i="214"/>
  <c r="M92" i="214"/>
  <c r="M61" i="214"/>
  <c r="M54" i="214"/>
  <c r="M93" i="214"/>
  <c r="M96" i="214"/>
  <c r="M63" i="214"/>
  <c r="M29" i="214"/>
  <c r="M94" i="214"/>
  <c r="M53" i="214"/>
  <c r="M72" i="214"/>
  <c r="M82" i="214"/>
  <c r="M46" i="214"/>
  <c r="M17" i="214"/>
  <c r="P20" i="214"/>
  <c r="P40" i="214"/>
  <c r="P70" i="214"/>
  <c r="P21" i="214"/>
  <c r="P41" i="214"/>
  <c r="P78" i="214"/>
  <c r="P14" i="214"/>
  <c r="P89" i="214"/>
  <c r="P15" i="214"/>
  <c r="P43" i="214"/>
  <c r="P90" i="214"/>
  <c r="P33" i="214"/>
  <c r="P80" i="214"/>
  <c r="P44" i="214"/>
  <c r="P37" i="214"/>
  <c r="P98" i="214"/>
  <c r="P38" i="214"/>
  <c r="P48" i="214"/>
  <c r="P32" i="214"/>
  <c r="P69" i="214"/>
  <c r="P26" i="214"/>
  <c r="P27" i="214"/>
  <c r="P49" i="214"/>
  <c r="P79" i="214"/>
  <c r="P66" i="214"/>
  <c r="P94" i="214"/>
  <c r="P19" i="214"/>
  <c r="P61" i="214"/>
  <c r="P82" i="214"/>
  <c r="P96" i="214"/>
  <c r="P57" i="214"/>
  <c r="P84" i="214"/>
  <c r="P53" i="214"/>
  <c r="P72" i="214"/>
  <c r="P71" i="214"/>
  <c r="P35" i="214"/>
  <c r="P58" i="214"/>
  <c r="P18" i="214"/>
  <c r="P29" i="214"/>
  <c r="P45" i="214"/>
  <c r="P10" i="214"/>
  <c r="P97" i="214"/>
  <c r="P54" i="214"/>
  <c r="P85" i="214"/>
  <c r="P51" i="214"/>
  <c r="P60" i="214"/>
  <c r="P12" i="214"/>
  <c r="P46" i="214"/>
  <c r="P73" i="214"/>
  <c r="P17" i="214"/>
  <c r="P47" i="214"/>
  <c r="P65" i="214"/>
  <c r="P31" i="214"/>
  <c r="P100" i="214"/>
  <c r="P77" i="214"/>
  <c r="P92" i="214"/>
  <c r="P75" i="214"/>
  <c r="P55" i="214"/>
  <c r="P64" i="214"/>
  <c r="P93" i="214"/>
  <c r="P63" i="214"/>
  <c r="P68" i="214"/>
  <c r="P23" i="214"/>
  <c r="P74" i="214"/>
  <c r="P62" i="214"/>
  <c r="P56" i="214"/>
  <c r="P52" i="214"/>
  <c r="P67" i="214"/>
  <c r="P59" i="214"/>
  <c r="N15" i="214"/>
  <c r="N38" i="214"/>
  <c r="N70" i="214"/>
  <c r="N20" i="214"/>
  <c r="N40" i="214"/>
  <c r="N78" i="214"/>
  <c r="N27" i="214"/>
  <c r="N49" i="214"/>
  <c r="N32" i="214"/>
  <c r="N69" i="214"/>
  <c r="N14" i="214"/>
  <c r="N48" i="214"/>
  <c r="N33" i="214"/>
  <c r="N21" i="214"/>
  <c r="N79" i="214"/>
  <c r="N26" i="214"/>
  <c r="N80" i="214"/>
  <c r="N89" i="214"/>
  <c r="N37" i="214"/>
  <c r="N41" i="214"/>
  <c r="N44" i="214"/>
  <c r="N90" i="214"/>
  <c r="N43" i="214"/>
  <c r="N98" i="214"/>
  <c r="N12" i="214"/>
  <c r="N55" i="214"/>
  <c r="N54" i="214"/>
  <c r="N92" i="214"/>
  <c r="N73" i="214"/>
  <c r="N45" i="214"/>
  <c r="N51" i="214"/>
  <c r="N52" i="214"/>
  <c r="N60" i="214"/>
  <c r="N84" i="214"/>
  <c r="N35" i="214"/>
  <c r="N61" i="214"/>
  <c r="N96" i="214"/>
  <c r="N62" i="214"/>
  <c r="N72" i="214"/>
  <c r="N19" i="214"/>
  <c r="N75" i="214"/>
  <c r="N31" i="214"/>
  <c r="N64" i="214"/>
  <c r="N71" i="214"/>
  <c r="N23" i="214"/>
  <c r="N47" i="214"/>
  <c r="N66" i="214"/>
  <c r="N53" i="214"/>
  <c r="N85" i="214"/>
  <c r="N100" i="214"/>
  <c r="N46" i="214"/>
  <c r="N97" i="214"/>
  <c r="N29" i="214"/>
  <c r="N93" i="214"/>
  <c r="N88" i="214"/>
  <c r="N59" i="214"/>
  <c r="N58" i="214"/>
  <c r="N18" i="214"/>
  <c r="N10" i="214"/>
  <c r="N63" i="214"/>
  <c r="N68" i="214"/>
  <c r="N94" i="214"/>
  <c r="N77" i="214"/>
  <c r="N82" i="214"/>
  <c r="N65" i="214"/>
  <c r="N56" i="214"/>
  <c r="N74" i="214"/>
  <c r="N57" i="214"/>
  <c r="N67" i="214"/>
  <c r="R20" i="214"/>
  <c r="R40" i="214"/>
  <c r="R78" i="214"/>
  <c r="R21" i="214"/>
  <c r="R41" i="214"/>
  <c r="R79" i="214"/>
  <c r="R32" i="214"/>
  <c r="R69" i="214"/>
  <c r="R33" i="214"/>
  <c r="R70" i="214"/>
  <c r="R44" i="214"/>
  <c r="R80" i="214"/>
  <c r="R27" i="214"/>
  <c r="R14" i="214"/>
  <c r="R48" i="214"/>
  <c r="R15" i="214"/>
  <c r="R49" i="214"/>
  <c r="R26" i="214"/>
  <c r="R89" i="214"/>
  <c r="R37" i="214"/>
  <c r="R43" i="214"/>
  <c r="R98" i="214"/>
  <c r="R38" i="214"/>
  <c r="R90" i="214"/>
  <c r="R88" i="214"/>
  <c r="R39" i="214"/>
  <c r="R53" i="214"/>
  <c r="R19" i="214"/>
  <c r="R81" i="214"/>
  <c r="R83" i="214"/>
  <c r="R68" i="214"/>
  <c r="R82" i="214"/>
  <c r="R100" i="214"/>
  <c r="R97" i="214"/>
  <c r="R62" i="214"/>
  <c r="R17" i="214"/>
  <c r="R96" i="214"/>
  <c r="R58" i="214"/>
  <c r="R84" i="214"/>
  <c r="R59" i="214"/>
  <c r="R60" i="214"/>
  <c r="R65" i="214"/>
  <c r="R54" i="214"/>
  <c r="R66" i="214"/>
  <c r="R94" i="214"/>
  <c r="R87" i="214"/>
  <c r="R55" i="214"/>
  <c r="R93" i="214"/>
  <c r="R28" i="214"/>
  <c r="R56" i="214"/>
  <c r="R16" i="214"/>
  <c r="R52" i="214"/>
  <c r="R61" i="214"/>
  <c r="R67" i="214"/>
  <c r="R86" i="214"/>
  <c r="R11" i="214"/>
  <c r="R63" i="214"/>
  <c r="R46" i="214"/>
  <c r="R47" i="214"/>
  <c r="R50" i="214"/>
  <c r="R57" i="214"/>
  <c r="R85" i="214"/>
  <c r="R64" i="214"/>
  <c r="R51" i="214"/>
  <c r="R95" i="214"/>
  <c r="R23" i="214"/>
  <c r="L24" i="143"/>
  <c r="N24" i="143" s="1"/>
  <c r="L24" i="142"/>
  <c r="N24" i="142" s="1"/>
  <c r="B24" i="143"/>
  <c r="M7" i="143"/>
  <c r="N7" i="143"/>
  <c r="N8" i="143"/>
  <c r="C7" i="143"/>
  <c r="L45" i="143"/>
  <c r="K45" i="143"/>
  <c r="I45" i="143" s="1"/>
  <c r="B45" i="143"/>
  <c r="L44" i="143"/>
  <c r="K44" i="143"/>
  <c r="I44" i="143" s="1"/>
  <c r="B44" i="143"/>
  <c r="I43" i="143"/>
  <c r="N38" i="143"/>
  <c r="L26" i="143"/>
  <c r="N26" i="143" s="1"/>
  <c r="J26" i="143"/>
  <c r="B26" i="143"/>
  <c r="L25" i="143"/>
  <c r="N25" i="143" s="1"/>
  <c r="J25" i="143"/>
  <c r="B25" i="143"/>
  <c r="J24" i="143"/>
  <c r="K14" i="143"/>
  <c r="N14" i="143" s="1"/>
  <c r="B14" i="143"/>
  <c r="K13" i="143"/>
  <c r="N13" i="143" s="1"/>
  <c r="B13" i="143"/>
  <c r="C6" i="143"/>
  <c r="B24" i="142"/>
  <c r="K45" i="142"/>
  <c r="I45" i="142" s="1"/>
  <c r="K44" i="142"/>
  <c r="N43" i="142"/>
  <c r="B45" i="142"/>
  <c r="B44" i="142"/>
  <c r="J26" i="142"/>
  <c r="L26" i="142"/>
  <c r="N26" i="142" s="1"/>
  <c r="L25" i="142"/>
  <c r="N25" i="142" s="1"/>
  <c r="J25" i="142"/>
  <c r="B26" i="142"/>
  <c r="B25" i="142"/>
  <c r="J24" i="142"/>
  <c r="K13" i="142"/>
  <c r="N13" i="142" s="1"/>
  <c r="B13" i="142"/>
  <c r="K14" i="142"/>
  <c r="N14" i="142" s="1"/>
  <c r="B14" i="142"/>
  <c r="N8" i="142"/>
  <c r="N7" i="142"/>
  <c r="M7" i="142"/>
  <c r="C7" i="142"/>
  <c r="C6" i="142"/>
  <c r="L45" i="142"/>
  <c r="L44" i="142"/>
  <c r="N38" i="142"/>
  <c r="K37" i="214" l="1"/>
  <c r="I37" i="214" s="1"/>
  <c r="K33" i="214"/>
  <c r="I33" i="214" s="1"/>
  <c r="J33" i="214" s="1"/>
  <c r="K70" i="214"/>
  <c r="I70" i="214" s="1"/>
  <c r="J70" i="214" s="1"/>
  <c r="K41" i="214"/>
  <c r="I41" i="214" s="1"/>
  <c r="J41" i="214" s="1"/>
  <c r="K32" i="214"/>
  <c r="I32" i="214" s="1"/>
  <c r="K78" i="214"/>
  <c r="I78" i="214" s="1"/>
  <c r="K40" i="214"/>
  <c r="I40" i="214" s="1"/>
  <c r="K15" i="214"/>
  <c r="I15" i="214" s="1"/>
  <c r="J15" i="214" s="1"/>
  <c r="E98" i="214"/>
  <c r="K14" i="214"/>
  <c r="I14" i="214" s="1"/>
  <c r="K48" i="214"/>
  <c r="I48" i="214" s="1"/>
  <c r="K38" i="214"/>
  <c r="I38" i="214" s="1"/>
  <c r="J38" i="214" s="1"/>
  <c r="K26" i="214"/>
  <c r="I26" i="214" s="1"/>
  <c r="K69" i="214"/>
  <c r="I69" i="214" s="1"/>
  <c r="K49" i="214"/>
  <c r="I49" i="214" s="1"/>
  <c r="J49" i="214" s="1"/>
  <c r="K79" i="214"/>
  <c r="I79" i="214" s="1"/>
  <c r="J79" i="214" s="1"/>
  <c r="K43" i="214"/>
  <c r="I43" i="214" s="1"/>
  <c r="K21" i="214"/>
  <c r="I21" i="214" s="1"/>
  <c r="J21" i="214" s="1"/>
  <c r="K44" i="214"/>
  <c r="I44" i="214" s="1"/>
  <c r="J44" i="214" s="1"/>
  <c r="K80" i="214"/>
  <c r="I80" i="214" s="1"/>
  <c r="J80" i="214" s="1"/>
  <c r="E72" i="214"/>
  <c r="K89" i="214"/>
  <c r="I89" i="214" s="1"/>
  <c r="K98" i="214"/>
  <c r="I98" i="214" s="1"/>
  <c r="K90" i="214"/>
  <c r="I90" i="214" s="1"/>
  <c r="J90" i="214" s="1"/>
  <c r="K27" i="214"/>
  <c r="I27" i="214" s="1"/>
  <c r="J27" i="214" s="1"/>
  <c r="K20" i="214"/>
  <c r="I20" i="214" s="1"/>
  <c r="E77" i="214"/>
  <c r="E36" i="214"/>
  <c r="E13" i="214"/>
  <c r="E76" i="214"/>
  <c r="E88" i="214"/>
  <c r="E100" i="214"/>
  <c r="K63" i="214"/>
  <c r="K23" i="214"/>
  <c r="I23" i="214" s="1"/>
  <c r="K47" i="214"/>
  <c r="E51" i="214"/>
  <c r="K53" i="214"/>
  <c r="E47" i="214"/>
  <c r="K65" i="214"/>
  <c r="E30" i="214"/>
  <c r="E101" i="214"/>
  <c r="E11" i="214"/>
  <c r="K11" i="214"/>
  <c r="E82" i="214"/>
  <c r="E94" i="214"/>
  <c r="E23" i="214"/>
  <c r="E55" i="214"/>
  <c r="E12" i="214"/>
  <c r="E31" i="214"/>
  <c r="E18" i="214"/>
  <c r="E46" i="214"/>
  <c r="E40" i="214"/>
  <c r="E89" i="214"/>
  <c r="E54" i="214"/>
  <c r="E57" i="214"/>
  <c r="E67" i="214"/>
  <c r="E29" i="214"/>
  <c r="E97" i="214"/>
  <c r="K17" i="214"/>
  <c r="E37" i="214"/>
  <c r="E92" i="214"/>
  <c r="E14" i="214"/>
  <c r="E7" i="214"/>
  <c r="K46" i="214"/>
  <c r="E83" i="214"/>
  <c r="E73" i="214"/>
  <c r="K64" i="214"/>
  <c r="E85" i="214"/>
  <c r="E68" i="214"/>
  <c r="K100" i="214"/>
  <c r="I100" i="214" s="1"/>
  <c r="J100" i="214" s="1"/>
  <c r="E9" i="214"/>
  <c r="E63" i="214"/>
  <c r="E65" i="214"/>
  <c r="E75" i="214"/>
  <c r="E96" i="214"/>
  <c r="E93" i="214"/>
  <c r="E17" i="214"/>
  <c r="K29" i="214"/>
  <c r="E25" i="214"/>
  <c r="K54" i="214"/>
  <c r="K55" i="214"/>
  <c r="K56" i="214"/>
  <c r="E66" i="214"/>
  <c r="K94" i="214"/>
  <c r="E64" i="214"/>
  <c r="E32" i="214"/>
  <c r="E10" i="214"/>
  <c r="E19" i="214"/>
  <c r="K19" i="214"/>
  <c r="I19" i="214" s="1"/>
  <c r="E43" i="214"/>
  <c r="E86" i="214"/>
  <c r="E53" i="214"/>
  <c r="E62" i="214"/>
  <c r="K68" i="214"/>
  <c r="E8" i="214"/>
  <c r="E87" i="214"/>
  <c r="K95" i="214"/>
  <c r="K57" i="214"/>
  <c r="K58" i="214"/>
  <c r="E60" i="214"/>
  <c r="E74" i="214"/>
  <c r="E69" i="214"/>
  <c r="K61" i="214"/>
  <c r="E35" i="214"/>
  <c r="E78" i="214"/>
  <c r="E56" i="214"/>
  <c r="K96" i="214"/>
  <c r="E24" i="214"/>
  <c r="K66" i="214"/>
  <c r="K42" i="214"/>
  <c r="E48" i="214"/>
  <c r="K62" i="214"/>
  <c r="E95" i="214"/>
  <c r="E84" i="214"/>
  <c r="E26" i="214"/>
  <c r="E52" i="214"/>
  <c r="E58" i="214"/>
  <c r="E61" i="214"/>
  <c r="E20" i="214"/>
  <c r="G20" i="214" s="1"/>
  <c r="E59" i="214"/>
  <c r="E98" i="211"/>
  <c r="E84" i="211"/>
  <c r="E77" i="211"/>
  <c r="E67" i="211"/>
  <c r="E31" i="211"/>
  <c r="E20" i="211"/>
  <c r="G20" i="211" s="1"/>
  <c r="E89" i="211"/>
  <c r="E63" i="211"/>
  <c r="E37" i="211"/>
  <c r="E26" i="211"/>
  <c r="E73" i="211"/>
  <c r="E59" i="211"/>
  <c r="E49" i="211"/>
  <c r="E99" i="211"/>
  <c r="E94" i="211"/>
  <c r="E100" i="211"/>
  <c r="E14" i="211"/>
  <c r="E85" i="211"/>
  <c r="E51" i="211"/>
  <c r="E88" i="211"/>
  <c r="E33" i="211"/>
  <c r="E60" i="211"/>
  <c r="E64" i="211"/>
  <c r="E78" i="211"/>
  <c r="E95" i="211"/>
  <c r="E18" i="211"/>
  <c r="E21" i="211"/>
  <c r="E17" i="211"/>
  <c r="E55" i="211"/>
  <c r="E101" i="211"/>
  <c r="E50" i="211"/>
  <c r="E62" i="211"/>
  <c r="E66" i="211"/>
  <c r="E93" i="211"/>
  <c r="E29" i="211"/>
  <c r="E91" i="211"/>
  <c r="E44" i="211"/>
  <c r="E72" i="211"/>
  <c r="E97" i="211"/>
  <c r="E56" i="211"/>
  <c r="E74" i="211"/>
  <c r="E83" i="211"/>
  <c r="E13" i="211"/>
  <c r="E24" i="211"/>
  <c r="E40" i="211"/>
  <c r="E8" i="211"/>
  <c r="E22" i="211"/>
  <c r="E76" i="211"/>
  <c r="E52" i="211"/>
  <c r="E58" i="211"/>
  <c r="E19" i="211"/>
  <c r="E90" i="211"/>
  <c r="E28" i="211"/>
  <c r="E35" i="211"/>
  <c r="E45" i="211"/>
  <c r="E10" i="211"/>
  <c r="E15" i="211"/>
  <c r="E11" i="211"/>
  <c r="E54" i="211"/>
  <c r="E86" i="211"/>
  <c r="E27" i="211"/>
  <c r="E9" i="211"/>
  <c r="E39" i="211"/>
  <c r="E47" i="211"/>
  <c r="E65" i="211"/>
  <c r="E34" i="211"/>
  <c r="E32" i="211"/>
  <c r="E23" i="211"/>
  <c r="E69" i="211"/>
  <c r="E25" i="211"/>
  <c r="E30" i="211"/>
  <c r="E53" i="211"/>
  <c r="E57" i="211"/>
  <c r="E61" i="211"/>
  <c r="E82" i="211"/>
  <c r="E42" i="211"/>
  <c r="E43" i="211"/>
  <c r="E7" i="211"/>
  <c r="E79" i="211"/>
  <c r="E36" i="211"/>
  <c r="E38" i="211"/>
  <c r="E68" i="211"/>
  <c r="E81" i="211"/>
  <c r="E71" i="211"/>
  <c r="E92" i="211"/>
  <c r="E80" i="211"/>
  <c r="E46" i="211"/>
  <c r="E16" i="211"/>
  <c r="E12" i="211"/>
  <c r="E48" i="211"/>
  <c r="E41" i="211"/>
  <c r="E70" i="211"/>
  <c r="E87" i="211"/>
  <c r="E75" i="211"/>
  <c r="E96" i="211"/>
  <c r="N45" i="142"/>
  <c r="N44" i="143"/>
  <c r="N44" i="142"/>
  <c r="N43" i="143"/>
  <c r="N28" i="143"/>
  <c r="N45" i="143"/>
  <c r="I44" i="142"/>
  <c r="I43" i="142"/>
  <c r="N28" i="142"/>
  <c r="J19" i="214" l="1"/>
  <c r="N46" i="142"/>
  <c r="N17" i="142" s="1"/>
  <c r="N19" i="142" s="1"/>
  <c r="N48" i="142" s="1"/>
  <c r="N46" i="143"/>
  <c r="N17" i="143" s="1"/>
  <c r="N19" i="143" s="1"/>
  <c r="N48" i="143" s="1"/>
  <c r="F43" i="248" l="1"/>
  <c r="G43" i="248" s="1"/>
  <c r="F43" i="247"/>
  <c r="G43" i="247" s="1"/>
  <c r="F42" i="248"/>
  <c r="G42" i="248" s="1"/>
  <c r="F42" i="247"/>
  <c r="G42" i="247" s="1"/>
  <c r="F41" i="248"/>
  <c r="G41" i="248" s="1"/>
  <c r="F41" i="247"/>
  <c r="G41" i="247" s="1"/>
  <c r="L54" i="143"/>
  <c r="L53" i="143"/>
  <c r="L55" i="143"/>
  <c r="L54" i="142"/>
  <c r="L55" i="142"/>
  <c r="L53" i="142"/>
  <c r="N56" i="143" l="1"/>
  <c r="N58" i="143" s="1"/>
  <c r="N56" i="142"/>
  <c r="N58" i="142" s="1"/>
  <c r="N8" i="98" l="1"/>
  <c r="N7" i="98"/>
  <c r="M7" i="98"/>
  <c r="C7" i="98"/>
  <c r="N7" i="92"/>
  <c r="N8" i="92"/>
  <c r="M7" i="92"/>
  <c r="N7" i="79"/>
  <c r="N8" i="79"/>
  <c r="M7" i="79"/>
  <c r="N8" i="85"/>
  <c r="N7" i="85"/>
  <c r="M7" i="85"/>
  <c r="C6" i="117"/>
  <c r="C6" i="116"/>
  <c r="C6" i="115"/>
  <c r="C6" i="109"/>
  <c r="C6" i="113"/>
  <c r="C6" i="112"/>
  <c r="C6" i="111"/>
  <c r="C6" i="105"/>
  <c r="C6" i="98"/>
  <c r="C6" i="139"/>
  <c r="C6" i="92"/>
  <c r="C6" i="90"/>
  <c r="C6" i="18"/>
  <c r="L23" i="137"/>
  <c r="J23" i="137"/>
  <c r="B23" i="137"/>
  <c r="F122" i="248" l="1"/>
  <c r="G122" i="248" s="1"/>
  <c r="F122" i="247"/>
  <c r="G122" i="247" s="1"/>
  <c r="F123" i="248"/>
  <c r="G123" i="248" s="1"/>
  <c r="F123" i="247"/>
  <c r="G123" i="247" s="1"/>
  <c r="F100" i="214" l="1"/>
  <c r="G100" i="214" s="1"/>
  <c r="F100" i="211"/>
  <c r="G100" i="211" s="1"/>
  <c r="F101" i="214"/>
  <c r="F101" i="211"/>
  <c r="AI99" i="214"/>
  <c r="AC99" i="214"/>
  <c r="AA99" i="214"/>
  <c r="W99" i="214"/>
  <c r="S99" i="214"/>
  <c r="P99" i="214"/>
  <c r="K99" i="214"/>
  <c r="AD99" i="214"/>
  <c r="U99" i="214"/>
  <c r="R99" i="214"/>
  <c r="AE99" i="214"/>
  <c r="AB99" i="214"/>
  <c r="AH99" i="214"/>
  <c r="V99" i="214"/>
  <c r="O99" i="214"/>
  <c r="L99" i="214"/>
  <c r="AF99" i="214"/>
  <c r="X99" i="214"/>
  <c r="Q99" i="214"/>
  <c r="Y99" i="214"/>
  <c r="AG99" i="214"/>
  <c r="Z99" i="214"/>
  <c r="M99" i="214"/>
  <c r="N99" i="214"/>
  <c r="T99" i="214"/>
  <c r="I99" i="214" l="1"/>
  <c r="J99" i="214" s="1"/>
  <c r="M7" i="139" l="1"/>
  <c r="N7" i="139"/>
  <c r="N8" i="139"/>
  <c r="C7" i="139"/>
  <c r="K45" i="139"/>
  <c r="I45" i="139" s="1"/>
  <c r="B45" i="139"/>
  <c r="N39" i="139"/>
  <c r="N28" i="139"/>
  <c r="K13" i="139"/>
  <c r="N13" i="139" s="1"/>
  <c r="B13" i="139"/>
  <c r="M7" i="137"/>
  <c r="N7" i="137"/>
  <c r="N8" i="137"/>
  <c r="C7" i="137"/>
  <c r="K40" i="137"/>
  <c r="I40" i="137" s="1"/>
  <c r="B40" i="137"/>
  <c r="K39" i="137"/>
  <c r="N39" i="137" s="1"/>
  <c r="B39" i="137"/>
  <c r="N31" i="137"/>
  <c r="N34" i="137" s="1"/>
  <c r="N23" i="137"/>
  <c r="J13" i="137"/>
  <c r="B13" i="137"/>
  <c r="C6" i="137"/>
  <c r="K13" i="137" l="1"/>
  <c r="N13" i="137" s="1"/>
  <c r="I39" i="137"/>
  <c r="N40" i="137"/>
  <c r="N41" i="137" s="1"/>
  <c r="N16" i="137" s="1"/>
  <c r="N45" i="139"/>
  <c r="N49" i="139" s="1"/>
  <c r="N17" i="139" s="1"/>
  <c r="N19" i="139" s="1"/>
  <c r="N51" i="139" s="1"/>
  <c r="F95" i="248" l="1"/>
  <c r="G95" i="248" s="1"/>
  <c r="F95" i="247"/>
  <c r="G95" i="247" s="1"/>
  <c r="F51" i="248"/>
  <c r="G51" i="248" s="1"/>
  <c r="F51" i="247"/>
  <c r="G51" i="247" s="1"/>
  <c r="N18" i="137"/>
  <c r="F40" i="214"/>
  <c r="G40" i="214" s="1"/>
  <c r="G41" i="214" s="1"/>
  <c r="J40" i="214" s="1"/>
  <c r="F40" i="211"/>
  <c r="G40" i="211" s="1"/>
  <c r="G41" i="211" s="1"/>
  <c r="L57" i="139"/>
  <c r="L56" i="139"/>
  <c r="L58" i="139"/>
  <c r="K97" i="214" l="1"/>
  <c r="L97" i="214"/>
  <c r="AI97" i="214"/>
  <c r="M39" i="214"/>
  <c r="P39" i="214"/>
  <c r="N39" i="214"/>
  <c r="W39" i="214"/>
  <c r="AI39" i="214"/>
  <c r="S39" i="214"/>
  <c r="Z39" i="214"/>
  <c r="AE39" i="214"/>
  <c r="T39" i="214"/>
  <c r="AA39" i="214"/>
  <c r="AF39" i="214"/>
  <c r="U39" i="214"/>
  <c r="AB39" i="214"/>
  <c r="AG39" i="214"/>
  <c r="Y39" i="214"/>
  <c r="L39" i="214"/>
  <c r="X39" i="214"/>
  <c r="K39" i="214"/>
  <c r="Q39" i="214"/>
  <c r="AC39" i="214"/>
  <c r="AH39" i="214"/>
  <c r="V39" i="214"/>
  <c r="AD39" i="214"/>
  <c r="N59" i="139"/>
  <c r="N61" i="139" s="1"/>
  <c r="Z96" i="214"/>
  <c r="AA96" i="214"/>
  <c r="AF96" i="214"/>
  <c r="O96" i="214"/>
  <c r="I97" i="214" l="1"/>
  <c r="I39" i="214"/>
  <c r="J39" i="214" s="1"/>
  <c r="I96" i="214"/>
  <c r="L24" i="137" l="1"/>
  <c r="N24" i="137" s="1"/>
  <c r="N26" i="137" s="1"/>
  <c r="N43" i="137" s="1"/>
  <c r="F119" i="248" l="1"/>
  <c r="G119" i="248" s="1"/>
  <c r="F119" i="247"/>
  <c r="G119" i="247" s="1"/>
  <c r="F120" i="248"/>
  <c r="G120" i="248" s="1"/>
  <c r="F120" i="247"/>
  <c r="G120" i="247" s="1"/>
  <c r="F97" i="214"/>
  <c r="G97" i="214" s="1"/>
  <c r="J96" i="214" s="1"/>
  <c r="F97" i="211"/>
  <c r="G97" i="211" s="1"/>
  <c r="Y97" i="214"/>
  <c r="L49" i="137"/>
  <c r="F98" i="211"/>
  <c r="G98" i="211" s="1"/>
  <c r="F98" i="214"/>
  <c r="G98" i="214" s="1"/>
  <c r="J97" i="214" s="1"/>
  <c r="L50" i="137"/>
  <c r="L48" i="137"/>
  <c r="L23" i="206"/>
  <c r="N23" i="206" s="1"/>
  <c r="L23" i="208"/>
  <c r="N23" i="208" s="1"/>
  <c r="N13" i="113"/>
  <c r="N13" i="112"/>
  <c r="N51" i="137" l="1"/>
  <c r="N53" i="137" s="1"/>
  <c r="F83" i="211" l="1"/>
  <c r="G83" i="211" s="1"/>
  <c r="F118" i="248"/>
  <c r="G118" i="248" s="1"/>
  <c r="F118" i="247"/>
  <c r="G118" i="247" s="1"/>
  <c r="F117" i="248"/>
  <c r="G117" i="248" s="1"/>
  <c r="F117" i="247"/>
  <c r="G117" i="247" s="1"/>
  <c r="F64" i="248"/>
  <c r="G64" i="248" s="1"/>
  <c r="F64" i="247"/>
  <c r="G64" i="247" s="1"/>
  <c r="F52" i="211"/>
  <c r="G52" i="211" s="1"/>
  <c r="F52" i="214"/>
  <c r="G52" i="214" s="1"/>
  <c r="F95" i="211"/>
  <c r="G95" i="211" s="1"/>
  <c r="F95" i="214"/>
  <c r="G95" i="214" s="1"/>
  <c r="F96" i="211"/>
  <c r="G96" i="211" s="1"/>
  <c r="F96" i="214"/>
  <c r="G96" i="214" s="1"/>
  <c r="V82" i="214"/>
  <c r="AD94" i="214"/>
  <c r="Y94" i="214"/>
  <c r="X94" i="214"/>
  <c r="AC94" i="214"/>
  <c r="AE95" i="214"/>
  <c r="V95" i="214"/>
  <c r="AF94" i="214"/>
  <c r="AG94" i="214"/>
  <c r="T94" i="214"/>
  <c r="S94" i="214"/>
  <c r="Y82" i="214"/>
  <c r="X82" i="214"/>
  <c r="W82" i="214"/>
  <c r="Z82" i="214"/>
  <c r="AB82" i="214"/>
  <c r="AI82" i="214"/>
  <c r="AH82" i="214"/>
  <c r="AG82" i="214"/>
  <c r="AF82" i="214"/>
  <c r="AD82" i="214"/>
  <c r="AC82" i="214"/>
  <c r="AA82" i="214"/>
  <c r="L82" i="214"/>
  <c r="U82" i="214"/>
  <c r="T82" i="214"/>
  <c r="S82" i="214"/>
  <c r="Q82" i="214"/>
  <c r="K82" i="214"/>
  <c r="AI51" i="214"/>
  <c r="AH51" i="214"/>
  <c r="AG51" i="214"/>
  <c r="AF51" i="214"/>
  <c r="AD51" i="214"/>
  <c r="AC51" i="214"/>
  <c r="Y51" i="214"/>
  <c r="X51" i="214"/>
  <c r="W51" i="214"/>
  <c r="Z51" i="214"/>
  <c r="AB51" i="214"/>
  <c r="AA51" i="214"/>
  <c r="L51" i="214"/>
  <c r="Q51" i="214"/>
  <c r="U51" i="214"/>
  <c r="T51" i="214"/>
  <c r="S51" i="214"/>
  <c r="K51" i="214"/>
  <c r="AD95" i="214"/>
  <c r="AC95" i="214"/>
  <c r="X95" i="214"/>
  <c r="W95" i="214"/>
  <c r="AB95" i="214"/>
  <c r="AH95" i="214"/>
  <c r="AG95" i="214"/>
  <c r="U95" i="214"/>
  <c r="T95" i="214"/>
  <c r="S95" i="214"/>
  <c r="Q95" i="214"/>
  <c r="P95" i="214"/>
  <c r="F82" i="214" l="1"/>
  <c r="G82" i="214" s="1"/>
  <c r="F103" i="248"/>
  <c r="G103" i="248" s="1"/>
  <c r="F103" i="247"/>
  <c r="G103" i="247" s="1"/>
  <c r="F88" i="214"/>
  <c r="G88" i="214" s="1"/>
  <c r="F109" i="248"/>
  <c r="G109" i="248" s="1"/>
  <c r="F109" i="247"/>
  <c r="G109" i="247" s="1"/>
  <c r="F87" i="214"/>
  <c r="G87" i="214" s="1"/>
  <c r="F108" i="248"/>
  <c r="G108" i="248" s="1"/>
  <c r="F108" i="247"/>
  <c r="G108" i="247" s="1"/>
  <c r="F86" i="214"/>
  <c r="G86" i="214" s="1"/>
  <c r="F107" i="248"/>
  <c r="G107" i="248" s="1"/>
  <c r="F107" i="247"/>
  <c r="G107" i="247" s="1"/>
  <c r="F85" i="214"/>
  <c r="G85" i="214" s="1"/>
  <c r="F106" i="248"/>
  <c r="G106" i="248" s="1"/>
  <c r="F106" i="247"/>
  <c r="G106" i="247" s="1"/>
  <c r="F116" i="248"/>
  <c r="G116" i="248" s="1"/>
  <c r="F116" i="247"/>
  <c r="G116" i="247" s="1"/>
  <c r="F83" i="214"/>
  <c r="G83" i="214" s="1"/>
  <c r="F104" i="248"/>
  <c r="G104" i="248" s="1"/>
  <c r="F104" i="247"/>
  <c r="G104" i="247" s="1"/>
  <c r="F94" i="211"/>
  <c r="G94" i="211" s="1"/>
  <c r="F94" i="214"/>
  <c r="G94" i="214" s="1"/>
  <c r="I82" i="214"/>
  <c r="I51" i="214"/>
  <c r="J51" i="214" s="1"/>
  <c r="M95" i="214"/>
  <c r="N95" i="214"/>
  <c r="V86" i="214"/>
  <c r="F87" i="211"/>
  <c r="G87" i="211" s="1"/>
  <c r="V85" i="214"/>
  <c r="F86" i="211"/>
  <c r="G86" i="211" s="1"/>
  <c r="V81" i="214"/>
  <c r="F82" i="211"/>
  <c r="G82" i="211" s="1"/>
  <c r="V87" i="214"/>
  <c r="F88" i="211"/>
  <c r="G88" i="211" s="1"/>
  <c r="V84" i="214"/>
  <c r="F85" i="211"/>
  <c r="G85" i="211" s="1"/>
  <c r="AE93" i="214"/>
  <c r="V93" i="214"/>
  <c r="AG88" i="214"/>
  <c r="AC87" i="214"/>
  <c r="Y87" i="214"/>
  <c r="X87" i="214"/>
  <c r="W87" i="214"/>
  <c r="Z87" i="214"/>
  <c r="AA87" i="214"/>
  <c r="AI87" i="214"/>
  <c r="AH87" i="214"/>
  <c r="AG87" i="214"/>
  <c r="AF87" i="214"/>
  <c r="AD87" i="214"/>
  <c r="AB87" i="214"/>
  <c r="L87" i="214"/>
  <c r="U87" i="214"/>
  <c r="T87" i="214"/>
  <c r="S87" i="214"/>
  <c r="Q87" i="214"/>
  <c r="N87" i="214"/>
  <c r="O87" i="214"/>
  <c r="M87" i="214"/>
  <c r="P87" i="214"/>
  <c r="K87" i="214"/>
  <c r="X88" i="214"/>
  <c r="AH88" i="214"/>
  <c r="AF88" i="214"/>
  <c r="AC88" i="214"/>
  <c r="AA88" i="214"/>
  <c r="L88" i="214"/>
  <c r="T88" i="214"/>
  <c r="S88" i="214"/>
  <c r="O88" i="214"/>
  <c r="M88" i="214"/>
  <c r="P88" i="214"/>
  <c r="K88" i="214"/>
  <c r="Y85" i="214"/>
  <c r="X85" i="214"/>
  <c r="W85" i="214"/>
  <c r="Z85" i="214"/>
  <c r="AD85" i="214"/>
  <c r="AI85" i="214"/>
  <c r="AH85" i="214"/>
  <c r="AG85" i="214"/>
  <c r="AF85" i="214"/>
  <c r="AC85" i="214"/>
  <c r="AB85" i="214"/>
  <c r="AA85" i="214"/>
  <c r="L85" i="214"/>
  <c r="U85" i="214"/>
  <c r="T85" i="214"/>
  <c r="S85" i="214"/>
  <c r="Q85" i="214"/>
  <c r="K85" i="214"/>
  <c r="Y93" i="214"/>
  <c r="X93" i="214"/>
  <c r="W93" i="214"/>
  <c r="Z94" i="214"/>
  <c r="AI93" i="214"/>
  <c r="AH94" i="214"/>
  <c r="AG93" i="214"/>
  <c r="AF93" i="214"/>
  <c r="AD93" i="214"/>
  <c r="AC93" i="214"/>
  <c r="AB93" i="214"/>
  <c r="AA93" i="214"/>
  <c r="L93" i="214"/>
  <c r="U93" i="214"/>
  <c r="T93" i="214"/>
  <c r="Q93" i="214"/>
  <c r="K93" i="214"/>
  <c r="Y81" i="214"/>
  <c r="X81" i="214"/>
  <c r="W81" i="214"/>
  <c r="Z81" i="214"/>
  <c r="AD81" i="214"/>
  <c r="AC81" i="214"/>
  <c r="AA81" i="214"/>
  <c r="AI81" i="214"/>
  <c r="AH81" i="214"/>
  <c r="AG81" i="214"/>
  <c r="AF81" i="214"/>
  <c r="AB81" i="214"/>
  <c r="L81" i="214"/>
  <c r="U81" i="214"/>
  <c r="T81" i="214"/>
  <c r="S81" i="214"/>
  <c r="Q81" i="214"/>
  <c r="M81" i="214"/>
  <c r="O81" i="214"/>
  <c r="P81" i="214"/>
  <c r="K81" i="214"/>
  <c r="Y84" i="214"/>
  <c r="X84" i="214"/>
  <c r="W84" i="214"/>
  <c r="Z84" i="214"/>
  <c r="AC84" i="214"/>
  <c r="AB84" i="214"/>
  <c r="AA84" i="214"/>
  <c r="AI84" i="214"/>
  <c r="AH84" i="214"/>
  <c r="AG84" i="214"/>
  <c r="AF84" i="214"/>
  <c r="AD84" i="214"/>
  <c r="L84" i="214"/>
  <c r="U84" i="214"/>
  <c r="T84" i="214"/>
  <c r="S84" i="214"/>
  <c r="Q84" i="214"/>
  <c r="K84" i="214"/>
  <c r="AD86" i="214"/>
  <c r="AC86" i="214"/>
  <c r="Y86" i="214"/>
  <c r="W86" i="214"/>
  <c r="AA86" i="214"/>
  <c r="Z86" i="214"/>
  <c r="X86" i="214"/>
  <c r="AB86" i="214"/>
  <c r="AI86" i="214"/>
  <c r="AH86" i="214"/>
  <c r="AG86" i="214"/>
  <c r="AF86" i="214"/>
  <c r="L86" i="214"/>
  <c r="U86" i="214"/>
  <c r="T86" i="214"/>
  <c r="S86" i="214"/>
  <c r="Q86" i="214"/>
  <c r="N86" i="214"/>
  <c r="O86" i="214"/>
  <c r="M86" i="214"/>
  <c r="P86" i="214"/>
  <c r="K86" i="214"/>
  <c r="O94" i="214"/>
  <c r="L94" i="214"/>
  <c r="J82" i="214" l="1"/>
  <c r="F105" i="248"/>
  <c r="G105" i="248" s="1"/>
  <c r="G111" i="248" s="1"/>
  <c r="F105" i="247"/>
  <c r="G105" i="247" s="1"/>
  <c r="F89" i="211"/>
  <c r="G89" i="211" s="1"/>
  <c r="F110" i="248"/>
  <c r="G110" i="248" s="1"/>
  <c r="F110" i="247"/>
  <c r="G110" i="247" s="1"/>
  <c r="F89" i="214"/>
  <c r="G89" i="214" s="1"/>
  <c r="F84" i="214"/>
  <c r="G84" i="214" s="1"/>
  <c r="G90" i="214" s="1"/>
  <c r="J89" i="214" s="1"/>
  <c r="N81" i="214"/>
  <c r="I81" i="214" s="1"/>
  <c r="J81" i="214" s="1"/>
  <c r="I93" i="214"/>
  <c r="J93" i="214" s="1"/>
  <c r="I85" i="214"/>
  <c r="J85" i="214" s="1"/>
  <c r="I84" i="214"/>
  <c r="J84" i="214" s="1"/>
  <c r="AE88" i="214"/>
  <c r="I88" i="214" s="1"/>
  <c r="I87" i="214"/>
  <c r="J87" i="214" s="1"/>
  <c r="I86" i="214"/>
  <c r="J86" i="214" s="1"/>
  <c r="I95" i="214"/>
  <c r="J95" i="214" s="1"/>
  <c r="I94" i="214"/>
  <c r="J94" i="214" s="1"/>
  <c r="F84" i="211"/>
  <c r="T83" i="214"/>
  <c r="N83" i="214"/>
  <c r="G111" i="247" l="1"/>
  <c r="J88" i="214"/>
  <c r="O83" i="214"/>
  <c r="P83" i="214"/>
  <c r="M83" i="214"/>
  <c r="AF83" i="214"/>
  <c r="AI83" i="214"/>
  <c r="Z83" i="214"/>
  <c r="X83" i="214"/>
  <c r="L83" i="214"/>
  <c r="AB83" i="214"/>
  <c r="S83" i="214"/>
  <c r="AA83" i="214"/>
  <c r="AD83" i="214"/>
  <c r="AG83" i="214"/>
  <c r="Y83" i="214"/>
  <c r="AH83" i="214"/>
  <c r="K83" i="214"/>
  <c r="Q83" i="214"/>
  <c r="AC83" i="214"/>
  <c r="V83" i="214"/>
  <c r="W83" i="214"/>
  <c r="U83" i="214"/>
  <c r="G84" i="211"/>
  <c r="G90" i="211" s="1"/>
  <c r="M7" i="105"/>
  <c r="N8" i="105"/>
  <c r="N7" i="105"/>
  <c r="F71" i="248" l="1"/>
  <c r="G71" i="248" s="1"/>
  <c r="F71" i="247"/>
  <c r="G71" i="247" s="1"/>
  <c r="L25" i="219"/>
  <c r="N25" i="219" s="1"/>
  <c r="L24" i="219"/>
  <c r="N24" i="219" s="1"/>
  <c r="N26" i="219" s="1"/>
  <c r="N43" i="219" s="1"/>
  <c r="I83" i="214"/>
  <c r="J83" i="214" s="1"/>
  <c r="L23" i="205"/>
  <c r="N23" i="205" s="1"/>
  <c r="N27" i="205" s="1"/>
  <c r="N46" i="205" s="1"/>
  <c r="L25" i="208"/>
  <c r="N25" i="208" s="1"/>
  <c r="L25" i="206"/>
  <c r="N25" i="206" s="1"/>
  <c r="L26" i="208"/>
  <c r="N26" i="208" s="1"/>
  <c r="L26" i="206"/>
  <c r="N26" i="206" s="1"/>
  <c r="L24" i="206"/>
  <c r="N24" i="206" s="1"/>
  <c r="L24" i="208"/>
  <c r="N24" i="208" s="1"/>
  <c r="F75" i="248" l="1"/>
  <c r="G75" i="248" s="1"/>
  <c r="F75" i="247"/>
  <c r="G75" i="247" s="1"/>
  <c r="F99" i="248"/>
  <c r="G99" i="248" s="1"/>
  <c r="F99" i="247"/>
  <c r="G99" i="247" s="1"/>
  <c r="L50" i="219"/>
  <c r="L48" i="219"/>
  <c r="L49" i="219"/>
  <c r="N28" i="208"/>
  <c r="N47" i="208" s="1"/>
  <c r="N28" i="206"/>
  <c r="N47" i="206" s="1"/>
  <c r="AH77" i="214"/>
  <c r="AG77" i="214"/>
  <c r="AF77" i="214"/>
  <c r="AE77" i="214"/>
  <c r="AD77" i="214"/>
  <c r="AC77" i="214"/>
  <c r="W77" i="214"/>
  <c r="AB77" i="214"/>
  <c r="AA77" i="214"/>
  <c r="Z77" i="214"/>
  <c r="Q77" i="214"/>
  <c r="U77" i="214"/>
  <c r="T77" i="214"/>
  <c r="S77" i="214"/>
  <c r="L52" i="205"/>
  <c r="L53" i="205"/>
  <c r="L51" i="205"/>
  <c r="L26" i="117"/>
  <c r="N26" i="117" s="1"/>
  <c r="J26" i="117"/>
  <c r="B26" i="117"/>
  <c r="L25" i="117"/>
  <c r="N25" i="117" s="1"/>
  <c r="J25" i="117"/>
  <c r="B25" i="117"/>
  <c r="L24" i="117"/>
  <c r="N24" i="117" s="1"/>
  <c r="J24" i="117"/>
  <c r="B24" i="117"/>
  <c r="L26" i="116"/>
  <c r="N26" i="116" s="1"/>
  <c r="J26" i="116"/>
  <c r="B26" i="116"/>
  <c r="L25" i="116"/>
  <c r="N25" i="116" s="1"/>
  <c r="J25" i="116"/>
  <c r="B25" i="116"/>
  <c r="L24" i="116"/>
  <c r="N24" i="116" s="1"/>
  <c r="J24" i="116"/>
  <c r="B24" i="116"/>
  <c r="L26" i="115"/>
  <c r="N26" i="115" s="1"/>
  <c r="J26" i="115"/>
  <c r="B26" i="115"/>
  <c r="L25" i="115"/>
  <c r="N25" i="115" s="1"/>
  <c r="J25" i="115"/>
  <c r="B25" i="115"/>
  <c r="L24" i="115"/>
  <c r="N24" i="115" s="1"/>
  <c r="J24" i="115"/>
  <c r="B24" i="115"/>
  <c r="L26" i="109"/>
  <c r="N26" i="109" s="1"/>
  <c r="J26" i="109"/>
  <c r="B26" i="109"/>
  <c r="L25" i="109"/>
  <c r="N25" i="109" s="1"/>
  <c r="J25" i="109"/>
  <c r="B25" i="109"/>
  <c r="L24" i="109"/>
  <c r="N24" i="109" s="1"/>
  <c r="J24" i="109"/>
  <c r="B24" i="109"/>
  <c r="L23" i="117"/>
  <c r="N23" i="117" s="1"/>
  <c r="J23" i="117"/>
  <c r="L23" i="116"/>
  <c r="N23" i="116" s="1"/>
  <c r="J23" i="116"/>
  <c r="B23" i="116"/>
  <c r="L23" i="115"/>
  <c r="N23" i="115" s="1"/>
  <c r="J23" i="115"/>
  <c r="B23" i="115"/>
  <c r="L23" i="109"/>
  <c r="N23" i="109" s="1"/>
  <c r="J23" i="109"/>
  <c r="B23" i="109"/>
  <c r="C7" i="117"/>
  <c r="C7" i="116"/>
  <c r="C7" i="115"/>
  <c r="L23" i="113"/>
  <c r="N23" i="113" s="1"/>
  <c r="N27" i="113" s="1"/>
  <c r="J23" i="113"/>
  <c r="B23" i="113"/>
  <c r="L23" i="112"/>
  <c r="N23" i="112" s="1"/>
  <c r="N27" i="112" s="1"/>
  <c r="J23" i="112"/>
  <c r="B23" i="112"/>
  <c r="L23" i="111"/>
  <c r="N23" i="111" s="1"/>
  <c r="N27" i="111" s="1"/>
  <c r="J23" i="111"/>
  <c r="B23" i="111"/>
  <c r="L43" i="117"/>
  <c r="K43" i="117"/>
  <c r="I43" i="117" s="1"/>
  <c r="B43" i="117"/>
  <c r="K42" i="117"/>
  <c r="N42" i="117" s="1"/>
  <c r="B42" i="117"/>
  <c r="N37" i="117"/>
  <c r="N8" i="117"/>
  <c r="N7" i="117"/>
  <c r="M7" i="117"/>
  <c r="L43" i="116"/>
  <c r="K43" i="116"/>
  <c r="I43" i="116" s="1"/>
  <c r="B43" i="116"/>
  <c r="K42" i="116"/>
  <c r="N42" i="116" s="1"/>
  <c r="B42" i="116"/>
  <c r="N37" i="116"/>
  <c r="L43" i="115"/>
  <c r="K43" i="115"/>
  <c r="I43" i="115" s="1"/>
  <c r="B43" i="115"/>
  <c r="K42" i="115"/>
  <c r="N42" i="115" s="1"/>
  <c r="B42" i="115"/>
  <c r="N37" i="115"/>
  <c r="C7" i="109"/>
  <c r="C7" i="113"/>
  <c r="C7" i="112"/>
  <c r="C7" i="111"/>
  <c r="L43" i="109"/>
  <c r="K43" i="109"/>
  <c r="I43" i="109" s="1"/>
  <c r="B43" i="109"/>
  <c r="K42" i="109"/>
  <c r="N42" i="109" s="1"/>
  <c r="B42" i="109"/>
  <c r="N37" i="109"/>
  <c r="L42" i="113"/>
  <c r="K42" i="113"/>
  <c r="I42" i="113" s="1"/>
  <c r="B42" i="113"/>
  <c r="N36" i="113"/>
  <c r="L42" i="112"/>
  <c r="K42" i="112"/>
  <c r="I42" i="112" s="1"/>
  <c r="B42" i="112"/>
  <c r="N36" i="112"/>
  <c r="L42" i="111"/>
  <c r="K42" i="111"/>
  <c r="I42" i="111" s="1"/>
  <c r="B42" i="111"/>
  <c r="N36" i="111"/>
  <c r="L23" i="105"/>
  <c r="N23" i="105" s="1"/>
  <c r="N27" i="105" s="1"/>
  <c r="J23" i="105"/>
  <c r="B23" i="105"/>
  <c r="C7" i="105"/>
  <c r="L42" i="105"/>
  <c r="K42" i="105"/>
  <c r="I42" i="105" s="1"/>
  <c r="B42" i="105"/>
  <c r="K41" i="105"/>
  <c r="N41" i="105" s="1"/>
  <c r="B41" i="105"/>
  <c r="N36" i="105"/>
  <c r="F98" i="248" l="1"/>
  <c r="G98" i="248" s="1"/>
  <c r="F98" i="247"/>
  <c r="G98" i="247" s="1"/>
  <c r="N43" i="109"/>
  <c r="N45" i="109" s="1"/>
  <c r="N16" i="109" s="1"/>
  <c r="N18" i="109" s="1"/>
  <c r="F78" i="214"/>
  <c r="G78" i="214" s="1"/>
  <c r="F94" i="248"/>
  <c r="G94" i="248" s="1"/>
  <c r="F94" i="247"/>
  <c r="G94" i="247" s="1"/>
  <c r="N42" i="113"/>
  <c r="F85" i="248"/>
  <c r="G85" i="248" s="1"/>
  <c r="F85" i="247"/>
  <c r="G85" i="247" s="1"/>
  <c r="L54" i="208"/>
  <c r="F81" i="248"/>
  <c r="G81" i="248" s="1"/>
  <c r="F81" i="247"/>
  <c r="G81" i="247" s="1"/>
  <c r="N42" i="105"/>
  <c r="N44" i="105" s="1"/>
  <c r="N16" i="105" s="1"/>
  <c r="N18" i="105" s="1"/>
  <c r="N46" i="105" s="1"/>
  <c r="N42" i="112"/>
  <c r="N44" i="112" s="1"/>
  <c r="N16" i="112" s="1"/>
  <c r="N18" i="112" s="1"/>
  <c r="N46" i="112" s="1"/>
  <c r="N42" i="111"/>
  <c r="N44" i="111" s="1"/>
  <c r="N16" i="111" s="1"/>
  <c r="N18" i="111" s="1"/>
  <c r="N46" i="111" s="1"/>
  <c r="N43" i="116"/>
  <c r="N43" i="115"/>
  <c r="N45" i="115" s="1"/>
  <c r="N16" i="115" s="1"/>
  <c r="N18" i="115" s="1"/>
  <c r="N43" i="117"/>
  <c r="N45" i="117" s="1"/>
  <c r="N16" i="117" s="1"/>
  <c r="N18" i="117" s="1"/>
  <c r="N51" i="219"/>
  <c r="N53" i="219" s="1"/>
  <c r="F78" i="211"/>
  <c r="G78" i="211" s="1"/>
  <c r="K77" i="214"/>
  <c r="R77" i="214"/>
  <c r="X77" i="214"/>
  <c r="AI77" i="214"/>
  <c r="V77" i="214"/>
  <c r="L77" i="214"/>
  <c r="Y77" i="214"/>
  <c r="L54" i="206"/>
  <c r="L53" i="206"/>
  <c r="L52" i="206"/>
  <c r="L53" i="208"/>
  <c r="L52" i="208"/>
  <c r="I42" i="109"/>
  <c r="I41" i="105"/>
  <c r="I41" i="113"/>
  <c r="N54" i="205"/>
  <c r="N56" i="205" s="1"/>
  <c r="I41" i="111"/>
  <c r="I41" i="112"/>
  <c r="N44" i="113"/>
  <c r="N16" i="113" s="1"/>
  <c r="N18" i="113" s="1"/>
  <c r="N46" i="113" s="1"/>
  <c r="I42" i="116"/>
  <c r="I42" i="115"/>
  <c r="N28" i="117"/>
  <c r="N28" i="116"/>
  <c r="N28" i="115"/>
  <c r="N28" i="109"/>
  <c r="I42" i="117"/>
  <c r="N45" i="116"/>
  <c r="N16" i="116" s="1"/>
  <c r="N18" i="116" s="1"/>
  <c r="F57" i="214" l="1"/>
  <c r="G57" i="214" s="1"/>
  <c r="F69" i="248"/>
  <c r="G69" i="248" s="1"/>
  <c r="F69" i="247"/>
  <c r="G69" i="247" s="1"/>
  <c r="F56" i="214"/>
  <c r="G56" i="214" s="1"/>
  <c r="F68" i="248"/>
  <c r="G68" i="248" s="1"/>
  <c r="F68" i="247"/>
  <c r="G68" i="247" s="1"/>
  <c r="F91" i="248"/>
  <c r="G91" i="248" s="1"/>
  <c r="F91" i="247"/>
  <c r="G91" i="247" s="1"/>
  <c r="F54" i="214"/>
  <c r="G54" i="214" s="1"/>
  <c r="F66" i="248"/>
  <c r="G66" i="248" s="1"/>
  <c r="F66" i="247"/>
  <c r="G66" i="247" s="1"/>
  <c r="F70" i="248"/>
  <c r="G70" i="248" s="1"/>
  <c r="F70" i="247"/>
  <c r="G70" i="247" s="1"/>
  <c r="F74" i="248"/>
  <c r="G74" i="248" s="1"/>
  <c r="F74" i="247"/>
  <c r="G74" i="247" s="1"/>
  <c r="F72" i="248"/>
  <c r="G72" i="248" s="1"/>
  <c r="F72" i="247"/>
  <c r="G72" i="247" s="1"/>
  <c r="F88" i="248"/>
  <c r="G88" i="248" s="1"/>
  <c r="F88" i="247"/>
  <c r="G88" i="247" s="1"/>
  <c r="F55" i="214"/>
  <c r="G55" i="214" s="1"/>
  <c r="F67" i="248"/>
  <c r="G67" i="248" s="1"/>
  <c r="F67" i="247"/>
  <c r="G67" i="247" s="1"/>
  <c r="F73" i="248"/>
  <c r="G73" i="248" s="1"/>
  <c r="F73" i="247"/>
  <c r="G73" i="247" s="1"/>
  <c r="F59" i="211"/>
  <c r="G59" i="211" s="1"/>
  <c r="F59" i="214"/>
  <c r="G59" i="214" s="1"/>
  <c r="F72" i="211"/>
  <c r="G72" i="211" s="1"/>
  <c r="F72" i="214"/>
  <c r="G72" i="214" s="1"/>
  <c r="F75" i="211"/>
  <c r="G75" i="211" s="1"/>
  <c r="F75" i="214"/>
  <c r="G75" i="214" s="1"/>
  <c r="F58" i="211"/>
  <c r="G58" i="211" s="1"/>
  <c r="F58" i="214"/>
  <c r="G58" i="214" s="1"/>
  <c r="N55" i="206"/>
  <c r="N57" i="206" s="1"/>
  <c r="I77" i="214"/>
  <c r="J77" i="214" s="1"/>
  <c r="F61" i="214"/>
  <c r="G61" i="214" s="1"/>
  <c r="F60" i="211"/>
  <c r="G60" i="211" s="1"/>
  <c r="F60" i="214"/>
  <c r="G60" i="214" s="1"/>
  <c r="N55" i="208"/>
  <c r="N57" i="208" s="1"/>
  <c r="F61" i="211"/>
  <c r="G61" i="211" s="1"/>
  <c r="F57" i="211"/>
  <c r="G57" i="211" s="1"/>
  <c r="V55" i="214"/>
  <c r="F56" i="211"/>
  <c r="G56" i="211" s="1"/>
  <c r="AA54" i="214"/>
  <c r="F55" i="211"/>
  <c r="G55" i="211" s="1"/>
  <c r="F54" i="211"/>
  <c r="G54" i="211" s="1"/>
  <c r="AG57" i="214"/>
  <c r="AI71" i="214"/>
  <c r="AH71" i="214"/>
  <c r="AG71" i="214"/>
  <c r="AF71" i="214"/>
  <c r="AE71" i="214"/>
  <c r="AD71" i="214"/>
  <c r="AC71" i="214"/>
  <c r="Y71" i="214"/>
  <c r="X71" i="214"/>
  <c r="W71" i="214"/>
  <c r="AB71" i="214"/>
  <c r="AA71" i="214"/>
  <c r="Z71" i="214"/>
  <c r="R71" i="214"/>
  <c r="Q71" i="214"/>
  <c r="L71" i="214"/>
  <c r="U71" i="214"/>
  <c r="T71" i="214"/>
  <c r="S71" i="214"/>
  <c r="V71" i="214"/>
  <c r="K71" i="214"/>
  <c r="AI75" i="214"/>
  <c r="AH75" i="214"/>
  <c r="AG75" i="214"/>
  <c r="AF75" i="214"/>
  <c r="AE75" i="214"/>
  <c r="AD75" i="214"/>
  <c r="AC75" i="214"/>
  <c r="Y75" i="214"/>
  <c r="X75" i="214"/>
  <c r="W75" i="214"/>
  <c r="Z75" i="214"/>
  <c r="AB75" i="214"/>
  <c r="AA75" i="214"/>
  <c r="L75" i="214"/>
  <c r="R75" i="214"/>
  <c r="Q75" i="214"/>
  <c r="U75" i="214"/>
  <c r="T75" i="214"/>
  <c r="S75" i="214"/>
  <c r="V75" i="214"/>
  <c r="K75" i="214"/>
  <c r="AI55" i="214"/>
  <c r="AD55" i="214"/>
  <c r="Y55" i="214"/>
  <c r="X55" i="214"/>
  <c r="Q55" i="214"/>
  <c r="U55" i="214"/>
  <c r="T55" i="214"/>
  <c r="AI58" i="214"/>
  <c r="Y58" i="214"/>
  <c r="Z58" i="214"/>
  <c r="AF57" i="214"/>
  <c r="Y57" i="214"/>
  <c r="AA57" i="214"/>
  <c r="AG53" i="214"/>
  <c r="AF53" i="214"/>
  <c r="AD53" i="214"/>
  <c r="AC53" i="214"/>
  <c r="Y53" i="214"/>
  <c r="X53" i="214"/>
  <c r="W53" i="214"/>
  <c r="AB53" i="214"/>
  <c r="AF73" i="214"/>
  <c r="AE73" i="214"/>
  <c r="AD73" i="214"/>
  <c r="AC73" i="214"/>
  <c r="AA73" i="214"/>
  <c r="Z73" i="214"/>
  <c r="U73" i="214"/>
  <c r="T73" i="214"/>
  <c r="S73" i="214"/>
  <c r="L51" i="105"/>
  <c r="AI74" i="214"/>
  <c r="AH74" i="214"/>
  <c r="AG74" i="214"/>
  <c r="AF74" i="214"/>
  <c r="AE74" i="214"/>
  <c r="AD74" i="214"/>
  <c r="AC74" i="214"/>
  <c r="Y74" i="214"/>
  <c r="X74" i="214"/>
  <c r="W74" i="214"/>
  <c r="AB74" i="214"/>
  <c r="AA74" i="214"/>
  <c r="Z74" i="214"/>
  <c r="R74" i="214"/>
  <c r="Q74" i="214"/>
  <c r="L74" i="214"/>
  <c r="U74" i="214"/>
  <c r="T74" i="214"/>
  <c r="S74" i="214"/>
  <c r="V74" i="214"/>
  <c r="K74" i="214"/>
  <c r="L53" i="112"/>
  <c r="K59" i="214"/>
  <c r="AC54" i="214"/>
  <c r="Y54" i="214"/>
  <c r="X54" i="214"/>
  <c r="T54" i="214"/>
  <c r="S54" i="214"/>
  <c r="L53" i="113"/>
  <c r="AI60" i="214"/>
  <c r="K60" i="214"/>
  <c r="N47" i="117"/>
  <c r="N47" i="116"/>
  <c r="N47" i="109"/>
  <c r="N47" i="115"/>
  <c r="L52" i="112"/>
  <c r="L51" i="112"/>
  <c r="L51" i="113"/>
  <c r="L52" i="113"/>
  <c r="L53" i="111"/>
  <c r="L52" i="111"/>
  <c r="L51" i="111"/>
  <c r="L52" i="105"/>
  <c r="L53" i="105"/>
  <c r="F76" i="211" l="1"/>
  <c r="G76" i="211" s="1"/>
  <c r="F92" i="248"/>
  <c r="G92" i="248" s="1"/>
  <c r="F92" i="247"/>
  <c r="G92" i="247" s="1"/>
  <c r="F77" i="248"/>
  <c r="G77" i="248" s="1"/>
  <c r="F77" i="247"/>
  <c r="G77" i="247" s="1"/>
  <c r="F64" i="214"/>
  <c r="G64" i="214" s="1"/>
  <c r="F78" i="248"/>
  <c r="G78" i="248" s="1"/>
  <c r="F78" i="247"/>
  <c r="G78" i="247" s="1"/>
  <c r="F82" i="248"/>
  <c r="G82" i="248" s="1"/>
  <c r="F82" i="247"/>
  <c r="G82" i="247" s="1"/>
  <c r="F65" i="214"/>
  <c r="G65" i="214" s="1"/>
  <c r="F79" i="248"/>
  <c r="G79" i="248" s="1"/>
  <c r="F79" i="247"/>
  <c r="G79" i="247" s="1"/>
  <c r="F76" i="214"/>
  <c r="G76" i="214" s="1"/>
  <c r="F93" i="248"/>
  <c r="G93" i="248" s="1"/>
  <c r="F93" i="247"/>
  <c r="G93" i="247" s="1"/>
  <c r="F83" i="248"/>
  <c r="G83" i="248" s="1"/>
  <c r="F83" i="247"/>
  <c r="G83" i="247" s="1"/>
  <c r="F66" i="214"/>
  <c r="G66" i="214" s="1"/>
  <c r="F80" i="248"/>
  <c r="G80" i="248" s="1"/>
  <c r="F80" i="247"/>
  <c r="G80" i="247" s="1"/>
  <c r="F89" i="248"/>
  <c r="G89" i="248" s="1"/>
  <c r="F89" i="247"/>
  <c r="G89" i="247" s="1"/>
  <c r="F69" i="214"/>
  <c r="G69" i="214" s="1"/>
  <c r="F84" i="248"/>
  <c r="G84" i="248" s="1"/>
  <c r="F84" i="247"/>
  <c r="G84" i="247" s="1"/>
  <c r="F76" i="248"/>
  <c r="G76" i="248" s="1"/>
  <c r="F76" i="247"/>
  <c r="G76" i="247" s="1"/>
  <c r="F90" i="248"/>
  <c r="G90" i="248" s="1"/>
  <c r="F90" i="247"/>
  <c r="G90" i="247" s="1"/>
  <c r="G100" i="247" s="1"/>
  <c r="F63" i="211"/>
  <c r="G63" i="211" s="1"/>
  <c r="F63" i="214"/>
  <c r="G63" i="214" s="1"/>
  <c r="AD61" i="214"/>
  <c r="F62" i="214"/>
  <c r="G62" i="214" s="1"/>
  <c r="F73" i="211"/>
  <c r="G73" i="211" s="1"/>
  <c r="F73" i="214"/>
  <c r="G73" i="214" s="1"/>
  <c r="F74" i="211"/>
  <c r="G74" i="211" s="1"/>
  <c r="F74" i="214"/>
  <c r="G74" i="214" s="1"/>
  <c r="L56" i="214"/>
  <c r="I56" i="214" s="1"/>
  <c r="J56" i="214" s="1"/>
  <c r="F67" i="211"/>
  <c r="G67" i="211" s="1"/>
  <c r="F67" i="214"/>
  <c r="G67" i="214" s="1"/>
  <c r="F68" i="211"/>
  <c r="G68" i="211" s="1"/>
  <c r="F68" i="214"/>
  <c r="G68" i="214" s="1"/>
  <c r="F77" i="211"/>
  <c r="G77" i="211" s="1"/>
  <c r="F77" i="214"/>
  <c r="G77" i="214" s="1"/>
  <c r="G79" i="214" s="1"/>
  <c r="J78" i="214" s="1"/>
  <c r="I74" i="214"/>
  <c r="J74" i="214" s="1"/>
  <c r="I53" i="214"/>
  <c r="J53" i="214" s="1"/>
  <c r="I58" i="214"/>
  <c r="J58" i="214" s="1"/>
  <c r="I71" i="214"/>
  <c r="J71" i="214" s="1"/>
  <c r="I55" i="214"/>
  <c r="J55" i="214" s="1"/>
  <c r="I57" i="214"/>
  <c r="J57" i="214" s="1"/>
  <c r="I54" i="214"/>
  <c r="J54" i="214" s="1"/>
  <c r="I75" i="214"/>
  <c r="L60" i="214"/>
  <c r="I60" i="214" s="1"/>
  <c r="J60" i="214" s="1"/>
  <c r="Y59" i="214"/>
  <c r="I59" i="214" s="1"/>
  <c r="J59" i="214" s="1"/>
  <c r="G79" i="211"/>
  <c r="Q73" i="214"/>
  <c r="AB73" i="214"/>
  <c r="AG73" i="214"/>
  <c r="R73" i="214"/>
  <c r="W73" i="214"/>
  <c r="AH73" i="214"/>
  <c r="K73" i="214"/>
  <c r="L73" i="214"/>
  <c r="X73" i="214"/>
  <c r="AI73" i="214"/>
  <c r="V73" i="214"/>
  <c r="Y73" i="214"/>
  <c r="Y61" i="214"/>
  <c r="F69" i="211"/>
  <c r="G69" i="211" s="1"/>
  <c r="AG65" i="214"/>
  <c r="F66" i="211"/>
  <c r="G66" i="211" s="1"/>
  <c r="F65" i="211"/>
  <c r="G65" i="211" s="1"/>
  <c r="V63" i="214"/>
  <c r="F64" i="211"/>
  <c r="G64" i="211" s="1"/>
  <c r="X61" i="214"/>
  <c r="AC61" i="214"/>
  <c r="F62" i="211"/>
  <c r="G62" i="211" s="1"/>
  <c r="AG61" i="214"/>
  <c r="AB61" i="214"/>
  <c r="AF61" i="214"/>
  <c r="W61" i="214"/>
  <c r="AI72" i="214"/>
  <c r="AH72" i="214"/>
  <c r="AG72" i="214"/>
  <c r="AF72" i="214"/>
  <c r="AE72" i="214"/>
  <c r="AD72" i="214"/>
  <c r="AC72" i="214"/>
  <c r="Y72" i="214"/>
  <c r="X72" i="214"/>
  <c r="W72" i="214"/>
  <c r="Z72" i="214"/>
  <c r="AB72" i="214"/>
  <c r="AA72" i="214"/>
  <c r="L72" i="214"/>
  <c r="R72" i="214"/>
  <c r="Q72" i="214"/>
  <c r="U72" i="214"/>
  <c r="T72" i="214"/>
  <c r="S72" i="214"/>
  <c r="V72" i="214"/>
  <c r="K72" i="214"/>
  <c r="L53" i="109"/>
  <c r="AH76" i="214"/>
  <c r="AG76" i="214"/>
  <c r="AF76" i="214"/>
  <c r="AE76" i="214"/>
  <c r="AD76" i="214"/>
  <c r="AC76" i="214"/>
  <c r="Y76" i="214"/>
  <c r="W76" i="214"/>
  <c r="AB76" i="214"/>
  <c r="AA76" i="214"/>
  <c r="Z76" i="214"/>
  <c r="O76" i="214"/>
  <c r="R76" i="214"/>
  <c r="P76" i="214"/>
  <c r="M76" i="214"/>
  <c r="L76" i="214"/>
  <c r="U76" i="214"/>
  <c r="T76" i="214"/>
  <c r="S76" i="214"/>
  <c r="V76" i="214"/>
  <c r="L54" i="116"/>
  <c r="K67" i="214"/>
  <c r="I67" i="214" s="1"/>
  <c r="AH62" i="214"/>
  <c r="AD62" i="214"/>
  <c r="AC62" i="214"/>
  <c r="Y62" i="214"/>
  <c r="X62" i="214"/>
  <c r="AA62" i="214"/>
  <c r="T62" i="214"/>
  <c r="S62" i="214"/>
  <c r="L54" i="115"/>
  <c r="AI66" i="214"/>
  <c r="Y66" i="214"/>
  <c r="Z66" i="214"/>
  <c r="AF65" i="214"/>
  <c r="Y65" i="214"/>
  <c r="AA65" i="214"/>
  <c r="AI63" i="214"/>
  <c r="AD63" i="214"/>
  <c r="Y63" i="214"/>
  <c r="Q63" i="214"/>
  <c r="U63" i="214"/>
  <c r="T63" i="214"/>
  <c r="L52" i="117"/>
  <c r="AI68" i="214"/>
  <c r="L54" i="117"/>
  <c r="L53" i="117"/>
  <c r="N54" i="112"/>
  <c r="N56" i="112" s="1"/>
  <c r="L52" i="116"/>
  <c r="L53" i="116"/>
  <c r="L54" i="109"/>
  <c r="L52" i="109"/>
  <c r="N54" i="111"/>
  <c r="N56" i="111" s="1"/>
  <c r="N54" i="105"/>
  <c r="N56" i="105" s="1"/>
  <c r="L52" i="115"/>
  <c r="L53" i="115"/>
  <c r="N54" i="113"/>
  <c r="N56" i="113" s="1"/>
  <c r="J67" i="214" l="1"/>
  <c r="J75" i="214"/>
  <c r="G100" i="248"/>
  <c r="L68" i="214"/>
  <c r="I68" i="214"/>
  <c r="J68" i="214" s="1"/>
  <c r="N76" i="214"/>
  <c r="I72" i="214"/>
  <c r="J72" i="214" s="1"/>
  <c r="I65" i="214"/>
  <c r="J65" i="214" s="1"/>
  <c r="I73" i="214"/>
  <c r="J73" i="214" s="1"/>
  <c r="Q76" i="214"/>
  <c r="I66" i="214"/>
  <c r="J66" i="214" s="1"/>
  <c r="I62" i="214"/>
  <c r="J62" i="214" s="1"/>
  <c r="I61" i="214"/>
  <c r="J61" i="214" s="1"/>
  <c r="I63" i="214"/>
  <c r="J63" i="214" s="1"/>
  <c r="K76" i="214"/>
  <c r="X76" i="214"/>
  <c r="AI76" i="214"/>
  <c r="L64" i="214"/>
  <c r="I64" i="214" s="1"/>
  <c r="J64" i="214" s="1"/>
  <c r="N55" i="117"/>
  <c r="N57" i="117" s="1"/>
  <c r="N55" i="116"/>
  <c r="N57" i="116" s="1"/>
  <c r="N55" i="115"/>
  <c r="N57" i="115" s="1"/>
  <c r="N55" i="109"/>
  <c r="N57" i="109" s="1"/>
  <c r="I76" i="214" l="1"/>
  <c r="J76" i="214" s="1"/>
  <c r="F51" i="214" l="1"/>
  <c r="G51" i="214" s="1"/>
  <c r="G70" i="214" s="1"/>
  <c r="J69" i="214" s="1"/>
  <c r="F63" i="248"/>
  <c r="G63" i="248" s="1"/>
  <c r="F63" i="247"/>
  <c r="G63" i="247" s="1"/>
  <c r="V50" i="214"/>
  <c r="F51" i="211"/>
  <c r="G51" i="211" s="1"/>
  <c r="AI50" i="214"/>
  <c r="AG50" i="214"/>
  <c r="AF50" i="214"/>
  <c r="W50" i="214"/>
  <c r="AB50" i="214"/>
  <c r="AA50" i="214"/>
  <c r="Z50" i="214"/>
  <c r="Q50" i="214"/>
  <c r="P50" i="214"/>
  <c r="L50" i="214"/>
  <c r="U50" i="214"/>
  <c r="K50" i="214"/>
  <c r="F65" i="248" l="1"/>
  <c r="G65" i="248" s="1"/>
  <c r="G86" i="248" s="1"/>
  <c r="F65" i="247"/>
  <c r="G65" i="247" s="1"/>
  <c r="G86" i="247" s="1"/>
  <c r="F53" i="211"/>
  <c r="G53" i="211" s="1"/>
  <c r="F53" i="214"/>
  <c r="G53" i="214" s="1"/>
  <c r="O50" i="214"/>
  <c r="M50" i="214"/>
  <c r="N50" i="214"/>
  <c r="AC50" i="214"/>
  <c r="S50" i="214"/>
  <c r="AD50" i="214"/>
  <c r="AH50" i="214"/>
  <c r="T50" i="214"/>
  <c r="X50" i="214"/>
  <c r="Y50" i="214"/>
  <c r="G70" i="211"/>
  <c r="AH52" i="214"/>
  <c r="AD52" i="214"/>
  <c r="AC52" i="214"/>
  <c r="Y52" i="214"/>
  <c r="X52" i="214"/>
  <c r="T52" i="214"/>
  <c r="S52" i="214"/>
  <c r="J23" i="98"/>
  <c r="L23" i="98"/>
  <c r="N23" i="98" s="1"/>
  <c r="N26" i="98" s="1"/>
  <c r="B23" i="98"/>
  <c r="K40" i="98"/>
  <c r="I40" i="98" s="1"/>
  <c r="B40" i="98"/>
  <c r="N31" i="98"/>
  <c r="N34" i="98" s="1"/>
  <c r="I50" i="214" l="1"/>
  <c r="J50" i="214" s="1"/>
  <c r="V52" i="214"/>
  <c r="K52" i="214"/>
  <c r="AF52" i="214"/>
  <c r="Q52" i="214"/>
  <c r="AG52" i="214"/>
  <c r="Z52" i="214"/>
  <c r="AB52" i="214"/>
  <c r="U52" i="214"/>
  <c r="W52" i="214"/>
  <c r="AI52" i="214"/>
  <c r="L52" i="214"/>
  <c r="AA52" i="214"/>
  <c r="N40" i="98"/>
  <c r="N42" i="98" s="1"/>
  <c r="N16" i="98" s="1"/>
  <c r="N18" i="98" s="1"/>
  <c r="N44" i="98" s="1"/>
  <c r="F48" i="214" l="1"/>
  <c r="G48" i="214" s="1"/>
  <c r="F60" i="248"/>
  <c r="G60" i="248" s="1"/>
  <c r="F60" i="247"/>
  <c r="G60" i="247" s="1"/>
  <c r="F59" i="248"/>
  <c r="G59" i="248" s="1"/>
  <c r="F59" i="247"/>
  <c r="G59" i="247" s="1"/>
  <c r="F47" i="211"/>
  <c r="G47" i="211" s="1"/>
  <c r="F47" i="214"/>
  <c r="G47" i="214" s="1"/>
  <c r="I52" i="214"/>
  <c r="J52" i="214" s="1"/>
  <c r="F48" i="211"/>
  <c r="G48" i="211" s="1"/>
  <c r="Z46" i="214"/>
  <c r="AI47" i="214"/>
  <c r="AG47" i="214"/>
  <c r="AF47" i="214"/>
  <c r="AE47" i="214"/>
  <c r="Y47" i="214"/>
  <c r="W47" i="214"/>
  <c r="Z47" i="214"/>
  <c r="AA47" i="214"/>
  <c r="Q47" i="214"/>
  <c r="S47" i="214"/>
  <c r="L51" i="98"/>
  <c r="L50" i="98"/>
  <c r="L49" i="98"/>
  <c r="AB46" i="214" l="1"/>
  <c r="X46" i="214"/>
  <c r="AH46" i="214"/>
  <c r="L47" i="214"/>
  <c r="I47" i="214" s="1"/>
  <c r="J47" i="214" s="1"/>
  <c r="N52" i="98"/>
  <c r="N54" i="98" s="1"/>
  <c r="L27" i="92"/>
  <c r="N27" i="92" s="1"/>
  <c r="B27" i="92"/>
  <c r="C7" i="92"/>
  <c r="L50" i="92"/>
  <c r="I50" i="92"/>
  <c r="K49" i="92"/>
  <c r="N49" i="92" s="1"/>
  <c r="B49" i="92"/>
  <c r="N44" i="92"/>
  <c r="L30" i="92"/>
  <c r="N30" i="92" s="1"/>
  <c r="J30" i="92"/>
  <c r="B30" i="92"/>
  <c r="L29" i="92"/>
  <c r="N29" i="92" s="1"/>
  <c r="J29" i="92"/>
  <c r="B29" i="92"/>
  <c r="L28" i="92"/>
  <c r="N28" i="92" s="1"/>
  <c r="J28" i="92"/>
  <c r="B28" i="92"/>
  <c r="J27" i="92"/>
  <c r="K18" i="92"/>
  <c r="N18" i="92" s="1"/>
  <c r="B18" i="92"/>
  <c r="K17" i="92"/>
  <c r="N17" i="92" s="1"/>
  <c r="B17" i="92"/>
  <c r="K16" i="92"/>
  <c r="N16" i="92" s="1"/>
  <c r="B16" i="92"/>
  <c r="K15" i="92"/>
  <c r="N15" i="92" s="1"/>
  <c r="B15" i="92"/>
  <c r="K14" i="92"/>
  <c r="N14" i="92" s="1"/>
  <c r="B14" i="92"/>
  <c r="K13" i="92"/>
  <c r="N13" i="92" s="1"/>
  <c r="B13" i="92"/>
  <c r="L50" i="90"/>
  <c r="I50" i="90"/>
  <c r="L30" i="90"/>
  <c r="N30" i="90" s="1"/>
  <c r="L29" i="90"/>
  <c r="N29" i="90" s="1"/>
  <c r="L28" i="90"/>
  <c r="N28" i="90" s="1"/>
  <c r="N27" i="90"/>
  <c r="J30" i="90"/>
  <c r="J29" i="90"/>
  <c r="J28" i="90"/>
  <c r="B30" i="90"/>
  <c r="B29" i="90"/>
  <c r="B28" i="90"/>
  <c r="K18" i="90"/>
  <c r="N18" i="90" s="1"/>
  <c r="B18" i="90"/>
  <c r="K17" i="90"/>
  <c r="N17" i="90" s="1"/>
  <c r="K16" i="90"/>
  <c r="N16" i="90" s="1"/>
  <c r="K15" i="90"/>
  <c r="B17" i="90"/>
  <c r="B16" i="90"/>
  <c r="B15" i="90"/>
  <c r="K14" i="90"/>
  <c r="B14" i="90"/>
  <c r="K13" i="90"/>
  <c r="N13" i="90" s="1"/>
  <c r="B13" i="90"/>
  <c r="K49" i="90"/>
  <c r="N49" i="90" s="1"/>
  <c r="B49" i="90"/>
  <c r="N44" i="90"/>
  <c r="L25" i="18"/>
  <c r="B25" i="18"/>
  <c r="N12" i="85"/>
  <c r="C7" i="85"/>
  <c r="L43" i="85"/>
  <c r="I43" i="85"/>
  <c r="L42" i="85"/>
  <c r="I42" i="85"/>
  <c r="N37" i="85"/>
  <c r="N26" i="85"/>
  <c r="C6" i="85"/>
  <c r="K14" i="79"/>
  <c r="B14" i="79"/>
  <c r="K12" i="79"/>
  <c r="B12" i="79"/>
  <c r="L42" i="79"/>
  <c r="L14" i="79"/>
  <c r="C7" i="79"/>
  <c r="C6" i="79"/>
  <c r="I46" i="214" l="1"/>
  <c r="J46" i="214" s="1"/>
  <c r="N43" i="85"/>
  <c r="I49" i="90"/>
  <c r="N33" i="92"/>
  <c r="I49" i="92"/>
  <c r="N50" i="92"/>
  <c r="N54" i="92" s="1"/>
  <c r="N20" i="92" s="1"/>
  <c r="N22" i="92" s="1"/>
  <c r="N50" i="90"/>
  <c r="N54" i="90" s="1"/>
  <c r="N20" i="90" s="1"/>
  <c r="N14" i="90"/>
  <c r="N15" i="90"/>
  <c r="N33" i="90"/>
  <c r="N42" i="85"/>
  <c r="N48" i="85" l="1"/>
  <c r="N17" i="85" s="1"/>
  <c r="N19" i="85" s="1"/>
  <c r="N50" i="85" s="1"/>
  <c r="AI31" i="214"/>
  <c r="AE31" i="214"/>
  <c r="O31" i="214"/>
  <c r="R31" i="214"/>
  <c r="K31" i="214"/>
  <c r="N56" i="92"/>
  <c r="N22" i="90"/>
  <c r="N56" i="90" s="1"/>
  <c r="F38" i="248" l="1"/>
  <c r="G38" i="248" s="1"/>
  <c r="F38" i="247"/>
  <c r="G38" i="247" s="1"/>
  <c r="F33" i="248"/>
  <c r="G33" i="248" s="1"/>
  <c r="F33" i="247"/>
  <c r="G33" i="247" s="1"/>
  <c r="F39" i="248"/>
  <c r="G39" i="248" s="1"/>
  <c r="F39" i="247"/>
  <c r="G39" i="247" s="1"/>
  <c r="F40" i="248"/>
  <c r="G40" i="248" s="1"/>
  <c r="F40" i="247"/>
  <c r="G40" i="247" s="1"/>
  <c r="F14" i="248"/>
  <c r="G14" i="248" s="1"/>
  <c r="F14" i="247"/>
  <c r="G14" i="247" s="1"/>
  <c r="F30" i="248"/>
  <c r="G30" i="248" s="1"/>
  <c r="F30" i="247"/>
  <c r="G30" i="247" s="1"/>
  <c r="F12" i="248"/>
  <c r="G12" i="248" s="1"/>
  <c r="F12" i="247"/>
  <c r="G12" i="247" s="1"/>
  <c r="F35" i="248"/>
  <c r="G35" i="248" s="1"/>
  <c r="F35" i="247"/>
  <c r="G35" i="247" s="1"/>
  <c r="F32" i="214"/>
  <c r="G32" i="214" s="1"/>
  <c r="F32" i="211"/>
  <c r="G32" i="211" s="1"/>
  <c r="F32" i="248"/>
  <c r="G32" i="248" s="1"/>
  <c r="F32" i="247"/>
  <c r="G32" i="247" s="1"/>
  <c r="F18" i="248"/>
  <c r="G18" i="248" s="1"/>
  <c r="F18" i="247"/>
  <c r="G18" i="247" s="1"/>
  <c r="F34" i="248"/>
  <c r="G34" i="248" s="1"/>
  <c r="F34" i="247"/>
  <c r="G34" i="247" s="1"/>
  <c r="F36" i="211"/>
  <c r="G36" i="211" s="1"/>
  <c r="F36" i="214"/>
  <c r="G36" i="214" s="1"/>
  <c r="L62" i="92"/>
  <c r="L63" i="92"/>
  <c r="F31" i="211"/>
  <c r="G31" i="211" s="1"/>
  <c r="F31" i="214"/>
  <c r="G31" i="214" s="1"/>
  <c r="F14" i="211"/>
  <c r="G14" i="211" s="1"/>
  <c r="F14" i="214"/>
  <c r="G14" i="214" s="1"/>
  <c r="F35" i="211"/>
  <c r="G35" i="211" s="1"/>
  <c r="F35" i="214"/>
  <c r="G35" i="214" s="1"/>
  <c r="F29" i="211"/>
  <c r="G29" i="211" s="1"/>
  <c r="F29" i="214"/>
  <c r="G29" i="214" s="1"/>
  <c r="F30" i="211"/>
  <c r="G30" i="211" s="1"/>
  <c r="F30" i="214"/>
  <c r="G30" i="214" s="1"/>
  <c r="F37" i="211"/>
  <c r="G37" i="211" s="1"/>
  <c r="F37" i="214"/>
  <c r="G37" i="214" s="1"/>
  <c r="F12" i="214"/>
  <c r="G12" i="214" s="1"/>
  <c r="I31" i="214"/>
  <c r="F18" i="214"/>
  <c r="G18" i="214" s="1"/>
  <c r="F18" i="211"/>
  <c r="G18" i="211" s="1"/>
  <c r="L56" i="85"/>
  <c r="AB11" i="214"/>
  <c r="AF11" i="214"/>
  <c r="AC11" i="214"/>
  <c r="F12" i="211"/>
  <c r="G12" i="211" s="1"/>
  <c r="O11" i="214"/>
  <c r="N11" i="214"/>
  <c r="Y11" i="214"/>
  <c r="P11" i="214"/>
  <c r="AG11" i="214"/>
  <c r="Q11" i="214"/>
  <c r="S11" i="214"/>
  <c r="M11" i="214"/>
  <c r="L57" i="85"/>
  <c r="V11" i="214"/>
  <c r="AD11" i="214"/>
  <c r="X11" i="214"/>
  <c r="L55" i="85"/>
  <c r="U11" i="214"/>
  <c r="W11" i="214"/>
  <c r="L61" i="92"/>
  <c r="AI34" i="214"/>
  <c r="AH34" i="214"/>
  <c r="AG34" i="214"/>
  <c r="AF34" i="214"/>
  <c r="AE34" i="214"/>
  <c r="AD34" i="214"/>
  <c r="AC34" i="214"/>
  <c r="Y34" i="214"/>
  <c r="X34" i="214"/>
  <c r="W34" i="214"/>
  <c r="AB34" i="214"/>
  <c r="AA34" i="214"/>
  <c r="Z34" i="214"/>
  <c r="L34" i="214"/>
  <c r="R34" i="214"/>
  <c r="Q34" i="214"/>
  <c r="P34" i="214"/>
  <c r="O34" i="214"/>
  <c r="U34" i="214"/>
  <c r="T34" i="214"/>
  <c r="S34" i="214"/>
  <c r="V34" i="214"/>
  <c r="AI35" i="214"/>
  <c r="AH35" i="214"/>
  <c r="AG35" i="214"/>
  <c r="AF35" i="214"/>
  <c r="AE35" i="214"/>
  <c r="AD35" i="214"/>
  <c r="AC35" i="214"/>
  <c r="Y35" i="214"/>
  <c r="X35" i="214"/>
  <c r="W35" i="214"/>
  <c r="Z35" i="214"/>
  <c r="AB35" i="214"/>
  <c r="AA35" i="214"/>
  <c r="R35" i="214"/>
  <c r="Q35" i="214"/>
  <c r="L35" i="214"/>
  <c r="U35" i="214"/>
  <c r="T35" i="214"/>
  <c r="S35" i="214"/>
  <c r="V35" i="214"/>
  <c r="K35" i="214"/>
  <c r="AB29" i="214"/>
  <c r="AA29" i="214"/>
  <c r="Z29" i="214"/>
  <c r="AH29" i="214"/>
  <c r="AG29" i="214"/>
  <c r="AF29" i="214"/>
  <c r="AE29" i="214"/>
  <c r="AD29" i="214"/>
  <c r="AC29" i="214"/>
  <c r="R29" i="214"/>
  <c r="Q29" i="214"/>
  <c r="O29" i="214"/>
  <c r="T29" i="214"/>
  <c r="S29" i="214"/>
  <c r="U29" i="214"/>
  <c r="AI36" i="214"/>
  <c r="AH36" i="214"/>
  <c r="AG36" i="214"/>
  <c r="AF36" i="214"/>
  <c r="AE36" i="214"/>
  <c r="AD36" i="214"/>
  <c r="AC36" i="214"/>
  <c r="Y36" i="214"/>
  <c r="X36" i="214"/>
  <c r="W36" i="214"/>
  <c r="AB36" i="214"/>
  <c r="AA36" i="214"/>
  <c r="Z36" i="214"/>
  <c r="N36" i="214"/>
  <c r="R36" i="214"/>
  <c r="Q36" i="214"/>
  <c r="P36" i="214"/>
  <c r="O36" i="214"/>
  <c r="M36" i="214"/>
  <c r="L36" i="214"/>
  <c r="U36" i="214"/>
  <c r="T36" i="214"/>
  <c r="S36" i="214"/>
  <c r="V36" i="214"/>
  <c r="K36" i="214"/>
  <c r="AI17" i="214"/>
  <c r="Y17" i="214"/>
  <c r="X17" i="214"/>
  <c r="Z17" i="214"/>
  <c r="O17" i="214"/>
  <c r="N17" i="214"/>
  <c r="S17" i="214"/>
  <c r="L17" i="214"/>
  <c r="X28" i="214"/>
  <c r="W28" i="214"/>
  <c r="AI28" i="214"/>
  <c r="Y28" i="214"/>
  <c r="P28" i="214"/>
  <c r="V28" i="214"/>
  <c r="AI30" i="214"/>
  <c r="AC30" i="214"/>
  <c r="Y30" i="214"/>
  <c r="W30" i="214"/>
  <c r="AB30" i="214"/>
  <c r="AA30" i="214"/>
  <c r="AG30" i="214"/>
  <c r="AF30" i="214"/>
  <c r="X30" i="214"/>
  <c r="U30" i="214"/>
  <c r="T30" i="214"/>
  <c r="S30" i="214"/>
  <c r="M30" i="214"/>
  <c r="V30" i="214"/>
  <c r="L30" i="214"/>
  <c r="O30" i="214"/>
  <c r="R30" i="214"/>
  <c r="N30" i="214"/>
  <c r="P30" i="214"/>
  <c r="K30" i="214"/>
  <c r="AI13" i="214"/>
  <c r="AD13" i="214"/>
  <c r="AE13" i="214"/>
  <c r="AF13" i="214"/>
  <c r="AG13" i="214"/>
  <c r="Y13" i="214"/>
  <c r="AH13" i="214"/>
  <c r="AB13" i="214"/>
  <c r="W13" i="214"/>
  <c r="X13" i="214"/>
  <c r="Z13" i="214"/>
  <c r="R13" i="214"/>
  <c r="T13" i="214"/>
  <c r="P13" i="214"/>
  <c r="N13" i="214"/>
  <c r="M13" i="214"/>
  <c r="V13" i="214"/>
  <c r="U13" i="214"/>
  <c r="Q13" i="214"/>
  <c r="O13" i="214"/>
  <c r="S13" i="214"/>
  <c r="L13" i="214"/>
  <c r="K13" i="214"/>
  <c r="L62" i="90"/>
  <c r="L61" i="90"/>
  <c r="J31" i="214" l="1"/>
  <c r="G36" i="248"/>
  <c r="G47" i="247"/>
  <c r="G47" i="248"/>
  <c r="G36" i="247"/>
  <c r="N64" i="92"/>
  <c r="N66" i="92" s="1"/>
  <c r="N58" i="85"/>
  <c r="N60" i="85" s="1"/>
  <c r="G33" i="211"/>
  <c r="G38" i="214"/>
  <c r="J37" i="214" s="1"/>
  <c r="G38" i="211"/>
  <c r="G33" i="214"/>
  <c r="J32" i="214" s="1"/>
  <c r="M28" i="214"/>
  <c r="N34" i="214"/>
  <c r="N28" i="214"/>
  <c r="M34" i="214"/>
  <c r="I36" i="214"/>
  <c r="J36" i="214" s="1"/>
  <c r="K28" i="214"/>
  <c r="AD30" i="214"/>
  <c r="L29" i="214"/>
  <c r="I29" i="214" s="1"/>
  <c r="J29" i="214" s="1"/>
  <c r="I13" i="214"/>
  <c r="J13" i="214" s="1"/>
  <c r="AE30" i="214"/>
  <c r="I35" i="214"/>
  <c r="J35" i="214" s="1"/>
  <c r="Q30" i="214"/>
  <c r="AH30" i="214"/>
  <c r="Z30" i="214"/>
  <c r="K34" i="214"/>
  <c r="I17" i="214"/>
  <c r="J17" i="214" s="1"/>
  <c r="L11" i="214"/>
  <c r="I11" i="214" s="1"/>
  <c r="J11" i="214" s="1"/>
  <c r="N64" i="90"/>
  <c r="N66" i="90" s="1"/>
  <c r="I34" i="214" l="1"/>
  <c r="J34" i="214" s="1"/>
  <c r="I28" i="214"/>
  <c r="J28" i="214" s="1"/>
  <c r="I30" i="214"/>
  <c r="J30" i="214" s="1"/>
  <c r="F9" i="248" l="1"/>
  <c r="G9" i="248" s="1"/>
  <c r="F9" i="247"/>
  <c r="G9" i="247" s="1"/>
  <c r="F11" i="248"/>
  <c r="G11" i="248" s="1"/>
  <c r="F11" i="247"/>
  <c r="G11" i="247" s="1"/>
  <c r="F11" i="214"/>
  <c r="G11" i="214" s="1"/>
  <c r="F11" i="211"/>
  <c r="G11" i="211" s="1"/>
  <c r="F9" i="211"/>
  <c r="G9" i="211" s="1"/>
  <c r="F9" i="214"/>
  <c r="G9" i="214" s="1"/>
  <c r="Z8" i="214"/>
  <c r="Y8" i="214"/>
  <c r="X8" i="214"/>
  <c r="AB8" i="214"/>
  <c r="AA8" i="214"/>
  <c r="AD8" i="214"/>
  <c r="W8" i="214"/>
  <c r="AC8" i="214"/>
  <c r="AI8" i="214"/>
  <c r="AH8" i="214"/>
  <c r="AG8" i="214"/>
  <c r="AF8" i="214"/>
  <c r="AE8" i="214"/>
  <c r="V8" i="214"/>
  <c r="U8" i="214"/>
  <c r="T8" i="214"/>
  <c r="S8" i="214"/>
  <c r="L8" i="214"/>
  <c r="R8" i="214"/>
  <c r="O8" i="214"/>
  <c r="M8" i="214"/>
  <c r="P8" i="214"/>
  <c r="N8" i="214"/>
  <c r="Q8" i="214"/>
  <c r="K8" i="214"/>
  <c r="AE10" i="214"/>
  <c r="Z10" i="214"/>
  <c r="Y10" i="214"/>
  <c r="X10" i="214"/>
  <c r="AC10" i="214"/>
  <c r="AB10" i="214"/>
  <c r="AA10" i="214"/>
  <c r="AG10" i="214"/>
  <c r="AF10" i="214"/>
  <c r="AD10" i="214"/>
  <c r="W10" i="214"/>
  <c r="AI10" i="214"/>
  <c r="AH10" i="214"/>
  <c r="V10" i="214"/>
  <c r="U10" i="214"/>
  <c r="T10" i="214"/>
  <c r="S10" i="214"/>
  <c r="L10" i="214"/>
  <c r="R10" i="214"/>
  <c r="Q10" i="214"/>
  <c r="K10" i="214"/>
  <c r="F8" i="248" l="1"/>
  <c r="G8" i="248" s="1"/>
  <c r="F8" i="247"/>
  <c r="G8" i="247" s="1"/>
  <c r="I10" i="214"/>
  <c r="J10" i="214" s="1"/>
  <c r="I8" i="214"/>
  <c r="J8" i="214" s="1"/>
  <c r="F8" i="211"/>
  <c r="G8" i="211" s="1"/>
  <c r="F8" i="214"/>
  <c r="G8" i="214" s="1"/>
  <c r="AE7" i="214"/>
  <c r="AD7" i="214"/>
  <c r="Y7" i="214"/>
  <c r="AC7" i="214"/>
  <c r="AA7" i="214"/>
  <c r="AF7" i="214"/>
  <c r="X7" i="214"/>
  <c r="W7" i="214"/>
  <c r="AB7" i="214"/>
  <c r="AI7" i="214"/>
  <c r="AH7" i="214"/>
  <c r="AG7" i="214"/>
  <c r="V7" i="214"/>
  <c r="U7" i="214"/>
  <c r="T7" i="214"/>
  <c r="S7" i="214"/>
  <c r="R7" i="214"/>
  <c r="O7" i="214"/>
  <c r="M7" i="214"/>
  <c r="P7" i="214"/>
  <c r="Q7" i="214"/>
  <c r="F10" i="248" l="1"/>
  <c r="G10" i="248" s="1"/>
  <c r="F10" i="247"/>
  <c r="G10" i="247" s="1"/>
  <c r="F10" i="214"/>
  <c r="G10" i="214" s="1"/>
  <c r="Z7" i="214"/>
  <c r="N7" i="214"/>
  <c r="L7" i="214"/>
  <c r="K7" i="214"/>
  <c r="F10" i="211"/>
  <c r="G10" i="211" s="1"/>
  <c r="AF9" i="214"/>
  <c r="AD9" i="214"/>
  <c r="Z9" i="214"/>
  <c r="Y9" i="214"/>
  <c r="AA9" i="214"/>
  <c r="AE9" i="214"/>
  <c r="X9" i="214"/>
  <c r="W9" i="214"/>
  <c r="AI9" i="214"/>
  <c r="AH9" i="214"/>
  <c r="AG9" i="214"/>
  <c r="AC9" i="214"/>
  <c r="AB9" i="214"/>
  <c r="L9" i="214"/>
  <c r="V9" i="214"/>
  <c r="U9" i="214"/>
  <c r="T9" i="214"/>
  <c r="S9" i="214"/>
  <c r="R9" i="214"/>
  <c r="O9" i="214"/>
  <c r="M9" i="214"/>
  <c r="P9" i="214"/>
  <c r="N9" i="214"/>
  <c r="Q9" i="214"/>
  <c r="K9" i="214"/>
  <c r="I9" i="214" l="1"/>
  <c r="J9" i="214" s="1"/>
  <c r="I7" i="214"/>
  <c r="J7" i="214" s="1"/>
  <c r="N42" i="79"/>
  <c r="N37" i="79"/>
  <c r="N26" i="79"/>
  <c r="N14" i="79"/>
  <c r="N12" i="79"/>
  <c r="N48" i="79" l="1"/>
  <c r="N17" i="79" s="1"/>
  <c r="N19" i="79" s="1"/>
  <c r="N50" i="79" s="1"/>
  <c r="I42" i="79"/>
  <c r="F13" i="248" l="1"/>
  <c r="G13" i="248" s="1"/>
  <c r="F13" i="247"/>
  <c r="G13" i="247" s="1"/>
  <c r="F13" i="211"/>
  <c r="G13" i="211" s="1"/>
  <c r="F13" i="214"/>
  <c r="G13" i="214" s="1"/>
  <c r="AI12" i="214"/>
  <c r="AE12" i="214"/>
  <c r="AH12" i="214"/>
  <c r="R12" i="214"/>
  <c r="T12" i="214"/>
  <c r="K12" i="214"/>
  <c r="L57" i="79"/>
  <c r="L55" i="79"/>
  <c r="L56" i="79"/>
  <c r="I12" i="214" l="1"/>
  <c r="J12" i="214" s="1"/>
  <c r="N58" i="79"/>
  <c r="N60" i="79" s="1"/>
  <c r="G109" i="211" l="1"/>
  <c r="C6" i="23" l="1"/>
  <c r="C6" i="22"/>
  <c r="C6" i="20"/>
  <c r="M7" i="23"/>
  <c r="N7" i="23"/>
  <c r="N8" i="23"/>
  <c r="C7" i="23"/>
  <c r="M7" i="22"/>
  <c r="N7" i="22"/>
  <c r="N8" i="22"/>
  <c r="C7" i="22"/>
  <c r="M7" i="20"/>
  <c r="N7" i="20"/>
  <c r="N8" i="20"/>
  <c r="C7" i="20"/>
  <c r="M7" i="18"/>
  <c r="N7" i="18"/>
  <c r="N8" i="18"/>
  <c r="C7" i="18"/>
  <c r="L14" i="22" l="1"/>
  <c r="L15" i="20" l="1"/>
  <c r="L14" i="20"/>
  <c r="N25" i="18" l="1"/>
  <c r="N29" i="18" s="1"/>
  <c r="L16" i="18"/>
  <c r="L15" i="18"/>
  <c r="L46" i="18"/>
  <c r="K45" i="18"/>
  <c r="I45" i="18" s="1"/>
  <c r="K14" i="18"/>
  <c r="N14" i="18" s="1"/>
  <c r="K15" i="18"/>
  <c r="K16" i="18"/>
  <c r="L29" i="23"/>
  <c r="N29" i="23" s="1"/>
  <c r="K48" i="23"/>
  <c r="I48" i="23" s="1"/>
  <c r="K44" i="20"/>
  <c r="I44" i="20" s="1"/>
  <c r="B49" i="23"/>
  <c r="B48" i="23"/>
  <c r="J29" i="23"/>
  <c r="K13" i="23"/>
  <c r="N13" i="23" s="1"/>
  <c r="K15" i="23"/>
  <c r="N15" i="23" s="1"/>
  <c r="B15" i="23"/>
  <c r="K14" i="23"/>
  <c r="N14" i="23" s="1"/>
  <c r="B14" i="23"/>
  <c r="B13" i="23"/>
  <c r="L23" i="22"/>
  <c r="N23" i="22" s="1"/>
  <c r="N26" i="22" s="1"/>
  <c r="J23" i="22"/>
  <c r="B23" i="22"/>
  <c r="K14" i="22"/>
  <c r="N14" i="22" s="1"/>
  <c r="B14" i="22"/>
  <c r="K13" i="22"/>
  <c r="N13" i="22" s="1"/>
  <c r="B13" i="22"/>
  <c r="L25" i="20"/>
  <c r="N25" i="20" s="1"/>
  <c r="J25" i="20"/>
  <c r="B25" i="20"/>
  <c r="B45" i="20"/>
  <c r="B44" i="20"/>
  <c r="L24" i="20"/>
  <c r="N24" i="20" s="1"/>
  <c r="J24" i="20"/>
  <c r="B24" i="20"/>
  <c r="K15" i="20"/>
  <c r="N15" i="20" s="1"/>
  <c r="B15" i="20"/>
  <c r="K14" i="20"/>
  <c r="N14" i="20" s="1"/>
  <c r="B14" i="20"/>
  <c r="K13" i="20"/>
  <c r="N13" i="20" s="1"/>
  <c r="B13" i="20"/>
  <c r="B45" i="18"/>
  <c r="B16" i="18"/>
  <c r="B15" i="18"/>
  <c r="B14" i="18"/>
  <c r="N31" i="22"/>
  <c r="N37" i="22" s="1"/>
  <c r="N16" i="18" l="1"/>
  <c r="N15" i="18"/>
  <c r="N45" i="18"/>
  <c r="K49" i="23"/>
  <c r="N44" i="20"/>
  <c r="N48" i="23"/>
  <c r="K45" i="20"/>
  <c r="N32" i="23"/>
  <c r="N28" i="20"/>
  <c r="N46" i="18"/>
  <c r="I46" i="18"/>
  <c r="I49" i="23" l="1"/>
  <c r="N49" i="23"/>
  <c r="F93" i="211"/>
  <c r="G93" i="211" s="1"/>
  <c r="F93" i="214"/>
  <c r="G93" i="214" s="1"/>
  <c r="N50" i="18"/>
  <c r="N18" i="18" s="1"/>
  <c r="N20" i="18" s="1"/>
  <c r="AE92" i="214"/>
  <c r="AD92" i="214"/>
  <c r="AC92" i="214"/>
  <c r="Y92" i="214"/>
  <c r="X92" i="214"/>
  <c r="W92" i="214"/>
  <c r="Z92" i="214"/>
  <c r="AB92" i="214"/>
  <c r="AA92" i="214"/>
  <c r="AI92" i="214"/>
  <c r="AH92" i="214"/>
  <c r="AG92" i="214"/>
  <c r="AF92" i="214"/>
  <c r="L92" i="214"/>
  <c r="U92" i="214"/>
  <c r="T92" i="214"/>
  <c r="S92" i="214"/>
  <c r="R92" i="214"/>
  <c r="Q92" i="214"/>
  <c r="V92" i="214"/>
  <c r="K92" i="214"/>
  <c r="I47" i="23"/>
  <c r="N47" i="23"/>
  <c r="I42" i="22"/>
  <c r="N42" i="22"/>
  <c r="N46" i="22" s="1"/>
  <c r="N16" i="22" s="1"/>
  <c r="N18" i="22" s="1"/>
  <c r="N48" i="22" s="1"/>
  <c r="N45" i="20"/>
  <c r="N49" i="20" s="1"/>
  <c r="N17" i="20" s="1"/>
  <c r="N19" i="20" s="1"/>
  <c r="I45" i="20"/>
  <c r="F46" i="214" l="1"/>
  <c r="G46" i="214" s="1"/>
  <c r="G49" i="214" s="1"/>
  <c r="J48" i="214" s="1"/>
  <c r="F46" i="211"/>
  <c r="G46" i="211" s="1"/>
  <c r="G49" i="211" s="1"/>
  <c r="F58" i="248"/>
  <c r="G58" i="248" s="1"/>
  <c r="G61" i="248" s="1"/>
  <c r="F49" i="248"/>
  <c r="G49" i="248" s="1"/>
  <c r="F49" i="247"/>
  <c r="G49" i="247" s="1"/>
  <c r="F24" i="248"/>
  <c r="G24" i="248" s="1"/>
  <c r="F24" i="247"/>
  <c r="G24" i="247" s="1"/>
  <c r="F7" i="248"/>
  <c r="G7" i="248" s="1"/>
  <c r="G15" i="248" s="1"/>
  <c r="F7" i="247"/>
  <c r="G7" i="247" s="1"/>
  <c r="G15" i="247" s="1"/>
  <c r="F58" i="247"/>
  <c r="G58" i="247" s="1"/>
  <c r="G61" i="247" s="1"/>
  <c r="F54" i="248"/>
  <c r="G54" i="248" s="1"/>
  <c r="G56" i="248" s="1"/>
  <c r="F54" i="247"/>
  <c r="G54" i="247" s="1"/>
  <c r="G56" i="247" s="1"/>
  <c r="F24" i="211"/>
  <c r="G24" i="211" s="1"/>
  <c r="F23" i="214"/>
  <c r="G23" i="214" s="1"/>
  <c r="F43" i="211"/>
  <c r="G43" i="211" s="1"/>
  <c r="G44" i="211" s="1"/>
  <c r="F43" i="214"/>
  <c r="G43" i="214" s="1"/>
  <c r="G44" i="214" s="1"/>
  <c r="J43" i="214" s="1"/>
  <c r="F7" i="214"/>
  <c r="G7" i="214" s="1"/>
  <c r="G15" i="214" s="1"/>
  <c r="J14" i="214" s="1"/>
  <c r="V45" i="214"/>
  <c r="R45" i="214"/>
  <c r="AF45" i="214"/>
  <c r="S45" i="214"/>
  <c r="AG45" i="214"/>
  <c r="Q45" i="214"/>
  <c r="T45" i="214"/>
  <c r="U45" i="214"/>
  <c r="AA45" i="214"/>
  <c r="AD45" i="214"/>
  <c r="K45" i="214"/>
  <c r="AI45" i="214"/>
  <c r="L45" i="214"/>
  <c r="W45" i="214"/>
  <c r="AE45" i="214"/>
  <c r="I92" i="214"/>
  <c r="J92" i="214" s="1"/>
  <c r="Y45" i="214"/>
  <c r="F7" i="211"/>
  <c r="G7" i="211" s="1"/>
  <c r="G15" i="211" s="1"/>
  <c r="AB22" i="214"/>
  <c r="AA22" i="214"/>
  <c r="Z22" i="214"/>
  <c r="AI22" i="214"/>
  <c r="AG22" i="214"/>
  <c r="AE22" i="214"/>
  <c r="AD22" i="214"/>
  <c r="X22" i="214"/>
  <c r="W22" i="214"/>
  <c r="AH22" i="214"/>
  <c r="AC22" i="214"/>
  <c r="Y22" i="214"/>
  <c r="AF22" i="214"/>
  <c r="R22" i="214"/>
  <c r="Q22" i="214"/>
  <c r="P22" i="214"/>
  <c r="O22" i="214"/>
  <c r="V22" i="214"/>
  <c r="T22" i="214"/>
  <c r="S22" i="214"/>
  <c r="U22" i="214"/>
  <c r="N42" i="23"/>
  <c r="L55" i="22"/>
  <c r="L54" i="22"/>
  <c r="L53" i="22"/>
  <c r="N40" i="18"/>
  <c r="N52" i="18" s="1"/>
  <c r="N51" i="23"/>
  <c r="N22" i="23" s="1"/>
  <c r="N24" i="23" s="1"/>
  <c r="N39" i="20"/>
  <c r="N51" i="20" s="1"/>
  <c r="F21" i="248" l="1"/>
  <c r="G21" i="248" s="1"/>
  <c r="F21" i="247"/>
  <c r="G21" i="247" s="1"/>
  <c r="F27" i="248"/>
  <c r="G27" i="248" s="1"/>
  <c r="F27" i="247"/>
  <c r="G27" i="247" s="1"/>
  <c r="G28" i="248"/>
  <c r="F26" i="248"/>
  <c r="G26" i="248" s="1"/>
  <c r="F26" i="247"/>
  <c r="G26" i="247" s="1"/>
  <c r="F115" i="248"/>
  <c r="G115" i="248" s="1"/>
  <c r="F115" i="247"/>
  <c r="G115" i="247" s="1"/>
  <c r="F113" i="248"/>
  <c r="G113" i="248" s="1"/>
  <c r="F113" i="247"/>
  <c r="G113" i="247" s="1"/>
  <c r="F17" i="248"/>
  <c r="G17" i="248" s="1"/>
  <c r="F17" i="247"/>
  <c r="G17" i="247" s="1"/>
  <c r="F92" i="211"/>
  <c r="G92" i="211" s="1"/>
  <c r="G99" i="211" s="1"/>
  <c r="F92" i="214"/>
  <c r="G92" i="214" s="1"/>
  <c r="G99" i="214" s="1"/>
  <c r="J98" i="214" s="1"/>
  <c r="P42" i="214"/>
  <c r="P6" i="214"/>
  <c r="N6" i="214"/>
  <c r="F25" i="211"/>
  <c r="G25" i="211" s="1"/>
  <c r="F24" i="214"/>
  <c r="G24" i="214" s="1"/>
  <c r="J23" i="214" s="1"/>
  <c r="M6" i="214"/>
  <c r="M42" i="214"/>
  <c r="F26" i="211"/>
  <c r="G26" i="211" s="1"/>
  <c r="G27" i="211" s="1"/>
  <c r="F25" i="214"/>
  <c r="G25" i="214" s="1"/>
  <c r="N42" i="214"/>
  <c r="O6" i="214"/>
  <c r="N22" i="214"/>
  <c r="O42" i="214"/>
  <c r="M22" i="214"/>
  <c r="F21" i="211"/>
  <c r="G21" i="211" s="1"/>
  <c r="F26" i="214"/>
  <c r="G26" i="214" s="1"/>
  <c r="X42" i="214"/>
  <c r="AB6" i="214"/>
  <c r="R42" i="214"/>
  <c r="AC6" i="214"/>
  <c r="L6" i="214"/>
  <c r="Z6" i="214"/>
  <c r="I45" i="214"/>
  <c r="J45" i="214" s="1"/>
  <c r="V42" i="214"/>
  <c r="AC42" i="214"/>
  <c r="R6" i="214"/>
  <c r="K6" i="214"/>
  <c r="AF6" i="214"/>
  <c r="AI42" i="214"/>
  <c r="AA6" i="214"/>
  <c r="AE6" i="214"/>
  <c r="Y42" i="214"/>
  <c r="AI6" i="214"/>
  <c r="S42" i="214"/>
  <c r="AD42" i="214"/>
  <c r="U6" i="214"/>
  <c r="S6" i="214"/>
  <c r="AD6" i="214"/>
  <c r="L22" i="214"/>
  <c r="T42" i="214"/>
  <c r="Z42" i="214"/>
  <c r="AE42" i="214"/>
  <c r="X6" i="214"/>
  <c r="Q6" i="214"/>
  <c r="U42" i="214"/>
  <c r="AA42" i="214"/>
  <c r="AF42" i="214"/>
  <c r="AG6" i="214"/>
  <c r="V6" i="214"/>
  <c r="Q42" i="214"/>
  <c r="AB42" i="214"/>
  <c r="AG42" i="214"/>
  <c r="AH6" i="214"/>
  <c r="Y6" i="214"/>
  <c r="K22" i="214"/>
  <c r="W42" i="214"/>
  <c r="AH42" i="214"/>
  <c r="W6" i="214"/>
  <c r="T6" i="214"/>
  <c r="AE16" i="214"/>
  <c r="F17" i="214"/>
  <c r="G17" i="214" s="1"/>
  <c r="G21" i="214" s="1"/>
  <c r="F17" i="211"/>
  <c r="G17" i="211" s="1"/>
  <c r="G22" i="211" s="1"/>
  <c r="V25" i="214"/>
  <c r="AH16" i="214"/>
  <c r="AG16" i="214"/>
  <c r="AF16" i="214"/>
  <c r="Q16" i="214"/>
  <c r="T16" i="214"/>
  <c r="S16" i="214"/>
  <c r="AH25" i="214"/>
  <c r="AE25" i="214"/>
  <c r="AD25" i="214"/>
  <c r="X25" i="214"/>
  <c r="AB25" i="214"/>
  <c r="Z25" i="214"/>
  <c r="O25" i="214"/>
  <c r="R25" i="214"/>
  <c r="Q25" i="214"/>
  <c r="P25" i="214"/>
  <c r="N25" i="214"/>
  <c r="M25" i="214"/>
  <c r="U25" i="214"/>
  <c r="S25" i="214"/>
  <c r="K25" i="214"/>
  <c r="N24" i="214"/>
  <c r="M24" i="214"/>
  <c r="L24" i="214"/>
  <c r="K24" i="214"/>
  <c r="N53" i="23"/>
  <c r="N56" i="22"/>
  <c r="N58" i="22" s="1"/>
  <c r="L59" i="18"/>
  <c r="L57" i="18"/>
  <c r="L58" i="18"/>
  <c r="L58" i="20"/>
  <c r="L56" i="20"/>
  <c r="L57" i="20"/>
  <c r="G28" i="247" l="1"/>
  <c r="F50" i="248"/>
  <c r="G50" i="248" s="1"/>
  <c r="G52" i="248" s="1"/>
  <c r="F50" i="247"/>
  <c r="G50" i="247" s="1"/>
  <c r="G52" i="247" s="1"/>
  <c r="G121" i="247"/>
  <c r="G121" i="248"/>
  <c r="F19" i="248"/>
  <c r="G19" i="248" s="1"/>
  <c r="G22" i="248" s="1"/>
  <c r="F19" i="247"/>
  <c r="G19" i="247" s="1"/>
  <c r="G22" i="247" s="1"/>
  <c r="L60" i="23"/>
  <c r="F19" i="214"/>
  <c r="G19" i="214" s="1"/>
  <c r="F19" i="211"/>
  <c r="G19" i="211" s="1"/>
  <c r="G27" i="214"/>
  <c r="J26" i="214" s="1"/>
  <c r="O24" i="214"/>
  <c r="P24" i="214"/>
  <c r="O91" i="214"/>
  <c r="P91" i="214"/>
  <c r="N91" i="214"/>
  <c r="M91" i="214"/>
  <c r="I22" i="214"/>
  <c r="J22" i="214" s="1"/>
  <c r="Y24" i="214"/>
  <c r="L91" i="214"/>
  <c r="Z24" i="214"/>
  <c r="AI91" i="214"/>
  <c r="V24" i="214"/>
  <c r="AD91" i="214"/>
  <c r="U24" i="214"/>
  <c r="X24" i="214"/>
  <c r="AI24" i="214"/>
  <c r="V91" i="214"/>
  <c r="U91" i="214"/>
  <c r="AG91" i="214"/>
  <c r="AH91" i="214"/>
  <c r="AC24" i="214"/>
  <c r="W24" i="214"/>
  <c r="AD24" i="214"/>
  <c r="AB24" i="214"/>
  <c r="Q91" i="214"/>
  <c r="AC91" i="214"/>
  <c r="W91" i="214"/>
  <c r="L42" i="214"/>
  <c r="I42" i="214" s="1"/>
  <c r="J42" i="214" s="1"/>
  <c r="I6" i="214"/>
  <c r="J6" i="214" s="1"/>
  <c r="AH24" i="214"/>
  <c r="AB91" i="214"/>
  <c r="AA91" i="214"/>
  <c r="AE24" i="214"/>
  <c r="R91" i="214"/>
  <c r="S24" i="214"/>
  <c r="Q24" i="214"/>
  <c r="AF24" i="214"/>
  <c r="K91" i="214"/>
  <c r="S91" i="214"/>
  <c r="AE91" i="214"/>
  <c r="Y91" i="214"/>
  <c r="AA24" i="214"/>
  <c r="Z91" i="214"/>
  <c r="X91" i="214"/>
  <c r="T24" i="214"/>
  <c r="R24" i="214"/>
  <c r="AG24" i="214"/>
  <c r="I25" i="214"/>
  <c r="J25" i="214" s="1"/>
  <c r="T91" i="214"/>
  <c r="AF91" i="214"/>
  <c r="G102" i="211"/>
  <c r="G105" i="211" s="1"/>
  <c r="AB16" i="214"/>
  <c r="Z16" i="214"/>
  <c r="N16" i="214"/>
  <c r="O16" i="214"/>
  <c r="K16" i="214"/>
  <c r="P16" i="214"/>
  <c r="Y16" i="214"/>
  <c r="J20" i="214"/>
  <c r="G102" i="214"/>
  <c r="AA16" i="214"/>
  <c r="W16" i="214"/>
  <c r="AC16" i="214"/>
  <c r="U16" i="214"/>
  <c r="L16" i="214"/>
  <c r="V16" i="214"/>
  <c r="AI16" i="214"/>
  <c r="X16" i="214"/>
  <c r="M16" i="214"/>
  <c r="AD16" i="214"/>
  <c r="L18" i="214"/>
  <c r="AG18" i="214"/>
  <c r="AF18" i="214"/>
  <c r="AD18" i="214"/>
  <c r="Y18" i="214"/>
  <c r="X18" i="214"/>
  <c r="Z18" i="214"/>
  <c r="AB18" i="214"/>
  <c r="AA18" i="214"/>
  <c r="U18" i="214"/>
  <c r="T18" i="214"/>
  <c r="L59" i="23"/>
  <c r="L58" i="23"/>
  <c r="N59" i="20"/>
  <c r="N61" i="20" s="1"/>
  <c r="N60" i="18"/>
  <c r="N62" i="18" s="1"/>
  <c r="G124" i="247" l="1"/>
  <c r="G126" i="247" s="1"/>
  <c r="G124" i="248"/>
  <c r="G126" i="248" s="1"/>
  <c r="G125" i="247"/>
  <c r="M101" i="214"/>
  <c r="M102" i="214" s="1"/>
  <c r="M104" i="214" s="1"/>
  <c r="P101" i="214"/>
  <c r="P102" i="214" s="1"/>
  <c r="P104" i="214" s="1"/>
  <c r="N61" i="23"/>
  <c r="N63" i="23" s="1"/>
  <c r="N101" i="214"/>
  <c r="N102" i="214" s="1"/>
  <c r="N104" i="214" s="1"/>
  <c r="O101" i="214"/>
  <c r="O102" i="214" s="1"/>
  <c r="O104" i="214" s="1"/>
  <c r="AE101" i="214"/>
  <c r="AE102" i="214" s="1"/>
  <c r="AE104" i="214" s="1"/>
  <c r="V101" i="214"/>
  <c r="V102" i="214" s="1"/>
  <c r="V104" i="214" s="1"/>
  <c r="I24" i="214"/>
  <c r="J24" i="214" s="1"/>
  <c r="AG101" i="214"/>
  <c r="AG102" i="214" s="1"/>
  <c r="AG104" i="214" s="1"/>
  <c r="T101" i="214"/>
  <c r="T102" i="214" s="1"/>
  <c r="T104" i="214" s="1"/>
  <c r="AF101" i="214"/>
  <c r="AF102" i="214" s="1"/>
  <c r="AF104" i="214" s="1"/>
  <c r="AC101" i="214"/>
  <c r="AC102" i="214" s="1"/>
  <c r="AC104" i="214" s="1"/>
  <c r="I91" i="214"/>
  <c r="J91" i="214" s="1"/>
  <c r="AH18" i="214"/>
  <c r="AH101" i="214" s="1"/>
  <c r="AH102" i="214" s="1"/>
  <c r="AH104" i="214" s="1"/>
  <c r="Y101" i="214"/>
  <c r="Y102" i="214" s="1"/>
  <c r="Y104" i="214" s="1"/>
  <c r="S18" i="214"/>
  <c r="S101" i="214" s="1"/>
  <c r="S102" i="214" s="1"/>
  <c r="S104" i="214" s="1"/>
  <c r="AI101" i="214"/>
  <c r="AI102" i="214" s="1"/>
  <c r="AI104" i="214" s="1"/>
  <c r="Z101" i="214"/>
  <c r="Z102" i="214" s="1"/>
  <c r="Z104" i="214" s="1"/>
  <c r="Q18" i="214"/>
  <c r="Q101" i="214" s="1"/>
  <c r="Q102" i="214" s="1"/>
  <c r="Q104" i="214" s="1"/>
  <c r="L101" i="214"/>
  <c r="L102" i="214" s="1"/>
  <c r="L104" i="214" s="1"/>
  <c r="AB101" i="214"/>
  <c r="AB102" i="214" s="1"/>
  <c r="AB104" i="214" s="1"/>
  <c r="AA101" i="214"/>
  <c r="AA102" i="214" s="1"/>
  <c r="AA104" i="214" s="1"/>
  <c r="X101" i="214"/>
  <c r="X102" i="214" s="1"/>
  <c r="X104" i="214" s="1"/>
  <c r="U101" i="214"/>
  <c r="U102" i="214" s="1"/>
  <c r="U104" i="214" s="1"/>
  <c r="G104" i="211"/>
  <c r="G103" i="211"/>
  <c r="G104" i="214"/>
  <c r="G103" i="214"/>
  <c r="G105" i="214"/>
  <c r="I16" i="214"/>
  <c r="J16" i="214" s="1"/>
  <c r="AD101" i="214"/>
  <c r="G127" i="247" l="1"/>
  <c r="G127" i="248"/>
  <c r="G125" i="248"/>
  <c r="G128" i="248" s="1"/>
  <c r="G128" i="247"/>
  <c r="G106" i="211"/>
  <c r="G110" i="211" s="1"/>
  <c r="K18" i="214"/>
  <c r="R18" i="214"/>
  <c r="R101" i="214" s="1"/>
  <c r="R102" i="214" s="1"/>
  <c r="R104" i="214" s="1"/>
  <c r="W18" i="214"/>
  <c r="W101" i="214" s="1"/>
  <c r="W102" i="214" s="1"/>
  <c r="W104" i="214" s="1"/>
  <c r="G106" i="214"/>
  <c r="G110" i="214" s="1"/>
  <c r="G113" i="214" s="1"/>
  <c r="AD102" i="214"/>
  <c r="AD104" i="214" s="1"/>
  <c r="I18" i="214" l="1"/>
  <c r="J18" i="214" s="1"/>
  <c r="K101" i="214"/>
  <c r="K102" i="214" l="1"/>
  <c r="K104" i="214" s="1"/>
  <c r="AJ101" i="214"/>
</calcChain>
</file>

<file path=xl/sharedStrings.xml><?xml version="1.0" encoding="utf-8"?>
<sst xmlns="http://schemas.openxmlformats.org/spreadsheetml/2006/main" count="3288" uniqueCount="399">
  <si>
    <t>ITEM</t>
  </si>
  <si>
    <t>DESCRIPCION</t>
  </si>
  <si>
    <t>CANTIDAD</t>
  </si>
  <si>
    <t>VR UNITARIO</t>
  </si>
  <si>
    <t>VR.TOTAL</t>
  </si>
  <si>
    <t>m3</t>
  </si>
  <si>
    <t>M3</t>
  </si>
  <si>
    <t>BASES, SUBBASES Y AFIRMADOS</t>
  </si>
  <si>
    <t>PAVIMENTOS ASFALTICOS</t>
  </si>
  <si>
    <t>SUBTOTAL OBRAS</t>
  </si>
  <si>
    <t>ADMINISTRACION</t>
  </si>
  <si>
    <t xml:space="preserve">IMPREVISTOS </t>
  </si>
  <si>
    <t>UTILIDAD</t>
  </si>
  <si>
    <t>VALOR TOTAL OBRAS</t>
  </si>
  <si>
    <t>M2</t>
  </si>
  <si>
    <t>Mezcla densa en Caliente MDC-19</t>
  </si>
  <si>
    <t>Supervisor del contrato</t>
  </si>
  <si>
    <t>Contratista</t>
  </si>
  <si>
    <t>DATOS ESPECÍFICOS</t>
  </si>
  <si>
    <t>DESCRIPCIÓN</t>
  </si>
  <si>
    <t>UNIDAD</t>
  </si>
  <si>
    <t>I. EQUIPO</t>
  </si>
  <si>
    <t>TIPO</t>
  </si>
  <si>
    <t>TARIFA/HORA</t>
  </si>
  <si>
    <t>RENDIMIENTO</t>
  </si>
  <si>
    <t>Vr. UNITARIO</t>
  </si>
  <si>
    <t>HERRAMIENTA MENOR (%)</t>
  </si>
  <si>
    <t>SUBTOTAL $</t>
  </si>
  <si>
    <t>II. MATERIALES</t>
  </si>
  <si>
    <t>PRECIO UNIT.</t>
  </si>
  <si>
    <t>III. TRANSPORTES</t>
  </si>
  <si>
    <t>MATERIAL</t>
  </si>
  <si>
    <t>CANTIDAD      (1)</t>
  </si>
  <si>
    <t>DISTANCIA (2)</t>
  </si>
  <si>
    <t>(1) * (2)</t>
  </si>
  <si>
    <t>TARIFA</t>
  </si>
  <si>
    <t>IV. MANO DE OBRA</t>
  </si>
  <si>
    <t>TRABAJADOR</t>
  </si>
  <si>
    <t>JORNAL</t>
  </si>
  <si>
    <t>PRESTACIONES (%)</t>
  </si>
  <si>
    <t>JORNAL TOTAL</t>
  </si>
  <si>
    <t>TOTAL COSTO DIRECTO $</t>
  </si>
  <si>
    <t>OBSERVACIONES INTERVENTORÍA</t>
  </si>
  <si>
    <t>*PRECIO tuberia puesta en Chaparral</t>
  </si>
  <si>
    <t>1P</t>
  </si>
  <si>
    <t>600.2.3P</t>
  </si>
  <si>
    <t>640.1</t>
  </si>
  <si>
    <t>673.1.1</t>
  </si>
  <si>
    <t>700.1</t>
  </si>
  <si>
    <t>700.3</t>
  </si>
  <si>
    <t>VALOR TOTAL INVERSIÓN VIA</t>
  </si>
  <si>
    <t>ITEM DE PAGO</t>
  </si>
  <si>
    <t>UN</t>
  </si>
  <si>
    <t>3P</t>
  </si>
  <si>
    <t>320.1</t>
  </si>
  <si>
    <t>330.1</t>
  </si>
  <si>
    <t>420.1</t>
  </si>
  <si>
    <t>NO MODIFICAR</t>
  </si>
  <si>
    <t>900.2P</t>
  </si>
  <si>
    <t>900.2P1</t>
  </si>
  <si>
    <t>M3/KM</t>
  </si>
  <si>
    <t>450.2P</t>
  </si>
  <si>
    <t>GOBERNACION DEL TOLIMA
SECRETARIA DE INFRAESTRUCTURA Y HABITAT</t>
  </si>
  <si>
    <t>PROVISION PARA OBRAS COMPLEMENTARIAS Y/O ADICIONALES (INCLUYE PAGA)</t>
  </si>
  <si>
    <t>V. COSTOS INDIRECTOS</t>
  </si>
  <si>
    <t>Descripción</t>
  </si>
  <si>
    <t>Porcentaje</t>
  </si>
  <si>
    <t>Valor Total</t>
  </si>
  <si>
    <t>Precio Unitario Total Aproximado al Peso $</t>
  </si>
  <si>
    <t>KG</t>
  </si>
  <si>
    <t xml:space="preserve">      ANALISÍS DE PRECIOS UNITARIOS</t>
  </si>
  <si>
    <t>PROYECTO:</t>
  </si>
  <si>
    <t>CAPITULO:</t>
  </si>
  <si>
    <t>APU No.</t>
  </si>
  <si>
    <t>DESCRICION:</t>
  </si>
  <si>
    <t>UNIDAD:</t>
  </si>
  <si>
    <t>ML</t>
  </si>
  <si>
    <t>Pfinal01</t>
  </si>
  <si>
    <t>UND</t>
  </si>
  <si>
    <t>TOTAL</t>
  </si>
  <si>
    <t>Nº</t>
  </si>
  <si>
    <t>VALOR %</t>
  </si>
  <si>
    <t xml:space="preserve">VALOR TOTAL </t>
  </si>
  <si>
    <t>HONORARIOS MENSUAL  BASICO</t>
  </si>
  <si>
    <t xml:space="preserve">Total honorario mensual </t>
  </si>
  <si>
    <t>PRESTACIONES SOCIALES</t>
  </si>
  <si>
    <t>2.1</t>
  </si>
  <si>
    <t>Prima de servicio</t>
  </si>
  <si>
    <t>2.2</t>
  </si>
  <si>
    <t>Cesantías</t>
  </si>
  <si>
    <t>2.3</t>
  </si>
  <si>
    <t>Intereses de cesantías</t>
  </si>
  <si>
    <t>2.4</t>
  </si>
  <si>
    <t>Salud</t>
  </si>
  <si>
    <t>2.5</t>
  </si>
  <si>
    <t>Pensión</t>
  </si>
  <si>
    <t>2.6</t>
  </si>
  <si>
    <t>Subsidio Familiar</t>
  </si>
  <si>
    <t>2.7</t>
  </si>
  <si>
    <t>Vacaciones</t>
  </si>
  <si>
    <t>2.8</t>
  </si>
  <si>
    <t>Dotación</t>
  </si>
  <si>
    <t>2.9</t>
  </si>
  <si>
    <t>ARL</t>
  </si>
  <si>
    <t>2.10</t>
  </si>
  <si>
    <t>ICBF</t>
  </si>
  <si>
    <t>2.11</t>
  </si>
  <si>
    <t>SENA</t>
  </si>
  <si>
    <t>2.12</t>
  </si>
  <si>
    <t xml:space="preserve">Caja de compensacíon </t>
  </si>
  <si>
    <t xml:space="preserve">    SUBTOTAL  2  -  PRESTACIONES SOCIALES    </t>
  </si>
  <si>
    <t>PLAN DE MANEJO DE TRANSITO (PMT)</t>
  </si>
  <si>
    <t>INTERVENTORIA</t>
  </si>
  <si>
    <t>EXPLANACION Y CAJEO</t>
  </si>
  <si>
    <t>5P</t>
  </si>
  <si>
    <t>6P</t>
  </si>
  <si>
    <t>7P</t>
  </si>
  <si>
    <t>8P</t>
  </si>
  <si>
    <t>201.3</t>
  </si>
  <si>
    <t>201.3P</t>
  </si>
  <si>
    <t>201.9</t>
  </si>
  <si>
    <t>210.2.1P</t>
  </si>
  <si>
    <t>210.2.2P</t>
  </si>
  <si>
    <t>310.1P</t>
  </si>
  <si>
    <t>PAVIMENTOS HIDRAULICOS</t>
  </si>
  <si>
    <t>500.1.1P</t>
  </si>
  <si>
    <t>500.1.2P</t>
  </si>
  <si>
    <t>500.1.3P</t>
  </si>
  <si>
    <t>9P</t>
  </si>
  <si>
    <t>10P</t>
  </si>
  <si>
    <t>11P</t>
  </si>
  <si>
    <t>12P</t>
  </si>
  <si>
    <t>13P</t>
  </si>
  <si>
    <t>PRELIMINARES Y EXPLANACIONES</t>
  </si>
  <si>
    <t>EXCAVACIONES</t>
  </si>
  <si>
    <t>CONCRETOS</t>
  </si>
  <si>
    <t>ACERO</t>
  </si>
  <si>
    <t>FILTROS Y DRENAJES</t>
  </si>
  <si>
    <t>673.1.2</t>
  </si>
  <si>
    <t>14P</t>
  </si>
  <si>
    <t>ALCANTARILLADO</t>
  </si>
  <si>
    <t>SUMINISTRO E INSTALACION DE KIT SILLA  YEE 8X 6"  PVC INCLUYE AGARRADERAS CAUCHO Y ADERENCIA</t>
  </si>
  <si>
    <t>SUMINISTRO E INSTALACION DE KIT SILLA  YEE 10X 6"  PVC INCLUYE AGARRADERAS CAUCHO Y ADERENCIA</t>
  </si>
  <si>
    <t>SUMINISTRO E INSTALACION DE KIT SILLA  YEE 12X 6"  PVC INCLUYE AGARRADERAS CAUCHO Y ADERENCIA</t>
  </si>
  <si>
    <t>SUMINISTRO E INSTALACION DE KIT SILLA  YEE 14X 6"  PVC INCLUYE AGARRADERAS CAUCHO Y ADERENCIA</t>
  </si>
  <si>
    <t>SUMINISTRO E INSTALACION DE KIT SILLA  YEE 16X 6"  PVC INCLUYE AGARRADERAS CAUCHO Y ADERENCIA</t>
  </si>
  <si>
    <t>SUMINISTRO E INSTALACION DE KIT SILLA  YEE 20X 6"  PVC INCLUYE AGARRADERAS CAUCHO Y ADERENCIA</t>
  </si>
  <si>
    <t>SUMINISTRO E INSTALACION DE KIT SILLA  YEE 24X 6"  PVC INCLUYE AGARRADERAS CAUCHO Y ADERENCIA</t>
  </si>
  <si>
    <t>SUMINISTRO E INSTALACION DE KIT SILLA  YEE 30X 6"  PVC INCLUYE AGARRADERAS CAUCHO Y ADERENCIA</t>
  </si>
  <si>
    <t xml:space="preserve">LOCALIZACIÓN Y REPLANTEO DE TUBERIA </t>
  </si>
  <si>
    <t xml:space="preserve">LOCALIZACIÓN Y REPLANTEO </t>
  </si>
  <si>
    <t>CARGUE Y DISPOSICIÓN DE SOBRANTES A MÁQUINA. (NO INCLUYE TRANSPORTE)</t>
  </si>
  <si>
    <t>SUMINISTRO EXTENDIDA Y COMPACTACIÓN DE RECEBO EN ZANJA COMPACTADA C/15CM. MEDIO MECANICO. (NO INCLUYE TRANSPORTE)</t>
  </si>
  <si>
    <t>ACARREO INTERNO EN OBRA HASTA 50M</t>
  </si>
  <si>
    <t>DEMOLICIÓN DE PAVIMENTO RIGIDO</t>
  </si>
  <si>
    <t xml:space="preserve">DEMOLICION DE PISOS, ANDENES Y BORDILLOS DE CONCRETO </t>
  </si>
  <si>
    <t>EXCAVACIONES EN MATERIAL COMUN Y CONGLOMERADO EN SECO A MAQUINA  (DE 0 A 2 MTS)</t>
  </si>
  <si>
    <t>EXCAVACIONES EN MATERIAL COMUN Y CONGLOMERADO EN SECO A MAQUINA  (DE 2 A 4 MTS)</t>
  </si>
  <si>
    <t>EXCAVACIONES VARIAS EN MATERIAL COMUN EN SECO A MANO  (DE 0 A 2 MTS)</t>
  </si>
  <si>
    <t>SUMINISTRO, EXTENDIDA Y COMPACTACIÓN DE MATERIAL PARA RELLENO ESTRUCTURAL RECEBO (NO INCLUYE TRANSPORTE)</t>
  </si>
  <si>
    <t>NIVELACION Y COMPACTACION DE SUBRASANTE</t>
  </si>
  <si>
    <t>CONSTRUCCIÓN PLACA DE CONCRETO PREMEZCLADO MR-40 , INCLUYE ALISTADO JUNTAS Y SELLANTES.</t>
  </si>
  <si>
    <t>CONSTRUCCIÓN PLACA DE CONCRETO PREMEZCLADO MR-42 , INCLUYE ALISTADO JUNTAS Y SELLANTES.</t>
  </si>
  <si>
    <t>CONSTRUCCIÓN PLACA DE CONCRETO PREMEZCLADO MR-45 , INCLUYE ALISTADO JUNTAS Y SELLANTES.</t>
  </si>
  <si>
    <t>CANASTILLA PARA BARRA PASA JUNTA</t>
  </si>
  <si>
    <t>CORTE DE PAVIMENTO RIGIDO CON CORTADORA</t>
  </si>
  <si>
    <t xml:space="preserve">ANDEN EN CONCRETO (E=0.15) INCLUYE ALISTADO Y NIVELACION </t>
  </si>
  <si>
    <t xml:space="preserve">SARDINEL PREFABRICADO (0,50*0,165*1) 3000 PSI INCLUYE EXCAVACION Y CONCRETO DE NIVELACION DE 5CM </t>
  </si>
  <si>
    <t xml:space="preserve">VIGA DE CONFINAMIENTO PARA TRANSICIÒN DE PAVIMENTO NUEVO CON ANTIGUO </t>
  </si>
  <si>
    <t>RIEGO DE IMPRIMACION CON EMULSION ASFALTICA CRL-0</t>
  </si>
  <si>
    <t>MEZCLA DENSA EN CALIENTE TIPO MDC-19</t>
  </si>
  <si>
    <t>ACERO DE REFUERZO FY 4200 MPA. SUMINISTRADO, FIGURADO E INSTALADO</t>
  </si>
  <si>
    <t>GEOTEXTIL TIPO NT-2500 O SIMILAR NO TEJIDO</t>
  </si>
  <si>
    <t>GEOTEXTIL T-2400 O SIMILAR</t>
  </si>
  <si>
    <t>FILTRO EN GEODREN 4" DE H=1.00 MTS TUBULAR INCL. EXCAVACIONES Y RETIROS</t>
  </si>
  <si>
    <t>LÍNEAS DE DEMARCACIÓN CON PINTURA EN FRIO</t>
  </si>
  <si>
    <t/>
  </si>
  <si>
    <t>M3/COMP</t>
  </si>
  <si>
    <t>15P</t>
  </si>
  <si>
    <t>16P</t>
  </si>
  <si>
    <t>17P</t>
  </si>
  <si>
    <t>18P</t>
  </si>
  <si>
    <t>22P</t>
  </si>
  <si>
    <t>23P</t>
  </si>
  <si>
    <t>24P</t>
  </si>
  <si>
    <t>25P</t>
  </si>
  <si>
    <t>26P</t>
  </si>
  <si>
    <t>19P</t>
  </si>
  <si>
    <t>20P</t>
  </si>
  <si>
    <t>21P</t>
  </si>
  <si>
    <t>1.1P</t>
  </si>
  <si>
    <t>27P</t>
  </si>
  <si>
    <t>28P</t>
  </si>
  <si>
    <t>29P</t>
  </si>
  <si>
    <t>30P</t>
  </si>
  <si>
    <t>31P</t>
  </si>
  <si>
    <t>ACUEDUCTO</t>
  </si>
  <si>
    <t xml:space="preserve">CONSTRUCCION DE POZOS DE INSPECCION </t>
  </si>
  <si>
    <t>DE 1.2 M DE DIAMETRO</t>
  </si>
  <si>
    <t>SUMINISTRO E INSTALACION DE LECHO EN ARENA PARA TUBERIA. (NO INCLUYE TRANSPORTE)</t>
  </si>
  <si>
    <t xml:space="preserve">SUMINISTRO E INSTALACIÓN DE REGISTRO DE CORTE O INCORPORACIÓN 1/2" </t>
  </si>
  <si>
    <t xml:space="preserve">SUMINISTRO E INSTALACIÓN DE PF MACHO  DE 1/2 </t>
  </si>
  <si>
    <t>SUMINISTRO E INSTALACIÓN  MANGUERA A PRESION POR ML 1/2"</t>
  </si>
  <si>
    <t>SUMINISTRO E INSTALACIÓN DE COLLARIN 3" A 1/2"</t>
  </si>
  <si>
    <t>SUMINISTRO E INSTALACIÓN DE LLAVE DE PASO DE PVC 1/2" DE BOLA</t>
  </si>
  <si>
    <t>SUMINISTRO E INSTALACIÓN DE TUBERIA PVC UNIÓN MECÁNICA PRESIÓN RDE 21  DIAMETRO 3"</t>
  </si>
  <si>
    <t>BASE Y CAÑUELA EN CONCRETO DE 3.000 PSI E = 0,30 M.</t>
  </si>
  <si>
    <t xml:space="preserve">PAÑETE INTERIOR </t>
  </si>
  <si>
    <t>CILINDRO EN LADRILLO E=0.30M</t>
  </si>
  <si>
    <t xml:space="preserve">CONO DE REDUCCIÒN H=065M </t>
  </si>
  <si>
    <t>PASOS EN HIERRO DE 3/4" CON ANTICORROSIVO C/40 CM</t>
  </si>
  <si>
    <t>CAJA DE INSPECCIÓN 60 X 60 X 100 CM EN LADRILLO, CONCRETO DE 2500 PSI Y TAPA REFORZADA EN CONCRETO DE 3000 PSI</t>
  </si>
  <si>
    <t>SUMIDERO EN CONCRETO DE 3.000 PSI (INCLUYE REJILLAS VIBRO COMPACTADA DE 1.05X0.36)</t>
  </si>
  <si>
    <t>OBRAS ADICIONALES A LA VIA</t>
  </si>
  <si>
    <t>DIA</t>
  </si>
  <si>
    <t>ENTIBADOS TIPO 1A  (DISCONTINUO EN MADERA)</t>
  </si>
  <si>
    <t>MANEJO DE AGUAS CON DIAMETRO DE 8" A 12"</t>
  </si>
  <si>
    <t>MANEJO DE AGUAS CON DIAMETRO DE 12" A 24"</t>
  </si>
  <si>
    <t>MANEJO DE AGUAS CON DIAMETRO DE 24" A 30"</t>
  </si>
  <si>
    <t>32P</t>
  </si>
  <si>
    <t>33P</t>
  </si>
  <si>
    <t>34P</t>
  </si>
  <si>
    <t>35P</t>
  </si>
  <si>
    <t>36P</t>
  </si>
  <si>
    <t>37P</t>
  </si>
  <si>
    <t>39P</t>
  </si>
  <si>
    <t>40P</t>
  </si>
  <si>
    <t>38P</t>
  </si>
  <si>
    <t>41P</t>
  </si>
  <si>
    <t>42P</t>
  </si>
  <si>
    <t>43P</t>
  </si>
  <si>
    <t>44P</t>
  </si>
  <si>
    <t>45P</t>
  </si>
  <si>
    <t>46P</t>
  </si>
  <si>
    <t>47P</t>
  </si>
  <si>
    <t>SUMINISTRO E INSTALACIÓN AROTAPAS EN FIBROCONCRETO COMPLETAS</t>
  </si>
  <si>
    <t>48P</t>
  </si>
  <si>
    <t>49P</t>
  </si>
  <si>
    <t>50P</t>
  </si>
  <si>
    <t>51P</t>
  </si>
  <si>
    <t>CORTE PAVIMENTO FLEXIBLE CON CORTADORA</t>
  </si>
  <si>
    <t>10.1P</t>
  </si>
  <si>
    <t>SUBTOTAL OBRAS ADICIONALES A LA VIA</t>
  </si>
  <si>
    <t>SUBTOTAL CONSTRUCCION DE POZOS DE INSPECCION DE 1.2 M DE DIAMETRO</t>
  </si>
  <si>
    <t>SUBTOTAL ACUEDUCTO</t>
  </si>
  <si>
    <t>SUBTOTAL ALCANTARILLADO</t>
  </si>
  <si>
    <t>SUBTOTAL FILTROS Y DRENAJES</t>
  </si>
  <si>
    <t>SUBTOTAL ACERO</t>
  </si>
  <si>
    <t>SUBTOTAL PAVIMENTOS ASFALTICOS</t>
  </si>
  <si>
    <t>SUBTOTAL CONCRETOS</t>
  </si>
  <si>
    <t>SUBTOTAL PAVIMENTOS HIDRAULICOS</t>
  </si>
  <si>
    <t>SUBTOTAL BASES, SUBBASES Y AFIRMADOS</t>
  </si>
  <si>
    <t>SUBTOTAL EXCAVACIONES</t>
  </si>
  <si>
    <t>SUBTOTAL PRELIMINARES Y EXPLANACIONES</t>
  </si>
  <si>
    <t>CEBRA PEATONAL SEGUN DISEÑO TRANSITO MUNICIPAL</t>
  </si>
  <si>
    <t>TRANSPORTE DE MATERIALES PROVENIENTES DE LA EXCAVACIONES, SUBBASES Y BASES, MATERIALES GRANULARES,  MEZCLAS ASFALTICAS PARA DISTANCIAS MAYORES DE MIL METROS (1.000 M).</t>
  </si>
  <si>
    <t>TRANSPORTE DE CONCRETO PREMEZCLADO PARA DISTANCIAS MAYORES DE MIL METROS (1.000 M).</t>
  </si>
  <si>
    <t>H</t>
  </si>
  <si>
    <t xml:space="preserve">"PAVIMENTACIÓN DE VÍAS URBANAS EN EL MUNICIPIO DE IBAGUE - DEPARTAMENTO DEL TOLIMA”  </t>
  </si>
  <si>
    <t xml:space="preserve">ITEM </t>
  </si>
  <si>
    <t>630.3</t>
  </si>
  <si>
    <t>630.4</t>
  </si>
  <si>
    <t>630.5</t>
  </si>
  <si>
    <t>SUMINISTRO E INSTALACIÓN DE TUBERÍA  NTC 3722-3 Y NTC 4764 DE DIAMETRO 6"</t>
  </si>
  <si>
    <t>SUMINISTRO E INSTALACIÓN DE TUBERÍA  NTC 3722-3 Y NTC 4764 DE  DIAMETRO 8"</t>
  </si>
  <si>
    <t>SUMINISTRO E INSTALACIÓN DE TUBERÍA  NTC 3722-3 Y NTC 4764 DE DIAMETRO 10"</t>
  </si>
  <si>
    <t>SUMINISTRO E INSTALACIÓN DE TUBERÍA NTC 3722-3 Y NTC 4764 DE DIAMETRO 12"</t>
  </si>
  <si>
    <t>SUMINISTRO E INSTALACIÓN DE TUBERÍA NTC 3722-3 Y NTC 4764 DE DIAMETRO 14"</t>
  </si>
  <si>
    <t>SUMINISTRO E INSTALACIÓN DE TUBERÍA NTC 3722-3 Y NTC 4764 DE DIAMETRO 16"</t>
  </si>
  <si>
    <t>SUMINISTRO E INSTALACIÓN DE TUBERÍA NTC 3722-3 Y NTC 4764 DE DIAMETRO 20"</t>
  </si>
  <si>
    <t>SUMINISTRO E INSTALACIÓN DE TUBERÍA NTC 3722-3 Y NTC 4764 DE DIAMETRO 24"</t>
  </si>
  <si>
    <t>SUMINISTRO E INSTALACIÓN DE TUBERÍA NTC 3722-3 Y NTC 4764 DE DIAMETRO 30"</t>
  </si>
  <si>
    <t>SUMINISTRO E INSTALACIÓN DE TUBERÍA NTC 3722-3 Y NTC 4764 DE DIAMETRO 36"</t>
  </si>
  <si>
    <t>23.1P</t>
  </si>
  <si>
    <t>31.1P</t>
  </si>
  <si>
    <t>SUMINISTRO E INSTALACION DE KIT SILLA  YEE 36X 6"  PVC INCLUYE AGARRADERAS CAUCHO Y ADERENCIA</t>
  </si>
  <si>
    <t>20.1P</t>
  </si>
  <si>
    <t>SUMINISTRO E INSTALACIÓN DE TUBERÍA NTC 3722-3 Y NTC 4764 DE DIAMETRO 18"</t>
  </si>
  <si>
    <t>28.1P</t>
  </si>
  <si>
    <t>SUMINISTRO E INSTALACION DE KIT SILLA  YEE 18X 6"  PVC INCLUYE AGARRADERAS CAUCHO Y ADERENCIA</t>
  </si>
  <si>
    <t>ROTURA DE PAVIMENTO FLEXIBLE e=10 CM</t>
  </si>
  <si>
    <t>48.1P</t>
  </si>
  <si>
    <t>600.2.4P</t>
  </si>
  <si>
    <t>EXCAVACIONES VARIAS EN MATERIAL COMUN EN SECO A MANO  (DE 2 A 4 MTS)</t>
  </si>
  <si>
    <t>SUMINISTRO E INSTALACION DE LECHO EN GRAVA PARA TUBERIA ALCANTARILLADO</t>
  </si>
  <si>
    <t>SUMINISTRO E INSTALACION DE ENTIBADO TIPO 3 METALICO CON TABLERO INCLUYE EQUIPO Y HERRAMIENTA MENOR</t>
  </si>
  <si>
    <t>C.33</t>
  </si>
  <si>
    <t>C.34</t>
  </si>
  <si>
    <t>C.35</t>
  </si>
  <si>
    <t>C.36</t>
  </si>
  <si>
    <t>C.37</t>
  </si>
  <si>
    <t>C.38</t>
  </si>
  <si>
    <t>C.39</t>
  </si>
  <si>
    <t>C.40</t>
  </si>
  <si>
    <t>C.41</t>
  </si>
  <si>
    <t>C.42</t>
  </si>
  <si>
    <t>C.43</t>
  </si>
  <si>
    <t>C.44</t>
  </si>
  <si>
    <t>C.45</t>
  </si>
  <si>
    <t>C.46</t>
  </si>
  <si>
    <t>C.47</t>
  </si>
  <si>
    <t>C.48</t>
  </si>
  <si>
    <t>C.49</t>
  </si>
  <si>
    <t>C.50</t>
  </si>
  <si>
    <t>C.51</t>
  </si>
  <si>
    <t>C.52</t>
  </si>
  <si>
    <t>C.53</t>
  </si>
  <si>
    <t>C.54</t>
  </si>
  <si>
    <t>C.55</t>
  </si>
  <si>
    <t>C.56</t>
  </si>
  <si>
    <t>C.57</t>
  </si>
  <si>
    <t>A</t>
  </si>
  <si>
    <t>d</t>
  </si>
  <si>
    <t>60P</t>
  </si>
  <si>
    <t>61P</t>
  </si>
  <si>
    <t>62P</t>
  </si>
  <si>
    <t>63P</t>
  </si>
  <si>
    <t>SUMINISTRO E INSTALACION UNIÓN UNIVERSAL TIPO DRESSER HD DE 3"</t>
  </si>
  <si>
    <t>SUMINISTRO E INSTALACION UNION UNIVERSAL TIPO DRESSER HD DE 4"</t>
  </si>
  <si>
    <t>SUMINISTRO E INSTALACION DE SEMICODO 45° PVC PRESION 3". SOLDADO</t>
  </si>
  <si>
    <t>SUMINISTRO E INSTALACION DE CODO 90° PVC PRESION 3"</t>
  </si>
  <si>
    <t>60.1P</t>
  </si>
  <si>
    <t>U</t>
  </si>
  <si>
    <t>SUMINISTRO E INSTALACION DE TEE HD EXTREMOS LISOS. 3"X3"X3"</t>
  </si>
  <si>
    <t>TACHA REFLECTIVA</t>
  </si>
  <si>
    <t>Polizas</t>
  </si>
  <si>
    <t>Retefuente</t>
  </si>
  <si>
    <t>CONSTRUCCIÓN PLACA DE CONCRETO MEZCLADO EN SITIO MR-40 , INCLUYE ALISTADO JUNTAS Y SELLANTES.</t>
  </si>
  <si>
    <t>500.1.1.1P</t>
  </si>
  <si>
    <t>nosotros teniamos 10 de rendimiento</t>
  </si>
  <si>
    <t>ellos no tienen rastrilleros</t>
  </si>
  <si>
    <t>D</t>
  </si>
  <si>
    <t>CANTIDAD  (1)</t>
  </si>
  <si>
    <t>CANTIDAD   (1)</t>
  </si>
  <si>
    <t>DISTANCIA EN KM (2)</t>
  </si>
  <si>
    <t xml:space="preserve">OBJETO: </t>
  </si>
  <si>
    <t>CALCULO DEL FACTOR MULTIPLICADOR - RIESGO V MAS DE 2 SMLV</t>
  </si>
  <si>
    <t>subsidio de transporte (permisos, bonificación, seguros, etc.)</t>
  </si>
  <si>
    <t>2.14</t>
  </si>
  <si>
    <t>Fondo de Solidaridad</t>
  </si>
  <si>
    <t>Otros ( AUXILIOS VARIOS, PRESTACIONES EXTRALEGALES, INCAPACIDADES NO CUBIERTAS POR EPS (CALAMIDADES Y ENFERMEDADES), SEGUROS DE LEY, INDEMNIZACIONES Y OTROS )</t>
  </si>
  <si>
    <t>GASTOS GENERALES Y DE ADMINISTRACIÓN (COSTOS INDIRECTOS NO REEMBOLSABLES)</t>
  </si>
  <si>
    <t>Costos y Preparaciòn de la propuesta</t>
  </si>
  <si>
    <t>Personal administrativo no facturado (sueldo + pretaciones)</t>
  </si>
  <si>
    <t>Sistematización y Administracion</t>
  </si>
  <si>
    <t>Personal profesional no facturado</t>
  </si>
  <si>
    <t xml:space="preserve">Personal tecnico no facturable, Sobresueldo de personal tecnico, </t>
  </si>
  <si>
    <t>Asesoria legal, tributaria y medica</t>
  </si>
  <si>
    <t>Gastos generales de operación, Seguros de oficina del consultor, correos, Vigilancia y aseo</t>
  </si>
  <si>
    <t>Gastos de representacion</t>
  </si>
  <si>
    <t>Gastos legales e intereses bancarios por financiacion</t>
  </si>
  <si>
    <t>Documentacion tecnica</t>
  </si>
  <si>
    <t>Aseguramiento de calidad</t>
  </si>
  <si>
    <t>Capacitacion del personal (cursos, congresos, seminarios)</t>
  </si>
  <si>
    <t>Actualizaciones tecnologicas ( software, hardware, perofericos, etc.)</t>
  </si>
  <si>
    <t xml:space="preserve">Afiliacion a asociaciones profesionales </t>
  </si>
  <si>
    <t>SUBTOTAL  3  -  GASTOS GENERALES Y DE ADMINISTRACIÓN (COSTOS INDIRECTOS NO REEMBOLSABLES)</t>
  </si>
  <si>
    <t>COSTOS DE PERFECCIONAMIENTO (IMPUESTOS Y POLIZAS Y Otros gastos no reembolsables)</t>
  </si>
  <si>
    <t>Estampilla U.T</t>
  </si>
  <si>
    <t>Estampilla pro hospitales</t>
  </si>
  <si>
    <t>Estampilla pro deporte</t>
  </si>
  <si>
    <t>ReteICA</t>
  </si>
  <si>
    <t>SUBTOTAL  4  -  COSTOS DE PERFECCIONAMIENTO (IMPUESTOS Y POLIZAS Y Otros gastos no reembolsables)</t>
  </si>
  <si>
    <t>CARGO POR HONORARIOS</t>
  </si>
  <si>
    <t xml:space="preserve">SUBTOTAL  4  -  HONORARIOS     </t>
  </si>
  <si>
    <r>
      <t>FACTOR MULTIPLICADOR</t>
    </r>
    <r>
      <rPr>
        <b/>
        <sz val="10"/>
        <color indexed="8"/>
        <rFont val="Courier New"/>
        <family val="3"/>
      </rPr>
      <t xml:space="preserve">   =   (  1 + 2 + 3 + 4 + 5 ) / 100</t>
    </r>
  </si>
  <si>
    <t>CALCULO DEL FACTOR MULTIPLICADOR - RIESGO V MENOS DE 2 SMLV</t>
  </si>
  <si>
    <t>4.2</t>
  </si>
  <si>
    <t>CALCULO DEL FACTOR MULTIPLICADOR - RIESGO I</t>
  </si>
  <si>
    <t>CREE</t>
  </si>
  <si>
    <t>Consultoria</t>
  </si>
  <si>
    <t>CONSORCIO CONSULTORIA MELGAR</t>
  </si>
  <si>
    <t>SUMINISTRO E INSTALACION CONCRETO RESISTENCIA  28MPa (C ) PREMEZCLADO</t>
  </si>
  <si>
    <t>SUMINISTRO E INSTALACION CONCRETO RESISTENCIA 21MPa (D) PREMEZCLADO</t>
  </si>
  <si>
    <t>SUMINISTRO E INSTALACION CONCRETO RESISTENCIA 14MPa  (F) PREMEZCLADO</t>
  </si>
  <si>
    <t>SUMINISTRO E INSTALACION CONCRETO RESISTENCIA  28MPa (C ) MEZCLADO EN SITIO</t>
  </si>
  <si>
    <t>SUMINISTRO E INSTALACION CONCRETO RESISTENCIA  21MPa (C ) MEZCLADO EN SITIO</t>
  </si>
  <si>
    <t>SUMINISTRO E INSTALACION CONCRETO RESISTENCIA  14 MPa (C ) MEZCLADO EN SITIO</t>
  </si>
  <si>
    <t>630.3P'!A1</t>
  </si>
  <si>
    <t>630.4P'!A1</t>
  </si>
  <si>
    <t>630.5P'!A1</t>
  </si>
  <si>
    <t xml:space="preserve">ACERO LISO PARA BARRA PASA JUNTA (DOVELAS) </t>
  </si>
  <si>
    <t>640.2P'!A1</t>
  </si>
  <si>
    <t>701.1'!A1</t>
  </si>
  <si>
    <t>VR TOTAL</t>
  </si>
  <si>
    <t>Obrero (2)</t>
  </si>
  <si>
    <t>Oficial</t>
  </si>
  <si>
    <t>CANTIDADES</t>
  </si>
  <si>
    <t xml:space="preserve"> </t>
  </si>
  <si>
    <t>SUMINISTRO, EXTENDIDA Y COPACTACIÓN DE BASE GRANULAR CLASE A (NO INCLUYE TRANSPORTE</t>
  </si>
  <si>
    <t>SUMINISTRO, EXTENDIDA Y COPACTACIÓN DE AFIRMADO (NO INCLUYE TRANSPORTE)</t>
  </si>
  <si>
    <t>SUMINISTRO, EXTENDIDA Y COPACTACIÓN DE SUBBASE GRANULAR CLASE A (NO INCLUYE TRANSPORTE)</t>
  </si>
  <si>
    <t>33. CHICORAL BARRIO LIBERTADOR SAN LUIS LA VENTANA</t>
  </si>
  <si>
    <t>32. CHICORAL BARRIO 1 DE MAYO PTAP</t>
  </si>
  <si>
    <t xml:space="preserve">ING. MANUEL IGNACIO ZARATE ROJAS                                                                          ING. JUAN CARLOS TRIANA CASTILLO       </t>
  </si>
  <si>
    <t>R/L CONSORCIO LA TAMBORA                                                                                              R/L CONSORCIO LOS TRIANA</t>
  </si>
  <si>
    <t>Ingeniero Civil</t>
  </si>
  <si>
    <t>CRISTIAN CAMILO RODRIGUEZ ZARATE</t>
  </si>
  <si>
    <t>Contratista SIH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</si>
</sst>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&quot;$&quot;\ #,##0.00"/>
    <numFmt numFmtId="167" formatCode="_([$$-240A]\ * #,##0.00_);_([$$-240A]\ * \(#,##0.00\);_([$$-240A]\ * &quot;-&quot;??_);_(@_)"/>
    <numFmt numFmtId="168" formatCode="0.000"/>
    <numFmt numFmtId="169" formatCode="_(&quot;$&quot;\ * #,##0.00_);_(&quot;$&quot;\ * \(#,##0.00\);_(&quot;$&quot;\ * &quot;-&quot;??_);_(@_)"/>
    <numFmt numFmtId="170" formatCode="_(* #,##0.00_);_(* \(#,##0.00\);_(* &quot;-&quot;??_);_(@_)"/>
    <numFmt numFmtId="171" formatCode="0.00000"/>
    <numFmt numFmtId="172" formatCode="_-* #,##0.00_-;\-* #,##0.00_-;_-* &quot;-&quot;_-;_-@_-"/>
    <numFmt numFmtId="173" formatCode="&quot;$&quot;#,##0.00"/>
    <numFmt numFmtId="174" formatCode="_-[$$-240A]\ * #,##0.00_-;\-[$$-240A]\ * #,##0.00_-;_-[$$-240A]\ * &quot;-&quot;??_-;_-@_-"/>
    <numFmt numFmtId="175" formatCode="_ * #,##0.00_ ;_ * \-#,##0.00_ ;_ * &quot;-&quot;??_ ;_ @_ "/>
    <numFmt numFmtId="176" formatCode="_(* #,##0_);_(* \(#,##0\);_(* &quot;-&quot;??_);_(@_)"/>
    <numFmt numFmtId="180" formatCode="_ * #,##0.00_ ;_ * \-#,##0.00_ ;_ * \-??_ ;_ @_ "/>
    <numFmt numFmtId="181" formatCode="_ &quot;$&quot;\ * #,##0_ ;_ &quot;$&quot;\ * \-#,##0_ ;_ &quot;$&quot;\ * &quot;-&quot;_ ;_ @_ "/>
    <numFmt numFmtId="183" formatCode="0.0"/>
    <numFmt numFmtId="186" formatCode="0.0000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rgb="FF000000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6"/>
      <name val="Arial Narrow"/>
      <family val="2"/>
    </font>
    <font>
      <sz val="8"/>
      <name val="Calibri"/>
      <family val="2"/>
      <scheme val="minor"/>
    </font>
    <font>
      <b/>
      <sz val="11"/>
      <name val="Arial Narrow"/>
      <family val="2"/>
    </font>
    <font>
      <sz val="10"/>
      <color rgb="FF000000"/>
      <name val="Arial Narrow"/>
      <family val="2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7.5"/>
      <color indexed="12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Courier New"/>
      <family val="3"/>
    </font>
    <font>
      <b/>
      <sz val="11"/>
      <color theme="1"/>
      <name val="Courier New"/>
      <family val="3"/>
    </font>
    <font>
      <sz val="10"/>
      <color theme="1"/>
      <name val="Courier New"/>
      <family val="3"/>
    </font>
    <font>
      <sz val="11"/>
      <color theme="1"/>
      <name val="Courier New"/>
      <family val="3"/>
    </font>
    <font>
      <b/>
      <sz val="14"/>
      <color theme="1"/>
      <name val="Courier New"/>
      <family val="3"/>
    </font>
    <font>
      <b/>
      <sz val="10"/>
      <color theme="1"/>
      <name val="Calibri"/>
      <family val="2"/>
      <scheme val="minor"/>
    </font>
    <font>
      <b/>
      <sz val="10"/>
      <color indexed="8"/>
      <name val="Courier New"/>
      <family val="3"/>
    </font>
    <font>
      <b/>
      <sz val="12"/>
      <color theme="1"/>
      <name val="Courier New"/>
      <family val="3"/>
    </font>
    <font>
      <sz val="11"/>
      <name val="Arial Narrow"/>
      <family val="2"/>
    </font>
    <font>
      <sz val="11"/>
      <color indexed="8"/>
      <name val="Calibri"/>
      <family val="2"/>
    </font>
    <font>
      <sz val="12"/>
      <name val="Arial Narrow"/>
      <family val="2"/>
    </font>
    <font>
      <b/>
      <sz val="10"/>
      <color indexed="8"/>
      <name val="Arial"/>
      <family val="2"/>
    </font>
    <font>
      <sz val="11"/>
      <name val="Arial"/>
      <family val="2"/>
    </font>
    <font>
      <sz val="10"/>
      <name val="Courier New"/>
      <family val="3"/>
    </font>
    <font>
      <sz val="11"/>
      <name val="Courier New"/>
      <family val="3"/>
    </font>
    <font>
      <b/>
      <sz val="10"/>
      <name val="Courier New"/>
      <family val="3"/>
    </font>
    <font>
      <b/>
      <sz val="11"/>
      <name val="Courier New"/>
      <family val="3"/>
    </font>
    <font>
      <b/>
      <sz val="14"/>
      <name val="Courier New"/>
      <family val="3"/>
    </font>
    <font>
      <b/>
      <sz val="12"/>
      <color theme="1"/>
      <name val="Century Gothic"/>
      <family val="2"/>
    </font>
    <font>
      <sz val="10"/>
      <name val="Arial"/>
      <family val="2"/>
    </font>
    <font>
      <sz val="10"/>
      <name val="Geneva"/>
      <family val="2"/>
    </font>
    <font>
      <b/>
      <sz val="14"/>
      <name val="Calibri"/>
      <family val="2"/>
      <scheme val="minor"/>
    </font>
    <font>
      <sz val="14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B2E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6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77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" fillId="0" borderId="0"/>
    <xf numFmtId="0" fontId="6" fillId="0" borderId="0" applyNumberFormat="0" applyBorder="0" applyAlignment="0"/>
    <xf numFmtId="0" fontId="6" fillId="2" borderId="2" applyNumberFormat="0" applyFont="0" applyAlignment="0" applyProtection="0"/>
    <xf numFmtId="44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" fillId="0" borderId="0"/>
    <xf numFmtId="9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175" fontId="2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80" fontId="2" fillId="0" borderId="0"/>
    <xf numFmtId="181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45" fillId="0" borderId="0"/>
    <xf numFmtId="170" fontId="45" fillId="0" borderId="0" applyFont="0" applyFill="0" applyBorder="0" applyAlignment="0" applyProtection="0"/>
    <xf numFmtId="44" fontId="45" fillId="0" borderId="0" applyFont="0" applyFill="0" applyBorder="0" applyAlignment="0" applyProtection="0"/>
  </cellStyleXfs>
  <cellXfs count="616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7" fillId="0" borderId="16" xfId="0" applyFont="1" applyBorder="1" applyAlignment="1">
      <alignment wrapText="1"/>
    </xf>
    <xf numFmtId="0" fontId="7" fillId="0" borderId="12" xfId="0" applyFont="1" applyBorder="1" applyAlignment="1">
      <alignment wrapText="1"/>
    </xf>
    <xf numFmtId="0" fontId="7" fillId="0" borderId="0" xfId="0" applyFont="1" applyAlignment="1">
      <alignment wrapText="1"/>
    </xf>
    <xf numFmtId="0" fontId="7" fillId="0" borderId="17" xfId="0" applyFont="1" applyBorder="1" applyAlignment="1">
      <alignment wrapText="1"/>
    </xf>
    <xf numFmtId="0" fontId="7" fillId="0" borderId="18" xfId="0" applyFont="1" applyBorder="1" applyAlignment="1">
      <alignment wrapText="1"/>
    </xf>
    <xf numFmtId="0" fontId="7" fillId="0" borderId="19" xfId="0" applyFont="1" applyBorder="1" applyAlignment="1">
      <alignment wrapText="1"/>
    </xf>
    <xf numFmtId="0" fontId="7" fillId="0" borderId="3" xfId="0" applyFont="1" applyBorder="1" applyAlignment="1">
      <alignment horizontal="center" wrapText="1"/>
    </xf>
    <xf numFmtId="167" fontId="7" fillId="0" borderId="42" xfId="5" applyNumberFormat="1" applyFont="1" applyBorder="1" applyAlignment="1">
      <alignment wrapText="1"/>
    </xf>
    <xf numFmtId="0" fontId="0" fillId="0" borderId="18" xfId="0" applyBorder="1" applyAlignment="1">
      <alignment wrapText="1"/>
    </xf>
    <xf numFmtId="165" fontId="3" fillId="0" borderId="0" xfId="12" applyFont="1"/>
    <xf numFmtId="168" fontId="7" fillId="0" borderId="8" xfId="0" applyNumberFormat="1" applyFont="1" applyBorder="1" applyAlignment="1">
      <alignment horizontal="right" wrapText="1"/>
    </xf>
    <xf numFmtId="172" fontId="5" fillId="0" borderId="0" xfId="31" applyNumberFormat="1" applyFont="1" applyBorder="1" applyAlignment="1">
      <alignment horizontal="center" vertical="center"/>
    </xf>
    <xf numFmtId="172" fontId="3" fillId="0" borderId="0" xfId="31" applyNumberFormat="1" applyFont="1" applyBorder="1"/>
    <xf numFmtId="172" fontId="3" fillId="0" borderId="0" xfId="31" applyNumberFormat="1" applyFont="1"/>
    <xf numFmtId="165" fontId="3" fillId="0" borderId="0" xfId="12" applyFont="1" applyFill="1"/>
    <xf numFmtId="165" fontId="3" fillId="0" borderId="0" xfId="12" applyFont="1" applyFill="1" applyBorder="1"/>
    <xf numFmtId="172" fontId="3" fillId="0" borderId="0" xfId="31" applyNumberFormat="1" applyFont="1" applyFill="1" applyBorder="1"/>
    <xf numFmtId="173" fontId="3" fillId="0" borderId="0" xfId="0" applyNumberFormat="1" applyFont="1"/>
    <xf numFmtId="2" fontId="7" fillId="0" borderId="40" xfId="0" applyNumberFormat="1" applyFont="1" applyBorder="1" applyAlignment="1">
      <alignment wrapText="1"/>
    </xf>
    <xf numFmtId="167" fontId="7" fillId="0" borderId="38" xfId="0" applyNumberFormat="1" applyFont="1" applyBorder="1" applyAlignment="1">
      <alignment horizontal="right" wrapText="1"/>
    </xf>
    <xf numFmtId="167" fontId="7" fillId="0" borderId="10" xfId="0" applyNumberFormat="1" applyFont="1" applyBorder="1" applyAlignment="1">
      <alignment horizontal="right" wrapText="1"/>
    </xf>
    <xf numFmtId="0" fontId="7" fillId="0" borderId="27" xfId="0" applyFont="1" applyBorder="1" applyAlignment="1">
      <alignment horizontal="center" wrapText="1"/>
    </xf>
    <xf numFmtId="166" fontId="3" fillId="0" borderId="0" xfId="12" applyNumberFormat="1" applyFont="1" applyFill="1"/>
    <xf numFmtId="0" fontId="7" fillId="0" borderId="40" xfId="0" applyFont="1" applyBorder="1" applyAlignment="1">
      <alignment horizontal="center" wrapText="1"/>
    </xf>
    <xf numFmtId="0" fontId="7" fillId="0" borderId="40" xfId="0" applyFont="1" applyBorder="1" applyAlignment="1">
      <alignment horizontal="left" wrapText="1"/>
    </xf>
    <xf numFmtId="0" fontId="2" fillId="0" borderId="40" xfId="0" applyFont="1" applyBorder="1"/>
    <xf numFmtId="0" fontId="8" fillId="0" borderId="18" xfId="0" applyFont="1" applyBorder="1" applyAlignment="1">
      <alignment wrapText="1"/>
    </xf>
    <xf numFmtId="0" fontId="7" fillId="0" borderId="14" xfId="0" applyFont="1" applyBorder="1" applyAlignment="1">
      <alignment wrapText="1"/>
    </xf>
    <xf numFmtId="0" fontId="8" fillId="0" borderId="32" xfId="0" applyFont="1" applyBorder="1" applyAlignment="1">
      <alignment horizontal="center" wrapText="1"/>
    </xf>
    <xf numFmtId="0" fontId="8" fillId="0" borderId="34" xfId="0" applyFont="1" applyBorder="1" applyAlignment="1">
      <alignment horizontal="center" wrapText="1"/>
    </xf>
    <xf numFmtId="0" fontId="7" fillId="0" borderId="39" xfId="0" applyFont="1" applyBorder="1" applyAlignment="1">
      <alignment horizontal="left" wrapText="1"/>
    </xf>
    <xf numFmtId="0" fontId="7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7" fillId="0" borderId="9" xfId="0" applyFont="1" applyBorder="1" applyAlignment="1">
      <alignment wrapText="1"/>
    </xf>
    <xf numFmtId="0" fontId="7" fillId="0" borderId="35" xfId="0" applyFont="1" applyBorder="1" applyAlignment="1">
      <alignment wrapText="1"/>
    </xf>
    <xf numFmtId="4" fontId="7" fillId="0" borderId="1" xfId="0" applyNumberFormat="1" applyFont="1" applyBorder="1" applyAlignment="1">
      <alignment horizontal="right" wrapText="1"/>
    </xf>
    <xf numFmtId="168" fontId="7" fillId="0" borderId="9" xfId="0" applyNumberFormat="1" applyFont="1" applyBorder="1" applyAlignment="1">
      <alignment horizontal="right" wrapText="1"/>
    </xf>
    <xf numFmtId="168" fontId="7" fillId="0" borderId="35" xfId="0" applyNumberFormat="1" applyFont="1" applyBorder="1" applyAlignment="1">
      <alignment horizontal="right" wrapText="1"/>
    </xf>
    <xf numFmtId="4" fontId="7" fillId="0" borderId="42" xfId="0" applyNumberFormat="1" applyFont="1" applyBorder="1" applyAlignment="1">
      <alignment horizontal="right" wrapText="1"/>
    </xf>
    <xf numFmtId="0" fontId="7" fillId="0" borderId="4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2" fontId="7" fillId="0" borderId="1" xfId="0" applyNumberFormat="1" applyFont="1" applyBorder="1" applyAlignment="1">
      <alignment wrapText="1"/>
    </xf>
    <xf numFmtId="9" fontId="7" fillId="0" borderId="35" xfId="3" applyFont="1" applyFill="1" applyBorder="1" applyAlignment="1">
      <alignment horizontal="left" wrapText="1"/>
    </xf>
    <xf numFmtId="4" fontId="7" fillId="0" borderId="1" xfId="5" applyNumberFormat="1" applyFont="1" applyBorder="1" applyAlignment="1">
      <alignment wrapText="1"/>
    </xf>
    <xf numFmtId="0" fontId="7" fillId="0" borderId="44" xfId="0" applyFont="1" applyBorder="1" applyAlignment="1">
      <alignment wrapText="1"/>
    </xf>
    <xf numFmtId="4" fontId="7" fillId="0" borderId="45" xfId="0" applyNumberFormat="1" applyFont="1" applyBorder="1" applyAlignment="1">
      <alignment wrapText="1"/>
    </xf>
    <xf numFmtId="167" fontId="7" fillId="0" borderId="49" xfId="0" applyNumberFormat="1" applyFont="1" applyBorder="1" applyAlignment="1">
      <alignment wrapText="1"/>
    </xf>
    <xf numFmtId="0" fontId="7" fillId="0" borderId="40" xfId="0" applyFont="1" applyBorder="1" applyAlignment="1">
      <alignment wrapText="1"/>
    </xf>
    <xf numFmtId="0" fontId="7" fillId="0" borderId="50" xfId="0" applyFont="1" applyBorder="1" applyAlignment="1">
      <alignment wrapText="1"/>
    </xf>
    <xf numFmtId="0" fontId="7" fillId="0" borderId="1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168" fontId="7" fillId="0" borderId="10" xfId="0" applyNumberFormat="1" applyFont="1" applyBorder="1" applyAlignment="1">
      <alignment horizontal="right" wrapText="1"/>
    </xf>
    <xf numFmtId="0" fontId="7" fillId="0" borderId="26" xfId="0" applyFont="1" applyBorder="1" applyAlignment="1">
      <alignment wrapText="1"/>
    </xf>
    <xf numFmtId="0" fontId="7" fillId="0" borderId="11" xfId="0" applyFont="1" applyBorder="1" applyAlignment="1">
      <alignment wrapText="1"/>
    </xf>
    <xf numFmtId="0" fontId="7" fillId="0" borderId="52" xfId="0" applyFont="1" applyBorder="1" applyAlignment="1">
      <alignment wrapText="1"/>
    </xf>
    <xf numFmtId="0" fontId="7" fillId="0" borderId="43" xfId="0" applyFont="1" applyBorder="1" applyAlignment="1">
      <alignment horizontal="center" wrapText="1"/>
    </xf>
    <xf numFmtId="0" fontId="7" fillId="0" borderId="53" xfId="0" applyFont="1" applyBorder="1" applyAlignment="1">
      <alignment wrapText="1"/>
    </xf>
    <xf numFmtId="0" fontId="8" fillId="0" borderId="21" xfId="0" applyFont="1" applyBorder="1" applyAlignment="1">
      <alignment horizontal="center" wrapText="1"/>
    </xf>
    <xf numFmtId="0" fontId="8" fillId="0" borderId="22" xfId="0" applyFont="1" applyBorder="1" applyAlignment="1">
      <alignment horizont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7" fillId="0" borderId="39" xfId="5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167" fontId="7" fillId="0" borderId="42" xfId="0" applyNumberFormat="1" applyFont="1" applyBorder="1" applyAlignment="1">
      <alignment wrapText="1"/>
    </xf>
    <xf numFmtId="0" fontId="7" fillId="0" borderId="4" xfId="0" applyFont="1" applyBorder="1" applyAlignment="1">
      <alignment wrapText="1"/>
    </xf>
    <xf numFmtId="0" fontId="7" fillId="0" borderId="8" xfId="0" applyFont="1" applyBorder="1" applyAlignment="1">
      <alignment horizontal="center" wrapText="1"/>
    </xf>
    <xf numFmtId="2" fontId="7" fillId="0" borderId="9" xfId="0" applyNumberFormat="1" applyFont="1" applyBorder="1" applyAlignment="1">
      <alignment horizontal="right" wrapText="1"/>
    </xf>
    <xf numFmtId="2" fontId="7" fillId="0" borderId="35" xfId="0" applyNumberFormat="1" applyFont="1" applyBorder="1" applyAlignment="1">
      <alignment horizontal="right" wrapText="1"/>
    </xf>
    <xf numFmtId="2" fontId="7" fillId="0" borderId="42" xfId="0" applyNumberFormat="1" applyFont="1" applyBorder="1" applyAlignment="1">
      <alignment wrapText="1"/>
    </xf>
    <xf numFmtId="0" fontId="7" fillId="0" borderId="1" xfId="0" applyFont="1" applyBorder="1" applyAlignment="1">
      <alignment wrapText="1"/>
    </xf>
    <xf numFmtId="167" fontId="7" fillId="0" borderId="54" xfId="0" applyNumberFormat="1" applyFont="1" applyBorder="1" applyAlignment="1">
      <alignment wrapText="1"/>
    </xf>
    <xf numFmtId="0" fontId="8" fillId="0" borderId="57" xfId="0" applyFont="1" applyBorder="1" applyAlignment="1">
      <alignment horizontal="center" vertical="center" wrapText="1"/>
    </xf>
    <xf numFmtId="167" fontId="7" fillId="0" borderId="1" xfId="0" applyNumberFormat="1" applyFont="1" applyBorder="1" applyAlignment="1">
      <alignment wrapText="1"/>
    </xf>
    <xf numFmtId="9" fontId="7" fillId="0" borderId="1" xfId="3" applyFont="1" applyFill="1" applyBorder="1" applyAlignment="1">
      <alignment horizontal="center" wrapText="1"/>
    </xf>
    <xf numFmtId="0" fontId="7" fillId="0" borderId="29" xfId="0" applyFont="1" applyBorder="1" applyAlignment="1">
      <alignment wrapText="1"/>
    </xf>
    <xf numFmtId="9" fontId="7" fillId="0" borderId="1" xfId="11" applyFont="1" applyFill="1" applyBorder="1" applyAlignment="1">
      <alignment horizontal="center" wrapText="1"/>
    </xf>
    <xf numFmtId="0" fontId="7" fillId="0" borderId="51" xfId="0" applyFont="1" applyBorder="1" applyAlignment="1">
      <alignment horizontal="center" wrapText="1"/>
    </xf>
    <xf numFmtId="2" fontId="7" fillId="0" borderId="41" xfId="0" applyNumberFormat="1" applyFont="1" applyBorder="1" applyAlignment="1">
      <alignment horizontal="right" wrapText="1"/>
    </xf>
    <xf numFmtId="4" fontId="7" fillId="0" borderId="42" xfId="5" applyNumberFormat="1" applyFont="1" applyBorder="1" applyAlignment="1">
      <alignment wrapText="1"/>
    </xf>
    <xf numFmtId="2" fontId="7" fillId="0" borderId="40" xfId="0" applyNumberFormat="1" applyFont="1" applyBorder="1" applyAlignment="1">
      <alignment horizontal="right" wrapText="1"/>
    </xf>
    <xf numFmtId="4" fontId="7" fillId="0" borderId="49" xfId="5" applyNumberFormat="1" applyFont="1" applyBorder="1" applyAlignment="1">
      <alignment wrapText="1"/>
    </xf>
    <xf numFmtId="4" fontId="7" fillId="0" borderId="49" xfId="0" applyNumberFormat="1" applyFont="1" applyBorder="1" applyAlignment="1">
      <alignment wrapText="1"/>
    </xf>
    <xf numFmtId="0" fontId="0" fillId="0" borderId="0" xfId="0" applyAlignment="1">
      <alignment wrapText="1"/>
    </xf>
    <xf numFmtId="0" fontId="14" fillId="0" borderId="60" xfId="0" applyFont="1" applyBorder="1" applyAlignment="1">
      <alignment vertical="center"/>
    </xf>
    <xf numFmtId="0" fontId="14" fillId="0" borderId="41" xfId="0" applyFont="1" applyBorder="1" applyAlignment="1">
      <alignment horizontal="right" vertical="center"/>
    </xf>
    <xf numFmtId="0" fontId="18" fillId="0" borderId="42" xfId="0" applyFont="1" applyBorder="1" applyAlignment="1">
      <alignment horizontal="center" vertical="center" wrapText="1"/>
    </xf>
    <xf numFmtId="2" fontId="14" fillId="0" borderId="42" xfId="0" applyNumberFormat="1" applyFont="1" applyBorder="1" applyAlignment="1">
      <alignment horizontal="center" vertical="center" wrapText="1"/>
    </xf>
    <xf numFmtId="0" fontId="14" fillId="0" borderId="27" xfId="0" applyFont="1" applyBorder="1" applyAlignment="1">
      <alignment horizontal="right" vertical="center"/>
    </xf>
    <xf numFmtId="2" fontId="14" fillId="0" borderId="53" xfId="0" applyNumberFormat="1" applyFont="1" applyBorder="1" applyAlignment="1">
      <alignment horizontal="center" vertical="center"/>
    </xf>
    <xf numFmtId="0" fontId="7" fillId="0" borderId="30" xfId="0" applyFont="1" applyBorder="1" applyAlignment="1">
      <alignment wrapText="1"/>
    </xf>
    <xf numFmtId="0" fontId="7" fillId="0" borderId="35" xfId="0" applyFont="1" applyBorder="1" applyAlignment="1">
      <alignment horizontal="left" wrapText="1"/>
    </xf>
    <xf numFmtId="4" fontId="7" fillId="0" borderId="51" xfId="0" applyNumberFormat="1" applyFont="1" applyBorder="1" applyAlignment="1">
      <alignment horizontal="right" wrapText="1"/>
    </xf>
    <xf numFmtId="168" fontId="7" fillId="0" borderId="1" xfId="0" applyNumberFormat="1" applyFont="1" applyBorder="1" applyAlignment="1">
      <alignment horizontal="right" wrapText="1"/>
    </xf>
    <xf numFmtId="167" fontId="7" fillId="0" borderId="1" xfId="0" applyNumberFormat="1" applyFont="1" applyBorder="1" applyAlignment="1">
      <alignment horizontal="right" wrapText="1"/>
    </xf>
    <xf numFmtId="0" fontId="2" fillId="0" borderId="18" xfId="0" applyFont="1" applyBorder="1"/>
    <xf numFmtId="0" fontId="2" fillId="0" borderId="0" xfId="0" applyFont="1"/>
    <xf numFmtId="0" fontId="2" fillId="0" borderId="19" xfId="0" applyFont="1" applyBorder="1"/>
    <xf numFmtId="0" fontId="2" fillId="0" borderId="50" xfId="0" applyFont="1" applyBorder="1"/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 wrapText="1"/>
    </xf>
    <xf numFmtId="0" fontId="12" fillId="0" borderId="32" xfId="0" applyFont="1" applyBorder="1" applyAlignment="1">
      <alignment horizontal="center" wrapText="1"/>
    </xf>
    <xf numFmtId="0" fontId="12" fillId="0" borderId="34" xfId="0" applyFont="1" applyBorder="1" applyAlignment="1">
      <alignment horizontal="center" wrapText="1"/>
    </xf>
    <xf numFmtId="43" fontId="12" fillId="0" borderId="40" xfId="1" applyFont="1" applyFill="1" applyBorder="1"/>
    <xf numFmtId="9" fontId="12" fillId="0" borderId="41" xfId="3" applyFont="1" applyFill="1" applyBorder="1"/>
    <xf numFmtId="9" fontId="2" fillId="0" borderId="41" xfId="5" applyNumberFormat="1" applyBorder="1"/>
    <xf numFmtId="43" fontId="2" fillId="0" borderId="42" xfId="1" applyFont="1" applyFill="1" applyBorder="1"/>
    <xf numFmtId="0" fontId="12" fillId="0" borderId="29" xfId="0" applyFont="1" applyBorder="1"/>
    <xf numFmtId="0" fontId="12" fillId="0" borderId="4" xfId="0" applyFont="1" applyBorder="1"/>
    <xf numFmtId="0" fontId="12" fillId="0" borderId="26" xfId="0" applyFont="1" applyBorder="1"/>
    <xf numFmtId="0" fontId="12" fillId="0" borderId="11" xfId="0" applyFont="1" applyBorder="1"/>
    <xf numFmtId="43" fontId="12" fillId="0" borderId="11" xfId="1" applyFont="1" applyFill="1" applyBorder="1"/>
    <xf numFmtId="9" fontId="12" fillId="0" borderId="27" xfId="3" applyFont="1" applyFill="1" applyBorder="1"/>
    <xf numFmtId="9" fontId="2" fillId="0" borderId="52" xfId="5" applyNumberFormat="1" applyBorder="1"/>
    <xf numFmtId="170" fontId="2" fillId="0" borderId="49" xfId="0" applyNumberFormat="1" applyFont="1" applyBorder="1"/>
    <xf numFmtId="176" fontId="2" fillId="0" borderId="49" xfId="0" applyNumberFormat="1" applyFont="1" applyBorder="1"/>
    <xf numFmtId="2" fontId="9" fillId="0" borderId="40" xfId="0" applyNumberFormat="1" applyFont="1" applyBorder="1" applyAlignment="1">
      <alignment wrapText="1"/>
    </xf>
    <xf numFmtId="2" fontId="7" fillId="0" borderId="1" xfId="0" applyNumberFormat="1" applyFont="1" applyBorder="1" applyAlignment="1">
      <alignment horizontal="right" wrapText="1"/>
    </xf>
    <xf numFmtId="0" fontId="8" fillId="0" borderId="9" xfId="0" applyFont="1" applyBorder="1" applyAlignment="1">
      <alignment horizontal="center" wrapText="1"/>
    </xf>
    <xf numFmtId="0" fontId="8" fillId="0" borderId="35" xfId="0" applyFont="1" applyBorder="1" applyAlignment="1">
      <alignment horizontal="center" wrapText="1"/>
    </xf>
    <xf numFmtId="174" fontId="0" fillId="0" borderId="0" xfId="0" applyNumberFormat="1"/>
    <xf numFmtId="167" fontId="7" fillId="0" borderId="9" xfId="0" applyNumberFormat="1" applyFont="1" applyBorder="1" applyAlignment="1">
      <alignment horizontal="right" wrapText="1"/>
    </xf>
    <xf numFmtId="168" fontId="9" fillId="0" borderId="8" xfId="0" applyNumberFormat="1" applyFont="1" applyBorder="1" applyAlignment="1">
      <alignment horizontal="right" wrapText="1"/>
    </xf>
    <xf numFmtId="169" fontId="7" fillId="0" borderId="9" xfId="9" applyFont="1" applyFill="1" applyBorder="1" applyAlignment="1">
      <alignment horizontal="center" wrapText="1"/>
    </xf>
    <xf numFmtId="169" fontId="7" fillId="0" borderId="35" xfId="9" applyFont="1" applyFill="1" applyBorder="1" applyAlignment="1">
      <alignment horizontal="center" wrapText="1"/>
    </xf>
    <xf numFmtId="167" fontId="7" fillId="0" borderId="1" xfId="9" applyNumberFormat="1" applyFont="1" applyFill="1" applyBorder="1" applyAlignment="1">
      <alignment wrapText="1"/>
    </xf>
    <xf numFmtId="0" fontId="7" fillId="0" borderId="29" xfId="5" applyFont="1" applyBorder="1" applyAlignment="1">
      <alignment wrapText="1"/>
    </xf>
    <xf numFmtId="2" fontId="7" fillId="0" borderId="51" xfId="0" applyNumberFormat="1" applyFont="1" applyBorder="1" applyAlignment="1">
      <alignment wrapText="1"/>
    </xf>
    <xf numFmtId="171" fontId="7" fillId="0" borderId="8" xfId="0" applyNumberFormat="1" applyFont="1" applyBorder="1" applyAlignment="1">
      <alignment horizontal="right" wrapText="1"/>
    </xf>
    <xf numFmtId="4" fontId="7" fillId="0" borderId="54" xfId="5" applyNumberFormat="1" applyFont="1" applyBorder="1" applyAlignment="1">
      <alignment wrapText="1"/>
    </xf>
    <xf numFmtId="0" fontId="8" fillId="9" borderId="32" xfId="0" applyFont="1" applyFill="1" applyBorder="1" applyAlignment="1">
      <alignment horizontal="center" wrapText="1"/>
    </xf>
    <xf numFmtId="0" fontId="8" fillId="9" borderId="34" xfId="0" applyFont="1" applyFill="1" applyBorder="1" applyAlignment="1">
      <alignment horizontal="center" wrapText="1"/>
    </xf>
    <xf numFmtId="0" fontId="8" fillId="9" borderId="21" xfId="0" applyFont="1" applyFill="1" applyBorder="1" applyAlignment="1">
      <alignment horizontal="center" wrapText="1"/>
    </xf>
    <xf numFmtId="0" fontId="8" fillId="9" borderId="22" xfId="0" applyFont="1" applyFill="1" applyBorder="1" applyAlignment="1">
      <alignment horizontal="center" wrapText="1"/>
    </xf>
    <xf numFmtId="0" fontId="8" fillId="9" borderId="32" xfId="0" applyFont="1" applyFill="1" applyBorder="1" applyAlignment="1">
      <alignment horizontal="center" vertical="center" wrapText="1"/>
    </xf>
    <xf numFmtId="0" fontId="8" fillId="9" borderId="22" xfId="0" applyFont="1" applyFill="1" applyBorder="1" applyAlignment="1">
      <alignment horizontal="center" vertical="center" wrapText="1"/>
    </xf>
    <xf numFmtId="0" fontId="8" fillId="9" borderId="34" xfId="0" applyFont="1" applyFill="1" applyBorder="1" applyAlignment="1">
      <alignment horizontal="center" vertical="center" wrapText="1"/>
    </xf>
    <xf numFmtId="0" fontId="8" fillId="9" borderId="39" xfId="0" applyFont="1" applyFill="1" applyBorder="1" applyAlignment="1">
      <alignment wrapText="1"/>
    </xf>
    <xf numFmtId="0" fontId="8" fillId="9" borderId="33" xfId="0" applyFont="1" applyFill="1" applyBorder="1" applyAlignment="1">
      <alignment horizontal="center" wrapText="1"/>
    </xf>
    <xf numFmtId="0" fontId="8" fillId="9" borderId="57" xfId="0" applyFont="1" applyFill="1" applyBorder="1" applyAlignment="1">
      <alignment horizontal="center" vertical="center" wrapText="1"/>
    </xf>
    <xf numFmtId="0" fontId="12" fillId="9" borderId="39" xfId="0" applyFont="1" applyFill="1" applyBorder="1"/>
    <xf numFmtId="0" fontId="12" fillId="9" borderId="22" xfId="0" applyFont="1" applyFill="1" applyBorder="1" applyAlignment="1">
      <alignment horizontal="center"/>
    </xf>
    <xf numFmtId="0" fontId="12" fillId="9" borderId="23" xfId="0" applyFont="1" applyFill="1" applyBorder="1" applyAlignment="1">
      <alignment horizontal="center" wrapText="1"/>
    </xf>
    <xf numFmtId="0" fontId="12" fillId="9" borderId="32" xfId="0" applyFont="1" applyFill="1" applyBorder="1" applyAlignment="1">
      <alignment horizontal="center" wrapText="1"/>
    </xf>
    <xf numFmtId="0" fontId="12" fillId="9" borderId="34" xfId="0" applyFont="1" applyFill="1" applyBorder="1" applyAlignment="1">
      <alignment horizontal="center" wrapText="1"/>
    </xf>
    <xf numFmtId="0" fontId="8" fillId="9" borderId="29" xfId="0" applyFont="1" applyFill="1" applyBorder="1" applyAlignment="1">
      <alignment wrapText="1"/>
    </xf>
    <xf numFmtId="0" fontId="4" fillId="8" borderId="0" xfId="0" applyFont="1" applyFill="1"/>
    <xf numFmtId="0" fontId="19" fillId="8" borderId="0" xfId="0" applyFont="1" applyFill="1"/>
    <xf numFmtId="43" fontId="20" fillId="8" borderId="0" xfId="1" applyFont="1" applyFill="1" applyBorder="1" applyAlignment="1">
      <alignment horizontal="right" vertical="center"/>
    </xf>
    <xf numFmtId="0" fontId="26" fillId="0" borderId="58" xfId="38" applyFont="1" applyBorder="1" applyAlignment="1">
      <alignment horizontal="center" vertical="center"/>
    </xf>
    <xf numFmtId="0" fontId="1" fillId="0" borderId="1" xfId="42" applyBorder="1" applyAlignment="1">
      <alignment horizontal="left" vertical="center" wrapText="1"/>
    </xf>
    <xf numFmtId="10" fontId="27" fillId="0" borderId="1" xfId="38" applyNumberFormat="1" applyFont="1" applyBorder="1" applyAlignment="1">
      <alignment horizontal="center" vertical="center"/>
    </xf>
    <xf numFmtId="0" fontId="23" fillId="0" borderId="42" xfId="38" applyFont="1" applyBorder="1"/>
    <xf numFmtId="0" fontId="26" fillId="3" borderId="58" xfId="38" applyFont="1" applyFill="1" applyBorder="1" applyAlignment="1">
      <alignment horizontal="center" vertical="center"/>
    </xf>
    <xf numFmtId="10" fontId="23" fillId="3" borderId="42" xfId="38" applyNumberFormat="1" applyFont="1" applyFill="1" applyBorder="1"/>
    <xf numFmtId="0" fontId="28" fillId="0" borderId="58" xfId="38" applyFont="1" applyBorder="1" applyAlignment="1">
      <alignment horizontal="center" vertical="center"/>
    </xf>
    <xf numFmtId="10" fontId="29" fillId="0" borderId="1" xfId="38" applyNumberFormat="1" applyFont="1" applyBorder="1" applyAlignment="1">
      <alignment horizontal="center" vertical="center"/>
    </xf>
    <xf numFmtId="0" fontId="0" fillId="0" borderId="1" xfId="42" applyFont="1" applyBorder="1" applyAlignment="1">
      <alignment horizontal="left" vertical="center" wrapText="1"/>
    </xf>
    <xf numFmtId="0" fontId="8" fillId="0" borderId="25" xfId="0" applyFont="1" applyBorder="1" applyAlignment="1">
      <alignment horizontal="center" wrapText="1"/>
    </xf>
    <xf numFmtId="0" fontId="8" fillId="0" borderId="11" xfId="0" applyFont="1" applyBorder="1" applyAlignment="1">
      <alignment horizontal="center" wrapText="1"/>
    </xf>
    <xf numFmtId="0" fontId="8" fillId="0" borderId="28" xfId="0" applyFont="1" applyBorder="1" applyAlignment="1">
      <alignment horizontal="center" wrapText="1"/>
    </xf>
    <xf numFmtId="0" fontId="7" fillId="9" borderId="11" xfId="0" applyFont="1" applyFill="1" applyBorder="1" applyAlignment="1">
      <alignment wrapText="1"/>
    </xf>
    <xf numFmtId="165" fontId="3" fillId="0" borderId="0" xfId="12" applyFont="1" applyBorder="1"/>
    <xf numFmtId="172" fontId="17" fillId="0" borderId="0" xfId="31" applyNumberFormat="1" applyFont="1" applyFill="1" applyBorder="1" applyAlignment="1">
      <alignment horizontal="center" vertical="center"/>
    </xf>
    <xf numFmtId="0" fontId="17" fillId="0" borderId="60" xfId="2" applyFont="1" applyBorder="1" applyAlignment="1">
      <alignment horizontal="center" vertical="center" wrapText="1"/>
    </xf>
    <xf numFmtId="0" fontId="17" fillId="0" borderId="10" xfId="2" applyFont="1" applyBorder="1" applyAlignment="1">
      <alignment horizontal="center" vertical="center" wrapText="1"/>
    </xf>
    <xf numFmtId="0" fontId="17" fillId="0" borderId="10" xfId="2" applyFont="1" applyBorder="1" applyAlignment="1">
      <alignment horizontal="center" vertical="center"/>
    </xf>
    <xf numFmtId="0" fontId="17" fillId="0" borderId="38" xfId="2" applyFont="1" applyBorder="1" applyAlignment="1">
      <alignment horizontal="center" vertical="center"/>
    </xf>
    <xf numFmtId="172" fontId="3" fillId="0" borderId="0" xfId="31" applyNumberFormat="1" applyFont="1" applyBorder="1" applyAlignment="1">
      <alignment vertical="center"/>
    </xf>
    <xf numFmtId="0" fontId="34" fillId="0" borderId="58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10" borderId="1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left" vertical="center" wrapText="1"/>
    </xf>
    <xf numFmtId="166" fontId="3" fillId="0" borderId="42" xfId="0" applyNumberFormat="1" applyFont="1" applyBorder="1" applyAlignment="1">
      <alignment vertical="center"/>
    </xf>
    <xf numFmtId="165" fontId="3" fillId="0" borderId="0" xfId="12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4" fillId="10" borderId="1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166" fontId="5" fillId="7" borderId="42" xfId="0" applyNumberFormat="1" applyFont="1" applyFill="1" applyBorder="1" applyAlignment="1">
      <alignment vertical="center"/>
    </xf>
    <xf numFmtId="166" fontId="5" fillId="0" borderId="42" xfId="0" applyNumberFormat="1" applyFont="1" applyBorder="1" applyAlignment="1">
      <alignment vertical="center"/>
    </xf>
    <xf numFmtId="166" fontId="5" fillId="0" borderId="53" xfId="0" applyNumberFormat="1" applyFont="1" applyBorder="1" applyAlignment="1">
      <alignment vertical="center"/>
    </xf>
    <xf numFmtId="172" fontId="5" fillId="0" borderId="0" xfId="31" applyNumberFormat="1" applyFont="1" applyBorder="1" applyAlignment="1">
      <alignment vertical="center"/>
    </xf>
    <xf numFmtId="0" fontId="17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43" fontId="3" fillId="0" borderId="0" xfId="1" applyFont="1" applyFill="1" applyBorder="1" applyAlignment="1">
      <alignment vertical="center"/>
    </xf>
    <xf numFmtId="166" fontId="5" fillId="0" borderId="0" xfId="0" applyNumberFormat="1" applyFont="1" applyAlignment="1">
      <alignment vertical="center"/>
    </xf>
    <xf numFmtId="172" fontId="5" fillId="0" borderId="0" xfId="31" applyNumberFormat="1" applyFont="1" applyFill="1" applyBorder="1" applyAlignment="1">
      <alignment vertical="center"/>
    </xf>
    <xf numFmtId="167" fontId="7" fillId="0" borderId="36" xfId="0" applyNumberFormat="1" applyFont="1" applyBorder="1" applyAlignment="1">
      <alignment horizontal="right" wrapText="1"/>
    </xf>
    <xf numFmtId="0" fontId="7" fillId="0" borderId="42" xfId="0" applyFont="1" applyBorder="1" applyAlignment="1">
      <alignment wrapText="1"/>
    </xf>
    <xf numFmtId="44" fontId="7" fillId="0" borderId="1" xfId="0" applyNumberFormat="1" applyFont="1" applyBorder="1" applyAlignment="1">
      <alignment horizontal="center" wrapText="1"/>
    </xf>
    <xf numFmtId="0" fontId="34" fillId="0" borderId="1" xfId="33" applyFont="1" applyBorder="1" applyAlignment="1">
      <alignment horizontal="left" vertical="center" wrapText="1"/>
    </xf>
    <xf numFmtId="0" fontId="34" fillId="0" borderId="41" xfId="33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4" fillId="0" borderId="1" xfId="33" applyFont="1" applyBorder="1" applyAlignment="1">
      <alignment horizontal="center" vertical="center"/>
    </xf>
    <xf numFmtId="0" fontId="13" fillId="0" borderId="1" xfId="33" applyFont="1" applyBorder="1" applyAlignment="1">
      <alignment horizontal="left" vertical="center" wrapText="1"/>
    </xf>
    <xf numFmtId="172" fontId="3" fillId="0" borderId="1" xfId="31" applyNumberFormat="1" applyFont="1" applyBorder="1" applyAlignment="1">
      <alignment vertical="center"/>
    </xf>
    <xf numFmtId="167" fontId="7" fillId="0" borderId="53" xfId="0" applyNumberFormat="1" applyFont="1" applyBorder="1" applyAlignment="1">
      <alignment horizontal="right" wrapText="1"/>
    </xf>
    <xf numFmtId="0" fontId="8" fillId="0" borderId="55" xfId="0" applyFont="1" applyBorder="1" applyAlignment="1">
      <alignment horizontal="center" wrapText="1"/>
    </xf>
    <xf numFmtId="0" fontId="8" fillId="0" borderId="63" xfId="0" applyFont="1" applyBorder="1" applyAlignment="1">
      <alignment horizontal="center" wrapText="1"/>
    </xf>
    <xf numFmtId="0" fontId="8" fillId="0" borderId="57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168" fontId="7" fillId="0" borderId="63" xfId="0" applyNumberFormat="1" applyFont="1" applyBorder="1" applyAlignment="1">
      <alignment horizontal="right" wrapText="1"/>
    </xf>
    <xf numFmtId="167" fontId="7" fillId="0" borderId="57" xfId="0" applyNumberFormat="1" applyFont="1" applyBorder="1" applyAlignment="1">
      <alignment horizontal="right" wrapText="1"/>
    </xf>
    <xf numFmtId="165" fontId="17" fillId="0" borderId="10" xfId="12" applyFont="1" applyFill="1" applyBorder="1" applyAlignment="1">
      <alignment horizontal="center" vertical="center"/>
    </xf>
    <xf numFmtId="165" fontId="3" fillId="0" borderId="1" xfId="12" applyFont="1" applyFill="1" applyBorder="1"/>
    <xf numFmtId="165" fontId="3" fillId="0" borderId="1" xfId="12" applyFont="1" applyFill="1" applyBorder="1" applyAlignment="1">
      <alignment vertical="center"/>
    </xf>
    <xf numFmtId="165" fontId="34" fillId="0" borderId="1" xfId="12" applyFont="1" applyFill="1" applyBorder="1" applyAlignment="1">
      <alignment horizontal="center" vertical="center" wrapText="1"/>
    </xf>
    <xf numFmtId="0" fontId="34" fillId="11" borderId="58" xfId="0" applyFont="1" applyFill="1" applyBorder="1" applyAlignment="1">
      <alignment horizontal="center" vertical="center"/>
    </xf>
    <xf numFmtId="0" fontId="34" fillId="11" borderId="1" xfId="0" applyFont="1" applyFill="1" applyBorder="1" applyAlignment="1">
      <alignment horizontal="center" vertical="center"/>
    </xf>
    <xf numFmtId="0" fontId="17" fillId="11" borderId="1" xfId="0" applyFont="1" applyFill="1" applyBorder="1" applyAlignment="1">
      <alignment horizontal="left" vertical="center" wrapText="1"/>
    </xf>
    <xf numFmtId="0" fontId="3" fillId="11" borderId="1" xfId="0" applyFont="1" applyFill="1" applyBorder="1"/>
    <xf numFmtId="165" fontId="3" fillId="11" borderId="1" xfId="12" applyFont="1" applyFill="1" applyBorder="1"/>
    <xf numFmtId="0" fontId="3" fillId="11" borderId="42" xfId="0" applyFont="1" applyFill="1" applyBorder="1"/>
    <xf numFmtId="165" fontId="3" fillId="11" borderId="1" xfId="12" applyFont="1" applyFill="1" applyBorder="1" applyAlignment="1">
      <alignment vertical="center"/>
    </xf>
    <xf numFmtId="166" fontId="3" fillId="11" borderId="42" xfId="0" applyNumberFormat="1" applyFont="1" applyFill="1" applyBorder="1" applyAlignment="1">
      <alignment vertical="center"/>
    </xf>
    <xf numFmtId="0" fontId="34" fillId="11" borderId="1" xfId="0" applyFont="1" applyFill="1" applyBorder="1" applyAlignment="1">
      <alignment horizontal="center" vertical="center" wrapText="1"/>
    </xf>
    <xf numFmtId="165" fontId="34" fillId="11" borderId="1" xfId="12" applyFont="1" applyFill="1" applyBorder="1" applyAlignment="1">
      <alignment horizontal="center" vertical="center" wrapText="1"/>
    </xf>
    <xf numFmtId="0" fontId="17" fillId="11" borderId="1" xfId="33" applyFont="1" applyFill="1" applyBorder="1" applyAlignment="1">
      <alignment horizontal="left" vertical="center" wrapText="1"/>
    </xf>
    <xf numFmtId="0" fontId="14" fillId="11" borderId="1" xfId="33" applyFont="1" applyFill="1" applyBorder="1" applyAlignment="1">
      <alignment horizontal="left" vertical="center" wrapText="1"/>
    </xf>
    <xf numFmtId="0" fontId="17" fillId="0" borderId="58" xfId="0" applyFont="1" applyBorder="1" applyAlignment="1">
      <alignment horizontal="center" vertical="center"/>
    </xf>
    <xf numFmtId="0" fontId="17" fillId="11" borderId="58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right" vertical="center"/>
    </xf>
    <xf numFmtId="0" fontId="8" fillId="0" borderId="49" xfId="0" applyFont="1" applyBorder="1" applyAlignment="1">
      <alignment horizontal="center" wrapText="1"/>
    </xf>
    <xf numFmtId="165" fontId="3" fillId="0" borderId="8" xfId="12" applyFont="1" applyFill="1" applyBorder="1" applyAlignment="1">
      <alignment vertical="center"/>
    </xf>
    <xf numFmtId="0" fontId="17" fillId="11" borderId="10" xfId="0" applyFont="1" applyFill="1" applyBorder="1" applyAlignment="1">
      <alignment horizontal="left" vertical="center" wrapText="1"/>
    </xf>
    <xf numFmtId="165" fontId="3" fillId="11" borderId="10" xfId="12" applyFont="1" applyFill="1" applyBorder="1" applyAlignment="1">
      <alignment vertical="center"/>
    </xf>
    <xf numFmtId="165" fontId="3" fillId="0" borderId="0" xfId="12" applyFont="1" applyFill="1" applyBorder="1" applyAlignment="1">
      <alignment vertical="center"/>
    </xf>
    <xf numFmtId="0" fontId="17" fillId="0" borderId="62" xfId="0" applyFont="1" applyBorder="1" applyAlignment="1">
      <alignment horizontal="center" vertical="center"/>
    </xf>
    <xf numFmtId="0" fontId="17" fillId="11" borderId="60" xfId="0" applyFont="1" applyFill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7" fillId="0" borderId="40" xfId="0" applyFont="1" applyBorder="1" applyAlignment="1">
      <alignment horizontal="left" vertical="center" wrapText="1"/>
    </xf>
    <xf numFmtId="165" fontId="3" fillId="0" borderId="41" xfId="12" applyFont="1" applyFill="1" applyBorder="1" applyAlignment="1">
      <alignment vertical="center"/>
    </xf>
    <xf numFmtId="0" fontId="17" fillId="0" borderId="51" xfId="0" applyFont="1" applyBorder="1" applyAlignment="1">
      <alignment vertical="center"/>
    </xf>
    <xf numFmtId="0" fontId="17" fillId="0" borderId="40" xfId="0" applyFont="1" applyBorder="1" applyAlignment="1">
      <alignment vertical="center" wrapText="1"/>
    </xf>
    <xf numFmtId="0" fontId="17" fillId="11" borderId="51" xfId="0" applyFont="1" applyFill="1" applyBorder="1" applyAlignment="1">
      <alignment horizontal="center" vertical="center"/>
    </xf>
    <xf numFmtId="0" fontId="17" fillId="11" borderId="40" xfId="0" applyFont="1" applyFill="1" applyBorder="1" applyAlignment="1">
      <alignment horizontal="left" vertical="center" wrapText="1"/>
    </xf>
    <xf numFmtId="165" fontId="3" fillId="11" borderId="41" xfId="12" applyFont="1" applyFill="1" applyBorder="1" applyAlignment="1">
      <alignment vertical="center"/>
    </xf>
    <xf numFmtId="166" fontId="5" fillId="0" borderId="50" xfId="0" applyNumberFormat="1" applyFont="1" applyBorder="1" applyAlignment="1">
      <alignment vertical="center"/>
    </xf>
    <xf numFmtId="166" fontId="5" fillId="11" borderId="42" xfId="0" applyNumberFormat="1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34" fillId="10" borderId="1" xfId="0" applyFont="1" applyFill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34" fillId="0" borderId="1" xfId="0" applyFont="1" applyBorder="1" applyAlignment="1">
      <alignment vertical="center"/>
    </xf>
    <xf numFmtId="166" fontId="5" fillId="0" borderId="1" xfId="0" applyNumberFormat="1" applyFont="1" applyBorder="1" applyAlignment="1">
      <alignment vertical="center"/>
    </xf>
    <xf numFmtId="0" fontId="17" fillId="11" borderId="1" xfId="0" applyFont="1" applyFill="1" applyBorder="1" applyAlignment="1">
      <alignment horizontal="center" vertical="center"/>
    </xf>
    <xf numFmtId="172" fontId="5" fillId="0" borderId="0" xfId="31" applyNumberFormat="1" applyFont="1" applyFill="1" applyBorder="1" applyAlignment="1">
      <alignment horizontal="center" vertical="center"/>
    </xf>
    <xf numFmtId="41" fontId="3" fillId="0" borderId="0" xfId="31" applyFont="1" applyFill="1" applyBorder="1" applyAlignment="1">
      <alignment vertical="center"/>
    </xf>
    <xf numFmtId="0" fontId="5" fillId="0" borderId="0" xfId="0" applyFont="1" applyAlignment="1">
      <alignment horizontal="center" wrapText="1"/>
    </xf>
    <xf numFmtId="9" fontId="3" fillId="0" borderId="1" xfId="3" applyFont="1" applyFill="1" applyBorder="1" applyAlignment="1">
      <alignment horizontal="center"/>
    </xf>
    <xf numFmtId="0" fontId="17" fillId="0" borderId="58" xfId="0" applyFont="1" applyBorder="1" applyAlignment="1">
      <alignment horizontal="center" vertical="center" wrapText="1"/>
    </xf>
    <xf numFmtId="165" fontId="3" fillId="0" borderId="1" xfId="12" applyFont="1" applyFill="1" applyBorder="1" applyAlignment="1">
      <alignment vertical="center" wrapText="1"/>
    </xf>
    <xf numFmtId="166" fontId="3" fillId="0" borderId="42" xfId="0" applyNumberFormat="1" applyFont="1" applyBorder="1" applyAlignment="1">
      <alignment vertical="center" wrapText="1"/>
    </xf>
    <xf numFmtId="172" fontId="3" fillId="0" borderId="0" xfId="31" applyNumberFormat="1" applyFont="1" applyBorder="1" applyAlignment="1">
      <alignment vertical="center" wrapText="1"/>
    </xf>
    <xf numFmtId="0" fontId="34" fillId="11" borderId="1" xfId="33" applyFont="1" applyFill="1" applyBorder="1" applyAlignment="1">
      <alignment horizontal="left" vertical="center" wrapText="1"/>
    </xf>
    <xf numFmtId="0" fontId="34" fillId="11" borderId="1" xfId="0" applyFont="1" applyFill="1" applyBorder="1" applyAlignment="1">
      <alignment horizontal="left" vertical="center" wrapText="1"/>
    </xf>
    <xf numFmtId="0" fontId="17" fillId="11" borderId="40" xfId="0" applyFont="1" applyFill="1" applyBorder="1" applyAlignment="1">
      <alignment horizontal="center" vertical="center"/>
    </xf>
    <xf numFmtId="0" fontId="17" fillId="11" borderId="1" xfId="0" applyFont="1" applyFill="1" applyBorder="1" applyAlignment="1">
      <alignment vertical="center"/>
    </xf>
    <xf numFmtId="0" fontId="34" fillId="11" borderId="1" xfId="0" applyFont="1" applyFill="1" applyBorder="1" applyAlignment="1">
      <alignment vertical="center" wrapText="1"/>
    </xf>
    <xf numFmtId="0" fontId="3" fillId="0" borderId="1" xfId="0" applyFont="1" applyBorder="1"/>
    <xf numFmtId="0" fontId="5" fillId="0" borderId="1" xfId="0" applyFont="1" applyBorder="1" applyAlignment="1">
      <alignment wrapText="1"/>
    </xf>
    <xf numFmtId="0" fontId="3" fillId="0" borderId="58" xfId="0" applyFont="1" applyBorder="1"/>
    <xf numFmtId="0" fontId="3" fillId="0" borderId="42" xfId="0" applyFont="1" applyBorder="1"/>
    <xf numFmtId="0" fontId="3" fillId="0" borderId="61" xfId="0" applyFont="1" applyBorder="1"/>
    <xf numFmtId="0" fontId="3" fillId="0" borderId="52" xfId="0" applyFont="1" applyBorder="1"/>
    <xf numFmtId="0" fontId="5" fillId="0" borderId="52" xfId="0" applyFont="1" applyBorder="1" applyAlignment="1">
      <alignment wrapText="1"/>
    </xf>
    <xf numFmtId="165" fontId="3" fillId="0" borderId="52" xfId="12" applyFont="1" applyFill="1" applyBorder="1"/>
    <xf numFmtId="0" fontId="3" fillId="0" borderId="53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165" fontId="0" fillId="0" borderId="0" xfId="12" applyFont="1"/>
    <xf numFmtId="2" fontId="34" fillId="0" borderId="1" xfId="48" applyNumberFormat="1" applyFont="1" applyFill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/>
    </xf>
    <xf numFmtId="41" fontId="3" fillId="10" borderId="0" xfId="31" applyFont="1" applyFill="1" applyBorder="1" applyAlignment="1">
      <alignment vertical="center"/>
    </xf>
    <xf numFmtId="0" fontId="3" fillId="4" borderId="0" xfId="0" applyFont="1" applyFill="1"/>
    <xf numFmtId="41" fontId="3" fillId="12" borderId="0" xfId="31" applyFont="1" applyFill="1" applyBorder="1" applyAlignment="1">
      <alignment vertical="center"/>
    </xf>
    <xf numFmtId="41" fontId="3" fillId="4" borderId="0" xfId="31" applyFont="1" applyFill="1" applyBorder="1" applyAlignment="1">
      <alignment vertical="center"/>
    </xf>
    <xf numFmtId="44" fontId="3" fillId="0" borderId="0" xfId="0" applyNumberFormat="1" applyFont="1"/>
    <xf numFmtId="165" fontId="3" fillId="0" borderId="0" xfId="0" applyNumberFormat="1" applyFont="1"/>
    <xf numFmtId="0" fontId="34" fillId="4" borderId="1" xfId="0" applyFont="1" applyFill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168" fontId="7" fillId="0" borderId="52" xfId="0" applyNumberFormat="1" applyFont="1" applyBorder="1" applyAlignment="1">
      <alignment wrapText="1"/>
    </xf>
    <xf numFmtId="166" fontId="5" fillId="7" borderId="38" xfId="0" applyNumberFormat="1" applyFont="1" applyFill="1" applyBorder="1" applyAlignment="1">
      <alignment vertical="center"/>
    </xf>
    <xf numFmtId="0" fontId="17" fillId="0" borderId="59" xfId="2" applyFont="1" applyBorder="1" applyAlignment="1">
      <alignment horizontal="center" vertical="center" wrapText="1"/>
    </xf>
    <xf numFmtId="0" fontId="17" fillId="0" borderId="32" xfId="2" applyFont="1" applyBorder="1" applyAlignment="1">
      <alignment horizontal="center" vertical="center" wrapText="1"/>
    </xf>
    <xf numFmtId="0" fontId="17" fillId="0" borderId="32" xfId="2" applyFont="1" applyBorder="1" applyAlignment="1">
      <alignment horizontal="center" vertical="center"/>
    </xf>
    <xf numFmtId="165" fontId="17" fillId="0" borderId="32" xfId="12" applyFont="1" applyFill="1" applyBorder="1" applyAlignment="1">
      <alignment horizontal="center" vertical="center"/>
    </xf>
    <xf numFmtId="0" fontId="10" fillId="10" borderId="1" xfId="71" applyFill="1" applyBorder="1" applyAlignment="1">
      <alignment horizontal="center" vertical="center"/>
    </xf>
    <xf numFmtId="0" fontId="10" fillId="10" borderId="1" xfId="71" applyFill="1" applyBorder="1" applyAlignment="1">
      <alignment horizontal="center" vertical="center" wrapText="1"/>
    </xf>
    <xf numFmtId="0" fontId="10" fillId="11" borderId="1" xfId="71" applyFill="1" applyBorder="1" applyAlignment="1">
      <alignment horizontal="center" vertical="center"/>
    </xf>
    <xf numFmtId="0" fontId="10" fillId="11" borderId="1" xfId="71" applyFill="1" applyBorder="1" applyAlignment="1">
      <alignment horizontal="center" vertical="center" wrapText="1"/>
    </xf>
    <xf numFmtId="168" fontId="7" fillId="4" borderId="8" xfId="0" applyNumberFormat="1" applyFont="1" applyFill="1" applyBorder="1" applyAlignment="1">
      <alignment horizontal="right" wrapText="1"/>
    </xf>
    <xf numFmtId="0" fontId="7" fillId="5" borderId="1" xfId="0" applyFont="1" applyFill="1" applyBorder="1" applyAlignment="1">
      <alignment horizontal="center" wrapText="1"/>
    </xf>
    <xf numFmtId="2" fontId="7" fillId="5" borderId="1" xfId="0" applyNumberFormat="1" applyFont="1" applyFill="1" applyBorder="1" applyAlignment="1">
      <alignment horizontal="right" wrapText="1"/>
    </xf>
    <xf numFmtId="167" fontId="7" fillId="5" borderId="1" xfId="0" applyNumberFormat="1" applyFont="1" applyFill="1" applyBorder="1" applyAlignment="1">
      <alignment horizontal="right" wrapText="1"/>
    </xf>
    <xf numFmtId="0" fontId="37" fillId="0" borderId="0" xfId="38" applyFont="1"/>
    <xf numFmtId="0" fontId="12" fillId="0" borderId="0" xfId="38" applyFont="1" applyAlignment="1">
      <alignment wrapText="1"/>
    </xf>
    <xf numFmtId="0" fontId="2" fillId="0" borderId="0" xfId="38"/>
    <xf numFmtId="0" fontId="12" fillId="0" borderId="0" xfId="38" applyFont="1"/>
    <xf numFmtId="0" fontId="12" fillId="11" borderId="49" xfId="38" applyFont="1" applyFill="1" applyBorder="1" applyAlignment="1">
      <alignment vertical="center" wrapText="1"/>
    </xf>
    <xf numFmtId="0" fontId="2" fillId="0" borderId="0" xfId="38" applyAlignment="1">
      <alignment vertical="center" wrapText="1"/>
    </xf>
    <xf numFmtId="0" fontId="4" fillId="13" borderId="21" xfId="42" applyFont="1" applyFill="1" applyBorder="1" applyAlignment="1">
      <alignment horizontal="center" vertical="center" wrapText="1"/>
    </xf>
    <xf numFmtId="0" fontId="4" fillId="13" borderId="23" xfId="42" applyFont="1" applyFill="1" applyBorder="1" applyAlignment="1">
      <alignment horizontal="center" vertical="center" wrapText="1"/>
    </xf>
    <xf numFmtId="0" fontId="4" fillId="13" borderId="24" xfId="42" applyFont="1" applyFill="1" applyBorder="1" applyAlignment="1">
      <alignment horizontal="center" vertical="center" wrapText="1"/>
    </xf>
    <xf numFmtId="0" fontId="1" fillId="11" borderId="1" xfId="42" applyFill="1" applyBorder="1" applyAlignment="1">
      <alignment horizontal="left" vertical="center" wrapText="1"/>
    </xf>
    <xf numFmtId="10" fontId="27" fillId="11" borderId="1" xfId="38" applyNumberFormat="1" applyFont="1" applyFill="1" applyBorder="1" applyAlignment="1">
      <alignment horizontal="center" vertical="center"/>
    </xf>
    <xf numFmtId="10" fontId="27" fillId="13" borderId="32" xfId="38" applyNumberFormat="1" applyFont="1" applyFill="1" applyBorder="1" applyAlignment="1">
      <alignment horizontal="center" vertical="center"/>
    </xf>
    <xf numFmtId="0" fontId="24" fillId="13" borderId="34" xfId="38" applyFont="1" applyFill="1" applyBorder="1"/>
    <xf numFmtId="4" fontId="2" fillId="0" borderId="0" xfId="38" applyNumberFormat="1"/>
    <xf numFmtId="0" fontId="4" fillId="11" borderId="23" xfId="42" applyFont="1" applyFill="1" applyBorder="1" applyAlignment="1">
      <alignment horizontal="center" vertical="center" wrapText="1"/>
    </xf>
    <xf numFmtId="10" fontId="27" fillId="11" borderId="32" xfId="38" applyNumberFormat="1" applyFont="1" applyFill="1" applyBorder="1" applyAlignment="1">
      <alignment horizontal="center" vertical="center"/>
    </xf>
    <xf numFmtId="0" fontId="29" fillId="14" borderId="58" xfId="38" applyFont="1" applyFill="1" applyBorder="1" applyAlignment="1">
      <alignment vertical="center"/>
    </xf>
    <xf numFmtId="0" fontId="4" fillId="14" borderId="1" xfId="42" applyFont="1" applyFill="1" applyBorder="1" applyAlignment="1">
      <alignment horizontal="right" vertical="center" wrapText="1"/>
    </xf>
    <xf numFmtId="4" fontId="30" fillId="14" borderId="1" xfId="38" applyNumberFormat="1" applyFont="1" applyFill="1" applyBorder="1" applyAlignment="1">
      <alignment horizontal="center" vertical="center"/>
    </xf>
    <xf numFmtId="4" fontId="30" fillId="14" borderId="42" xfId="38" applyNumberFormat="1" applyFont="1" applyFill="1" applyBorder="1" applyAlignment="1">
      <alignment horizontal="center" vertical="center"/>
    </xf>
    <xf numFmtId="0" fontId="39" fillId="0" borderId="58" xfId="38" applyFont="1" applyBorder="1" applyAlignment="1">
      <alignment horizontal="center" vertical="center"/>
    </xf>
    <xf numFmtId="0" fontId="0" fillId="4" borderId="1" xfId="42" applyFont="1" applyFill="1" applyBorder="1" applyAlignment="1">
      <alignment horizontal="left" vertical="center" wrapText="1"/>
    </xf>
    <xf numFmtId="10" fontId="40" fillId="0" borderId="1" xfId="38" applyNumberFormat="1" applyFont="1" applyBorder="1" applyAlignment="1">
      <alignment horizontal="center" vertical="center"/>
    </xf>
    <xf numFmtId="0" fontId="2" fillId="0" borderId="42" xfId="38" applyBorder="1"/>
    <xf numFmtId="183" fontId="39" fillId="0" borderId="58" xfId="38" applyNumberFormat="1" applyFont="1" applyBorder="1" applyAlignment="1">
      <alignment horizontal="center" vertical="center"/>
    </xf>
    <xf numFmtId="2" fontId="39" fillId="0" borderId="58" xfId="38" applyNumberFormat="1" applyFont="1" applyBorder="1" applyAlignment="1">
      <alignment horizontal="center" vertical="center"/>
    </xf>
    <xf numFmtId="0" fontId="29" fillId="0" borderId="58" xfId="38" applyFont="1" applyBorder="1" applyAlignment="1">
      <alignment vertical="center"/>
    </xf>
    <xf numFmtId="0" fontId="4" fillId="11" borderId="1" xfId="42" applyFont="1" applyFill="1" applyBorder="1" applyAlignment="1">
      <alignment horizontal="center" vertical="center" wrapText="1"/>
    </xf>
    <xf numFmtId="10" fontId="2" fillId="0" borderId="42" xfId="38" applyNumberFormat="1" applyBorder="1"/>
    <xf numFmtId="10" fontId="27" fillId="14" borderId="1" xfId="38" applyNumberFormat="1" applyFont="1" applyFill="1" applyBorder="1" applyAlignment="1">
      <alignment horizontal="center" vertical="center"/>
    </xf>
    <xf numFmtId="0" fontId="41" fillId="3" borderId="58" xfId="38" applyFont="1" applyFill="1" applyBorder="1" applyAlignment="1">
      <alignment horizontal="center" vertical="center"/>
    </xf>
    <xf numFmtId="0" fontId="4" fillId="3" borderId="1" xfId="42" applyFont="1" applyFill="1" applyBorder="1" applyAlignment="1">
      <alignment horizontal="left" vertical="center" wrapText="1"/>
    </xf>
    <xf numFmtId="10" fontId="40" fillId="3" borderId="1" xfId="38" applyNumberFormat="1" applyFont="1" applyFill="1" applyBorder="1" applyAlignment="1">
      <alignment horizontal="center" vertical="center"/>
    </xf>
    <xf numFmtId="0" fontId="2" fillId="3" borderId="42" xfId="38" applyFill="1" applyBorder="1"/>
    <xf numFmtId="0" fontId="39" fillId="4" borderId="58" xfId="38" applyFont="1" applyFill="1" applyBorder="1" applyAlignment="1">
      <alignment horizontal="center" vertical="center"/>
    </xf>
    <xf numFmtId="0" fontId="1" fillId="4" borderId="1" xfId="42" applyFill="1" applyBorder="1" applyAlignment="1">
      <alignment horizontal="left" vertical="center" wrapText="1"/>
    </xf>
    <xf numFmtId="10" fontId="40" fillId="4" borderId="1" xfId="38" applyNumberFormat="1" applyFont="1" applyFill="1" applyBorder="1" applyAlignment="1">
      <alignment horizontal="center" vertical="center"/>
    </xf>
    <xf numFmtId="10" fontId="2" fillId="0" borderId="0" xfId="38" applyNumberFormat="1"/>
    <xf numFmtId="0" fontId="4" fillId="11" borderId="1" xfId="42" applyFont="1" applyFill="1" applyBorder="1" applyAlignment="1">
      <alignment horizontal="left" vertical="center" wrapText="1"/>
    </xf>
    <xf numFmtId="0" fontId="40" fillId="14" borderId="58" xfId="38" applyFont="1" applyFill="1" applyBorder="1" applyAlignment="1">
      <alignment vertical="center"/>
    </xf>
    <xf numFmtId="10" fontId="42" fillId="14" borderId="1" xfId="38" applyNumberFormat="1" applyFont="1" applyFill="1" applyBorder="1" applyAlignment="1">
      <alignment horizontal="center" vertical="center"/>
    </xf>
    <xf numFmtId="4" fontId="43" fillId="14" borderId="42" xfId="38" applyNumberFormat="1" applyFont="1" applyFill="1" applyBorder="1" applyAlignment="1">
      <alignment horizontal="center" vertical="center"/>
    </xf>
    <xf numFmtId="0" fontId="29" fillId="0" borderId="58" xfId="38" applyFont="1" applyBorder="1" applyAlignment="1">
      <alignment horizontal="center" vertical="center"/>
    </xf>
    <xf numFmtId="0" fontId="1" fillId="0" borderId="1" xfId="42" applyBorder="1" applyAlignment="1">
      <alignment horizontal="center" vertical="center" wrapText="1"/>
    </xf>
    <xf numFmtId="10" fontId="29" fillId="14" borderId="1" xfId="38" applyNumberFormat="1" applyFont="1" applyFill="1" applyBorder="1" applyAlignment="1">
      <alignment horizontal="center" vertical="center"/>
    </xf>
    <xf numFmtId="0" fontId="21" fillId="13" borderId="21" xfId="42" applyFont="1" applyFill="1" applyBorder="1" applyAlignment="1">
      <alignment horizontal="center" vertical="center" wrapText="1"/>
    </xf>
    <xf numFmtId="0" fontId="31" fillId="13" borderId="23" xfId="42" applyFont="1" applyFill="1" applyBorder="1" applyAlignment="1">
      <alignment horizontal="center" vertical="center" wrapText="1"/>
    </xf>
    <xf numFmtId="10" fontId="33" fillId="13" borderId="32" xfId="38" applyNumberFormat="1" applyFont="1" applyFill="1" applyBorder="1" applyAlignment="1">
      <alignment horizontal="center" vertical="center"/>
    </xf>
    <xf numFmtId="4" fontId="25" fillId="13" borderId="34" xfId="38" applyNumberFormat="1" applyFont="1" applyFill="1" applyBorder="1" applyAlignment="1">
      <alignment horizontal="center"/>
    </xf>
    <xf numFmtId="0" fontId="34" fillId="0" borderId="0" xfId="38" applyFont="1" applyAlignment="1">
      <alignment vertical="center"/>
    </xf>
    <xf numFmtId="10" fontId="29" fillId="4" borderId="1" xfId="38" applyNumberFormat="1" applyFont="1" applyFill="1" applyBorder="1" applyAlignment="1">
      <alignment horizontal="center" vertical="center"/>
    </xf>
    <xf numFmtId="0" fontId="23" fillId="4" borderId="42" xfId="38" applyFont="1" applyFill="1" applyBorder="1"/>
    <xf numFmtId="0" fontId="2" fillId="4" borderId="0" xfId="38" applyFill="1"/>
    <xf numFmtId="0" fontId="2" fillId="4" borderId="42" xfId="38" applyFill="1" applyBorder="1"/>
    <xf numFmtId="0" fontId="10" fillId="10" borderId="1" xfId="71" quotePrefix="1" applyFill="1" applyBorder="1" applyAlignment="1">
      <alignment horizontal="center" vertical="center" wrapText="1"/>
    </xf>
    <xf numFmtId="0" fontId="10" fillId="10" borderId="1" xfId="71" quotePrefix="1" applyFill="1" applyBorder="1" applyAlignment="1">
      <alignment horizontal="center" vertical="center"/>
    </xf>
    <xf numFmtId="0" fontId="36" fillId="0" borderId="1" xfId="0" applyFont="1" applyBorder="1" applyAlignment="1">
      <alignment horizontal="left" vertical="center" wrapText="1"/>
    </xf>
    <xf numFmtId="0" fontId="36" fillId="0" borderId="1" xfId="0" applyFont="1" applyBorder="1" applyAlignment="1">
      <alignment horizontal="center" vertical="center"/>
    </xf>
    <xf numFmtId="165" fontId="17" fillId="0" borderId="34" xfId="12" applyFont="1" applyFill="1" applyBorder="1" applyAlignment="1">
      <alignment horizontal="center" vertical="center"/>
    </xf>
    <xf numFmtId="165" fontId="3" fillId="11" borderId="42" xfId="12" applyFont="1" applyFill="1" applyBorder="1"/>
    <xf numFmtId="165" fontId="3" fillId="0" borderId="42" xfId="12" applyFont="1" applyFill="1" applyBorder="1" applyAlignment="1">
      <alignment vertical="center"/>
    </xf>
    <xf numFmtId="165" fontId="3" fillId="11" borderId="42" xfId="12" applyFont="1" applyFill="1" applyBorder="1" applyAlignment="1">
      <alignment vertical="center"/>
    </xf>
    <xf numFmtId="165" fontId="34" fillId="0" borderId="42" xfId="12" applyFont="1" applyFill="1" applyBorder="1" applyAlignment="1">
      <alignment horizontal="center" vertical="center" wrapText="1"/>
    </xf>
    <xf numFmtId="165" fontId="34" fillId="11" borderId="42" xfId="12" applyFont="1" applyFill="1" applyBorder="1" applyAlignment="1">
      <alignment horizontal="center" vertical="center" wrapText="1"/>
    </xf>
    <xf numFmtId="0" fontId="17" fillId="11" borderId="58" xfId="0" applyFont="1" applyFill="1" applyBorder="1" applyAlignment="1">
      <alignment horizontal="center" vertical="center" wrapText="1"/>
    </xf>
    <xf numFmtId="0" fontId="34" fillId="0" borderId="52" xfId="0" applyFont="1" applyBorder="1" applyAlignment="1">
      <alignment horizontal="center" vertical="center"/>
    </xf>
    <xf numFmtId="0" fontId="3" fillId="0" borderId="52" xfId="0" applyFont="1" applyBorder="1" applyAlignment="1">
      <alignment vertical="center"/>
    </xf>
    <xf numFmtId="0" fontId="47" fillId="0" borderId="0" xfId="0" applyFont="1" applyAlignment="1">
      <alignment vertical="center"/>
    </xf>
    <xf numFmtId="0" fontId="47" fillId="0" borderId="0" xfId="2" applyFont="1" applyAlignment="1">
      <alignment vertical="center"/>
    </xf>
    <xf numFmtId="0" fontId="48" fillId="0" borderId="0" xfId="2" applyFont="1" applyAlignment="1">
      <alignment vertical="center"/>
    </xf>
    <xf numFmtId="0" fontId="48" fillId="0" borderId="0" xfId="2" applyFont="1"/>
    <xf numFmtId="186" fontId="7" fillId="0" borderId="8" xfId="0" applyNumberFormat="1" applyFont="1" applyBorder="1" applyAlignment="1">
      <alignment horizontal="right" wrapText="1"/>
    </xf>
    <xf numFmtId="0" fontId="17" fillId="0" borderId="39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7" fillId="7" borderId="39" xfId="0" applyFont="1" applyFill="1" applyBorder="1" applyAlignment="1">
      <alignment horizontal="center" vertical="center" wrapText="1"/>
    </xf>
    <xf numFmtId="0" fontId="17" fillId="7" borderId="40" xfId="0" applyFont="1" applyFill="1" applyBorder="1" applyAlignment="1">
      <alignment horizontal="center" vertical="center" wrapText="1"/>
    </xf>
    <xf numFmtId="0" fontId="17" fillId="7" borderId="41" xfId="0" applyFont="1" applyFill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34" fillId="0" borderId="43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0" borderId="27" xfId="0" applyFont="1" applyBorder="1" applyAlignment="1">
      <alignment horizontal="center" vertical="center"/>
    </xf>
    <xf numFmtId="0" fontId="34" fillId="0" borderId="39" xfId="0" applyFont="1" applyBorder="1" applyAlignment="1">
      <alignment horizontal="center" vertical="center" wrapText="1"/>
    </xf>
    <xf numFmtId="0" fontId="34" fillId="0" borderId="40" xfId="0" applyFont="1" applyBorder="1" applyAlignment="1">
      <alignment horizontal="center" vertical="center" wrapText="1"/>
    </xf>
    <xf numFmtId="0" fontId="34" fillId="0" borderId="41" xfId="0" applyFont="1" applyBorder="1" applyAlignment="1">
      <alignment horizontal="center" vertical="center" wrapText="1"/>
    </xf>
    <xf numFmtId="0" fontId="34" fillId="0" borderId="51" xfId="0" applyFont="1" applyBorder="1" applyAlignment="1">
      <alignment horizontal="center" vertical="center"/>
    </xf>
    <xf numFmtId="0" fontId="34" fillId="0" borderId="40" xfId="0" applyFont="1" applyBorder="1" applyAlignment="1">
      <alignment horizontal="center" vertical="center"/>
    </xf>
    <xf numFmtId="0" fontId="34" fillId="0" borderId="41" xfId="0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" fillId="0" borderId="59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17" fillId="7" borderId="37" xfId="0" applyFont="1" applyFill="1" applyBorder="1" applyAlignment="1">
      <alignment horizontal="center" vertical="center" wrapText="1"/>
    </xf>
    <xf numFmtId="0" fontId="17" fillId="7" borderId="3" xfId="0" applyFont="1" applyFill="1" applyBorder="1" applyAlignment="1">
      <alignment horizontal="center" vertical="center" wrapText="1"/>
    </xf>
    <xf numFmtId="0" fontId="17" fillId="7" borderId="3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7" fillId="0" borderId="0" xfId="0" applyFont="1" applyAlignment="1">
      <alignment horizontal="center" vertical="center"/>
    </xf>
    <xf numFmtId="0" fontId="25" fillId="12" borderId="46" xfId="38" applyFont="1" applyFill="1" applyBorder="1" applyAlignment="1" applyProtection="1">
      <alignment horizontal="center"/>
      <protection locked="0"/>
    </xf>
    <xf numFmtId="0" fontId="25" fillId="12" borderId="47" xfId="38" applyFont="1" applyFill="1" applyBorder="1" applyAlignment="1" applyProtection="1">
      <alignment horizontal="center"/>
      <protection locked="0"/>
    </xf>
    <xf numFmtId="0" fontId="25" fillId="12" borderId="48" xfId="38" applyFont="1" applyFill="1" applyBorder="1" applyAlignment="1" applyProtection="1">
      <alignment horizontal="center"/>
      <protection locked="0"/>
    </xf>
    <xf numFmtId="0" fontId="37" fillId="0" borderId="16" xfId="38" applyFont="1" applyBorder="1" applyAlignment="1">
      <alignment horizontal="center" vertical="center" wrapText="1"/>
    </xf>
    <xf numFmtId="0" fontId="37" fillId="0" borderId="12" xfId="38" applyFont="1" applyBorder="1" applyAlignment="1">
      <alignment horizontal="center" vertical="center" wrapText="1"/>
    </xf>
    <xf numFmtId="0" fontId="37" fillId="0" borderId="17" xfId="38" applyFont="1" applyBorder="1" applyAlignment="1">
      <alignment horizontal="center" vertical="center" wrapText="1"/>
    </xf>
    <xf numFmtId="0" fontId="37" fillId="0" borderId="18" xfId="38" applyFont="1" applyBorder="1" applyAlignment="1">
      <alignment horizontal="center" vertical="center" wrapText="1"/>
    </xf>
    <xf numFmtId="0" fontId="37" fillId="0" borderId="0" xfId="38" applyFont="1" applyAlignment="1">
      <alignment horizontal="center" vertical="center" wrapText="1"/>
    </xf>
    <xf numFmtId="0" fontId="37" fillId="0" borderId="19" xfId="38" applyFont="1" applyBorder="1" applyAlignment="1">
      <alignment horizontal="center" vertical="center" wrapText="1"/>
    </xf>
    <xf numFmtId="0" fontId="38" fillId="0" borderId="46" xfId="38" applyFont="1" applyBorder="1" applyAlignment="1">
      <alignment horizontal="center" vertical="center" wrapText="1"/>
    </xf>
    <xf numFmtId="0" fontId="38" fillId="0" borderId="47" xfId="38" applyFont="1" applyBorder="1" applyAlignment="1">
      <alignment horizontal="center" vertical="center" wrapText="1"/>
    </xf>
    <xf numFmtId="0" fontId="38" fillId="0" borderId="48" xfId="38" applyFont="1" applyBorder="1" applyAlignment="1">
      <alignment horizontal="center" vertical="center" wrapText="1"/>
    </xf>
    <xf numFmtId="0" fontId="44" fillId="0" borderId="0" xfId="0" applyFont="1" applyAlignment="1">
      <alignment horizontal="left" wrapText="1"/>
    </xf>
    <xf numFmtId="0" fontId="7" fillId="0" borderId="39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170" fontId="7" fillId="0" borderId="51" xfId="10" applyFont="1" applyFill="1" applyBorder="1" applyAlignment="1">
      <alignment horizontal="center" vertical="top" wrapText="1"/>
    </xf>
    <xf numFmtId="170" fontId="7" fillId="0" borderId="41" xfId="10" applyFont="1" applyFill="1" applyBorder="1" applyAlignment="1">
      <alignment horizontal="center" vertical="top" wrapText="1"/>
    </xf>
    <xf numFmtId="0" fontId="7" fillId="0" borderId="26" xfId="0" applyFont="1" applyBorder="1" applyAlignment="1">
      <alignment wrapText="1"/>
    </xf>
    <xf numFmtId="0" fontId="7" fillId="0" borderId="11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29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0" borderId="30" xfId="0" applyFont="1" applyBorder="1" applyAlignment="1">
      <alignment horizontal="center" wrapText="1"/>
    </xf>
    <xf numFmtId="0" fontId="7" fillId="0" borderId="50" xfId="0" applyFont="1" applyBorder="1" applyAlignment="1">
      <alignment horizontal="center" wrapText="1"/>
    </xf>
    <xf numFmtId="0" fontId="8" fillId="0" borderId="3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46" xfId="0" applyFont="1" applyBorder="1" applyAlignment="1">
      <alignment horizontal="right" wrapText="1"/>
    </xf>
    <xf numFmtId="0" fontId="8" fillId="0" borderId="47" xfId="0" applyFont="1" applyBorder="1" applyAlignment="1">
      <alignment horizontal="right" wrapText="1"/>
    </xf>
    <xf numFmtId="0" fontId="8" fillId="0" borderId="14" xfId="0" applyFont="1" applyBorder="1" applyAlignment="1">
      <alignment horizontal="right" wrapText="1"/>
    </xf>
    <xf numFmtId="0" fontId="8" fillId="0" borderId="15" xfId="0" applyFont="1" applyBorder="1" applyAlignment="1">
      <alignment horizontal="right" wrapText="1"/>
    </xf>
    <xf numFmtId="0" fontId="8" fillId="0" borderId="48" xfId="0" applyFont="1" applyBorder="1" applyAlignment="1">
      <alignment horizontal="right" wrapText="1"/>
    </xf>
    <xf numFmtId="0" fontId="12" fillId="9" borderId="21" xfId="0" applyFont="1" applyFill="1" applyBorder="1" applyAlignment="1">
      <alignment horizontal="center"/>
    </xf>
    <xf numFmtId="0" fontId="12" fillId="9" borderId="22" xfId="0" applyFont="1" applyFill="1" applyBorder="1" applyAlignment="1">
      <alignment horizontal="center"/>
    </xf>
    <xf numFmtId="0" fontId="12" fillId="9" borderId="33" xfId="0" applyFont="1" applyFill="1" applyBorder="1" applyAlignment="1">
      <alignment horizontal="center" wrapText="1"/>
    </xf>
    <xf numFmtId="0" fontId="12" fillId="9" borderId="23" xfId="0" applyFont="1" applyFill="1" applyBorder="1" applyAlignment="1">
      <alignment horizontal="center" wrapText="1"/>
    </xf>
    <xf numFmtId="0" fontId="12" fillId="0" borderId="39" xfId="0" applyFont="1" applyBorder="1"/>
    <xf numFmtId="0" fontId="12" fillId="0" borderId="40" xfId="0" applyFont="1" applyBorder="1"/>
    <xf numFmtId="43" fontId="2" fillId="0" borderId="51" xfId="1" applyFont="1" applyFill="1" applyBorder="1" applyAlignment="1">
      <alignment horizontal="right"/>
    </xf>
    <xf numFmtId="43" fontId="2" fillId="0" borderId="41" xfId="1" applyFont="1" applyFill="1" applyBorder="1" applyAlignment="1">
      <alignment horizontal="right"/>
    </xf>
    <xf numFmtId="43" fontId="2" fillId="0" borderId="43" xfId="1" applyFont="1" applyFill="1" applyBorder="1" applyAlignment="1">
      <alignment horizontal="right"/>
    </xf>
    <xf numFmtId="43" fontId="2" fillId="0" borderId="27" xfId="1" applyFont="1" applyFill="1" applyBorder="1" applyAlignment="1">
      <alignment horizontal="right"/>
    </xf>
    <xf numFmtId="0" fontId="12" fillId="0" borderId="46" xfId="0" applyFont="1" applyBorder="1" applyAlignment="1">
      <alignment horizontal="right"/>
    </xf>
    <xf numFmtId="0" fontId="12" fillId="0" borderId="47" xfId="0" applyFont="1" applyBorder="1" applyAlignment="1">
      <alignment horizontal="right"/>
    </xf>
    <xf numFmtId="0" fontId="12" fillId="0" borderId="48" xfId="0" applyFont="1" applyBorder="1" applyAlignment="1">
      <alignment horizontal="right"/>
    </xf>
    <xf numFmtId="167" fontId="7" fillId="0" borderId="51" xfId="0" applyNumberFormat="1" applyFont="1" applyBorder="1" applyAlignment="1">
      <alignment horizontal="right" wrapText="1"/>
    </xf>
    <xf numFmtId="167" fontId="7" fillId="0" borderId="41" xfId="0" applyNumberFormat="1" applyFont="1" applyBorder="1" applyAlignment="1">
      <alignment horizontal="right" wrapText="1"/>
    </xf>
    <xf numFmtId="2" fontId="7" fillId="0" borderId="43" xfId="0" applyNumberFormat="1" applyFont="1" applyBorder="1" applyAlignment="1">
      <alignment horizontal="right" wrapText="1"/>
    </xf>
    <xf numFmtId="2" fontId="7" fillId="0" borderId="27" xfId="0" applyNumberFormat="1" applyFont="1" applyBorder="1" applyAlignment="1">
      <alignment horizontal="right" wrapText="1"/>
    </xf>
    <xf numFmtId="0" fontId="8" fillId="0" borderId="13" xfId="0" applyFont="1" applyBorder="1" applyAlignment="1">
      <alignment horizontal="right" wrapText="1"/>
    </xf>
    <xf numFmtId="0" fontId="8" fillId="9" borderId="21" xfId="0" applyFont="1" applyFill="1" applyBorder="1" applyAlignment="1">
      <alignment horizontal="center" vertical="center" wrapText="1"/>
    </xf>
    <xf numFmtId="0" fontId="8" fillId="9" borderId="22" xfId="0" applyFont="1" applyFill="1" applyBorder="1" applyAlignment="1">
      <alignment horizontal="center" vertical="center" wrapText="1"/>
    </xf>
    <xf numFmtId="0" fontId="8" fillId="9" borderId="55" xfId="0" applyFont="1" applyFill="1" applyBorder="1" applyAlignment="1">
      <alignment horizontal="center" vertical="center" wrapText="1"/>
    </xf>
    <xf numFmtId="0" fontId="8" fillId="9" borderId="56" xfId="0" applyFont="1" applyFill="1" applyBorder="1" applyAlignment="1">
      <alignment horizontal="center" vertical="center" wrapText="1"/>
    </xf>
    <xf numFmtId="167" fontId="7" fillId="0" borderId="36" xfId="0" applyNumberFormat="1" applyFont="1" applyBorder="1" applyAlignment="1">
      <alignment horizontal="center" wrapText="1"/>
    </xf>
    <xf numFmtId="167" fontId="7" fillId="0" borderId="38" xfId="0" applyNumberFormat="1" applyFont="1" applyBorder="1" applyAlignment="1">
      <alignment horizontal="center" wrapText="1"/>
    </xf>
    <xf numFmtId="0" fontId="7" fillId="0" borderId="39" xfId="5" applyFont="1" applyBorder="1" applyAlignment="1">
      <alignment horizontal="left" wrapText="1"/>
    </xf>
    <xf numFmtId="0" fontId="7" fillId="0" borderId="40" xfId="0" applyFont="1" applyBorder="1" applyAlignment="1">
      <alignment wrapText="1"/>
    </xf>
    <xf numFmtId="0" fontId="7" fillId="0" borderId="39" xfId="0" applyFont="1" applyBorder="1" applyAlignment="1">
      <alignment horizontal="left" wrapText="1"/>
    </xf>
    <xf numFmtId="0" fontId="7" fillId="0" borderId="40" xfId="0" applyFont="1" applyBorder="1" applyAlignment="1">
      <alignment horizontal="left" wrapText="1"/>
    </xf>
    <xf numFmtId="0" fontId="7" fillId="0" borderId="41" xfId="0" applyFont="1" applyBorder="1" applyAlignment="1">
      <alignment horizontal="left" wrapText="1"/>
    </xf>
    <xf numFmtId="0" fontId="7" fillId="0" borderId="43" xfId="0" applyFont="1" applyBorder="1" applyAlignment="1">
      <alignment wrapText="1"/>
    </xf>
    <xf numFmtId="0" fontId="7" fillId="0" borderId="27" xfId="0" applyFont="1" applyBorder="1" applyAlignment="1">
      <alignment wrapText="1"/>
    </xf>
    <xf numFmtId="9" fontId="7" fillId="0" borderId="43" xfId="0" applyNumberFormat="1" applyFont="1" applyBorder="1" applyAlignment="1">
      <alignment horizontal="center" wrapText="1"/>
    </xf>
    <xf numFmtId="0" fontId="7" fillId="0" borderId="27" xfId="0" applyFont="1" applyBorder="1" applyAlignment="1">
      <alignment horizontal="center" wrapText="1"/>
    </xf>
    <xf numFmtId="0" fontId="8" fillId="9" borderId="21" xfId="0" applyFont="1" applyFill="1" applyBorder="1" applyAlignment="1">
      <alignment horizontal="center" wrapText="1"/>
    </xf>
    <xf numFmtId="0" fontId="8" fillId="9" borderId="22" xfId="0" applyFont="1" applyFill="1" applyBorder="1" applyAlignment="1">
      <alignment horizontal="center" wrapText="1"/>
    </xf>
    <xf numFmtId="0" fontId="8" fillId="9" borderId="23" xfId="0" applyFont="1" applyFill="1" applyBorder="1" applyAlignment="1">
      <alignment horizontal="center" wrapText="1"/>
    </xf>
    <xf numFmtId="0" fontId="8" fillId="9" borderId="33" xfId="0" applyFont="1" applyFill="1" applyBorder="1" applyAlignment="1">
      <alignment horizontal="center" wrapText="1"/>
    </xf>
    <xf numFmtId="169" fontId="7" fillId="0" borderId="51" xfId="9" applyFont="1" applyFill="1" applyBorder="1" applyAlignment="1">
      <alignment horizontal="center" wrapText="1"/>
    </xf>
    <xf numFmtId="169" fontId="7" fillId="0" borderId="41" xfId="9" applyFont="1" applyFill="1" applyBorder="1" applyAlignment="1">
      <alignment horizontal="center" wrapText="1"/>
    </xf>
    <xf numFmtId="0" fontId="8" fillId="9" borderId="33" xfId="0" applyFont="1" applyFill="1" applyBorder="1" applyAlignment="1">
      <alignment horizontal="center" vertical="center" wrapText="1"/>
    </xf>
    <xf numFmtId="0" fontId="8" fillId="9" borderId="23" xfId="0" applyFont="1" applyFill="1" applyBorder="1" applyAlignment="1">
      <alignment horizontal="center" vertical="center" wrapText="1"/>
    </xf>
    <xf numFmtId="0" fontId="15" fillId="9" borderId="16" xfId="0" applyFont="1" applyFill="1" applyBorder="1" applyAlignment="1">
      <alignment horizontal="center" vertical="center"/>
    </xf>
    <xf numFmtId="0" fontId="15" fillId="9" borderId="12" xfId="0" applyFont="1" applyFill="1" applyBorder="1" applyAlignment="1">
      <alignment horizontal="center" vertical="center"/>
    </xf>
    <xf numFmtId="0" fontId="15" fillId="9" borderId="17" xfId="0" applyFont="1" applyFill="1" applyBorder="1" applyAlignment="1">
      <alignment horizontal="center" vertical="center"/>
    </xf>
    <xf numFmtId="0" fontId="15" fillId="9" borderId="13" xfId="0" applyFont="1" applyFill="1" applyBorder="1" applyAlignment="1">
      <alignment horizontal="center" vertical="center"/>
    </xf>
    <xf numFmtId="0" fontId="15" fillId="9" borderId="14" xfId="0" applyFont="1" applyFill="1" applyBorder="1" applyAlignment="1">
      <alignment horizontal="center" vertical="center"/>
    </xf>
    <xf numFmtId="0" fontId="15" fillId="9" borderId="15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39" xfId="0" applyFont="1" applyBorder="1" applyAlignment="1">
      <alignment horizontal="left" vertical="center"/>
    </xf>
    <xf numFmtId="0" fontId="14" fillId="0" borderId="26" xfId="0" applyFont="1" applyBorder="1" applyAlignment="1">
      <alignment horizontal="left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wrapText="1"/>
    </xf>
    <xf numFmtId="0" fontId="8" fillId="0" borderId="35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31" xfId="0" applyFont="1" applyBorder="1" applyAlignment="1">
      <alignment horizontal="center" wrapText="1"/>
    </xf>
    <xf numFmtId="167" fontId="7" fillId="0" borderId="8" xfId="0" applyNumberFormat="1" applyFont="1" applyBorder="1" applyAlignment="1">
      <alignment horizontal="center" wrapText="1"/>
    </xf>
    <xf numFmtId="167" fontId="7" fillId="0" borderId="10" xfId="0" applyNumberFormat="1" applyFont="1" applyBorder="1" applyAlignment="1">
      <alignment horizontal="center" wrapText="1"/>
    </xf>
    <xf numFmtId="168" fontId="7" fillId="0" borderId="9" xfId="0" applyNumberFormat="1" applyFont="1" applyBorder="1" applyAlignment="1">
      <alignment horizontal="center" wrapText="1"/>
    </xf>
    <xf numFmtId="168" fontId="7" fillId="0" borderId="35" xfId="0" applyNumberFormat="1" applyFont="1" applyBorder="1" applyAlignment="1">
      <alignment horizontal="center" wrapText="1"/>
    </xf>
    <xf numFmtId="168" fontId="7" fillId="0" borderId="7" xfId="0" applyNumberFormat="1" applyFont="1" applyBorder="1" applyAlignment="1">
      <alignment horizontal="center" wrapText="1"/>
    </xf>
    <xf numFmtId="168" fontId="7" fillId="0" borderId="31" xfId="0" applyNumberFormat="1" applyFont="1" applyBorder="1" applyAlignment="1">
      <alignment horizontal="center" wrapText="1"/>
    </xf>
    <xf numFmtId="0" fontId="8" fillId="9" borderId="7" xfId="0" applyFont="1" applyFill="1" applyBorder="1" applyAlignment="1">
      <alignment horizontal="center" wrapText="1"/>
    </xf>
    <xf numFmtId="0" fontId="8" fillId="9" borderId="31" xfId="0" applyFont="1" applyFill="1" applyBorder="1" applyAlignment="1">
      <alignment horizontal="center" wrapText="1"/>
    </xf>
    <xf numFmtId="0" fontId="12" fillId="0" borderId="21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33" xfId="0" applyFont="1" applyBorder="1" applyAlignment="1">
      <alignment horizontal="center" wrapText="1"/>
    </xf>
    <xf numFmtId="0" fontId="12" fillId="0" borderId="23" xfId="0" applyFont="1" applyBorder="1" applyAlignment="1">
      <alignment horizontal="center" wrapText="1"/>
    </xf>
    <xf numFmtId="0" fontId="8" fillId="0" borderId="21" xfId="0" applyFont="1" applyBorder="1" applyAlignment="1">
      <alignment horizontal="center" wrapText="1"/>
    </xf>
    <xf numFmtId="0" fontId="8" fillId="0" borderId="22" xfId="0" applyFont="1" applyBorder="1" applyAlignment="1">
      <alignment horizontal="center" wrapText="1"/>
    </xf>
    <xf numFmtId="0" fontId="8" fillId="0" borderId="23" xfId="0" applyFont="1" applyBorder="1" applyAlignment="1">
      <alignment horizontal="center" wrapText="1"/>
    </xf>
    <xf numFmtId="0" fontId="8" fillId="0" borderId="33" xfId="0" applyFont="1" applyBorder="1" applyAlignment="1">
      <alignment horizontal="center" wrapText="1"/>
    </xf>
    <xf numFmtId="0" fontId="7" fillId="0" borderId="51" xfId="0" applyFont="1" applyBorder="1" applyAlignment="1">
      <alignment horizontal="left" wrapText="1"/>
    </xf>
    <xf numFmtId="0" fontId="7" fillId="0" borderId="51" xfId="0" applyFont="1" applyBorder="1" applyAlignment="1">
      <alignment horizont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168" fontId="7" fillId="0" borderId="51" xfId="0" applyNumberFormat="1" applyFont="1" applyBorder="1" applyAlignment="1">
      <alignment horizontal="center" wrapText="1"/>
    </xf>
    <xf numFmtId="168" fontId="7" fillId="0" borderId="41" xfId="0" applyNumberFormat="1" applyFont="1" applyBorder="1" applyAlignment="1">
      <alignment horizont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170" fontId="7" fillId="0" borderId="51" xfId="10" applyFont="1" applyFill="1" applyBorder="1" applyAlignment="1">
      <alignment horizontal="center" vertical="center" wrapText="1"/>
    </xf>
    <xf numFmtId="170" fontId="7" fillId="0" borderId="41" xfId="10" applyFont="1" applyFill="1" applyBorder="1" applyAlignment="1">
      <alignment horizontal="center" vertical="center" wrapText="1"/>
    </xf>
    <xf numFmtId="0" fontId="7" fillId="0" borderId="40" xfId="0" applyFont="1" applyBorder="1" applyAlignment="1">
      <alignment horizontal="left" vertical="center" wrapText="1"/>
    </xf>
    <xf numFmtId="0" fontId="7" fillId="0" borderId="41" xfId="0" applyFont="1" applyBorder="1" applyAlignment="1">
      <alignment horizontal="left" vertical="center" wrapText="1"/>
    </xf>
    <xf numFmtId="0" fontId="7" fillId="0" borderId="39" xfId="0" applyFont="1" applyBorder="1" applyAlignment="1">
      <alignment horizontal="left" vertical="center" wrapText="1"/>
    </xf>
    <xf numFmtId="0" fontId="7" fillId="0" borderId="39" xfId="5" applyFont="1" applyBorder="1" applyAlignment="1">
      <alignment horizontal="left" vertical="center" wrapText="1"/>
    </xf>
    <xf numFmtId="0" fontId="7" fillId="0" borderId="40" xfId="5" applyFont="1" applyBorder="1" applyAlignment="1">
      <alignment horizontal="left" vertical="center" wrapText="1"/>
    </xf>
    <xf numFmtId="0" fontId="7" fillId="0" borderId="41" xfId="5" applyFont="1" applyBorder="1" applyAlignment="1">
      <alignment horizontal="left" vertical="center" wrapText="1"/>
    </xf>
    <xf numFmtId="2" fontId="7" fillId="0" borderId="51" xfId="0" applyNumberFormat="1" applyFont="1" applyBorder="1" applyAlignment="1">
      <alignment horizontal="center" wrapText="1"/>
    </xf>
    <xf numFmtId="2" fontId="7" fillId="0" borderId="41" xfId="0" applyNumberFormat="1" applyFont="1" applyBorder="1" applyAlignment="1">
      <alignment horizontal="center" wrapText="1"/>
    </xf>
    <xf numFmtId="0" fontId="8" fillId="0" borderId="16" xfId="0" applyFont="1" applyBorder="1" applyAlignment="1" applyProtection="1">
      <alignment horizontal="center" wrapText="1"/>
      <protection locked="0"/>
    </xf>
    <xf numFmtId="0" fontId="8" fillId="0" borderId="12" xfId="0" applyFont="1" applyBorder="1" applyAlignment="1" applyProtection="1">
      <alignment horizontal="center" wrapText="1"/>
      <protection locked="0"/>
    </xf>
    <xf numFmtId="0" fontId="8" fillId="0" borderId="17" xfId="0" applyFont="1" applyBorder="1" applyAlignment="1" applyProtection="1">
      <alignment horizontal="center" wrapText="1"/>
      <protection locked="0"/>
    </xf>
    <xf numFmtId="0" fontId="7" fillId="0" borderId="35" xfId="0" applyFont="1" applyBorder="1" applyAlignment="1">
      <alignment horizontal="center" wrapText="1"/>
    </xf>
    <xf numFmtId="0" fontId="7" fillId="0" borderId="37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17" fillId="0" borderId="5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7" fillId="5" borderId="51" xfId="0" applyFont="1" applyFill="1" applyBorder="1" applyAlignment="1">
      <alignment horizontal="left" wrapText="1"/>
    </xf>
    <xf numFmtId="0" fontId="7" fillId="5" borderId="40" xfId="0" applyFont="1" applyFill="1" applyBorder="1" applyAlignment="1">
      <alignment horizontal="left" wrapText="1"/>
    </xf>
    <xf numFmtId="0" fontId="7" fillId="5" borderId="41" xfId="0" applyFont="1" applyFill="1" applyBorder="1" applyAlignment="1">
      <alignment horizontal="left" wrapText="1"/>
    </xf>
    <xf numFmtId="169" fontId="7" fillId="5" borderId="51" xfId="9" applyFont="1" applyFill="1" applyBorder="1" applyAlignment="1">
      <alignment horizontal="center" wrapText="1"/>
    </xf>
    <xf numFmtId="169" fontId="7" fillId="5" borderId="41" xfId="9" applyFont="1" applyFill="1" applyBorder="1" applyAlignment="1">
      <alignment horizontal="center" wrapText="1"/>
    </xf>
    <xf numFmtId="1" fontId="7" fillId="5" borderId="51" xfId="0" applyNumberFormat="1" applyFont="1" applyFill="1" applyBorder="1" applyAlignment="1">
      <alignment horizontal="center" wrapText="1"/>
    </xf>
    <xf numFmtId="1" fontId="7" fillId="5" borderId="41" xfId="0" applyNumberFormat="1" applyFont="1" applyFill="1" applyBorder="1" applyAlignment="1">
      <alignment horizontal="center" wrapText="1"/>
    </xf>
    <xf numFmtId="168" fontId="2" fillId="0" borderId="51" xfId="0" applyNumberFormat="1" applyFont="1" applyBorder="1" applyAlignment="1">
      <alignment horizontal="center"/>
    </xf>
    <xf numFmtId="168" fontId="2" fillId="0" borderId="41" xfId="0" applyNumberFormat="1" applyFont="1" applyBorder="1" applyAlignment="1">
      <alignment horizontal="center"/>
    </xf>
    <xf numFmtId="168" fontId="2" fillId="6" borderId="51" xfId="0" applyNumberFormat="1" applyFont="1" applyFill="1" applyBorder="1" applyAlignment="1">
      <alignment horizontal="center"/>
    </xf>
    <xf numFmtId="168" fontId="2" fillId="6" borderId="41" xfId="0" applyNumberFormat="1" applyFont="1" applyFill="1" applyBorder="1" applyAlignment="1">
      <alignment horizontal="center"/>
    </xf>
    <xf numFmtId="2" fontId="7" fillId="0" borderId="51" xfId="0" applyNumberFormat="1" applyFont="1" applyBorder="1" applyAlignment="1">
      <alignment horizontal="right" wrapText="1"/>
    </xf>
    <xf numFmtId="2" fontId="7" fillId="0" borderId="41" xfId="0" applyNumberFormat="1" applyFont="1" applyBorder="1" applyAlignment="1">
      <alignment horizontal="right" wrapText="1"/>
    </xf>
    <xf numFmtId="0" fontId="7" fillId="0" borderId="40" xfId="5" applyFont="1" applyBorder="1" applyAlignment="1">
      <alignment horizontal="left" wrapText="1"/>
    </xf>
    <xf numFmtId="0" fontId="7" fillId="0" borderId="41" xfId="5" applyFont="1" applyBorder="1" applyAlignment="1">
      <alignment horizontal="left" wrapText="1"/>
    </xf>
    <xf numFmtId="183" fontId="7" fillId="0" borderId="51" xfId="0" applyNumberFormat="1" applyFont="1" applyBorder="1" applyAlignment="1">
      <alignment horizontal="center" wrapText="1"/>
    </xf>
    <xf numFmtId="183" fontId="7" fillId="0" borderId="41" xfId="0" applyNumberFormat="1" applyFont="1" applyBorder="1" applyAlignment="1">
      <alignment horizontal="center" wrapText="1"/>
    </xf>
    <xf numFmtId="0" fontId="0" fillId="0" borderId="4" xfId="0" applyBorder="1" applyAlignment="1">
      <alignment vertical="center" wrapText="1"/>
    </xf>
    <xf numFmtId="0" fontId="7" fillId="0" borderId="26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7" fillId="0" borderId="28" xfId="0" applyFont="1" applyBorder="1" applyAlignment="1">
      <alignment horizontal="center" wrapText="1"/>
    </xf>
    <xf numFmtId="170" fontId="7" fillId="0" borderId="51" xfId="10" applyFont="1" applyFill="1" applyBorder="1" applyAlignment="1">
      <alignment horizontal="center" wrapText="1"/>
    </xf>
    <xf numFmtId="170" fontId="7" fillId="0" borderId="41" xfId="10" applyFont="1" applyFill="1" applyBorder="1" applyAlignment="1">
      <alignment horizontal="center" wrapText="1"/>
    </xf>
    <xf numFmtId="0" fontId="8" fillId="0" borderId="51" xfId="0" applyFont="1" applyBorder="1" applyAlignment="1">
      <alignment horizontal="center" wrapText="1"/>
    </xf>
    <xf numFmtId="0" fontId="8" fillId="0" borderId="41" xfId="0" applyFont="1" applyBorder="1" applyAlignment="1">
      <alignment horizontal="center" wrapText="1"/>
    </xf>
    <xf numFmtId="168" fontId="7" fillId="0" borderId="51" xfId="12" applyNumberFormat="1" applyFont="1" applyFill="1" applyBorder="1" applyAlignment="1">
      <alignment horizontal="center" wrapText="1"/>
    </xf>
    <xf numFmtId="168" fontId="7" fillId="0" borderId="41" xfId="12" applyNumberFormat="1" applyFont="1" applyFill="1" applyBorder="1" applyAlignment="1">
      <alignment horizontal="center" wrapText="1"/>
    </xf>
    <xf numFmtId="169" fontId="7" fillId="0" borderId="33" xfId="9" applyFont="1" applyFill="1" applyBorder="1" applyAlignment="1">
      <alignment horizontal="center" wrapText="1"/>
    </xf>
    <xf numFmtId="169" fontId="7" fillId="0" borderId="23" xfId="9" applyFont="1" applyFill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8" fillId="0" borderId="12" xfId="0" applyFont="1" applyBorder="1" applyAlignment="1">
      <alignment horizontal="center" wrapText="1"/>
    </xf>
    <xf numFmtId="0" fontId="8" fillId="0" borderId="56" xfId="0" applyFont="1" applyBorder="1" applyAlignment="1">
      <alignment horizontal="center" wrapText="1"/>
    </xf>
    <xf numFmtId="0" fontId="8" fillId="0" borderId="55" xfId="0" applyFont="1" applyBorder="1" applyAlignment="1">
      <alignment horizont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wrapText="1"/>
    </xf>
    <xf numFmtId="0" fontId="7" fillId="0" borderId="11" xfId="0" applyFont="1" applyBorder="1" applyAlignment="1">
      <alignment horizontal="left" wrapText="1"/>
    </xf>
    <xf numFmtId="0" fontId="7" fillId="0" borderId="27" xfId="0" applyFont="1" applyBorder="1" applyAlignment="1">
      <alignment horizontal="left" wrapText="1"/>
    </xf>
    <xf numFmtId="164" fontId="7" fillId="0" borderId="43" xfId="0" applyNumberFormat="1" applyFont="1" applyBorder="1" applyAlignment="1">
      <alignment horizontal="center" wrapText="1"/>
    </xf>
    <xf numFmtId="2" fontId="7" fillId="0" borderId="51" xfId="12" applyNumberFormat="1" applyFont="1" applyFill="1" applyBorder="1" applyAlignment="1">
      <alignment horizontal="center" wrapText="1"/>
    </xf>
    <xf numFmtId="2" fontId="7" fillId="0" borderId="41" xfId="12" applyNumberFormat="1" applyFont="1" applyFill="1" applyBorder="1" applyAlignment="1">
      <alignment horizontal="center" wrapText="1"/>
    </xf>
    <xf numFmtId="170" fontId="7" fillId="0" borderId="1" xfId="0" applyNumberFormat="1" applyFont="1" applyBorder="1" applyAlignment="1">
      <alignment horizontal="center" wrapText="1"/>
    </xf>
    <xf numFmtId="0" fontId="4" fillId="0" borderId="51" xfId="42" applyFont="1" applyBorder="1" applyAlignment="1">
      <alignment horizontal="left" vertical="center" wrapText="1"/>
    </xf>
    <xf numFmtId="0" fontId="4" fillId="0" borderId="40" xfId="42" applyFont="1" applyBorder="1" applyAlignment="1">
      <alignment horizontal="left" vertical="center" wrapText="1"/>
    </xf>
    <xf numFmtId="0" fontId="4" fillId="0" borderId="50" xfId="42" applyFont="1" applyBorder="1" applyAlignment="1">
      <alignment horizontal="left" vertical="center" wrapText="1"/>
    </xf>
  </cellXfs>
  <cellStyles count="77"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71" builtinId="8"/>
    <cellStyle name="Hipervínculo 2" xfId="37" xr:uid="{00000000-0005-0000-0000-00000B000000}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Millares" xfId="1" builtinId="3"/>
    <cellStyle name="Millares [0]" xfId="31" builtinId="6"/>
    <cellStyle name="Millares [0] 2" xfId="41" xr:uid="{00000000-0005-0000-0000-000017000000}"/>
    <cellStyle name="Millares [0] 2 2" xfId="64" xr:uid="{00000000-0005-0000-0000-000018000000}"/>
    <cellStyle name="Millares [0] 3" xfId="51" xr:uid="{00000000-0005-0000-0000-000019000000}"/>
    <cellStyle name="Millares [0] 3 2" xfId="66" xr:uid="{00000000-0005-0000-0000-00001A000000}"/>
    <cellStyle name="Millares [0] 4" xfId="61" xr:uid="{00000000-0005-0000-0000-00001B000000}"/>
    <cellStyle name="Millares 10" xfId="73" xr:uid="{00000000-0005-0000-0000-00001C000000}"/>
    <cellStyle name="Millares 2" xfId="36" xr:uid="{00000000-0005-0000-0000-00001D000000}"/>
    <cellStyle name="Millares 2 2" xfId="43" xr:uid="{00000000-0005-0000-0000-00001E000000}"/>
    <cellStyle name="Millares 2 2 2" xfId="48" xr:uid="{00000000-0005-0000-0000-00001F000000}"/>
    <cellStyle name="Millares 2 3" xfId="63" xr:uid="{00000000-0005-0000-0000-000020000000}"/>
    <cellStyle name="Millares 3" xfId="50" xr:uid="{00000000-0005-0000-0000-000021000000}"/>
    <cellStyle name="Millares 3 2" xfId="65" xr:uid="{00000000-0005-0000-0000-000022000000}"/>
    <cellStyle name="Millares 3 2 2" xfId="10" xr:uid="{00000000-0005-0000-0000-000023000000}"/>
    <cellStyle name="Millares 3 2 2 2" xfId="60" xr:uid="{00000000-0005-0000-0000-000024000000}"/>
    <cellStyle name="Millares 4" xfId="52" xr:uid="{00000000-0005-0000-0000-000025000000}"/>
    <cellStyle name="Millares 4 2" xfId="67" xr:uid="{00000000-0005-0000-0000-000026000000}"/>
    <cellStyle name="Millares 5" xfId="53" xr:uid="{00000000-0005-0000-0000-000027000000}"/>
    <cellStyle name="Millares 5 2" xfId="68" xr:uid="{00000000-0005-0000-0000-000028000000}"/>
    <cellStyle name="Millares 6" xfId="54" xr:uid="{00000000-0005-0000-0000-000029000000}"/>
    <cellStyle name="Millares 6 2" xfId="69" xr:uid="{00000000-0005-0000-0000-00002A000000}"/>
    <cellStyle name="Millares 7" xfId="55" xr:uid="{00000000-0005-0000-0000-00002B000000}"/>
    <cellStyle name="Millares 7 2" xfId="70" xr:uid="{00000000-0005-0000-0000-00002C000000}"/>
    <cellStyle name="Millares 8" xfId="58" xr:uid="{00000000-0005-0000-0000-00002D000000}"/>
    <cellStyle name="Millares 9" xfId="75" xr:uid="{29F337C3-FAF3-495E-B52E-B11C1155A1A5}"/>
    <cellStyle name="Moneda" xfId="12" builtinId="4"/>
    <cellStyle name="Moneda [0] 2" xfId="40" xr:uid="{00000000-0005-0000-0000-000030000000}"/>
    <cellStyle name="Moneda [0] 3" xfId="4" xr:uid="{00000000-0005-0000-0000-000031000000}"/>
    <cellStyle name="Moneda [0] 4" xfId="62" xr:uid="{00000000-0005-0000-0000-000032000000}"/>
    <cellStyle name="Moneda 2" xfId="8" xr:uid="{00000000-0005-0000-0000-000033000000}"/>
    <cellStyle name="Moneda 2 10 2" xfId="56" xr:uid="{00000000-0005-0000-0000-000034000000}"/>
    <cellStyle name="Moneda 2 2" xfId="9" xr:uid="{00000000-0005-0000-0000-000035000000}"/>
    <cellStyle name="Moneda 2 3" xfId="46" xr:uid="{00000000-0005-0000-0000-000036000000}"/>
    <cellStyle name="Moneda 2 4" xfId="59" xr:uid="{00000000-0005-0000-0000-000037000000}"/>
    <cellStyle name="Moneda 3" xfId="57" xr:uid="{00000000-0005-0000-0000-000038000000}"/>
    <cellStyle name="Moneda 3 2 2" xfId="72" xr:uid="{00000000-0005-0000-0000-000039000000}"/>
    <cellStyle name="Moneda 4" xfId="76" xr:uid="{45660963-EE36-4DA5-9D7F-AAA2B23BA0E8}"/>
    <cellStyle name="Normal" xfId="0" builtinId="0"/>
    <cellStyle name="Normal 14" xfId="5" xr:uid="{00000000-0005-0000-0000-00003B000000}"/>
    <cellStyle name="Normal 2" xfId="2" xr:uid="{00000000-0005-0000-0000-00003C000000}"/>
    <cellStyle name="Normal 2 10 2 2" xfId="33" xr:uid="{00000000-0005-0000-0000-00003D000000}"/>
    <cellStyle name="Normal 2 10 3" xfId="34" xr:uid="{00000000-0005-0000-0000-00003E000000}"/>
    <cellStyle name="Normal 2 2" xfId="6" xr:uid="{00000000-0005-0000-0000-00003F000000}"/>
    <cellStyle name="Normal 2 2 5 2" xfId="38" xr:uid="{00000000-0005-0000-0000-000040000000}"/>
    <cellStyle name="Normal 2 3 2" xfId="47" xr:uid="{00000000-0005-0000-0000-000041000000}"/>
    <cellStyle name="Normal 2 5" xfId="42" xr:uid="{00000000-0005-0000-0000-000042000000}"/>
    <cellStyle name="Normal 3" xfId="74" xr:uid="{E3092BA1-6361-4ACD-8EAF-014ED6E3A46E}"/>
    <cellStyle name="Normal 3 11 3" xfId="49" xr:uid="{00000000-0005-0000-0000-000043000000}"/>
    <cellStyle name="Normal 3 2 2" xfId="32" xr:uid="{00000000-0005-0000-0000-000044000000}"/>
    <cellStyle name="Normal 4 2" xfId="35" xr:uid="{00000000-0005-0000-0000-000045000000}"/>
    <cellStyle name="Normal 5" xfId="44" xr:uid="{00000000-0005-0000-0000-000046000000}"/>
    <cellStyle name="Notas 2" xfId="7" xr:uid="{00000000-0005-0000-0000-000048000000}"/>
    <cellStyle name="Porcentaje" xfId="3" builtinId="5"/>
    <cellStyle name="Porcentaje 2 2" xfId="45" xr:uid="{00000000-0005-0000-0000-00004A000000}"/>
    <cellStyle name="Porcentual 2" xfId="39" xr:uid="{00000000-0005-0000-0000-00004B000000}"/>
    <cellStyle name="Porcentual 9" xfId="11" xr:uid="{00000000-0005-0000-0000-00004C000000}"/>
  </cellStyles>
  <dxfs count="168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</dxfs>
  <tableStyles count="0" defaultTableStyle="TableStyleMedium2" defaultPivotStyle="PivotStyleLight16"/>
  <colors>
    <mruColors>
      <color rgb="FF3AEA36"/>
      <color rgb="FF4FB2E3"/>
      <color rgb="FFBF87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38100</xdr:rowOff>
    </xdr:from>
    <xdr:to>
      <xdr:col>1</xdr:col>
      <xdr:colOff>19050</xdr:colOff>
      <xdr:row>2</xdr:row>
      <xdr:rowOff>0</xdr:rowOff>
    </xdr:to>
    <xdr:pic>
      <xdr:nvPicPr>
        <xdr:cNvPr id="2" name="19 Imagen">
          <a:extLst>
            <a:ext uri="{FF2B5EF4-FFF2-40B4-BE49-F238E27FC236}">
              <a16:creationId xmlns:a16="http://schemas.microsoft.com/office/drawing/2014/main" id="{DC35C611-4130-48D3-BB51-552426D0E7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75438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193343</xdr:colOff>
      <xdr:row>3</xdr:row>
      <xdr:rowOff>90986</xdr:rowOff>
    </xdr:from>
    <xdr:to>
      <xdr:col>1</xdr:col>
      <xdr:colOff>1745565</xdr:colOff>
      <xdr:row>4</xdr:row>
      <xdr:rowOff>263267</xdr:rowOff>
    </xdr:to>
    <xdr:sp macro="" textlink="">
      <xdr:nvSpPr>
        <xdr:cNvPr id="4" name="Rectángulo: esquinas redondeada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E000B74-0071-4A62-9C93-2ADCC2CD6422}"/>
            </a:ext>
          </a:extLst>
        </xdr:cNvPr>
        <xdr:cNvSpPr/>
      </xdr:nvSpPr>
      <xdr:spPr>
        <a:xfrm>
          <a:off x="989462" y="796120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215660</xdr:colOff>
      <xdr:row>3</xdr:row>
      <xdr:rowOff>86264</xdr:rowOff>
    </xdr:from>
    <xdr:to>
      <xdr:col>1</xdr:col>
      <xdr:colOff>1767882</xdr:colOff>
      <xdr:row>4</xdr:row>
      <xdr:rowOff>263052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CD092E8-DD15-447E-9B48-E70869C3C5EE}"/>
            </a:ext>
          </a:extLst>
        </xdr:cNvPr>
        <xdr:cNvSpPr/>
      </xdr:nvSpPr>
      <xdr:spPr>
        <a:xfrm>
          <a:off x="1006415" y="790755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179916</xdr:colOff>
      <xdr:row>3</xdr:row>
      <xdr:rowOff>105833</xdr:rowOff>
    </xdr:from>
    <xdr:to>
      <xdr:col>1</xdr:col>
      <xdr:colOff>1732138</xdr:colOff>
      <xdr:row>4</xdr:row>
      <xdr:rowOff>271639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848E402-8188-4B36-AF35-CE57B8A12411}"/>
            </a:ext>
          </a:extLst>
        </xdr:cNvPr>
        <xdr:cNvSpPr/>
      </xdr:nvSpPr>
      <xdr:spPr>
        <a:xfrm>
          <a:off x="973666" y="825500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3</xdr:row>
      <xdr:rowOff>93784</xdr:rowOff>
    </xdr:from>
    <xdr:to>
      <xdr:col>1</xdr:col>
      <xdr:colOff>1704622</xdr:colOff>
      <xdr:row>4</xdr:row>
      <xdr:rowOff>266591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390CA73-1156-4E85-AA0F-4FF45437B475}"/>
            </a:ext>
          </a:extLst>
        </xdr:cNvPr>
        <xdr:cNvSpPr/>
      </xdr:nvSpPr>
      <xdr:spPr>
        <a:xfrm>
          <a:off x="949569" y="808892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135194</xdr:colOff>
      <xdr:row>3</xdr:row>
      <xdr:rowOff>49161</xdr:rowOff>
    </xdr:from>
    <xdr:to>
      <xdr:col>1</xdr:col>
      <xdr:colOff>1687416</xdr:colOff>
      <xdr:row>4</xdr:row>
      <xdr:rowOff>216674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DFC7A29-E0B1-491A-A1F7-5C326E36FBBE}"/>
            </a:ext>
          </a:extLst>
        </xdr:cNvPr>
        <xdr:cNvSpPr/>
      </xdr:nvSpPr>
      <xdr:spPr>
        <a:xfrm>
          <a:off x="921775" y="762000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135194</xdr:colOff>
      <xdr:row>3</xdr:row>
      <xdr:rowOff>49161</xdr:rowOff>
    </xdr:from>
    <xdr:to>
      <xdr:col>1</xdr:col>
      <xdr:colOff>1687416</xdr:colOff>
      <xdr:row>4</xdr:row>
      <xdr:rowOff>216674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BD82301-A3CE-4816-A2B5-D2329F1F7F49}"/>
            </a:ext>
          </a:extLst>
        </xdr:cNvPr>
        <xdr:cNvSpPr/>
      </xdr:nvSpPr>
      <xdr:spPr>
        <a:xfrm>
          <a:off x="920054" y="757821"/>
          <a:ext cx="1552222" cy="533273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150091</xdr:colOff>
      <xdr:row>3</xdr:row>
      <xdr:rowOff>69273</xdr:rowOff>
    </xdr:from>
    <xdr:to>
      <xdr:col>1</xdr:col>
      <xdr:colOff>1702313</xdr:colOff>
      <xdr:row>4</xdr:row>
      <xdr:rowOff>236040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657C72-168D-4BB9-BC6C-8A980DE6C9C2}"/>
            </a:ext>
          </a:extLst>
        </xdr:cNvPr>
        <xdr:cNvSpPr/>
      </xdr:nvSpPr>
      <xdr:spPr>
        <a:xfrm>
          <a:off x="946727" y="785091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154329</xdr:colOff>
      <xdr:row>3</xdr:row>
      <xdr:rowOff>77165</xdr:rowOff>
    </xdr:from>
    <xdr:to>
      <xdr:col>1</xdr:col>
      <xdr:colOff>1706551</xdr:colOff>
      <xdr:row>4</xdr:row>
      <xdr:rowOff>246855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C6CF5EE-F71A-46C2-B091-4FE944338820}"/>
            </a:ext>
          </a:extLst>
        </xdr:cNvPr>
        <xdr:cNvSpPr/>
      </xdr:nvSpPr>
      <xdr:spPr>
        <a:xfrm>
          <a:off x="945266" y="790937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132080</xdr:colOff>
      <xdr:row>3</xdr:row>
      <xdr:rowOff>91440</xdr:rowOff>
    </xdr:from>
    <xdr:to>
      <xdr:col>1</xdr:col>
      <xdr:colOff>1684302</xdr:colOff>
      <xdr:row>4</xdr:row>
      <xdr:rowOff>261902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D143081-7B11-484B-84E2-DE3092B4A431}"/>
            </a:ext>
          </a:extLst>
        </xdr:cNvPr>
        <xdr:cNvSpPr/>
      </xdr:nvSpPr>
      <xdr:spPr>
        <a:xfrm>
          <a:off x="924560" y="812800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90237</xdr:colOff>
      <xdr:row>3</xdr:row>
      <xdr:rowOff>100263</xdr:rowOff>
    </xdr:from>
    <xdr:to>
      <xdr:col>1</xdr:col>
      <xdr:colOff>1642459</xdr:colOff>
      <xdr:row>4</xdr:row>
      <xdr:rowOff>275537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E1C635-2DC8-41E8-A03F-7AEDE02EC402}"/>
            </a:ext>
          </a:extLst>
        </xdr:cNvPr>
        <xdr:cNvSpPr/>
      </xdr:nvSpPr>
      <xdr:spPr>
        <a:xfrm>
          <a:off x="882316" y="812131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3</xdr:row>
      <xdr:rowOff>83127</xdr:rowOff>
    </xdr:from>
    <xdr:to>
      <xdr:col>1</xdr:col>
      <xdr:colOff>1704622</xdr:colOff>
      <xdr:row>4</xdr:row>
      <xdr:rowOff>259130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358E84A-8DA4-4C3A-BF10-B389466EC69C}"/>
            </a:ext>
          </a:extLst>
        </xdr:cNvPr>
        <xdr:cNvSpPr/>
      </xdr:nvSpPr>
      <xdr:spPr>
        <a:xfrm>
          <a:off x="942109" y="803563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132080</xdr:colOff>
      <xdr:row>3</xdr:row>
      <xdr:rowOff>91440</xdr:rowOff>
    </xdr:from>
    <xdr:to>
      <xdr:col>1</xdr:col>
      <xdr:colOff>1684302</xdr:colOff>
      <xdr:row>4</xdr:row>
      <xdr:rowOff>261902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DD70C9-093C-4285-817F-FFF6D7E7295A}"/>
            </a:ext>
          </a:extLst>
        </xdr:cNvPr>
        <xdr:cNvSpPr/>
      </xdr:nvSpPr>
      <xdr:spPr>
        <a:xfrm>
          <a:off x="916940" y="800100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DE5226D-0005-49B8-B20A-3B6D4A4155CA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8D3925-D588-4935-9B6E-B61A280FCC3D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86B34C-6BD8-4441-93F1-112103F27284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0296719-4F7E-46A2-8814-B0F9A287C74F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D84A19E-5B75-4D94-892C-7548ADA12280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3A316A4-493E-47AC-9146-3023FA5B646E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F7E106-5249-4CF4-B6A1-E74D5623B10C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3116416-3D2A-46C2-AFA8-23A152FA9334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835F88B-F540-41B4-8993-3DA1A2BC56E8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28E879-F727-4BD9-80BB-FBDC921F219C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7AE673-57A0-4581-8DDD-3A63613E270F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5E02A46-9315-4B5A-9892-0F1B1266B4CA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179916</xdr:colOff>
      <xdr:row>3</xdr:row>
      <xdr:rowOff>105833</xdr:rowOff>
    </xdr:from>
    <xdr:to>
      <xdr:col>1</xdr:col>
      <xdr:colOff>1732138</xdr:colOff>
      <xdr:row>4</xdr:row>
      <xdr:rowOff>271639</xdr:rowOff>
    </xdr:to>
    <xdr:sp macro="" textlink="">
      <xdr:nvSpPr>
        <xdr:cNvPr id="4" name="Rectángulo: esquinas redondeada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53CAD5-F66B-454C-AB2B-BF2FB8B0D3D0}"/>
            </a:ext>
          </a:extLst>
        </xdr:cNvPr>
        <xdr:cNvSpPr/>
      </xdr:nvSpPr>
      <xdr:spPr>
        <a:xfrm>
          <a:off x="964776" y="814493"/>
          <a:ext cx="1552222" cy="531566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179916</xdr:colOff>
      <xdr:row>3</xdr:row>
      <xdr:rowOff>105833</xdr:rowOff>
    </xdr:from>
    <xdr:to>
      <xdr:col>1</xdr:col>
      <xdr:colOff>1732138</xdr:colOff>
      <xdr:row>4</xdr:row>
      <xdr:rowOff>271639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390B65-6FD5-4F38-9549-95AAF6CE7BBE}"/>
            </a:ext>
          </a:extLst>
        </xdr:cNvPr>
        <xdr:cNvSpPr/>
      </xdr:nvSpPr>
      <xdr:spPr>
        <a:xfrm>
          <a:off x="964776" y="814493"/>
          <a:ext cx="1552222" cy="531566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179916</xdr:colOff>
      <xdr:row>3</xdr:row>
      <xdr:rowOff>105833</xdr:rowOff>
    </xdr:from>
    <xdr:to>
      <xdr:col>1</xdr:col>
      <xdr:colOff>1732138</xdr:colOff>
      <xdr:row>4</xdr:row>
      <xdr:rowOff>271639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50379E4-E70C-4195-A027-4404665BA1CD}"/>
            </a:ext>
          </a:extLst>
        </xdr:cNvPr>
        <xdr:cNvSpPr/>
      </xdr:nvSpPr>
      <xdr:spPr>
        <a:xfrm>
          <a:off x="964776" y="814493"/>
          <a:ext cx="1552222" cy="531566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179916</xdr:colOff>
      <xdr:row>3</xdr:row>
      <xdr:rowOff>105833</xdr:rowOff>
    </xdr:from>
    <xdr:to>
      <xdr:col>1</xdr:col>
      <xdr:colOff>1732138</xdr:colOff>
      <xdr:row>4</xdr:row>
      <xdr:rowOff>271639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A99BF4F-93E9-4411-9327-8FF3A7F0209F}"/>
            </a:ext>
          </a:extLst>
        </xdr:cNvPr>
        <xdr:cNvSpPr/>
      </xdr:nvSpPr>
      <xdr:spPr>
        <a:xfrm>
          <a:off x="964776" y="814493"/>
          <a:ext cx="1552222" cy="531566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90406</xdr:colOff>
      <xdr:row>3</xdr:row>
      <xdr:rowOff>116237</xdr:rowOff>
    </xdr:from>
    <xdr:to>
      <xdr:col>1</xdr:col>
      <xdr:colOff>1642628</xdr:colOff>
      <xdr:row>4</xdr:row>
      <xdr:rowOff>290832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147BA8-EE40-461E-9CB9-4FCA817D5E22}"/>
            </a:ext>
          </a:extLst>
        </xdr:cNvPr>
        <xdr:cNvSpPr/>
      </xdr:nvSpPr>
      <xdr:spPr>
        <a:xfrm>
          <a:off x="878237" y="826576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64395</xdr:colOff>
      <xdr:row>3</xdr:row>
      <xdr:rowOff>96592</xdr:rowOff>
    </xdr:from>
    <xdr:to>
      <xdr:col>1</xdr:col>
      <xdr:colOff>1616617</xdr:colOff>
      <xdr:row>4</xdr:row>
      <xdr:rowOff>267913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2E5020-6414-4723-8134-E6633A372A0C}"/>
            </a:ext>
          </a:extLst>
        </xdr:cNvPr>
        <xdr:cNvSpPr/>
      </xdr:nvSpPr>
      <xdr:spPr>
        <a:xfrm>
          <a:off x="858592" y="794198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187569</xdr:colOff>
      <xdr:row>3</xdr:row>
      <xdr:rowOff>93785</xdr:rowOff>
    </xdr:from>
    <xdr:to>
      <xdr:col>1</xdr:col>
      <xdr:colOff>1739791</xdr:colOff>
      <xdr:row>4</xdr:row>
      <xdr:rowOff>266592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A6030F-A2AF-4F37-9802-0AFFDFAB258E}"/>
            </a:ext>
          </a:extLst>
        </xdr:cNvPr>
        <xdr:cNvSpPr/>
      </xdr:nvSpPr>
      <xdr:spPr>
        <a:xfrm>
          <a:off x="984738" y="808893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119530</xdr:colOff>
      <xdr:row>3</xdr:row>
      <xdr:rowOff>89647</xdr:rowOff>
    </xdr:from>
    <xdr:to>
      <xdr:col>1</xdr:col>
      <xdr:colOff>1671752</xdr:colOff>
      <xdr:row>4</xdr:row>
      <xdr:rowOff>267280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B13AC2F-64DB-4C52-B61E-EFDAA7CA0271}"/>
            </a:ext>
          </a:extLst>
        </xdr:cNvPr>
        <xdr:cNvSpPr/>
      </xdr:nvSpPr>
      <xdr:spPr>
        <a:xfrm>
          <a:off x="911412" y="791882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108857</xdr:colOff>
      <xdr:row>3</xdr:row>
      <xdr:rowOff>108858</xdr:rowOff>
    </xdr:from>
    <xdr:to>
      <xdr:col>1</xdr:col>
      <xdr:colOff>1661079</xdr:colOff>
      <xdr:row>4</xdr:row>
      <xdr:rowOff>277687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51A84E-3C29-4B4F-8D23-CA7773192EE8}"/>
            </a:ext>
          </a:extLst>
        </xdr:cNvPr>
        <xdr:cNvSpPr/>
      </xdr:nvSpPr>
      <xdr:spPr>
        <a:xfrm>
          <a:off x="898071" y="816429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132080</xdr:colOff>
      <xdr:row>3</xdr:row>
      <xdr:rowOff>121920</xdr:rowOff>
    </xdr:from>
    <xdr:to>
      <xdr:col>1</xdr:col>
      <xdr:colOff>1684302</xdr:colOff>
      <xdr:row>4</xdr:row>
      <xdr:rowOff>292382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529F69-F536-407E-8717-C89625E69203}"/>
            </a:ext>
          </a:extLst>
        </xdr:cNvPr>
        <xdr:cNvSpPr/>
      </xdr:nvSpPr>
      <xdr:spPr>
        <a:xfrm>
          <a:off x="924560" y="843280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212912</xdr:colOff>
      <xdr:row>3</xdr:row>
      <xdr:rowOff>78441</xdr:rowOff>
    </xdr:from>
    <xdr:to>
      <xdr:col>1</xdr:col>
      <xdr:colOff>1765134</xdr:colOff>
      <xdr:row>4</xdr:row>
      <xdr:rowOff>244869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20E054-63E7-4649-B650-69D7F0FF9513}"/>
            </a:ext>
          </a:extLst>
        </xdr:cNvPr>
        <xdr:cNvSpPr/>
      </xdr:nvSpPr>
      <xdr:spPr>
        <a:xfrm>
          <a:off x="1008530" y="773206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96591</xdr:colOff>
      <xdr:row>3</xdr:row>
      <xdr:rowOff>96591</xdr:rowOff>
    </xdr:from>
    <xdr:to>
      <xdr:col>1</xdr:col>
      <xdr:colOff>1648813</xdr:colOff>
      <xdr:row>4</xdr:row>
      <xdr:rowOff>267912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90F201-4B92-4580-A768-E1FC568A1E81}"/>
            </a:ext>
          </a:extLst>
        </xdr:cNvPr>
        <xdr:cNvSpPr/>
      </xdr:nvSpPr>
      <xdr:spPr>
        <a:xfrm>
          <a:off x="890788" y="794197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196272</xdr:colOff>
      <xdr:row>3</xdr:row>
      <xdr:rowOff>115455</xdr:rowOff>
    </xdr:from>
    <xdr:to>
      <xdr:col>1</xdr:col>
      <xdr:colOff>1748494</xdr:colOff>
      <xdr:row>4</xdr:row>
      <xdr:rowOff>282222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9C3B962-3036-49BE-BBA5-A0A5CB6CDC29}"/>
            </a:ext>
          </a:extLst>
        </xdr:cNvPr>
        <xdr:cNvSpPr/>
      </xdr:nvSpPr>
      <xdr:spPr>
        <a:xfrm>
          <a:off x="992908" y="831273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105103</xdr:colOff>
      <xdr:row>3</xdr:row>
      <xdr:rowOff>65690</xdr:rowOff>
    </xdr:from>
    <xdr:to>
      <xdr:col>1</xdr:col>
      <xdr:colOff>1657325</xdr:colOff>
      <xdr:row>4</xdr:row>
      <xdr:rowOff>234050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AEE8B01-E37D-43D9-B2EF-E5A968070157}"/>
            </a:ext>
          </a:extLst>
        </xdr:cNvPr>
        <xdr:cNvSpPr/>
      </xdr:nvSpPr>
      <xdr:spPr>
        <a:xfrm>
          <a:off x="893379" y="762000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95250</xdr:rowOff>
    </xdr:from>
    <xdr:to>
      <xdr:col>1</xdr:col>
      <xdr:colOff>1790347</xdr:colOff>
      <xdr:row>4</xdr:row>
      <xdr:rowOff>262378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3B6BE6C-8524-45BA-9076-4416CD0B615D}"/>
            </a:ext>
          </a:extLst>
        </xdr:cNvPr>
        <xdr:cNvSpPr/>
      </xdr:nvSpPr>
      <xdr:spPr>
        <a:xfrm>
          <a:off x="1035844" y="797719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133685</xdr:colOff>
      <xdr:row>3</xdr:row>
      <xdr:rowOff>93579</xdr:rowOff>
    </xdr:from>
    <xdr:to>
      <xdr:col>1</xdr:col>
      <xdr:colOff>1685907</xdr:colOff>
      <xdr:row>4</xdr:row>
      <xdr:rowOff>268853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70AC1B-3E02-4906-95F3-F820C4F9CA6F}"/>
            </a:ext>
          </a:extLst>
        </xdr:cNvPr>
        <xdr:cNvSpPr/>
      </xdr:nvSpPr>
      <xdr:spPr>
        <a:xfrm>
          <a:off x="922422" y="802105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127000</xdr:colOff>
      <xdr:row>3</xdr:row>
      <xdr:rowOff>111125</xdr:rowOff>
    </xdr:from>
    <xdr:to>
      <xdr:col>1</xdr:col>
      <xdr:colOff>1679222</xdr:colOff>
      <xdr:row>4</xdr:row>
      <xdr:rowOff>282222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102619-EA73-4D0A-A4A9-BD301F22A54B}"/>
            </a:ext>
          </a:extLst>
        </xdr:cNvPr>
        <xdr:cNvSpPr/>
      </xdr:nvSpPr>
      <xdr:spPr>
        <a:xfrm>
          <a:off x="920750" y="809625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176893</xdr:colOff>
      <xdr:row>3</xdr:row>
      <xdr:rowOff>122464</xdr:rowOff>
    </xdr:from>
    <xdr:to>
      <xdr:col>1</xdr:col>
      <xdr:colOff>1729115</xdr:colOff>
      <xdr:row>4</xdr:row>
      <xdr:rowOff>291293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DC9CBA0-0A0C-4A04-AD88-DA49288639E3}"/>
            </a:ext>
          </a:extLst>
        </xdr:cNvPr>
        <xdr:cNvSpPr/>
      </xdr:nvSpPr>
      <xdr:spPr>
        <a:xfrm>
          <a:off x="938893" y="827314"/>
          <a:ext cx="1552222" cy="530779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176893</xdr:colOff>
      <xdr:row>3</xdr:row>
      <xdr:rowOff>122464</xdr:rowOff>
    </xdr:from>
    <xdr:to>
      <xdr:col>1</xdr:col>
      <xdr:colOff>1729115</xdr:colOff>
      <xdr:row>4</xdr:row>
      <xdr:rowOff>291293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18ACE9D-556A-492B-A4E2-4B8D3288102E}"/>
            </a:ext>
          </a:extLst>
        </xdr:cNvPr>
        <xdr:cNvSpPr/>
      </xdr:nvSpPr>
      <xdr:spPr>
        <a:xfrm>
          <a:off x="961753" y="831124"/>
          <a:ext cx="1552222" cy="534589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144517</xdr:colOff>
      <xdr:row>3</xdr:row>
      <xdr:rowOff>78828</xdr:rowOff>
    </xdr:from>
    <xdr:to>
      <xdr:col>1</xdr:col>
      <xdr:colOff>1696739</xdr:colOff>
      <xdr:row>4</xdr:row>
      <xdr:rowOff>247188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8CAF54A-FFD4-494E-9FAE-913311DBEE18}"/>
            </a:ext>
          </a:extLst>
        </xdr:cNvPr>
        <xdr:cNvSpPr/>
      </xdr:nvSpPr>
      <xdr:spPr>
        <a:xfrm>
          <a:off x="932793" y="775138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1552222</xdr:colOff>
      <xdr:row>4</xdr:row>
      <xdr:rowOff>165806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8FB7D1-E3B6-49ED-8287-C4FF289BDD74}"/>
            </a:ext>
          </a:extLst>
        </xdr:cNvPr>
        <xdr:cNvSpPr/>
      </xdr:nvSpPr>
      <xdr:spPr>
        <a:xfrm>
          <a:off x="793750" y="719667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1552222</xdr:colOff>
      <xdr:row>4</xdr:row>
      <xdr:rowOff>171321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292ADA1-D742-40C9-9753-39D460736BCE}"/>
            </a:ext>
          </a:extLst>
        </xdr:cNvPr>
        <xdr:cNvSpPr/>
      </xdr:nvSpPr>
      <xdr:spPr>
        <a:xfrm>
          <a:off x="794197" y="697606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1552222</xdr:colOff>
      <xdr:row>4</xdr:row>
      <xdr:rowOff>171321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C709639-7018-4934-8AEF-D53ED62EC29A}"/>
            </a:ext>
          </a:extLst>
        </xdr:cNvPr>
        <xdr:cNvSpPr/>
      </xdr:nvSpPr>
      <xdr:spPr>
        <a:xfrm>
          <a:off x="784860" y="708660"/>
          <a:ext cx="1552222" cy="537081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0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G112"/>
  <sheetViews>
    <sheetView workbookViewId="0">
      <selection sqref="A1:G4"/>
    </sheetView>
  </sheetViews>
  <sheetFormatPr baseColWidth="10" defaultRowHeight="14.4"/>
  <cols>
    <col min="1" max="1" width="5.6640625" bestFit="1" customWidth="1"/>
    <col min="2" max="2" width="8.6640625" customWidth="1"/>
    <col min="3" max="3" width="72.109375" customWidth="1"/>
    <col min="4" max="4" width="11" bestFit="1" customWidth="1"/>
    <col min="5" max="5" width="15.44140625" customWidth="1"/>
    <col min="6" max="6" width="14.109375" customWidth="1"/>
    <col min="7" max="7" width="21" customWidth="1"/>
  </cols>
  <sheetData>
    <row r="1" spans="1:7">
      <c r="A1" s="375" t="s">
        <v>258</v>
      </c>
      <c r="B1" s="376"/>
      <c r="C1" s="376"/>
      <c r="D1" s="376"/>
      <c r="E1" s="376"/>
      <c r="F1" s="376"/>
      <c r="G1" s="377"/>
    </row>
    <row r="2" spans="1:7">
      <c r="A2" s="378"/>
      <c r="B2" s="379"/>
      <c r="C2" s="379"/>
      <c r="D2" s="379"/>
      <c r="E2" s="379"/>
      <c r="F2" s="379"/>
      <c r="G2" s="380"/>
    </row>
    <row r="3" spans="1:7">
      <c r="A3" s="378"/>
      <c r="B3" s="379"/>
      <c r="C3" s="379"/>
      <c r="D3" s="379"/>
      <c r="E3" s="379"/>
      <c r="F3" s="379"/>
      <c r="G3" s="380"/>
    </row>
    <row r="4" spans="1:7" ht="15" thickBot="1">
      <c r="A4" s="381"/>
      <c r="B4" s="382"/>
      <c r="C4" s="382"/>
      <c r="D4" s="382"/>
      <c r="E4" s="382"/>
      <c r="F4" s="382"/>
      <c r="G4" s="383"/>
    </row>
    <row r="5" spans="1:7" ht="27.6">
      <c r="A5" s="168" t="s">
        <v>0</v>
      </c>
      <c r="B5" s="169" t="s">
        <v>51</v>
      </c>
      <c r="C5" s="169" t="s">
        <v>1</v>
      </c>
      <c r="D5" s="170" t="s">
        <v>52</v>
      </c>
      <c r="E5" s="170" t="s">
        <v>2</v>
      </c>
      <c r="F5" s="207" t="s">
        <v>3</v>
      </c>
      <c r="G5" s="171" t="s">
        <v>4</v>
      </c>
    </row>
    <row r="6" spans="1:7">
      <c r="A6" s="211"/>
      <c r="B6" s="212"/>
      <c r="C6" s="213" t="s">
        <v>133</v>
      </c>
      <c r="D6" s="212"/>
      <c r="E6" s="214"/>
      <c r="F6" s="215"/>
      <c r="G6" s="216"/>
    </row>
    <row r="7" spans="1:7">
      <c r="A7" s="223">
        <v>1</v>
      </c>
      <c r="B7" s="174" t="e">
        <f>#REF!</f>
        <v>#REF!</v>
      </c>
      <c r="C7" s="176" t="e">
        <f>#REF!</f>
        <v>#REF!</v>
      </c>
      <c r="D7" s="181" t="e">
        <f>#REF!</f>
        <v>#REF!</v>
      </c>
      <c r="E7" s="276" t="e">
        <f>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</f>
        <v>#REF!</v>
      </c>
      <c r="F7" s="209" t="e">
        <f>+#REF!</f>
        <v>#REF!</v>
      </c>
      <c r="G7" s="177" t="e">
        <f>ROUND(E7*F7,0)</f>
        <v>#REF!</v>
      </c>
    </row>
    <row r="8" spans="1:7">
      <c r="A8" s="223">
        <v>2</v>
      </c>
      <c r="B8" s="174" t="e">
        <f>#REF!</f>
        <v>#REF!</v>
      </c>
      <c r="C8" s="176" t="e">
        <f>#REF!</f>
        <v>#REF!</v>
      </c>
      <c r="D8" s="181" t="e">
        <f>#REF!</f>
        <v>#REF!</v>
      </c>
      <c r="E8" s="276" t="e">
        <f>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</f>
        <v>#REF!</v>
      </c>
      <c r="F8" s="209" t="e">
        <f>#REF!</f>
        <v>#REF!</v>
      </c>
      <c r="G8" s="177" t="e">
        <f t="shared" ref="G8:G78" si="0">ROUND(E8*F8,0)</f>
        <v>#REF!</v>
      </c>
    </row>
    <row r="9" spans="1:7">
      <c r="A9" s="223">
        <v>3</v>
      </c>
      <c r="B9" s="174" t="e">
        <f>#REF!</f>
        <v>#REF!</v>
      </c>
      <c r="C9" s="176" t="e">
        <f>#REF!</f>
        <v>#REF!</v>
      </c>
      <c r="D9" s="181" t="e">
        <f>#REF!</f>
        <v>#REF!</v>
      </c>
      <c r="E9" s="276" t="e">
        <f>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</f>
        <v>#REF!</v>
      </c>
      <c r="F9" s="209" t="e">
        <f>#REF!</f>
        <v>#REF!</v>
      </c>
      <c r="G9" s="177" t="e">
        <f t="shared" si="0"/>
        <v>#REF!</v>
      </c>
    </row>
    <row r="10" spans="1:7" ht="27.6">
      <c r="A10" s="223">
        <v>4</v>
      </c>
      <c r="B10" s="174" t="e">
        <f>#REF!</f>
        <v>#REF!</v>
      </c>
      <c r="C10" s="176" t="e">
        <f>#REF!</f>
        <v>#REF!</v>
      </c>
      <c r="D10" s="181" t="e">
        <f>#REF!</f>
        <v>#REF!</v>
      </c>
      <c r="E10" s="276" t="e">
        <f>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</f>
        <v>#REF!</v>
      </c>
      <c r="F10" s="209" t="e">
        <f>#REF!</f>
        <v>#REF!</v>
      </c>
      <c r="G10" s="177" t="e">
        <f t="shared" si="0"/>
        <v>#REF!</v>
      </c>
    </row>
    <row r="11" spans="1:7">
      <c r="A11" s="223">
        <v>5</v>
      </c>
      <c r="B11" s="174" t="e">
        <f>#REF!</f>
        <v>#REF!</v>
      </c>
      <c r="C11" s="176" t="e">
        <f>#REF!</f>
        <v>#REF!</v>
      </c>
      <c r="D11" s="181" t="e">
        <f>#REF!</f>
        <v>#REF!</v>
      </c>
      <c r="E11" s="276" t="e">
        <f>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</f>
        <v>#REF!</v>
      </c>
      <c r="F11" s="209" t="e">
        <f>#REF!</f>
        <v>#REF!</v>
      </c>
      <c r="G11" s="177" t="e">
        <f t="shared" si="0"/>
        <v>#REF!</v>
      </c>
    </row>
    <row r="12" spans="1:7">
      <c r="A12" s="223">
        <v>6</v>
      </c>
      <c r="B12" s="174" t="e">
        <f>#REF!</f>
        <v>#REF!</v>
      </c>
      <c r="C12" s="176" t="e">
        <f>#REF!</f>
        <v>#REF!</v>
      </c>
      <c r="D12" s="181" t="e">
        <f>#REF!</f>
        <v>#REF!</v>
      </c>
      <c r="E12" s="276" t="e">
        <f>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</f>
        <v>#REF!</v>
      </c>
      <c r="F12" s="209" t="e">
        <f>'201.3P'!N50</f>
        <v>#REF!</v>
      </c>
      <c r="G12" s="177" t="e">
        <f t="shared" si="0"/>
        <v>#REF!</v>
      </c>
    </row>
    <row r="13" spans="1:7">
      <c r="A13" s="223">
        <v>7</v>
      </c>
      <c r="B13" s="174" t="e">
        <f>#REF!</f>
        <v>#REF!</v>
      </c>
      <c r="C13" s="176" t="e">
        <f>#REF!</f>
        <v>#REF!</v>
      </c>
      <c r="D13" s="181" t="e">
        <f>#REF!</f>
        <v>#REF!</v>
      </c>
      <c r="E13" s="276" t="e">
        <f>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</f>
        <v>#REF!</v>
      </c>
      <c r="F13" s="209" t="e">
        <f>'201.3'!N50</f>
        <v>#REF!</v>
      </c>
      <c r="G13" s="177" t="e">
        <f t="shared" si="0"/>
        <v>#REF!</v>
      </c>
    </row>
    <row r="14" spans="1:7">
      <c r="A14" s="232">
        <v>8</v>
      </c>
      <c r="B14" s="174" t="e">
        <f>#REF!</f>
        <v>#REF!</v>
      </c>
      <c r="C14" s="176" t="e">
        <f>#REF!</f>
        <v>#REF!</v>
      </c>
      <c r="D14" s="181" t="e">
        <f>#REF!</f>
        <v>#REF!</v>
      </c>
      <c r="E14" s="276" t="e">
        <f>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</f>
        <v>#REF!</v>
      </c>
      <c r="F14" s="228" t="e">
        <f>#REF!</f>
        <v>#REF!</v>
      </c>
      <c r="G14" s="177" t="e">
        <f t="shared" si="0"/>
        <v>#REF!</v>
      </c>
    </row>
    <row r="15" spans="1:7">
      <c r="A15" s="234"/>
      <c r="B15" s="174" t="e">
        <f>#REF!</f>
        <v>#REF!</v>
      </c>
      <c r="C15" s="235" t="s">
        <v>253</v>
      </c>
      <c r="D15" s="181" t="e">
        <f>#REF!</f>
        <v>#REF!</v>
      </c>
      <c r="E15" s="276" t="e">
        <f>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</f>
        <v>#REF!</v>
      </c>
      <c r="F15" s="236"/>
      <c r="G15" s="242" t="e">
        <f>SUM(G7:G14)</f>
        <v>#REF!</v>
      </c>
    </row>
    <row r="16" spans="1:7">
      <c r="A16" s="233"/>
      <c r="B16" s="174" t="e">
        <f>#REF!</f>
        <v>#REF!</v>
      </c>
      <c r="C16" s="229" t="s">
        <v>134</v>
      </c>
      <c r="D16" s="181" t="e">
        <f>#REF!</f>
        <v>#REF!</v>
      </c>
      <c r="E16" s="276" t="e">
        <f>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</f>
        <v>#REF!</v>
      </c>
      <c r="F16" s="230"/>
      <c r="G16" s="218"/>
    </row>
    <row r="17" spans="1:7" ht="27.6">
      <c r="A17" s="223">
        <v>9</v>
      </c>
      <c r="B17" s="174" t="e">
        <f>#REF!</f>
        <v>#REF!</v>
      </c>
      <c r="C17" s="176" t="e">
        <f>#REF!</f>
        <v>#REF!</v>
      </c>
      <c r="D17" s="181" t="e">
        <f>#REF!</f>
        <v>#REF!</v>
      </c>
      <c r="E17" s="276" t="e">
        <f>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</f>
        <v>#REF!</v>
      </c>
      <c r="F17" s="209" t="e">
        <f>+#REF!</f>
        <v>#REF!</v>
      </c>
      <c r="G17" s="177" t="e">
        <f t="shared" si="0"/>
        <v>#REF!</v>
      </c>
    </row>
    <row r="18" spans="1:7" ht="27.6">
      <c r="A18" s="223">
        <v>10</v>
      </c>
      <c r="B18" s="174" t="e">
        <f>#REF!</f>
        <v>#REF!</v>
      </c>
      <c r="C18" s="176" t="e">
        <f>#REF!</f>
        <v>#REF!</v>
      </c>
      <c r="D18" s="181" t="e">
        <f>#REF!</f>
        <v>#REF!</v>
      </c>
      <c r="E18" s="276" t="e">
        <f>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</f>
        <v>#REF!</v>
      </c>
      <c r="F18" s="209" t="e">
        <f>#REF!</f>
        <v>#REF!</v>
      </c>
      <c r="G18" s="177" t="e">
        <f t="shared" si="0"/>
        <v>#REF!</v>
      </c>
    </row>
    <row r="19" spans="1:7">
      <c r="A19" s="223">
        <v>11</v>
      </c>
      <c r="B19" s="174" t="e">
        <f>#REF!</f>
        <v>#REF!</v>
      </c>
      <c r="C19" s="176" t="e">
        <f>#REF!</f>
        <v>#REF!</v>
      </c>
      <c r="D19" s="181" t="e">
        <f>#REF!</f>
        <v>#REF!</v>
      </c>
      <c r="E19" s="276" t="e">
        <f>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</f>
        <v>#REF!</v>
      </c>
      <c r="F19" s="209" t="e">
        <f>#REF!</f>
        <v>#REF!</v>
      </c>
      <c r="G19" s="177" t="e">
        <f t="shared" si="0"/>
        <v>#REF!</v>
      </c>
    </row>
    <row r="20" spans="1:7">
      <c r="A20" s="223"/>
      <c r="B20" s="174" t="e">
        <f>#REF!</f>
        <v>#REF!</v>
      </c>
      <c r="C20" s="174" t="e">
        <f>#REF!</f>
        <v>#REF!</v>
      </c>
      <c r="D20" s="174" t="e">
        <f>#REF!</f>
        <v>#REF!</v>
      </c>
      <c r="E20" s="276" t="e">
        <f>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</f>
        <v>#REF!</v>
      </c>
      <c r="F20" s="209" t="e">
        <f>#REF!</f>
        <v>#REF!</v>
      </c>
      <c r="G20" s="177" t="e">
        <f t="shared" si="0"/>
        <v>#REF!</v>
      </c>
    </row>
    <row r="21" spans="1:7" ht="27.6">
      <c r="A21" s="223">
        <v>12</v>
      </c>
      <c r="B21" s="174" t="e">
        <f>#REF!</f>
        <v>#REF!</v>
      </c>
      <c r="C21" s="176" t="e">
        <f>#REF!</f>
        <v>#REF!</v>
      </c>
      <c r="D21" s="181" t="e">
        <f>#REF!</f>
        <v>#REF!</v>
      </c>
      <c r="E21" s="276" t="e">
        <f>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</f>
        <v>#REF!</v>
      </c>
      <c r="F21" s="209" t="e">
        <f>+'3P'!N52</f>
        <v>#REF!</v>
      </c>
      <c r="G21" s="177" t="e">
        <f t="shared" si="0"/>
        <v>#REF!</v>
      </c>
    </row>
    <row r="22" spans="1:7">
      <c r="A22" s="234"/>
      <c r="B22" s="174" t="e">
        <f>#REF!</f>
        <v>#REF!</v>
      </c>
      <c r="C22" s="235" t="s">
        <v>252</v>
      </c>
      <c r="D22" s="181" t="e">
        <f>#REF!</f>
        <v>#REF!</v>
      </c>
      <c r="E22" s="276" t="e">
        <f>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</f>
        <v>#REF!</v>
      </c>
      <c r="F22" s="236"/>
      <c r="G22" s="183" t="e">
        <f>SUM(G17:G21)</f>
        <v>#REF!</v>
      </c>
    </row>
    <row r="23" spans="1:7">
      <c r="A23" s="224"/>
      <c r="B23" s="174" t="e">
        <f>#REF!</f>
        <v>#REF!</v>
      </c>
      <c r="C23" s="213" t="e">
        <f>#REF!</f>
        <v>#REF!</v>
      </c>
      <c r="D23" s="181" t="e">
        <f>#REF!</f>
        <v>#REF!</v>
      </c>
      <c r="E23" s="276" t="e">
        <f>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</f>
        <v>#REF!</v>
      </c>
      <c r="F23" s="215"/>
      <c r="G23" s="218"/>
    </row>
    <row r="24" spans="1:7">
      <c r="A24" s="223">
        <v>13</v>
      </c>
      <c r="B24" s="174" t="e">
        <f>#REF!</f>
        <v>#REF!</v>
      </c>
      <c r="C24" s="176" t="e">
        <f>#REF!</f>
        <v>#REF!</v>
      </c>
      <c r="D24" s="181" t="e">
        <f>#REF!</f>
        <v>#REF!</v>
      </c>
      <c r="E24" s="276" t="e">
        <f>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</f>
        <v>#REF!</v>
      </c>
      <c r="F24" s="209" t="e">
        <f>+#REF!</f>
        <v>#REF!</v>
      </c>
      <c r="G24" s="177" t="e">
        <f t="shared" si="0"/>
        <v>#REF!</v>
      </c>
    </row>
    <row r="25" spans="1:7">
      <c r="A25" s="223">
        <v>14</v>
      </c>
      <c r="B25" s="174" t="e">
        <f>#REF!</f>
        <v>#REF!</v>
      </c>
      <c r="C25" s="176" t="e">
        <f>#REF!</f>
        <v>#REF!</v>
      </c>
      <c r="D25" s="181" t="e">
        <f>#REF!</f>
        <v>#REF!</v>
      </c>
      <c r="E25" s="276" t="e">
        <f>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</f>
        <v>#REF!</v>
      </c>
      <c r="F25" s="209" t="e">
        <f>+'320.1'!N51</f>
        <v>#REF!</v>
      </c>
      <c r="G25" s="177" t="e">
        <f t="shared" si="0"/>
        <v>#REF!</v>
      </c>
    </row>
    <row r="26" spans="1:7">
      <c r="A26" s="223">
        <v>15</v>
      </c>
      <c r="B26" s="174" t="e">
        <f>#REF!</f>
        <v>#REF!</v>
      </c>
      <c r="C26" s="176" t="e">
        <f>#REF!</f>
        <v>#REF!</v>
      </c>
      <c r="D26" s="181" t="e">
        <f>#REF!</f>
        <v>#REF!</v>
      </c>
      <c r="E26" s="276" t="e">
        <f>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</f>
        <v>#REF!</v>
      </c>
      <c r="F26" s="209" t="e">
        <f>+#REF!</f>
        <v>#REF!</v>
      </c>
      <c r="G26" s="177" t="e">
        <f t="shared" si="0"/>
        <v>#REF!</v>
      </c>
    </row>
    <row r="27" spans="1:7">
      <c r="A27" s="234"/>
      <c r="B27" s="174" t="e">
        <f>#REF!</f>
        <v>#REF!</v>
      </c>
      <c r="C27" s="235" t="s">
        <v>251</v>
      </c>
      <c r="D27" s="181" t="e">
        <f>#REF!</f>
        <v>#REF!</v>
      </c>
      <c r="E27" s="276" t="e">
        <f>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</f>
        <v>#REF!</v>
      </c>
      <c r="F27" s="236"/>
      <c r="G27" s="183" t="e">
        <f>SUM(G24:G26)</f>
        <v>#REF!</v>
      </c>
    </row>
    <row r="28" spans="1:7">
      <c r="A28" s="224"/>
      <c r="B28" s="174" t="e">
        <f>#REF!</f>
        <v>#REF!</v>
      </c>
      <c r="C28" s="213" t="s">
        <v>124</v>
      </c>
      <c r="D28" s="181" t="e">
        <f>#REF!</f>
        <v>#REF!</v>
      </c>
      <c r="E28" s="276" t="e">
        <f>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</f>
        <v>#REF!</v>
      </c>
      <c r="F28" s="215"/>
      <c r="G28" s="218"/>
    </row>
    <row r="29" spans="1:7">
      <c r="A29" s="225">
        <v>16</v>
      </c>
      <c r="B29" s="174" t="e">
        <f>#REF!</f>
        <v>#REF!</v>
      </c>
      <c r="C29" s="176" t="e">
        <f>#REF!</f>
        <v>#REF!</v>
      </c>
      <c r="D29" s="181" t="e">
        <f>#REF!</f>
        <v>#REF!</v>
      </c>
      <c r="E29" s="276" t="e">
        <f>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</f>
        <v>#REF!</v>
      </c>
      <c r="F29" s="210" t="e">
        <f>'500.1.1P'!N56</f>
        <v>#REF!</v>
      </c>
      <c r="G29" s="177" t="e">
        <f t="shared" si="0"/>
        <v>#REF!</v>
      </c>
    </row>
    <row r="30" spans="1:7">
      <c r="A30" s="225">
        <v>17</v>
      </c>
      <c r="B30" s="174" t="e">
        <f>#REF!</f>
        <v>#REF!</v>
      </c>
      <c r="C30" s="176" t="e">
        <f>#REF!</f>
        <v>#REF!</v>
      </c>
      <c r="D30" s="181" t="e">
        <f>#REF!</f>
        <v>#REF!</v>
      </c>
      <c r="E30" s="276" t="e">
        <f>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</f>
        <v>#REF!</v>
      </c>
      <c r="F30" s="210" t="e">
        <f>#REF!</f>
        <v>#REF!</v>
      </c>
      <c r="G30" s="177" t="e">
        <f t="shared" si="0"/>
        <v>#REF!</v>
      </c>
    </row>
    <row r="31" spans="1:7">
      <c r="A31" s="225">
        <v>19</v>
      </c>
      <c r="B31" s="174" t="e">
        <f>#REF!</f>
        <v>#REF!</v>
      </c>
      <c r="C31" s="176" t="e">
        <f>#REF!</f>
        <v>#REF!</v>
      </c>
      <c r="D31" s="181" t="e">
        <f>#REF!</f>
        <v>#REF!</v>
      </c>
      <c r="E31" s="276" t="e">
        <f>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</f>
        <v>#REF!</v>
      </c>
      <c r="F31" s="210" t="e">
        <f>#REF!</f>
        <v>#REF!</v>
      </c>
      <c r="G31" s="177" t="e">
        <f t="shared" si="0"/>
        <v>#REF!</v>
      </c>
    </row>
    <row r="32" spans="1:7">
      <c r="A32" s="225">
        <v>20</v>
      </c>
      <c r="B32" s="174" t="e">
        <f>#REF!</f>
        <v>#REF!</v>
      </c>
      <c r="C32" s="176" t="e">
        <f>#REF!</f>
        <v>#REF!</v>
      </c>
      <c r="D32" s="181" t="e">
        <f>#REF!</f>
        <v>#REF!</v>
      </c>
      <c r="E32" s="276" t="e">
        <f>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</f>
        <v>#REF!</v>
      </c>
      <c r="F32" s="210" t="e">
        <f>#REF!</f>
        <v>#REF!</v>
      </c>
      <c r="G32" s="177" t="e">
        <f t="shared" si="0"/>
        <v>#REF!</v>
      </c>
    </row>
    <row r="33" spans="1:7">
      <c r="A33" s="234"/>
      <c r="B33" s="174" t="e">
        <f>#REF!</f>
        <v>#REF!</v>
      </c>
      <c r="C33" s="235" t="s">
        <v>250</v>
      </c>
      <c r="D33" s="181" t="e">
        <f>#REF!</f>
        <v>#REF!</v>
      </c>
      <c r="E33" s="276" t="e">
        <f>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</f>
        <v>#REF!</v>
      </c>
      <c r="F33" s="236"/>
      <c r="G33" s="183" t="e">
        <f>SUM(G29:G32)</f>
        <v>#REF!</v>
      </c>
    </row>
    <row r="34" spans="1:7">
      <c r="A34" s="225"/>
      <c r="B34" s="174" t="e">
        <f>#REF!</f>
        <v>#REF!</v>
      </c>
      <c r="C34" s="213" t="s">
        <v>135</v>
      </c>
      <c r="D34" s="181" t="e">
        <f>#REF!</f>
        <v>#REF!</v>
      </c>
      <c r="E34" s="276" t="e">
        <f>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</f>
        <v>#REF!</v>
      </c>
      <c r="F34" s="220"/>
      <c r="G34" s="218"/>
    </row>
    <row r="35" spans="1:7">
      <c r="A35" s="225">
        <v>21</v>
      </c>
      <c r="B35" s="174" t="e">
        <f>#REF!</f>
        <v>#REF!</v>
      </c>
      <c r="C35" s="176" t="e">
        <f>#REF!</f>
        <v>#REF!</v>
      </c>
      <c r="D35" s="181" t="e">
        <f>#REF!</f>
        <v>#REF!</v>
      </c>
      <c r="E35" s="276" t="e">
        <f>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</f>
        <v>#REF!</v>
      </c>
      <c r="F35" s="210" t="e">
        <f>#REF!</f>
        <v>#REF!</v>
      </c>
      <c r="G35" s="177" t="e">
        <f t="shared" si="0"/>
        <v>#REF!</v>
      </c>
    </row>
    <row r="36" spans="1:7">
      <c r="A36" s="225">
        <v>22</v>
      </c>
      <c r="B36" s="174" t="e">
        <f>#REF!</f>
        <v>#REF!</v>
      </c>
      <c r="C36" s="176" t="e">
        <f>#REF!</f>
        <v>#REF!</v>
      </c>
      <c r="D36" s="181" t="e">
        <f>#REF!</f>
        <v>#REF!</v>
      </c>
      <c r="E36" s="276" t="e">
        <f>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</f>
        <v>#REF!</v>
      </c>
      <c r="F36" s="210" t="e">
        <f>#REF!</f>
        <v>#REF!</v>
      </c>
      <c r="G36" s="177" t="e">
        <f t="shared" si="0"/>
        <v>#REF!</v>
      </c>
    </row>
    <row r="37" spans="1:7">
      <c r="A37" s="225">
        <v>23</v>
      </c>
      <c r="B37" s="174" t="e">
        <f>#REF!</f>
        <v>#REF!</v>
      </c>
      <c r="C37" s="176" t="e">
        <f>#REF!</f>
        <v>#REF!</v>
      </c>
      <c r="D37" s="181" t="e">
        <f>#REF!</f>
        <v>#REF!</v>
      </c>
      <c r="E37" s="276" t="e">
        <f>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</f>
        <v>#REF!</v>
      </c>
      <c r="F37" s="210" t="e">
        <f>#REF!</f>
        <v>#REF!</v>
      </c>
      <c r="G37" s="177" t="e">
        <f t="shared" si="0"/>
        <v>#REF!</v>
      </c>
    </row>
    <row r="38" spans="1:7">
      <c r="A38" s="234"/>
      <c r="B38" s="174" t="e">
        <f>#REF!</f>
        <v>#REF!</v>
      </c>
      <c r="C38" s="235" t="s">
        <v>249</v>
      </c>
      <c r="D38" s="181" t="e">
        <f>#REF!</f>
        <v>#REF!</v>
      </c>
      <c r="E38" s="276" t="e">
        <f>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</f>
        <v>#REF!</v>
      </c>
      <c r="F38" s="236"/>
      <c r="G38" s="183" t="e">
        <f>SUM(G35:G37)</f>
        <v>#REF!</v>
      </c>
    </row>
    <row r="39" spans="1:7">
      <c r="A39" s="239"/>
      <c r="B39" s="174" t="e">
        <f>#REF!</f>
        <v>#REF!</v>
      </c>
      <c r="C39" s="240" t="s">
        <v>8</v>
      </c>
      <c r="D39" s="181" t="e">
        <f>#REF!</f>
        <v>#REF!</v>
      </c>
      <c r="E39" s="276" t="e">
        <f>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</f>
        <v>#REF!</v>
      </c>
      <c r="F39" s="241"/>
      <c r="G39" s="218"/>
    </row>
    <row r="40" spans="1:7">
      <c r="A40" s="223">
        <v>26</v>
      </c>
      <c r="B40" s="174" t="e">
        <f>#REF!</f>
        <v>#REF!</v>
      </c>
      <c r="C40" s="176" t="e">
        <f>#REF!</f>
        <v>#REF!</v>
      </c>
      <c r="D40" s="181" t="e">
        <f>#REF!</f>
        <v>#REF!</v>
      </c>
      <c r="E40" s="276" t="e">
        <f>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</f>
        <v>#REF!</v>
      </c>
      <c r="F40" s="209" t="e">
        <f>'10.1P'!N51</f>
        <v>#REF!</v>
      </c>
      <c r="G40" s="177" t="e">
        <f t="shared" si="0"/>
        <v>#REF!</v>
      </c>
    </row>
    <row r="41" spans="1:7">
      <c r="A41" s="234"/>
      <c r="B41" s="174" t="e">
        <f>#REF!</f>
        <v>#REF!</v>
      </c>
      <c r="C41" s="235" t="s">
        <v>248</v>
      </c>
      <c r="D41" s="181" t="e">
        <f>#REF!</f>
        <v>#REF!</v>
      </c>
      <c r="E41" s="276" t="e">
        <f>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</f>
        <v>#REF!</v>
      </c>
      <c r="F41" s="236"/>
      <c r="G41" s="183" t="e">
        <f>SUM(G40:G40)</f>
        <v>#REF!</v>
      </c>
    </row>
    <row r="42" spans="1:7">
      <c r="A42" s="224"/>
      <c r="B42" s="174" t="e">
        <f>#REF!</f>
        <v>#REF!</v>
      </c>
      <c r="C42" s="213" t="s">
        <v>136</v>
      </c>
      <c r="D42" s="181" t="e">
        <f>#REF!</f>
        <v>#REF!</v>
      </c>
      <c r="E42" s="276" t="e">
        <f>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</f>
        <v>#REF!</v>
      </c>
      <c r="F42" s="217"/>
      <c r="G42" s="218"/>
    </row>
    <row r="43" spans="1:7">
      <c r="A43" s="223">
        <v>27</v>
      </c>
      <c r="B43" s="174" t="e">
        <f>#REF!</f>
        <v>#REF!</v>
      </c>
      <c r="C43" s="176" t="e">
        <f>#REF!</f>
        <v>#REF!</v>
      </c>
      <c r="D43" s="181" t="e">
        <f>#REF!</f>
        <v>#REF!</v>
      </c>
      <c r="E43" s="276" t="e">
        <f>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</f>
        <v>#REF!</v>
      </c>
      <c r="F43" s="209" t="e">
        <f>#REF!</f>
        <v>#REF!</v>
      </c>
      <c r="G43" s="177" t="e">
        <f t="shared" si="0"/>
        <v>#REF!</v>
      </c>
    </row>
    <row r="44" spans="1:7">
      <c r="A44" s="237"/>
      <c r="B44" s="174" t="e">
        <f>#REF!</f>
        <v>#REF!</v>
      </c>
      <c r="C44" s="238" t="s">
        <v>247</v>
      </c>
      <c r="D44" s="181" t="e">
        <f>#REF!</f>
        <v>#REF!</v>
      </c>
      <c r="E44" s="276" t="e">
        <f>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</f>
        <v>#REF!</v>
      </c>
      <c r="F44" s="236"/>
      <c r="G44" s="183" t="e">
        <f>SUM(G43)</f>
        <v>#REF!</v>
      </c>
    </row>
    <row r="45" spans="1:7">
      <c r="A45" s="224"/>
      <c r="B45" s="174" t="e">
        <f>#REF!</f>
        <v>#REF!</v>
      </c>
      <c r="C45" s="213" t="s">
        <v>137</v>
      </c>
      <c r="D45" s="181" t="e">
        <f>#REF!</f>
        <v>#REF!</v>
      </c>
      <c r="E45" s="276" t="e">
        <f>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</f>
        <v>#REF!</v>
      </c>
      <c r="F45" s="217"/>
      <c r="G45" s="218"/>
    </row>
    <row r="46" spans="1:7">
      <c r="A46" s="223">
        <v>28</v>
      </c>
      <c r="B46" s="174" t="e">
        <f>#REF!</f>
        <v>#REF!</v>
      </c>
      <c r="C46" s="176" t="e">
        <f>#REF!</f>
        <v>#REF!</v>
      </c>
      <c r="D46" s="181" t="e">
        <f>#REF!</f>
        <v>#REF!</v>
      </c>
      <c r="E46" s="276" t="e">
        <f>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</f>
        <v>#REF!</v>
      </c>
      <c r="F46" s="209" t="e">
        <f>#REF!</f>
        <v>#REF!</v>
      </c>
      <c r="G46" s="177" t="e">
        <f t="shared" si="0"/>
        <v>#REF!</v>
      </c>
    </row>
    <row r="47" spans="1:7">
      <c r="A47" s="223">
        <v>29</v>
      </c>
      <c r="B47" s="174" t="e">
        <f>#REF!</f>
        <v>#REF!</v>
      </c>
      <c r="C47" s="176" t="e">
        <f>#REF!</f>
        <v>#REF!</v>
      </c>
      <c r="D47" s="181" t="e">
        <f>#REF!</f>
        <v>#REF!</v>
      </c>
      <c r="E47" s="276" t="e">
        <f>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</f>
        <v>#REF!</v>
      </c>
      <c r="F47" s="209" t="e">
        <f>'673.1.2'!N44</f>
        <v>#REF!</v>
      </c>
      <c r="G47" s="177" t="e">
        <f t="shared" si="0"/>
        <v>#REF!</v>
      </c>
    </row>
    <row r="48" spans="1:7">
      <c r="A48" s="223">
        <v>30</v>
      </c>
      <c r="B48" s="174" t="e">
        <f>#REF!</f>
        <v>#REF!</v>
      </c>
      <c r="C48" s="176" t="e">
        <f>#REF!</f>
        <v>#REF!</v>
      </c>
      <c r="D48" s="181" t="e">
        <f>#REF!</f>
        <v>#REF!</v>
      </c>
      <c r="E48" s="276" t="e">
        <f>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</f>
        <v>#REF!</v>
      </c>
      <c r="F48" s="209" t="e">
        <f>#REF!</f>
        <v>#REF!</v>
      </c>
      <c r="G48" s="177" t="e">
        <f t="shared" si="0"/>
        <v>#REF!</v>
      </c>
    </row>
    <row r="49" spans="1:7">
      <c r="A49" s="237"/>
      <c r="B49" s="174" t="e">
        <f>#REF!</f>
        <v>#REF!</v>
      </c>
      <c r="C49" s="238" t="s">
        <v>246</v>
      </c>
      <c r="D49" s="181" t="e">
        <f>#REF!</f>
        <v>#REF!</v>
      </c>
      <c r="E49" s="276" t="e">
        <f>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</f>
        <v>#REF!</v>
      </c>
      <c r="F49" s="236"/>
      <c r="G49" s="183" t="e">
        <f>SUM(G46:G48)</f>
        <v>#REF!</v>
      </c>
    </row>
    <row r="50" spans="1:7">
      <c r="A50" s="224"/>
      <c r="B50" s="174" t="e">
        <f>#REF!</f>
        <v>#REF!</v>
      </c>
      <c r="C50" s="213" t="s">
        <v>140</v>
      </c>
      <c r="D50" s="181" t="e">
        <f>#REF!</f>
        <v>#REF!</v>
      </c>
      <c r="E50" s="276" t="e">
        <f>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</f>
        <v>#REF!</v>
      </c>
      <c r="F50" s="217"/>
      <c r="G50" s="218"/>
    </row>
    <row r="51" spans="1:7">
      <c r="A51" s="223">
        <v>31</v>
      </c>
      <c r="B51" s="174" t="e">
        <f>#REF!</f>
        <v>#REF!</v>
      </c>
      <c r="C51" s="176" t="e">
        <f>#REF!</f>
        <v>#REF!</v>
      </c>
      <c r="D51" s="181" t="e">
        <f>#REF!</f>
        <v>#REF!</v>
      </c>
      <c r="E51" s="276" t="e">
        <f>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</f>
        <v>#REF!</v>
      </c>
      <c r="F51" s="209" t="e">
        <f>#REF!</f>
        <v>#REF!</v>
      </c>
      <c r="G51" s="177" t="e">
        <f t="shared" si="0"/>
        <v>#REF!</v>
      </c>
    </row>
    <row r="52" spans="1:7">
      <c r="A52" s="223">
        <v>32</v>
      </c>
      <c r="B52" s="174" t="e">
        <f>#REF!</f>
        <v>#REF!</v>
      </c>
      <c r="C52" s="176" t="e">
        <f>#REF!</f>
        <v>#REF!</v>
      </c>
      <c r="D52" s="181" t="e">
        <f>#REF!</f>
        <v>#REF!</v>
      </c>
      <c r="E52" s="276" t="e">
        <f>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</f>
        <v>#REF!</v>
      </c>
      <c r="F52" s="209" t="e">
        <f>#REF!</f>
        <v>#REF!</v>
      </c>
      <c r="G52" s="177" t="e">
        <f t="shared" si="0"/>
        <v>#REF!</v>
      </c>
    </row>
    <row r="53" spans="1:7">
      <c r="A53" s="223">
        <v>33</v>
      </c>
      <c r="B53" s="174" t="e">
        <f>#REF!</f>
        <v>#REF!</v>
      </c>
      <c r="C53" s="176" t="e">
        <f>#REF!</f>
        <v>#REF!</v>
      </c>
      <c r="D53" s="181" t="e">
        <f>#REF!</f>
        <v>#REF!</v>
      </c>
      <c r="E53" s="276" t="e">
        <f>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</f>
        <v>#REF!</v>
      </c>
      <c r="F53" s="209" t="e">
        <f>#REF!</f>
        <v>#REF!</v>
      </c>
      <c r="G53" s="177" t="e">
        <f t="shared" si="0"/>
        <v>#REF!</v>
      </c>
    </row>
    <row r="54" spans="1:7">
      <c r="A54" s="223">
        <v>34</v>
      </c>
      <c r="B54" s="174" t="e">
        <f>#REF!</f>
        <v>#REF!</v>
      </c>
      <c r="C54" s="176" t="e">
        <f>#REF!</f>
        <v>#REF!</v>
      </c>
      <c r="D54" s="181" t="e">
        <f>#REF!</f>
        <v>#REF!</v>
      </c>
      <c r="E54" s="276" t="e">
        <f>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</f>
        <v>#REF!</v>
      </c>
      <c r="F54" s="209" t="e">
        <f>#REF!</f>
        <v>#REF!</v>
      </c>
      <c r="G54" s="177" t="e">
        <f t="shared" si="0"/>
        <v>#REF!</v>
      </c>
    </row>
    <row r="55" spans="1:7">
      <c r="A55" s="223">
        <v>35</v>
      </c>
      <c r="B55" s="174" t="e">
        <f>#REF!</f>
        <v>#REF!</v>
      </c>
      <c r="C55" s="176" t="e">
        <f>#REF!</f>
        <v>#REF!</v>
      </c>
      <c r="D55" s="181" t="e">
        <f>#REF!</f>
        <v>#REF!</v>
      </c>
      <c r="E55" s="276" t="e">
        <f>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</f>
        <v>#REF!</v>
      </c>
      <c r="F55" s="209" t="e">
        <f>#REF!</f>
        <v>#REF!</v>
      </c>
      <c r="G55" s="177" t="e">
        <f t="shared" si="0"/>
        <v>#REF!</v>
      </c>
    </row>
    <row r="56" spans="1:7">
      <c r="A56" s="223">
        <v>36</v>
      </c>
      <c r="B56" s="174" t="e">
        <f>#REF!</f>
        <v>#REF!</v>
      </c>
      <c r="C56" s="176" t="e">
        <f>#REF!</f>
        <v>#REF!</v>
      </c>
      <c r="D56" s="181" t="e">
        <f>#REF!</f>
        <v>#REF!</v>
      </c>
      <c r="E56" s="276" t="e">
        <f>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</f>
        <v>#REF!</v>
      </c>
      <c r="F56" s="209" t="e">
        <f>#REF!</f>
        <v>#REF!</v>
      </c>
      <c r="G56" s="177" t="e">
        <f t="shared" si="0"/>
        <v>#REF!</v>
      </c>
    </row>
    <row r="57" spans="1:7">
      <c r="A57" s="223">
        <v>37</v>
      </c>
      <c r="B57" s="174" t="e">
        <f>#REF!</f>
        <v>#REF!</v>
      </c>
      <c r="C57" s="176" t="e">
        <f>#REF!</f>
        <v>#REF!</v>
      </c>
      <c r="D57" s="181" t="e">
        <f>#REF!</f>
        <v>#REF!</v>
      </c>
      <c r="E57" s="276" t="e">
        <f>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</f>
        <v>#REF!</v>
      </c>
      <c r="F57" s="209" t="e">
        <f>'19P'!N46</f>
        <v>#REF!</v>
      </c>
      <c r="G57" s="177" t="e">
        <f t="shared" si="0"/>
        <v>#REF!</v>
      </c>
    </row>
    <row r="58" spans="1:7">
      <c r="A58" s="223">
        <v>38</v>
      </c>
      <c r="B58" s="174" t="e">
        <f>#REF!</f>
        <v>#REF!</v>
      </c>
      <c r="C58" s="176" t="e">
        <f>#REF!</f>
        <v>#REF!</v>
      </c>
      <c r="D58" s="181" t="e">
        <f>#REF!</f>
        <v>#REF!</v>
      </c>
      <c r="E58" s="276" t="e">
        <f>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</f>
        <v>#REF!</v>
      </c>
      <c r="F58" s="209" t="e">
        <f>#REF!</f>
        <v>#REF!</v>
      </c>
      <c r="G58" s="177" t="e">
        <f t="shared" si="0"/>
        <v>#REF!</v>
      </c>
    </row>
    <row r="59" spans="1:7">
      <c r="A59" s="223">
        <v>39</v>
      </c>
      <c r="B59" s="174" t="e">
        <f>#REF!</f>
        <v>#REF!</v>
      </c>
      <c r="C59" s="176" t="e">
        <f>#REF!</f>
        <v>#REF!</v>
      </c>
      <c r="D59" s="181" t="e">
        <f>#REF!</f>
        <v>#REF!</v>
      </c>
      <c r="E59" s="276" t="e">
        <f>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</f>
        <v>#REF!</v>
      </c>
      <c r="F59" s="209" t="e">
        <f>'21P'!N46</f>
        <v>#REF!</v>
      </c>
      <c r="G59" s="177" t="e">
        <f t="shared" si="0"/>
        <v>#REF!</v>
      </c>
    </row>
    <row r="60" spans="1:7">
      <c r="A60" s="223">
        <v>40</v>
      </c>
      <c r="B60" s="174" t="e">
        <f>#REF!</f>
        <v>#REF!</v>
      </c>
      <c r="C60" s="176" t="e">
        <f>#REF!</f>
        <v>#REF!</v>
      </c>
      <c r="D60" s="181" t="e">
        <f>#REF!</f>
        <v>#REF!</v>
      </c>
      <c r="E60" s="276" t="e">
        <f>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</f>
        <v>#REF!</v>
      </c>
      <c r="F60" s="209" t="e">
        <f>'22P'!N46</f>
        <v>#REF!</v>
      </c>
      <c r="G60" s="177" t="e">
        <f t="shared" si="0"/>
        <v>#REF!</v>
      </c>
    </row>
    <row r="61" spans="1:7">
      <c r="A61" s="223">
        <v>41</v>
      </c>
      <c r="B61" s="174" t="e">
        <f>#REF!</f>
        <v>#REF!</v>
      </c>
      <c r="C61" s="176" t="e">
        <f>#REF!</f>
        <v>#REF!</v>
      </c>
      <c r="D61" s="181" t="e">
        <f>#REF!</f>
        <v>#REF!</v>
      </c>
      <c r="E61" s="276" t="e">
        <f>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</f>
        <v>#REF!</v>
      </c>
      <c r="F61" s="209" t="e">
        <f>'23P'!N46</f>
        <v>#REF!</v>
      </c>
      <c r="G61" s="177" t="e">
        <f t="shared" si="0"/>
        <v>#REF!</v>
      </c>
    </row>
    <row r="62" spans="1:7">
      <c r="A62" s="254">
        <v>42</v>
      </c>
      <c r="B62" s="181" t="e">
        <f>#REF!</f>
        <v>#REF!</v>
      </c>
      <c r="C62" s="176" t="e">
        <f>#REF!</f>
        <v>#REF!</v>
      </c>
      <c r="D62" s="181" t="e">
        <f>#REF!</f>
        <v>#REF!</v>
      </c>
      <c r="E62" s="276" t="e">
        <f>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</f>
        <v>#REF!</v>
      </c>
      <c r="F62" s="255" t="e">
        <f>#REF!</f>
        <v>#REF!</v>
      </c>
      <c r="G62" s="256" t="e">
        <f t="shared" si="0"/>
        <v>#REF!</v>
      </c>
    </row>
    <row r="63" spans="1:7">
      <c r="A63" s="254">
        <v>43</v>
      </c>
      <c r="B63" s="181" t="e">
        <f>#REF!</f>
        <v>#REF!</v>
      </c>
      <c r="C63" s="176" t="e">
        <f>#REF!</f>
        <v>#REF!</v>
      </c>
      <c r="D63" s="181" t="e">
        <f>#REF!</f>
        <v>#REF!</v>
      </c>
      <c r="E63" s="276" t="e">
        <f>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</f>
        <v>#REF!</v>
      </c>
      <c r="F63" s="255" t="e">
        <f>#REF!</f>
        <v>#REF!</v>
      </c>
      <c r="G63" s="256" t="e">
        <f t="shared" si="0"/>
        <v>#REF!</v>
      </c>
    </row>
    <row r="64" spans="1:7">
      <c r="A64" s="254">
        <v>44</v>
      </c>
      <c r="B64" s="181" t="e">
        <f>#REF!</f>
        <v>#REF!</v>
      </c>
      <c r="C64" s="176" t="e">
        <f>#REF!</f>
        <v>#REF!</v>
      </c>
      <c r="D64" s="181" t="e">
        <f>#REF!</f>
        <v>#REF!</v>
      </c>
      <c r="E64" s="276" t="e">
        <f>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</f>
        <v>#REF!</v>
      </c>
      <c r="F64" s="255" t="e">
        <f>#REF!</f>
        <v>#REF!</v>
      </c>
      <c r="G64" s="256" t="e">
        <f t="shared" si="0"/>
        <v>#REF!</v>
      </c>
    </row>
    <row r="65" spans="1:7">
      <c r="A65" s="254">
        <v>45</v>
      </c>
      <c r="B65" s="181" t="e">
        <f>#REF!</f>
        <v>#REF!</v>
      </c>
      <c r="C65" s="176" t="e">
        <f>#REF!</f>
        <v>#REF!</v>
      </c>
      <c r="D65" s="181" t="e">
        <f>#REF!</f>
        <v>#REF!</v>
      </c>
      <c r="E65" s="276" t="e">
        <f>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</f>
        <v>#REF!</v>
      </c>
      <c r="F65" s="255" t="e">
        <f>'27P'!N47</f>
        <v>#REF!</v>
      </c>
      <c r="G65" s="256" t="e">
        <f t="shared" si="0"/>
        <v>#REF!</v>
      </c>
    </row>
    <row r="66" spans="1:7">
      <c r="A66" s="254">
        <v>46</v>
      </c>
      <c r="B66" s="181" t="e">
        <f>#REF!</f>
        <v>#REF!</v>
      </c>
      <c r="C66" s="176" t="e">
        <f>#REF!</f>
        <v>#REF!</v>
      </c>
      <c r="D66" s="181" t="e">
        <f>#REF!</f>
        <v>#REF!</v>
      </c>
      <c r="E66" s="276" t="e">
        <f>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</f>
        <v>#REF!</v>
      </c>
      <c r="F66" s="255" t="e">
        <f>#REF!</f>
        <v>#REF!</v>
      </c>
      <c r="G66" s="256" t="e">
        <f t="shared" si="0"/>
        <v>#REF!</v>
      </c>
    </row>
    <row r="67" spans="1:7">
      <c r="A67" s="254">
        <v>47</v>
      </c>
      <c r="B67" s="181" t="e">
        <f>#REF!</f>
        <v>#REF!</v>
      </c>
      <c r="C67" s="176" t="e">
        <f>#REF!</f>
        <v>#REF!</v>
      </c>
      <c r="D67" s="181" t="e">
        <f>#REF!</f>
        <v>#REF!</v>
      </c>
      <c r="E67" s="276" t="e">
        <f>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</f>
        <v>#REF!</v>
      </c>
      <c r="F67" s="255" t="e">
        <f>'29P'!N47</f>
        <v>#REF!</v>
      </c>
      <c r="G67" s="256" t="e">
        <f t="shared" si="0"/>
        <v>#REF!</v>
      </c>
    </row>
    <row r="68" spans="1:7">
      <c r="A68" s="254">
        <v>48</v>
      </c>
      <c r="B68" s="181" t="e">
        <f>#REF!</f>
        <v>#REF!</v>
      </c>
      <c r="C68" s="176" t="e">
        <f>#REF!</f>
        <v>#REF!</v>
      </c>
      <c r="D68" s="181" t="e">
        <f>#REF!</f>
        <v>#REF!</v>
      </c>
      <c r="E68" s="276" t="e">
        <f>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</f>
        <v>#REF!</v>
      </c>
      <c r="F68" s="255" t="e">
        <f>'30P'!N47</f>
        <v>#REF!</v>
      </c>
      <c r="G68" s="256" t="e">
        <f t="shared" si="0"/>
        <v>#REF!</v>
      </c>
    </row>
    <row r="69" spans="1:7">
      <c r="A69" s="254">
        <v>49</v>
      </c>
      <c r="B69" s="181" t="e">
        <f>#REF!</f>
        <v>#REF!</v>
      </c>
      <c r="C69" s="176" t="e">
        <f>#REF!</f>
        <v>#REF!</v>
      </c>
      <c r="D69" s="181" t="e">
        <f>#REF!</f>
        <v>#REF!</v>
      </c>
      <c r="E69" s="276" t="e">
        <f>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</f>
        <v>#REF!</v>
      </c>
      <c r="F69" s="255" t="e">
        <f>'31P'!N47</f>
        <v>#REF!</v>
      </c>
      <c r="G69" s="256" t="e">
        <f t="shared" si="0"/>
        <v>#REF!</v>
      </c>
    </row>
    <row r="70" spans="1:7">
      <c r="A70" s="237"/>
      <c r="B70" s="174" t="e">
        <f>#REF!</f>
        <v>#REF!</v>
      </c>
      <c r="C70" s="238" t="s">
        <v>245</v>
      </c>
      <c r="D70" s="181" t="e">
        <f>#REF!</f>
        <v>#REF!</v>
      </c>
      <c r="E70" s="276" t="e">
        <f>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</f>
        <v>#REF!</v>
      </c>
      <c r="F70" s="236"/>
      <c r="G70" s="183" t="e">
        <f>SUM(G51:G69)</f>
        <v>#REF!</v>
      </c>
    </row>
    <row r="71" spans="1:7">
      <c r="A71" s="224"/>
      <c r="B71" s="174" t="e">
        <f>#REF!</f>
        <v>#REF!</v>
      </c>
      <c r="C71" s="221" t="s">
        <v>196</v>
      </c>
      <c r="D71" s="181" t="e">
        <f>#REF!</f>
        <v>#REF!</v>
      </c>
      <c r="E71" s="276" t="e">
        <f>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</f>
        <v>#REF!</v>
      </c>
      <c r="F71" s="217"/>
      <c r="G71" s="218"/>
    </row>
    <row r="72" spans="1:7">
      <c r="A72" s="223">
        <v>50</v>
      </c>
      <c r="B72" s="174" t="e">
        <f>#REF!</f>
        <v>#REF!</v>
      </c>
      <c r="C72" s="176" t="e">
        <f>#REF!</f>
        <v>#REF!</v>
      </c>
      <c r="D72" s="181" t="e">
        <f>#REF!</f>
        <v>#REF!</v>
      </c>
      <c r="E72" s="276" t="e">
        <f>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</f>
        <v>#REF!</v>
      </c>
      <c r="F72" s="209" t="e">
        <f>#REF!</f>
        <v>#REF!</v>
      </c>
      <c r="G72" s="177" t="e">
        <f t="shared" si="0"/>
        <v>#REF!</v>
      </c>
    </row>
    <row r="73" spans="1:7">
      <c r="A73" s="223">
        <v>51</v>
      </c>
      <c r="B73" s="174" t="e">
        <f>#REF!</f>
        <v>#REF!</v>
      </c>
      <c r="C73" s="176" t="e">
        <f>#REF!</f>
        <v>#REF!</v>
      </c>
      <c r="D73" s="181" t="e">
        <f>#REF!</f>
        <v>#REF!</v>
      </c>
      <c r="E73" s="276" t="e">
        <f>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</f>
        <v>#REF!</v>
      </c>
      <c r="F73" s="209" t="e">
        <f>#REF!</f>
        <v>#REF!</v>
      </c>
      <c r="G73" s="177" t="e">
        <f t="shared" si="0"/>
        <v>#REF!</v>
      </c>
    </row>
    <row r="74" spans="1:7">
      <c r="A74" s="223">
        <v>52</v>
      </c>
      <c r="B74" s="174" t="e">
        <f>#REF!</f>
        <v>#REF!</v>
      </c>
      <c r="C74" s="176" t="e">
        <f>#REF!</f>
        <v>#REF!</v>
      </c>
      <c r="D74" s="181" t="e">
        <f>#REF!</f>
        <v>#REF!</v>
      </c>
      <c r="E74" s="276" t="e">
        <f>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</f>
        <v>#REF!</v>
      </c>
      <c r="F74" s="209" t="e">
        <f>#REF!</f>
        <v>#REF!</v>
      </c>
      <c r="G74" s="177" t="e">
        <f t="shared" si="0"/>
        <v>#REF!</v>
      </c>
    </row>
    <row r="75" spans="1:7">
      <c r="A75" s="223">
        <v>53</v>
      </c>
      <c r="B75" s="174" t="e">
        <f>#REF!</f>
        <v>#REF!</v>
      </c>
      <c r="C75" s="176" t="e">
        <f>#REF!</f>
        <v>#REF!</v>
      </c>
      <c r="D75" s="181" t="e">
        <f>#REF!</f>
        <v>#REF!</v>
      </c>
      <c r="E75" s="276" t="e">
        <f>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</f>
        <v>#REF!</v>
      </c>
      <c r="F75" s="209" t="e">
        <f>#REF!</f>
        <v>#REF!</v>
      </c>
      <c r="G75" s="177" t="e">
        <f t="shared" si="0"/>
        <v>#REF!</v>
      </c>
    </row>
    <row r="76" spans="1:7">
      <c r="A76" s="223">
        <v>54</v>
      </c>
      <c r="B76" s="174" t="e">
        <f>#REF!</f>
        <v>#REF!</v>
      </c>
      <c r="C76" s="176" t="e">
        <f>#REF!</f>
        <v>#REF!</v>
      </c>
      <c r="D76" s="181" t="e">
        <f>#REF!</f>
        <v>#REF!</v>
      </c>
      <c r="E76" s="276" t="e">
        <f>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</f>
        <v>#REF!</v>
      </c>
      <c r="F76" s="209" t="e">
        <f>#REF!</f>
        <v>#REF!</v>
      </c>
      <c r="G76" s="177" t="e">
        <f t="shared" si="0"/>
        <v>#REF!</v>
      </c>
    </row>
    <row r="77" spans="1:7">
      <c r="A77" s="223">
        <v>55</v>
      </c>
      <c r="B77" s="174" t="e">
        <f>#REF!</f>
        <v>#REF!</v>
      </c>
      <c r="C77" s="176" t="e">
        <f>#REF!</f>
        <v>#REF!</v>
      </c>
      <c r="D77" s="181" t="e">
        <f>#REF!</f>
        <v>#REF!</v>
      </c>
      <c r="E77" s="276" t="e">
        <f>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</f>
        <v>#REF!</v>
      </c>
      <c r="F77" s="209" t="e">
        <f>#REF!</f>
        <v>#REF!</v>
      </c>
      <c r="G77" s="177" t="e">
        <f t="shared" si="0"/>
        <v>#REF!</v>
      </c>
    </row>
    <row r="78" spans="1:7">
      <c r="A78" s="223">
        <v>56</v>
      </c>
      <c r="B78" s="174" t="e">
        <f>#REF!</f>
        <v>#REF!</v>
      </c>
      <c r="C78" s="176" t="e">
        <f>#REF!</f>
        <v>#REF!</v>
      </c>
      <c r="D78" s="181" t="e">
        <f>#REF!</f>
        <v>#REF!</v>
      </c>
      <c r="E78" s="276" t="e">
        <f>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</f>
        <v>#REF!</v>
      </c>
      <c r="F78" s="209" t="e">
        <f>#REF!</f>
        <v>#REF!</v>
      </c>
      <c r="G78" s="177" t="e">
        <f t="shared" si="0"/>
        <v>#REF!</v>
      </c>
    </row>
    <row r="79" spans="1:7">
      <c r="A79" s="237"/>
      <c r="B79" s="174" t="e">
        <f>#REF!</f>
        <v>#REF!</v>
      </c>
      <c r="C79" s="238" t="s">
        <v>244</v>
      </c>
      <c r="D79" s="181" t="e">
        <f>#REF!</f>
        <v>#REF!</v>
      </c>
      <c r="E79" s="276" t="e">
        <f>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</f>
        <v>#REF!</v>
      </c>
      <c r="F79" s="236"/>
      <c r="G79" s="183" t="e">
        <f>SUM(G72:G78)</f>
        <v>#REF!</v>
      </c>
    </row>
    <row r="80" spans="1:7">
      <c r="A80" s="224"/>
      <c r="B80" s="174" t="e">
        <f>#REF!</f>
        <v>#REF!</v>
      </c>
      <c r="C80" s="221" t="s">
        <v>197</v>
      </c>
      <c r="D80" s="181" t="e">
        <f>#REF!</f>
        <v>#REF!</v>
      </c>
      <c r="E80" s="276" t="e">
        <f>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</f>
        <v>#REF!</v>
      </c>
      <c r="F80" s="217"/>
      <c r="G80" s="218"/>
    </row>
    <row r="81" spans="1:7">
      <c r="A81" s="224"/>
      <c r="B81" s="174" t="e">
        <f>#REF!</f>
        <v>#REF!</v>
      </c>
      <c r="C81" s="222" t="s">
        <v>198</v>
      </c>
      <c r="D81" s="181" t="e">
        <f>#REF!</f>
        <v>#REF!</v>
      </c>
      <c r="E81" s="276" t="e">
        <f>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</f>
        <v>#REF!</v>
      </c>
      <c r="F81" s="217"/>
      <c r="G81" s="218"/>
    </row>
    <row r="82" spans="1:7">
      <c r="A82" s="223">
        <v>57</v>
      </c>
      <c r="B82" s="174" t="e">
        <f>#REF!</f>
        <v>#REF!</v>
      </c>
      <c r="C82" s="176" t="e">
        <f>#REF!</f>
        <v>#REF!</v>
      </c>
      <c r="D82" s="181" t="e">
        <f>#REF!</f>
        <v>#REF!</v>
      </c>
      <c r="E82" s="276" t="e">
        <f>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</f>
        <v>#REF!</v>
      </c>
      <c r="F82" s="209" t="e">
        <f>#REF!</f>
        <v>#REF!</v>
      </c>
      <c r="G82" s="177" t="e">
        <f t="shared" ref="G82:G100" si="1">ROUND(E82*F82,0)</f>
        <v>#REF!</v>
      </c>
    </row>
    <row r="83" spans="1:7">
      <c r="A83" s="223">
        <v>58</v>
      </c>
      <c r="B83" s="174" t="e">
        <f>#REF!</f>
        <v>#REF!</v>
      </c>
      <c r="C83" s="176" t="e">
        <f>#REF!</f>
        <v>#REF!</v>
      </c>
      <c r="D83" s="181" t="e">
        <f>#REF!</f>
        <v>#REF!</v>
      </c>
      <c r="E83" s="276" t="e">
        <f>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</f>
        <v>#REF!</v>
      </c>
      <c r="F83" s="209" t="e">
        <f>#REF!</f>
        <v>#REF!</v>
      </c>
      <c r="G83" s="177" t="e">
        <f t="shared" si="1"/>
        <v>#REF!</v>
      </c>
    </row>
    <row r="84" spans="1:7">
      <c r="A84" s="223">
        <v>59</v>
      </c>
      <c r="B84" s="174" t="e">
        <f>#REF!</f>
        <v>#REF!</v>
      </c>
      <c r="C84" s="176" t="e">
        <f>#REF!</f>
        <v>#REF!</v>
      </c>
      <c r="D84" s="181" t="e">
        <f>#REF!</f>
        <v>#REF!</v>
      </c>
      <c r="E84" s="276" t="e">
        <f>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</f>
        <v>#REF!</v>
      </c>
      <c r="F84" s="209" t="e">
        <f>#REF!</f>
        <v>#REF!</v>
      </c>
      <c r="G84" s="177" t="e">
        <f t="shared" si="1"/>
        <v>#REF!</v>
      </c>
    </row>
    <row r="85" spans="1:7">
      <c r="A85" s="223">
        <v>60</v>
      </c>
      <c r="B85" s="174" t="e">
        <f>#REF!</f>
        <v>#REF!</v>
      </c>
      <c r="C85" s="176" t="e">
        <f>#REF!</f>
        <v>#REF!</v>
      </c>
      <c r="D85" s="181" t="e">
        <f>#REF!</f>
        <v>#REF!</v>
      </c>
      <c r="E85" s="276" t="e">
        <f>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</f>
        <v>#REF!</v>
      </c>
      <c r="F85" s="209" t="e">
        <f>#REF!</f>
        <v>#REF!</v>
      </c>
      <c r="G85" s="177" t="e">
        <f t="shared" si="1"/>
        <v>#REF!</v>
      </c>
    </row>
    <row r="86" spans="1:7">
      <c r="A86" s="223">
        <v>61</v>
      </c>
      <c r="B86" s="174" t="e">
        <f>#REF!</f>
        <v>#REF!</v>
      </c>
      <c r="C86" s="176" t="e">
        <f>#REF!</f>
        <v>#REF!</v>
      </c>
      <c r="D86" s="181" t="e">
        <f>#REF!</f>
        <v>#REF!</v>
      </c>
      <c r="E86" s="276" t="e">
        <f>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</f>
        <v>#REF!</v>
      </c>
      <c r="F86" s="209" t="e">
        <f>#REF!</f>
        <v>#REF!</v>
      </c>
      <c r="G86" s="177" t="e">
        <f t="shared" si="1"/>
        <v>#REF!</v>
      </c>
    </row>
    <row r="87" spans="1:7">
      <c r="A87" s="223">
        <v>62</v>
      </c>
      <c r="B87" s="174" t="e">
        <f>#REF!</f>
        <v>#REF!</v>
      </c>
      <c r="C87" s="176" t="e">
        <f>#REF!</f>
        <v>#REF!</v>
      </c>
      <c r="D87" s="181" t="e">
        <f>#REF!</f>
        <v>#REF!</v>
      </c>
      <c r="E87" s="276" t="e">
        <f>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</f>
        <v>#REF!</v>
      </c>
      <c r="F87" s="209" t="e">
        <f>#REF!</f>
        <v>#REF!</v>
      </c>
      <c r="G87" s="177" t="e">
        <f t="shared" si="1"/>
        <v>#REF!</v>
      </c>
    </row>
    <row r="88" spans="1:7">
      <c r="A88" s="223">
        <v>63</v>
      </c>
      <c r="B88" s="174" t="e">
        <f>#REF!</f>
        <v>#REF!</v>
      </c>
      <c r="C88" s="176" t="e">
        <f>#REF!</f>
        <v>#REF!</v>
      </c>
      <c r="D88" s="181" t="e">
        <f>#REF!</f>
        <v>#REF!</v>
      </c>
      <c r="E88" s="276" t="e">
        <f>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</f>
        <v>#REF!</v>
      </c>
      <c r="F88" s="209" t="e">
        <f>#REF!</f>
        <v>#REF!</v>
      </c>
      <c r="G88" s="177" t="e">
        <f t="shared" si="1"/>
        <v>#REF!</v>
      </c>
    </row>
    <row r="89" spans="1:7">
      <c r="A89" s="223">
        <v>64</v>
      </c>
      <c r="B89" s="174" t="e">
        <f>#REF!</f>
        <v>#REF!</v>
      </c>
      <c r="C89" s="176" t="e">
        <f>#REF!</f>
        <v>#REF!</v>
      </c>
      <c r="D89" s="181" t="e">
        <f>#REF!</f>
        <v>#REF!</v>
      </c>
      <c r="E89" s="276" t="e">
        <f>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</f>
        <v>#REF!</v>
      </c>
      <c r="F89" s="209" t="e">
        <f>#REF!</f>
        <v>#REF!</v>
      </c>
      <c r="G89" s="177" t="e">
        <f t="shared" si="1"/>
        <v>#REF!</v>
      </c>
    </row>
    <row r="90" spans="1:7">
      <c r="A90" s="237"/>
      <c r="B90" s="174" t="e">
        <f>#REF!</f>
        <v>#REF!</v>
      </c>
      <c r="C90" s="238" t="s">
        <v>243</v>
      </c>
      <c r="D90" s="181" t="e">
        <f>#REF!</f>
        <v>#REF!</v>
      </c>
      <c r="E90" s="276" t="e">
        <f>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</f>
        <v>#REF!</v>
      </c>
      <c r="F90" s="236"/>
      <c r="G90" s="183" t="e">
        <f>SUM(G82:G89)</f>
        <v>#REF!</v>
      </c>
    </row>
    <row r="91" spans="1:7">
      <c r="A91" s="223"/>
      <c r="B91" s="174" t="e">
        <f>#REF!</f>
        <v>#REF!</v>
      </c>
      <c r="C91" s="222" t="s">
        <v>213</v>
      </c>
      <c r="D91" s="181" t="e">
        <f>#REF!</f>
        <v>#REF!</v>
      </c>
      <c r="E91" s="276" t="e">
        <f>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</f>
        <v>#REF!</v>
      </c>
      <c r="F91" s="217"/>
      <c r="G91" s="218"/>
    </row>
    <row r="92" spans="1:7">
      <c r="A92" s="223">
        <v>65</v>
      </c>
      <c r="B92" s="174" t="e">
        <f>#REF!</f>
        <v>#REF!</v>
      </c>
      <c r="C92" s="176" t="e">
        <f>#REF!</f>
        <v>#REF!</v>
      </c>
      <c r="D92" s="181" t="e">
        <f>#REF!</f>
        <v>#REF!</v>
      </c>
      <c r="E92" s="276" t="e">
        <f>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</f>
        <v>#REF!</v>
      </c>
      <c r="F92" s="209" t="e">
        <f>#REF!</f>
        <v>#REF!</v>
      </c>
      <c r="G92" s="177" t="e">
        <f t="shared" si="1"/>
        <v>#REF!</v>
      </c>
    </row>
    <row r="93" spans="1:7">
      <c r="A93" s="223">
        <v>66</v>
      </c>
      <c r="B93" s="174" t="e">
        <f>#REF!</f>
        <v>#REF!</v>
      </c>
      <c r="C93" s="176" t="e">
        <f>#REF!</f>
        <v>#REF!</v>
      </c>
      <c r="D93" s="181" t="e">
        <f>#REF!</f>
        <v>#REF!</v>
      </c>
      <c r="E93" s="276" t="e">
        <f>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</f>
        <v>#REF!</v>
      </c>
      <c r="F93" s="209" t="e">
        <f>#REF!</f>
        <v>#REF!</v>
      </c>
      <c r="G93" s="177" t="e">
        <f t="shared" si="1"/>
        <v>#REF!</v>
      </c>
    </row>
    <row r="94" spans="1:7">
      <c r="A94" s="223">
        <v>67</v>
      </c>
      <c r="B94" s="174" t="e">
        <f>#REF!</f>
        <v>#REF!</v>
      </c>
      <c r="C94" s="176" t="e">
        <f>#REF!</f>
        <v>#REF!</v>
      </c>
      <c r="D94" s="181" t="e">
        <f>#REF!</f>
        <v>#REF!</v>
      </c>
      <c r="E94" s="276" t="e">
        <f>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</f>
        <v>#REF!</v>
      </c>
      <c r="F94" s="209" t="e">
        <f>#REF!</f>
        <v>#REF!</v>
      </c>
      <c r="G94" s="177" t="e">
        <f t="shared" si="1"/>
        <v>#REF!</v>
      </c>
    </row>
    <row r="95" spans="1:7">
      <c r="A95" s="223">
        <v>68</v>
      </c>
      <c r="B95" s="174" t="e">
        <f>#REF!</f>
        <v>#REF!</v>
      </c>
      <c r="C95" s="176" t="e">
        <f>#REF!</f>
        <v>#REF!</v>
      </c>
      <c r="D95" s="181" t="e">
        <f>#REF!</f>
        <v>#REF!</v>
      </c>
      <c r="E95" s="276" t="e">
        <f>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</f>
        <v>#REF!</v>
      </c>
      <c r="F95" s="209" t="e">
        <f>#REF!</f>
        <v>#REF!</v>
      </c>
      <c r="G95" s="177" t="e">
        <f t="shared" si="1"/>
        <v>#REF!</v>
      </c>
    </row>
    <row r="96" spans="1:7">
      <c r="A96" s="223">
        <v>69</v>
      </c>
      <c r="B96" s="174" t="e">
        <f>#REF!</f>
        <v>#REF!</v>
      </c>
      <c r="C96" s="176" t="e">
        <f>#REF!</f>
        <v>#REF!</v>
      </c>
      <c r="D96" s="181" t="e">
        <f>#REF!</f>
        <v>#REF!</v>
      </c>
      <c r="E96" s="276" t="e">
        <f>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</f>
        <v>#REF!</v>
      </c>
      <c r="F96" s="209" t="e">
        <f>#REF!</f>
        <v>#REF!</v>
      </c>
      <c r="G96" s="177" t="e">
        <f t="shared" si="1"/>
        <v>#REF!</v>
      </c>
    </row>
    <row r="97" spans="1:7">
      <c r="A97" s="223">
        <v>70</v>
      </c>
      <c r="B97" s="174" t="e">
        <f>#REF!</f>
        <v>#REF!</v>
      </c>
      <c r="C97" s="176" t="e">
        <f>#REF!</f>
        <v>#REF!</v>
      </c>
      <c r="D97" s="181" t="e">
        <f>#REF!</f>
        <v>#REF!</v>
      </c>
      <c r="E97" s="276" t="e">
        <f>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</f>
        <v>#REF!</v>
      </c>
      <c r="F97" s="209" t="e">
        <f>#REF!</f>
        <v>#REF!</v>
      </c>
      <c r="G97" s="177" t="e">
        <f t="shared" si="1"/>
        <v>#REF!</v>
      </c>
    </row>
    <row r="98" spans="1:7">
      <c r="A98" s="223">
        <v>71</v>
      </c>
      <c r="B98" s="174" t="e">
        <f>#REF!</f>
        <v>#REF!</v>
      </c>
      <c r="C98" s="176" t="e">
        <f>#REF!</f>
        <v>#REF!</v>
      </c>
      <c r="D98" s="181" t="e">
        <f>#REF!</f>
        <v>#REF!</v>
      </c>
      <c r="E98" s="276" t="e">
        <f>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</f>
        <v>#REF!</v>
      </c>
      <c r="F98" s="209" t="e">
        <f>'51P'!N43</f>
        <v>#REF!</v>
      </c>
      <c r="G98" s="177" t="e">
        <f t="shared" si="1"/>
        <v>#REF!</v>
      </c>
    </row>
    <row r="99" spans="1:7">
      <c r="A99" s="244"/>
      <c r="B99" s="245"/>
      <c r="C99" s="246" t="s">
        <v>242</v>
      </c>
      <c r="D99" s="247"/>
      <c r="E99" s="276" t="e">
        <f>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</f>
        <v>#REF!</v>
      </c>
      <c r="F99" s="209"/>
      <c r="G99" s="248" t="e">
        <f>SUM(G92:G98)</f>
        <v>#REF!</v>
      </c>
    </row>
    <row r="100" spans="1:7">
      <c r="A100" s="249">
        <v>71</v>
      </c>
      <c r="B100" s="261" t="e">
        <f>#REF!</f>
        <v>#REF!</v>
      </c>
      <c r="C100" s="262" t="e">
        <f>#REF!</f>
        <v>#REF!</v>
      </c>
      <c r="D100" s="212" t="e">
        <f>#REF!</f>
        <v>#REF!</v>
      </c>
      <c r="E100" s="276" t="e">
        <f>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</f>
        <v>#REF!</v>
      </c>
      <c r="F100" s="217" t="e">
        <f>#REF!</f>
        <v>#REF!</v>
      </c>
      <c r="G100" s="243" t="e">
        <f t="shared" si="1"/>
        <v>#REF!</v>
      </c>
    </row>
    <row r="101" spans="1:7">
      <c r="A101" s="260">
        <v>72</v>
      </c>
      <c r="B101" s="261" t="e">
        <f>#REF!</f>
        <v>#REF!</v>
      </c>
      <c r="C101" s="262" t="e">
        <f>#REF!</f>
        <v>#REF!</v>
      </c>
      <c r="D101" s="212" t="e">
        <f>#REF!</f>
        <v>#REF!</v>
      </c>
      <c r="E101" s="276" t="e">
        <f>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</f>
        <v>#REF!</v>
      </c>
      <c r="F101" s="217" t="e">
        <f>#REF!</f>
        <v>#REF!</v>
      </c>
      <c r="G101" s="243"/>
    </row>
    <row r="102" spans="1:7">
      <c r="A102" s="384" t="s">
        <v>9</v>
      </c>
      <c r="B102" s="385"/>
      <c r="C102" s="385"/>
      <c r="D102" s="385"/>
      <c r="E102" s="385"/>
      <c r="F102" s="386"/>
      <c r="G102" s="182" t="e">
        <f>G101+G100+G99+G90+G79+G70+G49+G44+G41+G38+G33+G27+G22+G15</f>
        <v>#REF!</v>
      </c>
    </row>
    <row r="103" spans="1:7">
      <c r="A103" s="372" t="s">
        <v>10</v>
      </c>
      <c r="B103" s="373"/>
      <c r="C103" s="374"/>
      <c r="D103" s="174"/>
      <c r="E103" s="179"/>
      <c r="F103" s="253">
        <v>0.24</v>
      </c>
      <c r="G103" s="177" t="e">
        <f>ROUND(F103*G102,0)</f>
        <v>#REF!</v>
      </c>
    </row>
    <row r="104" spans="1:7">
      <c r="A104" s="372" t="s">
        <v>11</v>
      </c>
      <c r="B104" s="373"/>
      <c r="C104" s="374"/>
      <c r="D104" s="174"/>
      <c r="E104" s="179"/>
      <c r="F104" s="253">
        <v>0.01</v>
      </c>
      <c r="G104" s="177" t="e">
        <f>ROUND(F104*G102,0)</f>
        <v>#REF!</v>
      </c>
    </row>
    <row r="105" spans="1:7">
      <c r="A105" s="372" t="s">
        <v>12</v>
      </c>
      <c r="B105" s="373"/>
      <c r="C105" s="374"/>
      <c r="D105" s="174"/>
      <c r="E105" s="179"/>
      <c r="F105" s="253">
        <v>0.05</v>
      </c>
      <c r="G105" s="177" t="e">
        <f>ROUND(F105*G102,0)</f>
        <v>#REF!</v>
      </c>
    </row>
    <row r="106" spans="1:7">
      <c r="A106" s="372" t="s">
        <v>13</v>
      </c>
      <c r="B106" s="373"/>
      <c r="C106" s="374"/>
      <c r="D106" s="174"/>
      <c r="E106" s="179"/>
      <c r="F106" s="208"/>
      <c r="G106" s="183" t="e">
        <f>+G102+G103+G104+G105</f>
        <v>#REF!</v>
      </c>
    </row>
    <row r="107" spans="1:7">
      <c r="A107" s="393" t="s">
        <v>63</v>
      </c>
      <c r="B107" s="394"/>
      <c r="C107" s="395"/>
      <c r="D107" s="396" t="s">
        <v>57</v>
      </c>
      <c r="E107" s="397"/>
      <c r="F107" s="398"/>
      <c r="G107" s="177">
        <v>1</v>
      </c>
    </row>
    <row r="108" spans="1:7">
      <c r="A108" s="393" t="s">
        <v>111</v>
      </c>
      <c r="B108" s="394"/>
      <c r="C108" s="395"/>
      <c r="D108" s="396" t="s">
        <v>57</v>
      </c>
      <c r="E108" s="397"/>
      <c r="F108" s="398"/>
      <c r="G108" s="177">
        <v>1</v>
      </c>
    </row>
    <row r="109" spans="1:7">
      <c r="A109" s="393" t="s">
        <v>112</v>
      </c>
      <c r="B109" s="394"/>
      <c r="C109" s="395"/>
      <c r="D109" s="396"/>
      <c r="E109" s="397"/>
      <c r="F109" s="398"/>
      <c r="G109" s="177" t="e">
        <f>#REF!</f>
        <v>#REF!</v>
      </c>
    </row>
    <row r="110" spans="1:7" ht="15" thickBot="1">
      <c r="A110" s="387" t="s">
        <v>50</v>
      </c>
      <c r="B110" s="388"/>
      <c r="C110" s="389"/>
      <c r="D110" s="390"/>
      <c r="E110" s="391"/>
      <c r="F110" s="392"/>
      <c r="G110" s="184" t="e">
        <f>+G106+G107+G108+G109</f>
        <v>#REF!</v>
      </c>
    </row>
    <row r="112" spans="1:7">
      <c r="G112" s="275">
        <v>26245181331</v>
      </c>
    </row>
  </sheetData>
  <mergeCells count="14">
    <mergeCell ref="A110:C110"/>
    <mergeCell ref="D110:F110"/>
    <mergeCell ref="A107:C107"/>
    <mergeCell ref="D107:F107"/>
    <mergeCell ref="A108:C108"/>
    <mergeCell ref="D108:F108"/>
    <mergeCell ref="A109:C109"/>
    <mergeCell ref="D109:F109"/>
    <mergeCell ref="A106:C106"/>
    <mergeCell ref="A1:G4"/>
    <mergeCell ref="A102:F102"/>
    <mergeCell ref="A103:C103"/>
    <mergeCell ref="A104:C104"/>
    <mergeCell ref="A105:C105"/>
  </mergeCells>
  <conditionalFormatting sqref="A17:A22 C22">
    <cfRule type="cellIs" dxfId="167" priority="48" operator="equal">
      <formula>#REF!</formula>
    </cfRule>
  </conditionalFormatting>
  <conditionalFormatting sqref="A17:A26 C21:C26">
    <cfRule type="cellIs" dxfId="166" priority="47" operator="equal">
      <formula>0</formula>
    </cfRule>
  </conditionalFormatting>
  <conditionalFormatting sqref="A22 C22">
    <cfRule type="cellIs" dxfId="165" priority="46" operator="equal">
      <formula>#REF!</formula>
    </cfRule>
    <cfRule type="cellIs" dxfId="164" priority="45" operator="equal">
      <formula>0</formula>
    </cfRule>
  </conditionalFormatting>
  <conditionalFormatting sqref="A27 C27">
    <cfRule type="cellIs" dxfId="163" priority="42" operator="equal">
      <formula>#REF!</formula>
    </cfRule>
    <cfRule type="cellIs" dxfId="162" priority="41" operator="equal">
      <formula>0</formula>
    </cfRule>
  </conditionalFormatting>
  <conditionalFormatting sqref="A33 C33">
    <cfRule type="cellIs" dxfId="161" priority="37" operator="equal">
      <formula>0</formula>
    </cfRule>
    <cfRule type="cellIs" dxfId="160" priority="38" operator="equal">
      <formula>#REF!</formula>
    </cfRule>
  </conditionalFormatting>
  <conditionalFormatting sqref="A38 C38">
    <cfRule type="cellIs" dxfId="159" priority="1" operator="equal">
      <formula>0</formula>
    </cfRule>
    <cfRule type="cellIs" dxfId="158" priority="2" operator="equal">
      <formula>#REF!</formula>
    </cfRule>
  </conditionalFormatting>
  <conditionalFormatting sqref="A38:A39 C38:C39">
    <cfRule type="cellIs" dxfId="157" priority="3" operator="equal">
      <formula>0</formula>
    </cfRule>
    <cfRule type="cellIs" dxfId="156" priority="4" operator="equal">
      <formula>#REF!</formula>
    </cfRule>
  </conditionalFormatting>
  <conditionalFormatting sqref="A39:A43 C39:C43">
    <cfRule type="cellIs" dxfId="155" priority="31" operator="equal">
      <formula>0</formula>
    </cfRule>
    <cfRule type="cellIs" dxfId="154" priority="32" operator="equal">
      <formula>#REF!</formula>
    </cfRule>
  </conditionalFormatting>
  <conditionalFormatting sqref="A41 C41">
    <cfRule type="cellIs" dxfId="153" priority="30" operator="equal">
      <formula>#REF!</formula>
    </cfRule>
    <cfRule type="cellIs" dxfId="152" priority="29" operator="equal">
      <formula>0</formula>
    </cfRule>
  </conditionalFormatting>
  <conditionalFormatting sqref="A44 C44">
    <cfRule type="cellIs" dxfId="151" priority="25" operator="equal">
      <formula>0</formula>
    </cfRule>
    <cfRule type="cellIs" dxfId="150" priority="26" operator="equal">
      <formula>#REF!</formula>
    </cfRule>
  </conditionalFormatting>
  <conditionalFormatting sqref="A49 C49">
    <cfRule type="cellIs" dxfId="149" priority="22" operator="equal">
      <formula>#REF!</formula>
    </cfRule>
    <cfRule type="cellIs" dxfId="148" priority="21" operator="equal">
      <formula>0</formula>
    </cfRule>
  </conditionalFormatting>
  <conditionalFormatting sqref="A70 C70">
    <cfRule type="cellIs" dxfId="147" priority="17" operator="equal">
      <formula>0</formula>
    </cfRule>
    <cfRule type="cellIs" dxfId="146" priority="18" operator="equal">
      <formula>#REF!</formula>
    </cfRule>
  </conditionalFormatting>
  <conditionalFormatting sqref="A79 C79">
    <cfRule type="cellIs" dxfId="145" priority="14" operator="equal">
      <formula>#REF!</formula>
    </cfRule>
    <cfRule type="cellIs" dxfId="144" priority="13" operator="equal">
      <formula>0</formula>
    </cfRule>
  </conditionalFormatting>
  <conditionalFormatting sqref="A90 C90">
    <cfRule type="cellIs" dxfId="143" priority="9" operator="equal">
      <formula>0</formula>
    </cfRule>
    <cfRule type="cellIs" dxfId="142" priority="10" operator="equal">
      <formula>#REF!</formula>
    </cfRule>
  </conditionalFormatting>
  <conditionalFormatting sqref="A15:C16 C92:C98 A23:A26">
    <cfRule type="cellIs" dxfId="141" priority="56" operator="equal">
      <formula>#REF!</formula>
    </cfRule>
  </conditionalFormatting>
  <conditionalFormatting sqref="A15:C16 C92:C98">
    <cfRule type="cellIs" dxfId="140" priority="55" operator="equal">
      <formula>0</formula>
    </cfRule>
  </conditionalFormatting>
  <conditionalFormatting sqref="A6:D14">
    <cfRule type="cellIs" dxfId="139" priority="51" operator="equal">
      <formula>0</formula>
    </cfRule>
    <cfRule type="cellIs" dxfId="138" priority="52" operator="equal">
      <formula>#REF!</formula>
    </cfRule>
  </conditionalFormatting>
  <conditionalFormatting sqref="A99:D101">
    <cfRule type="cellIs" dxfId="137" priority="5" operator="equal">
      <formula>0</formula>
    </cfRule>
    <cfRule type="cellIs" dxfId="136" priority="6" operator="equal">
      <formula>#REF!</formula>
    </cfRule>
    <cfRule type="cellIs" dxfId="135" priority="8" operator="equal">
      <formula>#REF!</formula>
    </cfRule>
    <cfRule type="cellIs" dxfId="134" priority="7" operator="equal">
      <formula>0</formula>
    </cfRule>
  </conditionalFormatting>
  <conditionalFormatting sqref="A5:G5">
    <cfRule type="cellIs" dxfId="133" priority="57" operator="equal">
      <formula>0</formula>
    </cfRule>
    <cfRule type="cellIs" dxfId="132" priority="58" operator="equal">
      <formula>#REF!</formula>
    </cfRule>
  </conditionalFormatting>
  <conditionalFormatting sqref="C27:C28 A27:A32">
    <cfRule type="cellIs" dxfId="131" priority="43" operator="equal">
      <formula>0</formula>
    </cfRule>
    <cfRule type="cellIs" dxfId="130" priority="44" operator="equal">
      <formula>#REF!</formula>
    </cfRule>
  </conditionalFormatting>
  <conditionalFormatting sqref="C33 A33:A37">
    <cfRule type="cellIs" dxfId="129" priority="39" operator="equal">
      <formula>0</formula>
    </cfRule>
    <cfRule type="cellIs" dxfId="128" priority="40" operator="equal">
      <formula>#REF!</formula>
    </cfRule>
  </conditionalFormatting>
  <conditionalFormatting sqref="C43:C48 A44:A48">
    <cfRule type="cellIs" dxfId="127" priority="27" operator="equal">
      <formula>0</formula>
    </cfRule>
    <cfRule type="cellIs" dxfId="126" priority="28" operator="equal">
      <formula>#REF!</formula>
    </cfRule>
  </conditionalFormatting>
  <conditionalFormatting sqref="C46:C69 A49:A69">
    <cfRule type="cellIs" dxfId="125" priority="24" operator="equal">
      <formula>#REF!</formula>
    </cfRule>
    <cfRule type="cellIs" dxfId="124" priority="23" operator="equal">
      <formula>0</formula>
    </cfRule>
  </conditionalFormatting>
  <conditionalFormatting sqref="C51:C78 A70:A78">
    <cfRule type="cellIs" dxfId="123" priority="20" operator="equal">
      <formula>#REF!</formula>
    </cfRule>
    <cfRule type="cellIs" dxfId="122" priority="19" operator="equal">
      <formula>0</formula>
    </cfRule>
  </conditionalFormatting>
  <conditionalFormatting sqref="C72:C89 A79:A89">
    <cfRule type="cellIs" dxfId="121" priority="16" operator="equal">
      <formula>#REF!</formula>
    </cfRule>
    <cfRule type="cellIs" dxfId="120" priority="15" operator="equal">
      <formula>0</formula>
    </cfRule>
  </conditionalFormatting>
  <conditionalFormatting sqref="C82:C90 A90:A98">
    <cfRule type="cellIs" dxfId="119" priority="12" operator="equal">
      <formula>#REF!</formula>
    </cfRule>
    <cfRule type="cellIs" dxfId="118" priority="11" operator="equal">
      <formula>0</formula>
    </cfRule>
  </conditionalFormatting>
  <conditionalFormatting sqref="C7:D20 A7:A21 B7:B98 D21:D98 C40 C91:C98 A102 C21 C23:C26">
    <cfRule type="cellIs" dxfId="117" priority="62" operator="equal">
      <formula>#REF!</formula>
    </cfRule>
  </conditionalFormatting>
  <conditionalFormatting sqref="C7:D20 B7:B98 D21:D98 A7:A21 C91:C98 C40 A102">
    <cfRule type="cellIs" dxfId="116" priority="61" operator="equal">
      <formula>0</formula>
    </cfRule>
  </conditionalFormatting>
  <conditionalFormatting sqref="D15:D19 B17:B98 C20:D20 D21:D98 A103:B110 D103:D110">
    <cfRule type="cellIs" dxfId="115" priority="59" operator="equal">
      <formula>0</formula>
    </cfRule>
    <cfRule type="cellIs" dxfId="114" priority="60" operator="equal">
      <formula>#REF!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K141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8.6640625" style="1" customWidth="1"/>
    <col min="3" max="3" width="72.109375" style="2" customWidth="1"/>
    <col min="4" max="4" width="11" style="1" bestFit="1" customWidth="1"/>
    <col min="5" max="5" width="15.44140625" style="1" customWidth="1"/>
    <col min="6" max="6" width="14.109375" style="17" customWidth="1"/>
    <col min="7" max="7" width="21" style="1" customWidth="1"/>
    <col min="8" max="8" width="7.44140625" style="16" customWidth="1"/>
    <col min="9" max="9" width="13.6640625" style="16" bestFit="1" customWidth="1"/>
    <col min="10" max="10" width="13.44140625" style="16" bestFit="1" customWidth="1"/>
    <col min="11" max="11" width="17.33203125" style="12" bestFit="1" customWidth="1"/>
    <col min="12" max="12" width="16.6640625" style="1" customWidth="1"/>
    <col min="13" max="15" width="17.33203125" style="1" bestFit="1" customWidth="1"/>
    <col min="16" max="19" width="16.6640625" style="1" customWidth="1"/>
    <col min="20" max="22" width="17.33203125" style="1" bestFit="1" customWidth="1"/>
    <col min="23" max="23" width="16.6640625" style="1" customWidth="1"/>
    <col min="24" max="25" width="17.33203125" style="1" bestFit="1" customWidth="1"/>
    <col min="26" max="34" width="16.6640625" style="1" customWidth="1"/>
    <col min="35" max="35" width="17.33203125" style="1" bestFit="1" customWidth="1"/>
    <col min="36" max="36" width="18.109375" style="1" bestFit="1" customWidth="1"/>
    <col min="37" max="37" width="18.6640625" style="1" bestFit="1" customWidth="1"/>
    <col min="38" max="16384" width="11.44140625" style="1"/>
  </cols>
  <sheetData>
    <row r="1" spans="1:35" ht="16.5" customHeight="1">
      <c r="A1" s="375" t="s">
        <v>258</v>
      </c>
      <c r="B1" s="376"/>
      <c r="C1" s="376"/>
      <c r="D1" s="376"/>
      <c r="E1" s="376"/>
      <c r="F1" s="376"/>
      <c r="G1" s="377"/>
      <c r="H1" s="14"/>
      <c r="I1" s="250"/>
      <c r="J1" s="250"/>
      <c r="K1" s="1"/>
    </row>
    <row r="2" spans="1:35" ht="16.5" customHeight="1">
      <c r="A2" s="378"/>
      <c r="B2" s="379"/>
      <c r="C2" s="379"/>
      <c r="D2" s="379"/>
      <c r="E2" s="379"/>
      <c r="F2" s="379"/>
      <c r="G2" s="380"/>
      <c r="H2" s="14"/>
      <c r="I2" s="250"/>
      <c r="J2" s="250"/>
      <c r="K2" s="399"/>
      <c r="L2" s="399"/>
      <c r="M2" s="252"/>
      <c r="N2" s="196"/>
      <c r="O2" s="196"/>
      <c r="P2" s="196"/>
      <c r="Q2" s="196"/>
    </row>
    <row r="3" spans="1:35" ht="22.5" customHeight="1">
      <c r="A3" s="378"/>
      <c r="B3" s="379"/>
      <c r="C3" s="379"/>
      <c r="D3" s="379"/>
      <c r="E3" s="379"/>
      <c r="F3" s="379"/>
      <c r="G3" s="380"/>
      <c r="H3" s="167"/>
      <c r="I3" s="167"/>
      <c r="J3" s="167"/>
      <c r="K3" s="399"/>
      <c r="L3" s="399"/>
      <c r="M3" s="252"/>
      <c r="N3" s="196"/>
      <c r="O3" s="196"/>
      <c r="P3" s="196"/>
      <c r="Q3" s="196"/>
    </row>
    <row r="4" spans="1:35" ht="14.4" thickBot="1">
      <c r="A4" s="381"/>
      <c r="B4" s="382"/>
      <c r="C4" s="382"/>
      <c r="D4" s="382"/>
      <c r="E4" s="382"/>
      <c r="F4" s="382"/>
      <c r="G4" s="383"/>
      <c r="H4" s="19"/>
      <c r="I4" s="19"/>
      <c r="J4" s="19"/>
      <c r="K4" s="1">
        <v>6</v>
      </c>
      <c r="N4" s="196"/>
      <c r="O4" s="196"/>
      <c r="P4" s="196"/>
      <c r="Q4" s="196"/>
    </row>
    <row r="5" spans="1:35" ht="29.25" customHeight="1">
      <c r="A5" s="168" t="s">
        <v>0</v>
      </c>
      <c r="B5" s="169"/>
      <c r="C5" s="169" t="s">
        <v>1</v>
      </c>
      <c r="D5" s="170" t="s">
        <v>52</v>
      </c>
      <c r="E5" s="170" t="s">
        <v>2</v>
      </c>
      <c r="F5" s="207" t="s">
        <v>3</v>
      </c>
      <c r="G5" s="171" t="s">
        <v>4</v>
      </c>
      <c r="H5" s="172"/>
      <c r="I5" s="251"/>
      <c r="J5" s="251"/>
      <c r="K5" s="1" t="s">
        <v>286</v>
      </c>
      <c r="L5" s="1" t="s">
        <v>287</v>
      </c>
      <c r="M5" s="1" t="s">
        <v>288</v>
      </c>
      <c r="N5" s="1" t="s">
        <v>289</v>
      </c>
      <c r="O5" s="1" t="s">
        <v>290</v>
      </c>
      <c r="P5" s="1" t="s">
        <v>291</v>
      </c>
      <c r="Q5" s="1" t="s">
        <v>292</v>
      </c>
      <c r="R5" s="1" t="s">
        <v>293</v>
      </c>
      <c r="S5" s="1" t="s">
        <v>294</v>
      </c>
      <c r="T5" s="1" t="s">
        <v>295</v>
      </c>
      <c r="U5" s="1" t="s">
        <v>296</v>
      </c>
      <c r="V5" s="1" t="s">
        <v>297</v>
      </c>
      <c r="W5" s="1" t="s">
        <v>298</v>
      </c>
      <c r="X5" s="1" t="s">
        <v>299</v>
      </c>
      <c r="Y5" s="1" t="s">
        <v>300</v>
      </c>
      <c r="Z5" s="1" t="s">
        <v>301</v>
      </c>
      <c r="AA5" s="1" t="s">
        <v>302</v>
      </c>
      <c r="AB5" s="1" t="s">
        <v>303</v>
      </c>
      <c r="AC5" s="1" t="s">
        <v>304</v>
      </c>
      <c r="AD5" s="1" t="s">
        <v>305</v>
      </c>
      <c r="AE5" s="1" t="s">
        <v>306</v>
      </c>
      <c r="AF5" s="1" t="s">
        <v>307</v>
      </c>
      <c r="AG5" s="1" t="s">
        <v>308</v>
      </c>
      <c r="AH5" s="1" t="s">
        <v>309</v>
      </c>
      <c r="AI5" s="1" t="s">
        <v>310</v>
      </c>
    </row>
    <row r="6" spans="1:35" ht="15.75" customHeight="1">
      <c r="A6" s="211"/>
      <c r="B6" s="212"/>
      <c r="C6" s="213" t="s">
        <v>133</v>
      </c>
      <c r="D6" s="212"/>
      <c r="E6" s="214"/>
      <c r="F6" s="215"/>
      <c r="G6" s="216"/>
      <c r="H6" s="172"/>
      <c r="I6" s="251" t="e">
        <f>ROUND(SUM(K6:AI6),0)</f>
        <v>#REF!</v>
      </c>
      <c r="J6" s="251" t="e">
        <f>I6=G7</f>
        <v>#REF!</v>
      </c>
      <c r="K6" s="1" t="e">
        <f>_xlfn.IFNA(VLOOKUP(B7,#REF!,$K$4,0),0)</f>
        <v>#REF!</v>
      </c>
      <c r="L6" s="1" t="e">
        <f>_xlfn.IFNA(VLOOKUP(B7,#REF!,$K$4,0),0)</f>
        <v>#REF!</v>
      </c>
      <c r="M6" s="1" t="e">
        <f>_xlfn.IFNA(VLOOKUP(B7,#REF!,$K$4,0),0)</f>
        <v>#REF!</v>
      </c>
      <c r="N6" s="1" t="e">
        <f>_xlfn.IFNA(VLOOKUP(B7,#REF!,$K$4,0),0)</f>
        <v>#REF!</v>
      </c>
      <c r="O6" s="1" t="e">
        <f>_xlfn.IFNA(VLOOKUP(B7,#REF!,$K$4,0),0)</f>
        <v>#REF!</v>
      </c>
      <c r="P6" s="1" t="e">
        <f>_xlfn.IFNA(VLOOKUP(B7,#REF!,$K$4,0),0)</f>
        <v>#REF!</v>
      </c>
      <c r="Q6" s="1" t="e">
        <f>_xlfn.IFNA(VLOOKUP(B7,#REF!,$K$4,0),0)</f>
        <v>#REF!</v>
      </c>
      <c r="R6" s="1" t="e">
        <f>_xlfn.IFNA(VLOOKUP(B7,#REF!,$K$4,0),0)</f>
        <v>#REF!</v>
      </c>
      <c r="S6" s="1" t="e">
        <f>_xlfn.IFNA(VLOOKUP(B7,#REF!,$K$4,0),0)</f>
        <v>#REF!</v>
      </c>
      <c r="T6" s="1" t="e">
        <f>_xlfn.IFNA(VLOOKUP(B7,#REF!,$K$4,0),0)</f>
        <v>#REF!</v>
      </c>
      <c r="U6" s="1" t="e">
        <f>_xlfn.IFNA(VLOOKUP(B7,#REF!,$K$4,0),0)</f>
        <v>#REF!</v>
      </c>
      <c r="V6" s="1" t="e">
        <f>_xlfn.IFNA(VLOOKUP(B7,#REF!,$K$4,0),0)</f>
        <v>#REF!</v>
      </c>
      <c r="W6" s="1" t="e">
        <f>_xlfn.IFNA(VLOOKUP(B7,#REF!,$K$4,0),0)</f>
        <v>#REF!</v>
      </c>
      <c r="X6" s="1" t="e">
        <f>_xlfn.IFNA(VLOOKUP(B7,#REF!,$K$4,0),0)</f>
        <v>#REF!</v>
      </c>
      <c r="Y6" s="1" t="e">
        <f>_xlfn.IFNA(VLOOKUP(B7,#REF!,$K$4,0),0)</f>
        <v>#REF!</v>
      </c>
      <c r="Z6" s="1" t="e">
        <f>_xlfn.IFNA(VLOOKUP(B7,#REF!,$K$4,0),0)</f>
        <v>#REF!</v>
      </c>
      <c r="AA6" s="1" t="e">
        <f>_xlfn.IFNA(VLOOKUP(B7,#REF!,$K$4,0),0)</f>
        <v>#REF!</v>
      </c>
      <c r="AB6" s="1" t="e">
        <f>_xlfn.IFNA(VLOOKUP(B7,#REF!,$K$4,0),0)</f>
        <v>#REF!</v>
      </c>
      <c r="AC6" s="1" t="e">
        <f>_xlfn.IFNA(VLOOKUP(B7,#REF!,$K$4,0),0)</f>
        <v>#REF!</v>
      </c>
      <c r="AD6" s="1" t="e">
        <f>_xlfn.IFNA(VLOOKUP(B7,#REF!,$K$4,0),0)</f>
        <v>#REF!</v>
      </c>
      <c r="AE6" s="1" t="e">
        <f>_xlfn.IFNA(VLOOKUP(B7,#REF!,$K$4,0),0)</f>
        <v>#REF!</v>
      </c>
      <c r="AF6" s="1" t="e">
        <f>_xlfn.IFNA(VLOOKUP(B7,#REF!,$K$4,0),0)</f>
        <v>#REF!</v>
      </c>
      <c r="AG6" s="1" t="e">
        <f>_xlfn.IFNA(VLOOKUP(B7,#REF!,$K$4,0),0)</f>
        <v>#REF!</v>
      </c>
      <c r="AH6" s="1" t="e">
        <f>_xlfn.IFNA(VLOOKUP(B7,#REF!,$K$4,0),0)</f>
        <v>#REF!</v>
      </c>
      <c r="AI6" s="1" t="e">
        <f>_xlfn.IFNA(VLOOKUP(B7,#REF!,$K$4,0),0)</f>
        <v>#REF!</v>
      </c>
    </row>
    <row r="7" spans="1:35" ht="15.75" customHeight="1">
      <c r="A7" s="223">
        <v>1</v>
      </c>
      <c r="B7" s="174" t="e">
        <f>#REF!</f>
        <v>#REF!</v>
      </c>
      <c r="C7" s="176" t="e">
        <f>#REF!</f>
        <v>#REF!</v>
      </c>
      <c r="D7" s="181" t="e">
        <f>#REF!</f>
        <v>#REF!</v>
      </c>
      <c r="E7" s="276" t="e">
        <f>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</f>
        <v>#REF!</v>
      </c>
      <c r="F7" s="209" t="e">
        <f>+#REF!</f>
        <v>#REF!</v>
      </c>
      <c r="G7" s="177" t="e">
        <f>ROUND(E7*F7,0)</f>
        <v>#REF!</v>
      </c>
      <c r="H7" s="172"/>
      <c r="I7" s="251" t="e">
        <f>ROUND(SUM(K7:AI7),0)</f>
        <v>#REF!</v>
      </c>
      <c r="J7" s="251" t="e">
        <f t="shared" ref="J7:J70" si="0">I7=G8</f>
        <v>#REF!</v>
      </c>
      <c r="K7" s="1" t="e">
        <f>_xlfn.IFNA(VLOOKUP(B8,#REF!,$K$4,0),0)</f>
        <v>#REF!</v>
      </c>
      <c r="L7" s="1" t="e">
        <f>_xlfn.IFNA(VLOOKUP(B8,#REF!,$K$4,0),0)</f>
        <v>#REF!</v>
      </c>
      <c r="M7" s="1" t="e">
        <f>_xlfn.IFNA(VLOOKUP(B8,#REF!,$K$4,0),0)</f>
        <v>#REF!</v>
      </c>
      <c r="N7" s="1" t="e">
        <f>_xlfn.IFNA(VLOOKUP(B8,#REF!,$K$4,0),0)</f>
        <v>#REF!</v>
      </c>
      <c r="O7" s="1" t="e">
        <f>_xlfn.IFNA(VLOOKUP(B8,#REF!,$K$4,0),0)</f>
        <v>#REF!</v>
      </c>
      <c r="P7" s="1" t="e">
        <f>_xlfn.IFNA(VLOOKUP(B8,#REF!,$K$4,0),0)</f>
        <v>#REF!</v>
      </c>
      <c r="Q7" s="1" t="e">
        <f>_xlfn.IFNA(VLOOKUP(B8,#REF!,$K$4,0),0)</f>
        <v>#REF!</v>
      </c>
      <c r="R7" s="1" t="e">
        <f>_xlfn.IFNA(VLOOKUP(B8,#REF!,$K$4,0),0)</f>
        <v>#REF!</v>
      </c>
      <c r="S7" s="1" t="e">
        <f>_xlfn.IFNA(VLOOKUP(B8,#REF!,$K$4,0),0)</f>
        <v>#REF!</v>
      </c>
      <c r="T7" s="1" t="e">
        <f>_xlfn.IFNA(VLOOKUP(B8,#REF!,$K$4,0),0)</f>
        <v>#REF!</v>
      </c>
      <c r="U7" s="1" t="e">
        <f>_xlfn.IFNA(VLOOKUP(B8,#REF!,$K$4,0),0)</f>
        <v>#REF!</v>
      </c>
      <c r="V7" s="1" t="e">
        <f>_xlfn.IFNA(VLOOKUP(B8,#REF!,$K$4,0),0)</f>
        <v>#REF!</v>
      </c>
      <c r="W7" s="1" t="e">
        <f>_xlfn.IFNA(VLOOKUP(B8,#REF!,$K$4,0),0)</f>
        <v>#REF!</v>
      </c>
      <c r="X7" s="1" t="e">
        <f>_xlfn.IFNA(VLOOKUP(B8,#REF!,$K$4,0),0)</f>
        <v>#REF!</v>
      </c>
      <c r="Y7" s="1" t="e">
        <f>_xlfn.IFNA(VLOOKUP(B8,#REF!,$K$4,0),0)</f>
        <v>#REF!</v>
      </c>
      <c r="Z7" s="1" t="e">
        <f>_xlfn.IFNA(VLOOKUP(B8,#REF!,$K$4,0),0)</f>
        <v>#REF!</v>
      </c>
      <c r="AA7" s="1" t="e">
        <f>_xlfn.IFNA(VLOOKUP(B8,#REF!,$K$4,0),0)</f>
        <v>#REF!</v>
      </c>
      <c r="AB7" s="1" t="e">
        <f>_xlfn.IFNA(VLOOKUP(B8,#REF!,$K$4,0),0)</f>
        <v>#REF!</v>
      </c>
      <c r="AC7" s="1" t="e">
        <f>_xlfn.IFNA(VLOOKUP(B8,#REF!,$K$4,0),0)</f>
        <v>#REF!</v>
      </c>
      <c r="AD7" s="1" t="e">
        <f>_xlfn.IFNA(VLOOKUP(B8,#REF!,$K$4,0),0)</f>
        <v>#REF!</v>
      </c>
      <c r="AE7" s="1" t="e">
        <f>_xlfn.IFNA(VLOOKUP(B8,#REF!,$K$4,0),0)</f>
        <v>#REF!</v>
      </c>
      <c r="AF7" s="1" t="e">
        <f>_xlfn.IFNA(VLOOKUP(B8,#REF!,$K$4,0),0)</f>
        <v>#REF!</v>
      </c>
      <c r="AG7" s="1" t="e">
        <f>_xlfn.IFNA(VLOOKUP(B8,#REF!,$K$4,0),0)</f>
        <v>#REF!</v>
      </c>
      <c r="AH7" s="1" t="e">
        <f>_xlfn.IFNA(VLOOKUP(B8,#REF!,$K$4,0),0)</f>
        <v>#REF!</v>
      </c>
      <c r="AI7" s="1" t="e">
        <f>_xlfn.IFNA(VLOOKUP(B8,#REF!,$K$4,0),0)</f>
        <v>#REF!</v>
      </c>
    </row>
    <row r="8" spans="1:35" ht="15.75" customHeight="1">
      <c r="A8" s="223">
        <v>2</v>
      </c>
      <c r="B8" s="174" t="e">
        <f>#REF!</f>
        <v>#REF!</v>
      </c>
      <c r="C8" s="176" t="e">
        <f>#REF!</f>
        <v>#REF!</v>
      </c>
      <c r="D8" s="181" t="e">
        <f>#REF!</f>
        <v>#REF!</v>
      </c>
      <c r="E8" s="276" t="e">
        <f>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</f>
        <v>#REF!</v>
      </c>
      <c r="F8" s="209" t="e">
        <f>#REF!</f>
        <v>#REF!</v>
      </c>
      <c r="G8" s="177" t="e">
        <f t="shared" ref="G8:G78" si="1">ROUND(E8*F8,0)</f>
        <v>#REF!</v>
      </c>
      <c r="H8" s="172"/>
      <c r="I8" s="251" t="e">
        <f>ROUND(SUM(K8:AI8),0)</f>
        <v>#REF!</v>
      </c>
      <c r="J8" s="251" t="e">
        <f>I8=G9</f>
        <v>#REF!</v>
      </c>
      <c r="K8" s="1" t="e">
        <f>_xlfn.IFNA(VLOOKUP(B9,#REF!,$K$4,0),0)</f>
        <v>#REF!</v>
      </c>
      <c r="L8" s="1" t="e">
        <f>_xlfn.IFNA(VLOOKUP(B9,#REF!,$K$4,0),0)</f>
        <v>#REF!</v>
      </c>
      <c r="M8" s="1" t="e">
        <f>_xlfn.IFNA(VLOOKUP(B9,#REF!,$K$4,0),0)</f>
        <v>#REF!</v>
      </c>
      <c r="N8" s="1" t="e">
        <f>_xlfn.IFNA(VLOOKUP(B9,#REF!,$K$4,0),0)</f>
        <v>#REF!</v>
      </c>
      <c r="O8" s="1" t="e">
        <f>_xlfn.IFNA(VLOOKUP(B9,#REF!,$K$4,0),0)</f>
        <v>#REF!</v>
      </c>
      <c r="P8" s="1" t="e">
        <f>_xlfn.IFNA(VLOOKUP(B9,#REF!,$K$4,0),0)</f>
        <v>#REF!</v>
      </c>
      <c r="Q8" s="1" t="e">
        <f>_xlfn.IFNA(VLOOKUP(B9,#REF!,$K$4,0),0)</f>
        <v>#REF!</v>
      </c>
      <c r="R8" s="1" t="e">
        <f>_xlfn.IFNA(VLOOKUP(B9,#REF!,$K$4,0),0)</f>
        <v>#REF!</v>
      </c>
      <c r="S8" s="1" t="e">
        <f>_xlfn.IFNA(VLOOKUP(B9,#REF!,$K$4,0),0)</f>
        <v>#REF!</v>
      </c>
      <c r="T8" s="1" t="e">
        <f>_xlfn.IFNA(VLOOKUP(B9,#REF!,$K$4,0),0)</f>
        <v>#REF!</v>
      </c>
      <c r="U8" s="1" t="e">
        <f>_xlfn.IFNA(VLOOKUP(B9,#REF!,$K$4,0),0)</f>
        <v>#REF!</v>
      </c>
      <c r="V8" s="1" t="e">
        <f>_xlfn.IFNA(VLOOKUP(B9,#REF!,$K$4,0),0)</f>
        <v>#REF!</v>
      </c>
      <c r="W8" s="1" t="e">
        <f>_xlfn.IFNA(VLOOKUP(B9,#REF!,$K$4,0),0)</f>
        <v>#REF!</v>
      </c>
      <c r="X8" s="1" t="e">
        <f>_xlfn.IFNA(VLOOKUP(B9,#REF!,$K$4,0),0)</f>
        <v>#REF!</v>
      </c>
      <c r="Y8" s="1" t="e">
        <f>_xlfn.IFNA(VLOOKUP(B9,#REF!,$K$4,0),0)</f>
        <v>#REF!</v>
      </c>
      <c r="Z8" s="1" t="e">
        <f>_xlfn.IFNA(VLOOKUP(B9,#REF!,$K$4,0),0)</f>
        <v>#REF!</v>
      </c>
      <c r="AA8" s="1" t="e">
        <f>_xlfn.IFNA(VLOOKUP(B9,#REF!,$K$4,0),0)</f>
        <v>#REF!</v>
      </c>
      <c r="AB8" s="1" t="e">
        <f>_xlfn.IFNA(VLOOKUP(B9,#REF!,$K$4,0),0)</f>
        <v>#REF!</v>
      </c>
      <c r="AC8" s="1" t="e">
        <f>_xlfn.IFNA(VLOOKUP(B9,#REF!,$K$4,0),0)</f>
        <v>#REF!</v>
      </c>
      <c r="AD8" s="1" t="e">
        <f>_xlfn.IFNA(VLOOKUP(B9,#REF!,$K$4,0),0)</f>
        <v>#REF!</v>
      </c>
      <c r="AE8" s="1" t="e">
        <f>_xlfn.IFNA(VLOOKUP(B9,#REF!,$K$4,0),0)</f>
        <v>#REF!</v>
      </c>
      <c r="AF8" s="1" t="e">
        <f>_xlfn.IFNA(VLOOKUP(B9,#REF!,$K$4,0),0)</f>
        <v>#REF!</v>
      </c>
      <c r="AG8" s="1" t="e">
        <f>_xlfn.IFNA(VLOOKUP(B9,#REF!,$K$4,0),0)</f>
        <v>#REF!</v>
      </c>
      <c r="AH8" s="1" t="e">
        <f>_xlfn.IFNA(VLOOKUP(B9,#REF!,$K$4,0),0)</f>
        <v>#REF!</v>
      </c>
      <c r="AI8" s="1" t="e">
        <f>_xlfn.IFNA(VLOOKUP(B9,#REF!,$K$4,0),0)</f>
        <v>#REF!</v>
      </c>
    </row>
    <row r="9" spans="1:35">
      <c r="A9" s="223">
        <v>3</v>
      </c>
      <c r="B9" s="174" t="e">
        <f>#REF!</f>
        <v>#REF!</v>
      </c>
      <c r="C9" s="176" t="e">
        <f>#REF!</f>
        <v>#REF!</v>
      </c>
      <c r="D9" s="181" t="e">
        <f>#REF!</f>
        <v>#REF!</v>
      </c>
      <c r="E9" s="276" t="e">
        <f>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</f>
        <v>#REF!</v>
      </c>
      <c r="F9" s="209" t="e">
        <f>#REF!</f>
        <v>#REF!</v>
      </c>
      <c r="G9" s="177" t="e">
        <f t="shared" si="1"/>
        <v>#REF!</v>
      </c>
      <c r="H9" s="172"/>
      <c r="I9" s="251" t="e">
        <f t="shared" ref="I9:I70" si="2">SUM(K9:AI9)</f>
        <v>#REF!</v>
      </c>
      <c r="J9" s="251" t="e">
        <f t="shared" si="0"/>
        <v>#REF!</v>
      </c>
      <c r="K9" s="1" t="e">
        <f>_xlfn.IFNA(VLOOKUP(B10,#REF!,$K$4,0),0)</f>
        <v>#REF!</v>
      </c>
      <c r="L9" s="1" t="e">
        <f>_xlfn.IFNA(VLOOKUP(B10,#REF!,$K$4,0),0)</f>
        <v>#REF!</v>
      </c>
      <c r="M9" s="1" t="e">
        <f>_xlfn.IFNA(VLOOKUP(B10,#REF!,$K$4,0),0)</f>
        <v>#REF!</v>
      </c>
      <c r="N9" s="1" t="e">
        <f>_xlfn.IFNA(VLOOKUP(B10,#REF!,$K$4,0),0)</f>
        <v>#REF!</v>
      </c>
      <c r="O9" s="1" t="e">
        <f>_xlfn.IFNA(VLOOKUP(B10,#REF!,$K$4,0),0)</f>
        <v>#REF!</v>
      </c>
      <c r="P9" s="1" t="e">
        <f>_xlfn.IFNA(VLOOKUP(B10,#REF!,$K$4,0),0)</f>
        <v>#REF!</v>
      </c>
      <c r="Q9" s="1" t="e">
        <f>_xlfn.IFNA(VLOOKUP(B10,#REF!,$K$4,0),0)</f>
        <v>#REF!</v>
      </c>
      <c r="R9" s="1" t="e">
        <f>_xlfn.IFNA(VLOOKUP(B10,#REF!,$K$4,0),0)</f>
        <v>#REF!</v>
      </c>
      <c r="S9" s="1" t="e">
        <f>_xlfn.IFNA(VLOOKUP(B10,#REF!,$K$4,0),0)</f>
        <v>#REF!</v>
      </c>
      <c r="T9" s="1" t="e">
        <f>_xlfn.IFNA(VLOOKUP(B10,#REF!,$K$4,0),0)</f>
        <v>#REF!</v>
      </c>
      <c r="U9" s="1" t="e">
        <f>_xlfn.IFNA(VLOOKUP(B10,#REF!,$K$4,0),0)</f>
        <v>#REF!</v>
      </c>
      <c r="V9" s="1" t="e">
        <f>_xlfn.IFNA(VLOOKUP(B10,#REF!,$K$4,0),0)</f>
        <v>#REF!</v>
      </c>
      <c r="W9" s="1" t="e">
        <f>_xlfn.IFNA(VLOOKUP(B10,#REF!,$K$4,0),0)</f>
        <v>#REF!</v>
      </c>
      <c r="X9" s="1" t="e">
        <f>_xlfn.IFNA(VLOOKUP(B10,#REF!,$K$4,0),0)</f>
        <v>#REF!</v>
      </c>
      <c r="Y9" s="1" t="e">
        <f>_xlfn.IFNA(VLOOKUP(B10,#REF!,$K$4,0),0)</f>
        <v>#REF!</v>
      </c>
      <c r="Z9" s="1" t="e">
        <f>_xlfn.IFNA(VLOOKUP(B10,#REF!,$K$4,0),0)</f>
        <v>#REF!</v>
      </c>
      <c r="AA9" s="1" t="e">
        <f>_xlfn.IFNA(VLOOKUP(B10,#REF!,$K$4,0),0)</f>
        <v>#REF!</v>
      </c>
      <c r="AB9" s="1" t="e">
        <f>_xlfn.IFNA(VLOOKUP(B10,#REF!,$K$4,0),0)</f>
        <v>#REF!</v>
      </c>
      <c r="AC9" s="1" t="e">
        <f>_xlfn.IFNA(VLOOKUP(B10,#REF!,$K$4,0),0)</f>
        <v>#REF!</v>
      </c>
      <c r="AD9" s="1" t="e">
        <f>_xlfn.IFNA(VLOOKUP(B10,#REF!,$K$4,0),0)</f>
        <v>#REF!</v>
      </c>
      <c r="AE9" s="1" t="e">
        <f>_xlfn.IFNA(VLOOKUP(B10,#REF!,$K$4,0),0)</f>
        <v>#REF!</v>
      </c>
      <c r="AF9" s="1" t="e">
        <f>_xlfn.IFNA(VLOOKUP(B10,#REF!,$K$4,0),0)</f>
        <v>#REF!</v>
      </c>
      <c r="AG9" s="1" t="e">
        <f>_xlfn.IFNA(VLOOKUP(B10,#REF!,$K$4,0),0)</f>
        <v>#REF!</v>
      </c>
      <c r="AH9" s="1" t="e">
        <f>_xlfn.IFNA(VLOOKUP(B10,#REF!,$K$4,0),0)</f>
        <v>#REF!</v>
      </c>
      <c r="AI9" s="1" t="e">
        <f>_xlfn.IFNA(VLOOKUP(B10,#REF!,$K$4,0),0)</f>
        <v>#REF!</v>
      </c>
    </row>
    <row r="10" spans="1:35" ht="27.6">
      <c r="A10" s="223">
        <v>4</v>
      </c>
      <c r="B10" s="174" t="e">
        <f>#REF!</f>
        <v>#REF!</v>
      </c>
      <c r="C10" s="176" t="e">
        <f>#REF!</f>
        <v>#REF!</v>
      </c>
      <c r="D10" s="181" t="e">
        <f>#REF!</f>
        <v>#REF!</v>
      </c>
      <c r="E10" s="276" t="e">
        <f>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</f>
        <v>#REF!</v>
      </c>
      <c r="F10" s="209" t="e">
        <f>#REF!</f>
        <v>#REF!</v>
      </c>
      <c r="G10" s="177" t="e">
        <f>ROUND(E10*F10,0)</f>
        <v>#REF!</v>
      </c>
      <c r="H10" s="172"/>
      <c r="I10" s="251" t="e">
        <f t="shared" si="2"/>
        <v>#REF!</v>
      </c>
      <c r="J10" s="251" t="e">
        <f t="shared" si="0"/>
        <v>#REF!</v>
      </c>
      <c r="K10" s="1" t="e">
        <f>_xlfn.IFNA(VLOOKUP(B11,#REF!,$K$4,0),0)</f>
        <v>#REF!</v>
      </c>
      <c r="L10" s="1" t="e">
        <f>_xlfn.IFNA(VLOOKUP(B11,#REF!,$K$4,0),0)</f>
        <v>#REF!</v>
      </c>
      <c r="M10" s="1" t="e">
        <f>_xlfn.IFNA(VLOOKUP(B11,#REF!,$K$4,0),0)</f>
        <v>#REF!</v>
      </c>
      <c r="N10" s="1" t="e">
        <f>_xlfn.IFNA(VLOOKUP(B11,#REF!,$K$4,0),0)</f>
        <v>#REF!</v>
      </c>
      <c r="O10" s="1" t="e">
        <f>_xlfn.IFNA(VLOOKUP(B11,#REF!,$K$4,0),0)</f>
        <v>#REF!</v>
      </c>
      <c r="P10" s="1" t="e">
        <f>_xlfn.IFNA(VLOOKUP(B11,#REF!,$K$4,0),0)</f>
        <v>#REF!</v>
      </c>
      <c r="Q10" s="1" t="e">
        <f>_xlfn.IFNA(VLOOKUP(B11,#REF!,$K$4,0),0)</f>
        <v>#REF!</v>
      </c>
      <c r="R10" s="1" t="e">
        <f>_xlfn.IFNA(VLOOKUP(B11,#REF!,$K$4,0),0)</f>
        <v>#REF!</v>
      </c>
      <c r="S10" s="1" t="e">
        <f>_xlfn.IFNA(VLOOKUP(B11,#REF!,$K$4,0),0)</f>
        <v>#REF!</v>
      </c>
      <c r="T10" s="1" t="e">
        <f>_xlfn.IFNA(VLOOKUP(B11,#REF!,$K$4,0),0)</f>
        <v>#REF!</v>
      </c>
      <c r="U10" s="1" t="e">
        <f>_xlfn.IFNA(VLOOKUP(B11,#REF!,$K$4,0),0)</f>
        <v>#REF!</v>
      </c>
      <c r="V10" s="1" t="e">
        <f>_xlfn.IFNA(VLOOKUP(B11,#REF!,$K$4,0),0)</f>
        <v>#REF!</v>
      </c>
      <c r="W10" s="1" t="e">
        <f>_xlfn.IFNA(VLOOKUP(B11,#REF!,$K$4,0),0)</f>
        <v>#REF!</v>
      </c>
      <c r="X10" s="1" t="e">
        <f>_xlfn.IFNA(VLOOKUP(B11,#REF!,$K$4,0),0)</f>
        <v>#REF!</v>
      </c>
      <c r="Y10" s="1" t="e">
        <f>_xlfn.IFNA(VLOOKUP(B11,#REF!,$K$4,0),0)</f>
        <v>#REF!</v>
      </c>
      <c r="Z10" s="1" t="e">
        <f>_xlfn.IFNA(VLOOKUP(B11,#REF!,$K$4,0),0)</f>
        <v>#REF!</v>
      </c>
      <c r="AA10" s="1" t="e">
        <f>_xlfn.IFNA(VLOOKUP(B11,#REF!,$K$4,0),0)</f>
        <v>#REF!</v>
      </c>
      <c r="AB10" s="1" t="e">
        <f>_xlfn.IFNA(VLOOKUP(B11,#REF!,$K$4,0),0)</f>
        <v>#REF!</v>
      </c>
      <c r="AC10" s="1" t="e">
        <f>_xlfn.IFNA(VLOOKUP(B11,#REF!,$K$4,0),0)</f>
        <v>#REF!</v>
      </c>
      <c r="AD10" s="1" t="e">
        <f>_xlfn.IFNA(VLOOKUP(B11,#REF!,$K$4,0),0)</f>
        <v>#REF!</v>
      </c>
      <c r="AE10" s="1" t="e">
        <f>_xlfn.IFNA(VLOOKUP(B11,#REF!,$K$4,0),0)</f>
        <v>#REF!</v>
      </c>
      <c r="AF10" s="1" t="e">
        <f>_xlfn.IFNA(VLOOKUP(B11,#REF!,$K$4,0),0)</f>
        <v>#REF!</v>
      </c>
      <c r="AG10" s="1" t="e">
        <f>_xlfn.IFNA(VLOOKUP(B11,#REF!,$K$4,0),0)</f>
        <v>#REF!</v>
      </c>
      <c r="AH10" s="1" t="e">
        <f>_xlfn.IFNA(VLOOKUP(B11,#REF!,$K$4,0),0)</f>
        <v>#REF!</v>
      </c>
      <c r="AI10" s="1" t="e">
        <f>_xlfn.IFNA(VLOOKUP(B11,#REF!,$K$4,0),0)</f>
        <v>#REF!</v>
      </c>
    </row>
    <row r="11" spans="1:35" ht="15.75" customHeight="1">
      <c r="A11" s="223">
        <v>5</v>
      </c>
      <c r="B11" s="174" t="e">
        <f>#REF!</f>
        <v>#REF!</v>
      </c>
      <c r="C11" s="176" t="e">
        <f>#REF!</f>
        <v>#REF!</v>
      </c>
      <c r="D11" s="181" t="e">
        <f>#REF!</f>
        <v>#REF!</v>
      </c>
      <c r="E11" s="276" t="e">
        <f>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</f>
        <v>#REF!</v>
      </c>
      <c r="F11" s="209" t="e">
        <f>#REF!</f>
        <v>#REF!</v>
      </c>
      <c r="G11" s="177" t="e">
        <f t="shared" si="1"/>
        <v>#REF!</v>
      </c>
      <c r="H11" s="172"/>
      <c r="I11" s="251" t="e">
        <f t="shared" si="2"/>
        <v>#REF!</v>
      </c>
      <c r="J11" s="251" t="e">
        <f t="shared" si="0"/>
        <v>#REF!</v>
      </c>
      <c r="K11" s="1" t="e">
        <f>_xlfn.IFNA(VLOOKUP(B12,#REF!,$K$4,0),0)</f>
        <v>#REF!</v>
      </c>
      <c r="L11" s="1" t="e">
        <f>_xlfn.IFNA(VLOOKUP(B12,#REF!,$K$4,0),0)</f>
        <v>#REF!</v>
      </c>
      <c r="M11" s="1" t="e">
        <f>_xlfn.IFNA(VLOOKUP(B12,#REF!,$K$4,0),0)</f>
        <v>#REF!</v>
      </c>
      <c r="N11" s="1" t="e">
        <f>_xlfn.IFNA(VLOOKUP(B12,#REF!,$K$4,0),0)</f>
        <v>#REF!</v>
      </c>
      <c r="O11" s="1" t="e">
        <f>_xlfn.IFNA(VLOOKUP(B12,#REF!,$K$4,0),0)</f>
        <v>#REF!</v>
      </c>
      <c r="P11" s="1" t="e">
        <f>_xlfn.IFNA(VLOOKUP(B12,#REF!,$K$4,0),0)</f>
        <v>#REF!</v>
      </c>
      <c r="Q11" s="1" t="e">
        <f>_xlfn.IFNA(VLOOKUP(B12,#REF!,$K$4,0),0)</f>
        <v>#REF!</v>
      </c>
      <c r="R11" s="1" t="e">
        <f>_xlfn.IFNA(VLOOKUP(B12,#REF!,$K$4,0),0)</f>
        <v>#REF!</v>
      </c>
      <c r="S11" s="1" t="e">
        <f>_xlfn.IFNA(VLOOKUP(B12,#REF!,$K$4,0),0)</f>
        <v>#REF!</v>
      </c>
      <c r="T11" s="1" t="e">
        <f>_xlfn.IFNA(VLOOKUP(B12,#REF!,$K$4,0),0)</f>
        <v>#REF!</v>
      </c>
      <c r="U11" s="1" t="e">
        <f>_xlfn.IFNA(VLOOKUP(B12,#REF!,$K$4,0),0)</f>
        <v>#REF!</v>
      </c>
      <c r="V11" s="1" t="e">
        <f>_xlfn.IFNA(VLOOKUP(B12,#REF!,$K$4,0),0)</f>
        <v>#REF!</v>
      </c>
      <c r="W11" s="1" t="e">
        <f>_xlfn.IFNA(VLOOKUP(B12,#REF!,$K$4,0),0)</f>
        <v>#REF!</v>
      </c>
      <c r="X11" s="1" t="e">
        <f>_xlfn.IFNA(VLOOKUP(B12,#REF!,$K$4,0),0)</f>
        <v>#REF!</v>
      </c>
      <c r="Y11" s="1" t="e">
        <f>_xlfn.IFNA(VLOOKUP(B12,#REF!,$K$4,0),0)</f>
        <v>#REF!</v>
      </c>
      <c r="Z11" s="1" t="e">
        <f>_xlfn.IFNA(VLOOKUP(B12,#REF!,$K$4,0),0)</f>
        <v>#REF!</v>
      </c>
      <c r="AA11" s="1" t="e">
        <f>_xlfn.IFNA(VLOOKUP(B12,#REF!,$K$4,0),0)</f>
        <v>#REF!</v>
      </c>
      <c r="AB11" s="1" t="e">
        <f>_xlfn.IFNA(VLOOKUP(B12,#REF!,$K$4,0),0)</f>
        <v>#REF!</v>
      </c>
      <c r="AC11" s="1" t="e">
        <f>_xlfn.IFNA(VLOOKUP(B12,#REF!,$K$4,0),0)</f>
        <v>#REF!</v>
      </c>
      <c r="AD11" s="1" t="e">
        <f>_xlfn.IFNA(VLOOKUP(B12,#REF!,$K$4,0),0)</f>
        <v>#REF!</v>
      </c>
      <c r="AE11" s="1" t="e">
        <f>_xlfn.IFNA(VLOOKUP(B12,#REF!,$K$4,0),0)</f>
        <v>#REF!</v>
      </c>
      <c r="AF11" s="1" t="e">
        <f>_xlfn.IFNA(VLOOKUP(B12,#REF!,$K$4,0),0)</f>
        <v>#REF!</v>
      </c>
      <c r="AG11" s="1" t="e">
        <f>_xlfn.IFNA(VLOOKUP(B12,#REF!,$K$4,0),0)</f>
        <v>#REF!</v>
      </c>
      <c r="AH11" s="1" t="e">
        <f>_xlfn.IFNA(VLOOKUP(B12,#REF!,$K$4,0),0)</f>
        <v>#REF!</v>
      </c>
      <c r="AI11" s="1" t="e">
        <f>_xlfn.IFNA(VLOOKUP(B12,#REF!,$K$4,0),0)</f>
        <v>#REF!</v>
      </c>
    </row>
    <row r="12" spans="1:35" ht="15.75" customHeight="1">
      <c r="A12" s="223">
        <v>6</v>
      </c>
      <c r="B12" s="174" t="e">
        <f>#REF!</f>
        <v>#REF!</v>
      </c>
      <c r="C12" s="176" t="e">
        <f>#REF!</f>
        <v>#REF!</v>
      </c>
      <c r="D12" s="181" t="e">
        <f>#REF!</f>
        <v>#REF!</v>
      </c>
      <c r="E12" s="276" t="e">
        <f>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</f>
        <v>#REF!</v>
      </c>
      <c r="F12" s="209" t="e">
        <f>'201.3P'!N50</f>
        <v>#REF!</v>
      </c>
      <c r="G12" s="177" t="e">
        <f t="shared" si="1"/>
        <v>#REF!</v>
      </c>
      <c r="H12" s="172"/>
      <c r="I12" s="251" t="e">
        <f t="shared" si="2"/>
        <v>#REF!</v>
      </c>
      <c r="J12" s="251" t="e">
        <f t="shared" si="0"/>
        <v>#REF!</v>
      </c>
      <c r="K12" s="1" t="e">
        <f>_xlfn.IFNA(VLOOKUP(B13,#REF!,$K$4,0),0)</f>
        <v>#REF!</v>
      </c>
      <c r="L12" s="1" t="e">
        <f>_xlfn.IFNA(VLOOKUP(B13,#REF!,$K$4,0),0)</f>
        <v>#REF!</v>
      </c>
      <c r="M12" s="1" t="e">
        <f>_xlfn.IFNA(VLOOKUP(B13,#REF!,$K$4,0),0)</f>
        <v>#REF!</v>
      </c>
      <c r="N12" s="1" t="e">
        <f>_xlfn.IFNA(VLOOKUP(B13,#REF!,$K$4,0),0)</f>
        <v>#REF!</v>
      </c>
      <c r="O12" s="1" t="e">
        <f>_xlfn.IFNA(VLOOKUP(B13,#REF!,$K$4,0),0)</f>
        <v>#REF!</v>
      </c>
      <c r="P12" s="1" t="e">
        <f>_xlfn.IFNA(VLOOKUP(B13,#REF!,$K$4,0),0)</f>
        <v>#REF!</v>
      </c>
      <c r="Q12" s="1" t="e">
        <f>_xlfn.IFNA(VLOOKUP(B13,#REF!,$K$4,0),0)</f>
        <v>#REF!</v>
      </c>
      <c r="R12" s="1" t="e">
        <f>_xlfn.IFNA(VLOOKUP(B13,#REF!,$K$4,0),0)</f>
        <v>#REF!</v>
      </c>
      <c r="S12" s="1" t="e">
        <f>_xlfn.IFNA(VLOOKUP(B13,#REF!,$K$4,0),0)</f>
        <v>#REF!</v>
      </c>
      <c r="T12" s="1" t="e">
        <f>_xlfn.IFNA(VLOOKUP(B13,#REF!,$K$4,0),0)</f>
        <v>#REF!</v>
      </c>
      <c r="U12" s="1" t="e">
        <f>_xlfn.IFNA(VLOOKUP(B13,#REF!,$K$4,0),0)</f>
        <v>#REF!</v>
      </c>
      <c r="V12" s="1" t="e">
        <f>_xlfn.IFNA(VLOOKUP(B13,#REF!,$K$4,0),0)</f>
        <v>#REF!</v>
      </c>
      <c r="W12" s="1" t="e">
        <f>_xlfn.IFNA(VLOOKUP(B13,#REF!,$K$4,0),0)</f>
        <v>#REF!</v>
      </c>
      <c r="X12" s="1" t="e">
        <f>_xlfn.IFNA(VLOOKUP(B13,#REF!,$K$4,0),0)</f>
        <v>#REF!</v>
      </c>
      <c r="Y12" s="1" t="e">
        <f>_xlfn.IFNA(VLOOKUP(B13,#REF!,$K$4,0),0)</f>
        <v>#REF!</v>
      </c>
      <c r="Z12" s="1" t="e">
        <f>_xlfn.IFNA(VLOOKUP(B13,#REF!,$K$4,0),0)</f>
        <v>#REF!</v>
      </c>
      <c r="AA12" s="1" t="e">
        <f>_xlfn.IFNA(VLOOKUP(B13,#REF!,$K$4,0),0)</f>
        <v>#REF!</v>
      </c>
      <c r="AB12" s="1" t="e">
        <f>_xlfn.IFNA(VLOOKUP(B13,#REF!,$K$4,0),0)</f>
        <v>#REF!</v>
      </c>
      <c r="AC12" s="1" t="e">
        <f>_xlfn.IFNA(VLOOKUP(B13,#REF!,$K$4,0),0)</f>
        <v>#REF!</v>
      </c>
      <c r="AD12" s="1" t="e">
        <f>_xlfn.IFNA(VLOOKUP(B13,#REF!,$K$4,0),0)</f>
        <v>#REF!</v>
      </c>
      <c r="AE12" s="1" t="e">
        <f>_xlfn.IFNA(VLOOKUP(B13,#REF!,$K$4,0),0)</f>
        <v>#REF!</v>
      </c>
      <c r="AF12" s="1" t="e">
        <f>_xlfn.IFNA(VLOOKUP(B13,#REF!,$K$4,0),0)</f>
        <v>#REF!</v>
      </c>
      <c r="AG12" s="1" t="e">
        <f>_xlfn.IFNA(VLOOKUP(B13,#REF!,$K$4,0),0)</f>
        <v>#REF!</v>
      </c>
      <c r="AH12" s="1" t="e">
        <f>_xlfn.IFNA(VLOOKUP(B13,#REF!,$K$4,0),0)</f>
        <v>#REF!</v>
      </c>
      <c r="AI12" s="1" t="e">
        <f>_xlfn.IFNA(VLOOKUP(B13,#REF!,$K$4,0),0)</f>
        <v>#REF!</v>
      </c>
    </row>
    <row r="13" spans="1:35" ht="15.75" customHeight="1">
      <c r="A13" s="223">
        <v>7</v>
      </c>
      <c r="B13" s="174" t="e">
        <f>#REF!</f>
        <v>#REF!</v>
      </c>
      <c r="C13" s="176" t="e">
        <f>#REF!</f>
        <v>#REF!</v>
      </c>
      <c r="D13" s="181" t="e">
        <f>#REF!</f>
        <v>#REF!</v>
      </c>
      <c r="E13" s="276" t="e">
        <f>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</f>
        <v>#REF!</v>
      </c>
      <c r="F13" s="209" t="e">
        <f>'201.3'!N50</f>
        <v>#REF!</v>
      </c>
      <c r="G13" s="177" t="e">
        <f t="shared" si="1"/>
        <v>#REF!</v>
      </c>
      <c r="H13" s="172"/>
      <c r="I13" s="251" t="e">
        <f t="shared" si="2"/>
        <v>#REF!</v>
      </c>
      <c r="J13" s="251" t="e">
        <f t="shared" si="0"/>
        <v>#REF!</v>
      </c>
      <c r="K13" s="1" t="e">
        <f>_xlfn.IFNA(VLOOKUP(B14,#REF!,$K$4,0),0)</f>
        <v>#REF!</v>
      </c>
      <c r="L13" s="1" t="e">
        <f>_xlfn.IFNA(VLOOKUP(B14,#REF!,$K$4,0),0)</f>
        <v>#REF!</v>
      </c>
      <c r="M13" s="1" t="e">
        <f>_xlfn.IFNA(VLOOKUP(B14,#REF!,$K$4,0),0)</f>
        <v>#REF!</v>
      </c>
      <c r="N13" s="1" t="e">
        <f>_xlfn.IFNA(VLOOKUP(B14,#REF!,$K$4,0),0)</f>
        <v>#REF!</v>
      </c>
      <c r="O13" s="1" t="e">
        <f>_xlfn.IFNA(VLOOKUP(B14,#REF!,$K$4,0),0)</f>
        <v>#REF!</v>
      </c>
      <c r="P13" s="1" t="e">
        <f>_xlfn.IFNA(VLOOKUP(B14,#REF!,$K$4,0),0)</f>
        <v>#REF!</v>
      </c>
      <c r="Q13" s="1" t="e">
        <f>_xlfn.IFNA(VLOOKUP(B14,#REF!,$K$4,0),0)</f>
        <v>#REF!</v>
      </c>
      <c r="R13" s="1" t="e">
        <f>_xlfn.IFNA(VLOOKUP(B14,#REF!,$K$4,0),0)</f>
        <v>#REF!</v>
      </c>
      <c r="S13" s="1" t="e">
        <f>_xlfn.IFNA(VLOOKUP(B14,#REF!,$K$4,0),0)</f>
        <v>#REF!</v>
      </c>
      <c r="T13" s="1" t="e">
        <f>_xlfn.IFNA(VLOOKUP(B14,#REF!,$K$4,0),0)</f>
        <v>#REF!</v>
      </c>
      <c r="U13" s="1" t="e">
        <f>_xlfn.IFNA(VLOOKUP(B14,#REF!,$K$4,0),0)</f>
        <v>#REF!</v>
      </c>
      <c r="V13" s="1" t="e">
        <f>_xlfn.IFNA(VLOOKUP(B14,#REF!,$K$4,0),0)</f>
        <v>#REF!</v>
      </c>
      <c r="W13" s="1" t="e">
        <f>_xlfn.IFNA(VLOOKUP(B14,#REF!,$K$4,0),0)</f>
        <v>#REF!</v>
      </c>
      <c r="X13" s="1" t="e">
        <f>_xlfn.IFNA(VLOOKUP(B14,#REF!,$K$4,0),0)</f>
        <v>#REF!</v>
      </c>
      <c r="Y13" s="1" t="e">
        <f>_xlfn.IFNA(VLOOKUP(B14,#REF!,$K$4,0),0)</f>
        <v>#REF!</v>
      </c>
      <c r="Z13" s="1" t="e">
        <f>_xlfn.IFNA(VLOOKUP(B14,#REF!,$K$4,0),0)</f>
        <v>#REF!</v>
      </c>
      <c r="AA13" s="1" t="e">
        <f>_xlfn.IFNA(VLOOKUP(B14,#REF!,$K$4,0),0)</f>
        <v>#REF!</v>
      </c>
      <c r="AB13" s="1" t="e">
        <f>_xlfn.IFNA(VLOOKUP(B14,#REF!,$K$4,0),0)</f>
        <v>#REF!</v>
      </c>
      <c r="AC13" s="1" t="e">
        <f>_xlfn.IFNA(VLOOKUP(B14,#REF!,$K$4,0),0)</f>
        <v>#REF!</v>
      </c>
      <c r="AD13" s="1" t="e">
        <f>_xlfn.IFNA(VLOOKUP(B14,#REF!,$K$4,0),0)</f>
        <v>#REF!</v>
      </c>
      <c r="AE13" s="1" t="e">
        <f>_xlfn.IFNA(VLOOKUP(B14,#REF!,$K$4,0),0)</f>
        <v>#REF!</v>
      </c>
      <c r="AF13" s="1" t="e">
        <f>_xlfn.IFNA(VLOOKUP(B14,#REF!,$K$4,0),0)</f>
        <v>#REF!</v>
      </c>
      <c r="AG13" s="1" t="e">
        <f>_xlfn.IFNA(VLOOKUP(B14,#REF!,$K$4,0),0)</f>
        <v>#REF!</v>
      </c>
      <c r="AH13" s="1" t="e">
        <f>_xlfn.IFNA(VLOOKUP(B14,#REF!,$K$4,0),0)</f>
        <v>#REF!</v>
      </c>
      <c r="AI13" s="1" t="e">
        <f>_xlfn.IFNA(VLOOKUP(B14,#REF!,$K$4,0),0)</f>
        <v>#REF!</v>
      </c>
    </row>
    <row r="14" spans="1:35" ht="15.75" customHeight="1">
      <c r="A14" s="232">
        <v>8</v>
      </c>
      <c r="B14" s="174" t="e">
        <f>#REF!</f>
        <v>#REF!</v>
      </c>
      <c r="C14" s="176" t="e">
        <f>#REF!</f>
        <v>#REF!</v>
      </c>
      <c r="D14" s="181" t="e">
        <f>#REF!</f>
        <v>#REF!</v>
      </c>
      <c r="E14" s="276" t="e">
        <f>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</f>
        <v>#REF!</v>
      </c>
      <c r="F14" s="228" t="e">
        <f>#REF!</f>
        <v>#REF!</v>
      </c>
      <c r="G14" s="177" t="e">
        <f t="shared" si="1"/>
        <v>#REF!</v>
      </c>
      <c r="H14" s="172"/>
      <c r="I14" s="251" t="e">
        <f t="shared" si="2"/>
        <v>#REF!</v>
      </c>
      <c r="J14" s="251" t="e">
        <f t="shared" si="0"/>
        <v>#REF!</v>
      </c>
      <c r="K14" s="1" t="e">
        <f>_xlfn.IFNA(VLOOKUP(B15,#REF!,$K$4,0),0)</f>
        <v>#REF!</v>
      </c>
      <c r="L14" s="1" t="e">
        <f>_xlfn.IFNA(VLOOKUP(B15,#REF!,$K$4,0),0)</f>
        <v>#REF!</v>
      </c>
      <c r="M14" s="1" t="e">
        <f>_xlfn.IFNA(VLOOKUP(B15,#REF!,$K$4,0),0)</f>
        <v>#REF!</v>
      </c>
      <c r="N14" s="1" t="e">
        <f>_xlfn.IFNA(VLOOKUP(B15,#REF!,$K$4,0),0)</f>
        <v>#REF!</v>
      </c>
      <c r="O14" s="1" t="e">
        <f>_xlfn.IFNA(VLOOKUP(B15,#REF!,$K$4,0),0)</f>
        <v>#REF!</v>
      </c>
      <c r="P14" s="1" t="e">
        <f>_xlfn.IFNA(VLOOKUP(B15,#REF!,$K$4,0),0)</f>
        <v>#REF!</v>
      </c>
      <c r="Q14" s="1" t="e">
        <f>_xlfn.IFNA(VLOOKUP(B15,#REF!,$K$4,0),0)</f>
        <v>#REF!</v>
      </c>
      <c r="R14" s="1" t="e">
        <f>_xlfn.IFNA(VLOOKUP(B15,#REF!,$K$4,0),0)</f>
        <v>#REF!</v>
      </c>
      <c r="S14" s="1" t="e">
        <f>_xlfn.IFNA(VLOOKUP(B15,#REF!,$K$4,0),0)</f>
        <v>#REF!</v>
      </c>
      <c r="T14" s="1" t="e">
        <f>_xlfn.IFNA(VLOOKUP(B15,#REF!,$K$4,0),0)</f>
        <v>#REF!</v>
      </c>
      <c r="U14" s="1" t="e">
        <f>_xlfn.IFNA(VLOOKUP(B15,#REF!,$K$4,0),0)</f>
        <v>#REF!</v>
      </c>
      <c r="V14" s="1" t="e">
        <f>_xlfn.IFNA(VLOOKUP(B15,#REF!,$K$4,0),0)</f>
        <v>#REF!</v>
      </c>
      <c r="W14" s="1" t="e">
        <f>_xlfn.IFNA(VLOOKUP(B15,#REF!,$K$4,0),0)</f>
        <v>#REF!</v>
      </c>
      <c r="X14" s="1" t="e">
        <f>_xlfn.IFNA(VLOOKUP(B15,#REF!,$K$4,0),0)</f>
        <v>#REF!</v>
      </c>
      <c r="Y14" s="1" t="e">
        <f>_xlfn.IFNA(VLOOKUP(B15,#REF!,$K$4,0),0)</f>
        <v>#REF!</v>
      </c>
      <c r="Z14" s="1" t="e">
        <f>_xlfn.IFNA(VLOOKUP(B15,#REF!,$K$4,0),0)</f>
        <v>#REF!</v>
      </c>
      <c r="AA14" s="1" t="e">
        <f>_xlfn.IFNA(VLOOKUP(B15,#REF!,$K$4,0),0)</f>
        <v>#REF!</v>
      </c>
      <c r="AB14" s="1" t="e">
        <f>_xlfn.IFNA(VLOOKUP(B15,#REF!,$K$4,0),0)</f>
        <v>#REF!</v>
      </c>
      <c r="AC14" s="1" t="e">
        <f>_xlfn.IFNA(VLOOKUP(B15,#REF!,$K$4,0),0)</f>
        <v>#REF!</v>
      </c>
      <c r="AD14" s="1" t="e">
        <f>_xlfn.IFNA(VLOOKUP(B15,#REF!,$K$4,0),0)</f>
        <v>#REF!</v>
      </c>
      <c r="AE14" s="1" t="e">
        <f>_xlfn.IFNA(VLOOKUP(B15,#REF!,$K$4,0),0)</f>
        <v>#REF!</v>
      </c>
      <c r="AF14" s="1" t="e">
        <f>_xlfn.IFNA(VLOOKUP(B15,#REF!,$K$4,0),0)</f>
        <v>#REF!</v>
      </c>
      <c r="AG14" s="1" t="e">
        <f>_xlfn.IFNA(VLOOKUP(B15,#REF!,$K$4,0),0)</f>
        <v>#REF!</v>
      </c>
      <c r="AH14" s="1" t="e">
        <f>_xlfn.IFNA(VLOOKUP(B15,#REF!,$K$4,0),0)</f>
        <v>#REF!</v>
      </c>
      <c r="AI14" s="1" t="e">
        <f>_xlfn.IFNA(VLOOKUP(B15,#REF!,$K$4,0),0)</f>
        <v>#REF!</v>
      </c>
    </row>
    <row r="15" spans="1:35" ht="15.75" customHeight="1">
      <c r="A15" s="234"/>
      <c r="B15" s="174" t="s">
        <v>311</v>
      </c>
      <c r="C15" s="235" t="s">
        <v>253</v>
      </c>
      <c r="D15" s="181" t="e">
        <f>#REF!</f>
        <v>#REF!</v>
      </c>
      <c r="E15" s="276"/>
      <c r="F15" s="236"/>
      <c r="G15" s="242" t="e">
        <f>SUM(G7:G14)</f>
        <v>#REF!</v>
      </c>
      <c r="H15" s="172"/>
      <c r="I15" s="251" t="e">
        <f t="shared" si="2"/>
        <v>#REF!</v>
      </c>
      <c r="J15" s="251" t="e">
        <f t="shared" si="0"/>
        <v>#REF!</v>
      </c>
      <c r="K15" s="1" t="e">
        <f>_xlfn.IFNA(VLOOKUP(B16,#REF!,$K$4,0),0)</f>
        <v>#REF!</v>
      </c>
      <c r="L15" s="1" t="e">
        <f>_xlfn.IFNA(VLOOKUP(B16,#REF!,$K$4,0),0)</f>
        <v>#REF!</v>
      </c>
      <c r="M15" s="1" t="e">
        <f>_xlfn.IFNA(VLOOKUP(B16,#REF!,$K$4,0),0)</f>
        <v>#REF!</v>
      </c>
      <c r="N15" s="1" t="e">
        <f>_xlfn.IFNA(VLOOKUP(B16,#REF!,$K$4,0),0)</f>
        <v>#REF!</v>
      </c>
      <c r="O15" s="1" t="e">
        <f>_xlfn.IFNA(VLOOKUP(B16,#REF!,$K$4,0),0)</f>
        <v>#REF!</v>
      </c>
      <c r="P15" s="1" t="e">
        <f>_xlfn.IFNA(VLOOKUP(B16,#REF!,$K$4,0),0)</f>
        <v>#REF!</v>
      </c>
      <c r="Q15" s="1" t="e">
        <f>_xlfn.IFNA(VLOOKUP(B16,#REF!,$K$4,0),0)</f>
        <v>#REF!</v>
      </c>
      <c r="R15" s="1" t="e">
        <f>_xlfn.IFNA(VLOOKUP(B16,#REF!,$K$4,0),0)</f>
        <v>#REF!</v>
      </c>
      <c r="S15" s="1" t="e">
        <f>_xlfn.IFNA(VLOOKUP(B16,#REF!,$K$4,0),0)</f>
        <v>#REF!</v>
      </c>
      <c r="T15" s="1" t="e">
        <f>_xlfn.IFNA(VLOOKUP(B16,#REF!,$K$4,0),0)</f>
        <v>#REF!</v>
      </c>
      <c r="U15" s="1" t="e">
        <f>_xlfn.IFNA(VLOOKUP(B16,#REF!,$K$4,0),0)</f>
        <v>#REF!</v>
      </c>
      <c r="V15" s="1" t="e">
        <f>_xlfn.IFNA(VLOOKUP(B16,#REF!,$K$4,0),0)</f>
        <v>#REF!</v>
      </c>
      <c r="W15" s="1" t="e">
        <f>_xlfn.IFNA(VLOOKUP(B16,#REF!,$K$4,0),0)</f>
        <v>#REF!</v>
      </c>
      <c r="X15" s="1" t="e">
        <f>_xlfn.IFNA(VLOOKUP(B16,#REF!,$K$4,0),0)</f>
        <v>#REF!</v>
      </c>
      <c r="Y15" s="1" t="e">
        <f>_xlfn.IFNA(VLOOKUP(B16,#REF!,$K$4,0),0)</f>
        <v>#REF!</v>
      </c>
      <c r="Z15" s="1" t="e">
        <f>_xlfn.IFNA(VLOOKUP(B16,#REF!,$K$4,0),0)</f>
        <v>#REF!</v>
      </c>
      <c r="AA15" s="1" t="e">
        <f>_xlfn.IFNA(VLOOKUP(B16,#REF!,$K$4,0),0)</f>
        <v>#REF!</v>
      </c>
      <c r="AB15" s="1" t="e">
        <f>_xlfn.IFNA(VLOOKUP(B16,#REF!,$K$4,0),0)</f>
        <v>#REF!</v>
      </c>
      <c r="AC15" s="1" t="e">
        <f>_xlfn.IFNA(VLOOKUP(B16,#REF!,$K$4,0),0)</f>
        <v>#REF!</v>
      </c>
      <c r="AD15" s="1" t="e">
        <f>_xlfn.IFNA(VLOOKUP(B16,#REF!,$K$4,0),0)</f>
        <v>#REF!</v>
      </c>
      <c r="AE15" s="1" t="e">
        <f>_xlfn.IFNA(VLOOKUP(B16,#REF!,$K$4,0),0)</f>
        <v>#REF!</v>
      </c>
      <c r="AF15" s="1" t="e">
        <f>_xlfn.IFNA(VLOOKUP(B16,#REF!,$K$4,0),0)</f>
        <v>#REF!</v>
      </c>
      <c r="AG15" s="1" t="e">
        <f>_xlfn.IFNA(VLOOKUP(B16,#REF!,$K$4,0),0)</f>
        <v>#REF!</v>
      </c>
      <c r="AH15" s="1" t="e">
        <f>_xlfn.IFNA(VLOOKUP(B16,#REF!,$K$4,0),0)</f>
        <v>#REF!</v>
      </c>
      <c r="AI15" s="1" t="e">
        <f>_xlfn.IFNA(VLOOKUP(B16,#REF!,$K$4,0),0)</f>
        <v>#REF!</v>
      </c>
    </row>
    <row r="16" spans="1:35" ht="15.75" customHeight="1">
      <c r="A16" s="233"/>
      <c r="B16" s="174" t="s">
        <v>311</v>
      </c>
      <c r="C16" s="229" t="s">
        <v>134</v>
      </c>
      <c r="D16" s="181" t="e">
        <f>#REF!</f>
        <v>#REF!</v>
      </c>
      <c r="E16" s="276"/>
      <c r="F16" s="230"/>
      <c r="G16" s="218"/>
      <c r="H16" s="172"/>
      <c r="I16" s="251" t="e">
        <f t="shared" si="2"/>
        <v>#REF!</v>
      </c>
      <c r="J16" s="251" t="e">
        <f t="shared" si="0"/>
        <v>#REF!</v>
      </c>
      <c r="K16" s="1" t="e">
        <f>_xlfn.IFNA(VLOOKUP(B17,#REF!,$K$4,0),0)</f>
        <v>#REF!</v>
      </c>
      <c r="L16" s="1" t="e">
        <f>_xlfn.IFNA(VLOOKUP(B17,#REF!,$K$4,0),0)</f>
        <v>#REF!</v>
      </c>
      <c r="M16" s="1" t="e">
        <f>_xlfn.IFNA(VLOOKUP(B17,#REF!,$K$4,0),0)</f>
        <v>#REF!</v>
      </c>
      <c r="N16" s="1" t="e">
        <f>_xlfn.IFNA(VLOOKUP(B17,#REF!,$K$4,0),0)</f>
        <v>#REF!</v>
      </c>
      <c r="O16" s="1" t="e">
        <f>_xlfn.IFNA(VLOOKUP(B17,#REF!,$K$4,0),0)</f>
        <v>#REF!</v>
      </c>
      <c r="P16" s="1" t="e">
        <f>_xlfn.IFNA(VLOOKUP(B17,#REF!,$K$4,0),0)</f>
        <v>#REF!</v>
      </c>
      <c r="Q16" s="1" t="e">
        <f>_xlfn.IFNA(VLOOKUP(B17,#REF!,$K$4,0),0)</f>
        <v>#REF!</v>
      </c>
      <c r="R16" s="1" t="e">
        <f>_xlfn.IFNA(VLOOKUP(B17,#REF!,$K$4,0),0)</f>
        <v>#REF!</v>
      </c>
      <c r="S16" s="1" t="e">
        <f>_xlfn.IFNA(VLOOKUP(B17,#REF!,$K$4,0),0)</f>
        <v>#REF!</v>
      </c>
      <c r="T16" s="1" t="e">
        <f>_xlfn.IFNA(VLOOKUP(B17,#REF!,$K$4,0),0)</f>
        <v>#REF!</v>
      </c>
      <c r="U16" s="1" t="e">
        <f>_xlfn.IFNA(VLOOKUP(B17,#REF!,$K$4,0),0)</f>
        <v>#REF!</v>
      </c>
      <c r="V16" s="1" t="e">
        <f>_xlfn.IFNA(VLOOKUP(B17,#REF!,$K$4,0),0)</f>
        <v>#REF!</v>
      </c>
      <c r="W16" s="1" t="e">
        <f>_xlfn.IFNA(VLOOKUP(B17,#REF!,$K$4,0),0)</f>
        <v>#REF!</v>
      </c>
      <c r="X16" s="1" t="e">
        <f>_xlfn.IFNA(VLOOKUP(B17,#REF!,$K$4,0),0)</f>
        <v>#REF!</v>
      </c>
      <c r="Y16" s="1" t="e">
        <f>_xlfn.IFNA(VLOOKUP(B17,#REF!,$K$4,0),0)</f>
        <v>#REF!</v>
      </c>
      <c r="Z16" s="1" t="e">
        <f>_xlfn.IFNA(VLOOKUP(B17,#REF!,$K$4,0),0)</f>
        <v>#REF!</v>
      </c>
      <c r="AA16" s="1" t="e">
        <f>_xlfn.IFNA(VLOOKUP(B17,#REF!,$K$4,0),0)</f>
        <v>#REF!</v>
      </c>
      <c r="AB16" s="1" t="e">
        <f>_xlfn.IFNA(VLOOKUP(B17,#REF!,$K$4,0),0)</f>
        <v>#REF!</v>
      </c>
      <c r="AC16" s="1" t="e">
        <f>_xlfn.IFNA(VLOOKUP(B17,#REF!,$K$4,0),0)</f>
        <v>#REF!</v>
      </c>
      <c r="AD16" s="1" t="e">
        <f>_xlfn.IFNA(VLOOKUP(B17,#REF!,$K$4,0),0)</f>
        <v>#REF!</v>
      </c>
      <c r="AE16" s="1" t="e">
        <f>_xlfn.IFNA(VLOOKUP(B17,#REF!,$K$4,0),0)</f>
        <v>#REF!</v>
      </c>
      <c r="AF16" s="1" t="e">
        <f>_xlfn.IFNA(VLOOKUP(B17,#REF!,$K$4,0),0)</f>
        <v>#REF!</v>
      </c>
      <c r="AG16" s="1" t="e">
        <f>_xlfn.IFNA(VLOOKUP(B17,#REF!,$K$4,0),0)</f>
        <v>#REF!</v>
      </c>
      <c r="AH16" s="1" t="e">
        <f>_xlfn.IFNA(VLOOKUP(B17,#REF!,$K$4,0),0)</f>
        <v>#REF!</v>
      </c>
      <c r="AI16" s="1" t="e">
        <f>_xlfn.IFNA(VLOOKUP(B17,#REF!,$K$4,0),0)</f>
        <v>#REF!</v>
      </c>
    </row>
    <row r="17" spans="1:35" ht="34.5" customHeight="1">
      <c r="A17" s="223">
        <v>9</v>
      </c>
      <c r="B17" s="174" t="e">
        <f>#REF!</f>
        <v>#REF!</v>
      </c>
      <c r="C17" s="176" t="e">
        <f>#REF!</f>
        <v>#REF!</v>
      </c>
      <c r="D17" s="181" t="e">
        <f>#REF!</f>
        <v>#REF!</v>
      </c>
      <c r="E17" s="276" t="e">
        <f>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</f>
        <v>#REF!</v>
      </c>
      <c r="F17" s="209" t="e">
        <f>+#REF!</f>
        <v>#REF!</v>
      </c>
      <c r="G17" s="177" t="e">
        <f t="shared" si="1"/>
        <v>#REF!</v>
      </c>
      <c r="H17" s="172"/>
      <c r="I17" s="251" t="e">
        <f t="shared" si="2"/>
        <v>#REF!</v>
      </c>
      <c r="J17" s="251" t="e">
        <f t="shared" si="0"/>
        <v>#REF!</v>
      </c>
      <c r="K17" s="1" t="e">
        <f>_xlfn.IFNA(VLOOKUP(B18,#REF!,$K$4,0),0)</f>
        <v>#REF!</v>
      </c>
      <c r="L17" s="1" t="e">
        <f>_xlfn.IFNA(VLOOKUP(B18,#REF!,$K$4,0),0)</f>
        <v>#REF!</v>
      </c>
      <c r="M17" s="1" t="e">
        <f>_xlfn.IFNA(VLOOKUP(B18,#REF!,$K$4,0),0)</f>
        <v>#REF!</v>
      </c>
      <c r="N17" s="1" t="e">
        <f>_xlfn.IFNA(VLOOKUP(B18,#REF!,$K$4,0),0)</f>
        <v>#REF!</v>
      </c>
      <c r="O17" s="1" t="e">
        <f>_xlfn.IFNA(VLOOKUP(B18,#REF!,$K$4,0),0)</f>
        <v>#REF!</v>
      </c>
      <c r="P17" s="1" t="e">
        <f>_xlfn.IFNA(VLOOKUP(B18,#REF!,$K$4,0),0)</f>
        <v>#REF!</v>
      </c>
      <c r="Q17" s="1" t="e">
        <f>_xlfn.IFNA(VLOOKUP(B18,#REF!,$K$4,0),0)</f>
        <v>#REF!</v>
      </c>
      <c r="R17" s="1" t="e">
        <f>_xlfn.IFNA(VLOOKUP(B18,#REF!,$K$4,0),0)</f>
        <v>#REF!</v>
      </c>
      <c r="S17" s="1" t="e">
        <f>_xlfn.IFNA(VLOOKUP(B18,#REF!,$K$4,0),0)</f>
        <v>#REF!</v>
      </c>
      <c r="T17" s="1" t="e">
        <f>_xlfn.IFNA(VLOOKUP(B18,#REF!,$K$4,0),0)</f>
        <v>#REF!</v>
      </c>
      <c r="U17" s="1" t="e">
        <f>_xlfn.IFNA(VLOOKUP(B18,#REF!,$K$4,0),0)</f>
        <v>#REF!</v>
      </c>
      <c r="V17" s="1" t="e">
        <f>_xlfn.IFNA(VLOOKUP(B18,#REF!,$K$4,0),0)</f>
        <v>#REF!</v>
      </c>
      <c r="W17" s="1" t="e">
        <f>_xlfn.IFNA(VLOOKUP(B18,#REF!,$K$4,0),0)</f>
        <v>#REF!</v>
      </c>
      <c r="X17" s="1" t="e">
        <f>_xlfn.IFNA(VLOOKUP(B18,#REF!,$K$4,0),0)</f>
        <v>#REF!</v>
      </c>
      <c r="Y17" s="1" t="e">
        <f>_xlfn.IFNA(VLOOKUP(B18,#REF!,$K$4,0),0)</f>
        <v>#REF!</v>
      </c>
      <c r="Z17" s="1" t="e">
        <f>_xlfn.IFNA(VLOOKUP(B18,#REF!,$K$4,0),0)</f>
        <v>#REF!</v>
      </c>
      <c r="AA17" s="1" t="e">
        <f>_xlfn.IFNA(VLOOKUP(B18,#REF!,$K$4,0),0)</f>
        <v>#REF!</v>
      </c>
      <c r="AB17" s="1" t="e">
        <f>_xlfn.IFNA(VLOOKUP(B18,#REF!,$K$4,0),0)</f>
        <v>#REF!</v>
      </c>
      <c r="AC17" s="1" t="e">
        <f>_xlfn.IFNA(VLOOKUP(B18,#REF!,$K$4,0),0)</f>
        <v>#REF!</v>
      </c>
      <c r="AD17" s="1" t="e">
        <f>_xlfn.IFNA(VLOOKUP(B18,#REF!,$K$4,0),0)</f>
        <v>#REF!</v>
      </c>
      <c r="AE17" s="1" t="e">
        <f>_xlfn.IFNA(VLOOKUP(B18,#REF!,$K$4,0),0)</f>
        <v>#REF!</v>
      </c>
      <c r="AF17" s="1" t="e">
        <f>_xlfn.IFNA(VLOOKUP(B18,#REF!,$K$4,0),0)</f>
        <v>#REF!</v>
      </c>
      <c r="AG17" s="1" t="e">
        <f>_xlfn.IFNA(VLOOKUP(B18,#REF!,$K$4,0),0)</f>
        <v>#REF!</v>
      </c>
      <c r="AH17" s="1" t="e">
        <f>_xlfn.IFNA(VLOOKUP(B18,#REF!,$K$4,0),0)</f>
        <v>#REF!</v>
      </c>
      <c r="AI17" s="1" t="e">
        <f>_xlfn.IFNA(VLOOKUP(B18,#REF!,$K$4,0),0)</f>
        <v>#REF!</v>
      </c>
    </row>
    <row r="18" spans="1:35" ht="34.5" customHeight="1">
      <c r="A18" s="223">
        <v>10</v>
      </c>
      <c r="B18" s="174" t="e">
        <f>#REF!</f>
        <v>#REF!</v>
      </c>
      <c r="C18" s="176" t="e">
        <f>#REF!</f>
        <v>#REF!</v>
      </c>
      <c r="D18" s="181" t="e">
        <f>#REF!</f>
        <v>#REF!</v>
      </c>
      <c r="E18" s="276" t="e">
        <f>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</f>
        <v>#REF!</v>
      </c>
      <c r="F18" s="209" t="e">
        <f>#REF!</f>
        <v>#REF!</v>
      </c>
      <c r="G18" s="177" t="e">
        <f t="shared" si="1"/>
        <v>#REF!</v>
      </c>
      <c r="H18" s="172"/>
      <c r="I18" s="280" t="e">
        <f t="shared" si="2"/>
        <v>#REF!</v>
      </c>
      <c r="J18" s="251" t="e">
        <f>I18=G19</f>
        <v>#REF!</v>
      </c>
      <c r="K18" s="1" t="e">
        <f>_xlfn.IFNA(VLOOKUP(B19,#REF!,$K$4,0),0)</f>
        <v>#REF!</v>
      </c>
      <c r="L18" s="1" t="e">
        <f>_xlfn.IFNA(VLOOKUP(B19,#REF!,$K$4,0),0)</f>
        <v>#REF!</v>
      </c>
      <c r="M18" s="1" t="e">
        <f>_xlfn.IFNA(VLOOKUP(B19,#REF!,$K$4,0),0)</f>
        <v>#REF!</v>
      </c>
      <c r="N18" s="1" t="e">
        <f>_xlfn.IFNA(VLOOKUP(B19,#REF!,$K$4,0),0)</f>
        <v>#REF!</v>
      </c>
      <c r="O18" s="1" t="e">
        <f>_xlfn.IFNA(VLOOKUP(B19,#REF!,$K$4,0),0)</f>
        <v>#REF!</v>
      </c>
      <c r="P18" s="1" t="e">
        <f>_xlfn.IFNA(VLOOKUP(B19,#REF!,$K$4,0),0)</f>
        <v>#REF!</v>
      </c>
      <c r="Q18" s="1" t="e">
        <f>_xlfn.IFNA(VLOOKUP(B19,#REF!,$K$4,0),0)</f>
        <v>#REF!</v>
      </c>
      <c r="R18" s="1" t="e">
        <f>_xlfn.IFNA(VLOOKUP(B19,#REF!,$K$4,0),0)</f>
        <v>#REF!</v>
      </c>
      <c r="S18" s="1" t="e">
        <f>_xlfn.IFNA(VLOOKUP(B19,#REF!,$K$4,0),0)</f>
        <v>#REF!</v>
      </c>
      <c r="T18" s="1" t="e">
        <f>_xlfn.IFNA(VLOOKUP(B19,#REF!,$K$4,0),0)</f>
        <v>#REF!</v>
      </c>
      <c r="U18" s="1" t="e">
        <f>_xlfn.IFNA(VLOOKUP(B19,#REF!,$K$4,0),0)</f>
        <v>#REF!</v>
      </c>
      <c r="V18" s="1" t="e">
        <f>_xlfn.IFNA(VLOOKUP(B19,#REF!,$K$4,0),0)</f>
        <v>#REF!</v>
      </c>
      <c r="W18" s="1" t="e">
        <f>_xlfn.IFNA(VLOOKUP(B19,#REF!,$K$4,0),0)</f>
        <v>#REF!</v>
      </c>
      <c r="X18" s="1" t="e">
        <f>_xlfn.IFNA(VLOOKUP(B19,#REF!,$K$4,0),0)</f>
        <v>#REF!</v>
      </c>
      <c r="Y18" s="1" t="e">
        <f>_xlfn.IFNA(VLOOKUP(B19,#REF!,$K$4,0),0)</f>
        <v>#REF!</v>
      </c>
      <c r="Z18" s="1" t="e">
        <f>_xlfn.IFNA(VLOOKUP(B19,#REF!,$K$4,0),0)</f>
        <v>#REF!</v>
      </c>
      <c r="AA18" s="1" t="e">
        <f>_xlfn.IFNA(VLOOKUP(B19,#REF!,$K$4,0),0)</f>
        <v>#REF!</v>
      </c>
      <c r="AB18" s="1" t="e">
        <f>_xlfn.IFNA(VLOOKUP(B19,#REF!,$K$4,0),0)</f>
        <v>#REF!</v>
      </c>
      <c r="AC18" s="1" t="e">
        <f>_xlfn.IFNA(VLOOKUP(B19,#REF!,$K$4,0),0)</f>
        <v>#REF!</v>
      </c>
      <c r="AD18" s="1" t="e">
        <f>_xlfn.IFNA(VLOOKUP(B19,#REF!,$K$4,0),0)</f>
        <v>#REF!</v>
      </c>
      <c r="AE18" s="279" t="e">
        <f>_xlfn.IFNA(VLOOKUP(B19,#REF!,$K$4,0),0)</f>
        <v>#REF!</v>
      </c>
      <c r="AF18" s="1" t="e">
        <f>_xlfn.IFNA(VLOOKUP(B19,#REF!,$K$4,0),0)</f>
        <v>#REF!</v>
      </c>
      <c r="AG18" s="1" t="e">
        <f>_xlfn.IFNA(VLOOKUP(B19,#REF!,$K$4,0),0)</f>
        <v>#REF!</v>
      </c>
      <c r="AH18" s="1" t="e">
        <f>_xlfn.IFNA(VLOOKUP(B19,#REF!,$K$4,0),0)</f>
        <v>#REF!</v>
      </c>
      <c r="AI18" s="1" t="e">
        <f>_xlfn.IFNA(VLOOKUP(B19,#REF!,$K$4,0),0)</f>
        <v>#REF!</v>
      </c>
    </row>
    <row r="19" spans="1:35" ht="34.5" customHeight="1">
      <c r="A19" s="223">
        <v>11</v>
      </c>
      <c r="B19" s="284" t="e">
        <f>#REF!</f>
        <v>#REF!</v>
      </c>
      <c r="C19" s="176" t="e">
        <f>#REF!</f>
        <v>#REF!</v>
      </c>
      <c r="D19" s="181" t="e">
        <f>#REF!</f>
        <v>#REF!</v>
      </c>
      <c r="E19" s="276" t="e">
        <f>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</f>
        <v>#REF!</v>
      </c>
      <c r="F19" s="209" t="e">
        <f>#REF!</f>
        <v>#REF!</v>
      </c>
      <c r="G19" s="177" t="e">
        <f>ROUND(E19*F19,0)</f>
        <v>#REF!</v>
      </c>
      <c r="H19" s="172"/>
      <c r="I19" s="251" t="e">
        <f t="shared" si="2"/>
        <v>#REF!</v>
      </c>
      <c r="J19" s="251" t="e">
        <f t="shared" si="0"/>
        <v>#REF!</v>
      </c>
      <c r="K19" s="1" t="e">
        <f>_xlfn.IFNA(VLOOKUP(B20,#REF!,$K$4,0),0)</f>
        <v>#REF!</v>
      </c>
      <c r="L19" s="1" t="e">
        <f>_xlfn.IFNA(VLOOKUP(B20,#REF!,$K$4,0),0)</f>
        <v>#REF!</v>
      </c>
      <c r="M19" s="1" t="e">
        <f>_xlfn.IFNA(VLOOKUP(B20,#REF!,$K$4,0),0)</f>
        <v>#REF!</v>
      </c>
      <c r="N19" s="1" t="e">
        <f>_xlfn.IFNA(VLOOKUP(B20,#REF!,$K$4,0),0)</f>
        <v>#REF!</v>
      </c>
      <c r="O19" s="1" t="e">
        <f>_xlfn.IFNA(VLOOKUP(B20,#REF!,$K$4,0),0)</f>
        <v>#REF!</v>
      </c>
      <c r="P19" s="1" t="e">
        <f>_xlfn.IFNA(VLOOKUP(B20,#REF!,$K$4,0),0)</f>
        <v>#REF!</v>
      </c>
      <c r="Q19" s="1" t="e">
        <f>_xlfn.IFNA(VLOOKUP(B20,#REF!,$K$4,0),0)</f>
        <v>#REF!</v>
      </c>
      <c r="R19" s="1" t="e">
        <f>_xlfn.IFNA(VLOOKUP(B20,#REF!,$K$4,0),0)</f>
        <v>#REF!</v>
      </c>
      <c r="S19" s="1" t="e">
        <f>_xlfn.IFNA(VLOOKUP(B20,#REF!,$K$4,0),0)</f>
        <v>#REF!</v>
      </c>
      <c r="T19" s="1" t="e">
        <f>_xlfn.IFNA(VLOOKUP(B20,#REF!,$K$4,0),0)</f>
        <v>#REF!</v>
      </c>
      <c r="U19" s="1" t="e">
        <f>_xlfn.IFNA(VLOOKUP(B20,#REF!,$K$4,0),0)</f>
        <v>#REF!</v>
      </c>
      <c r="V19" s="1" t="e">
        <f>_xlfn.IFNA(VLOOKUP(B20,#REF!,$K$4,0),0)</f>
        <v>#REF!</v>
      </c>
      <c r="W19" s="1" t="e">
        <f>_xlfn.IFNA(VLOOKUP(B20,#REF!,$K$4,0),0)</f>
        <v>#REF!</v>
      </c>
      <c r="X19" s="1" t="e">
        <f>_xlfn.IFNA(VLOOKUP(B20,#REF!,$K$4,0),0)</f>
        <v>#REF!</v>
      </c>
      <c r="Y19" s="1" t="e">
        <f>_xlfn.IFNA(VLOOKUP(B20,#REF!,$K$4,0),0)</f>
        <v>#REF!</v>
      </c>
      <c r="Z19" s="1" t="e">
        <f>_xlfn.IFNA(VLOOKUP(B20,#REF!,$K$4,0),0)</f>
        <v>#REF!</v>
      </c>
      <c r="AA19" s="1" t="e">
        <f>_xlfn.IFNA(VLOOKUP(B20,#REF!,$K$4,0),0)</f>
        <v>#REF!</v>
      </c>
      <c r="AB19" s="1" t="e">
        <f>_xlfn.IFNA(VLOOKUP(B20,#REF!,$K$4,0),0)</f>
        <v>#REF!</v>
      </c>
      <c r="AC19" s="1" t="e">
        <f>_xlfn.IFNA(VLOOKUP(B20,#REF!,$K$4,0),0)</f>
        <v>#REF!</v>
      </c>
      <c r="AD19" s="1" t="e">
        <f>_xlfn.IFNA(VLOOKUP(B20,#REF!,$K$4,0),0)</f>
        <v>#REF!</v>
      </c>
      <c r="AE19" s="1" t="e">
        <f>_xlfn.IFNA(VLOOKUP(B20,#REF!,$K$4,0),0)</f>
        <v>#REF!</v>
      </c>
      <c r="AF19" s="1" t="e">
        <f>_xlfn.IFNA(VLOOKUP(B20,#REF!,$K$4,0),0)</f>
        <v>#REF!</v>
      </c>
      <c r="AG19" s="1" t="e">
        <f>_xlfn.IFNA(VLOOKUP(B20,#REF!,$K$4,0),0)</f>
        <v>#REF!</v>
      </c>
      <c r="AH19" s="1" t="e">
        <f>_xlfn.IFNA(VLOOKUP(B20,#REF!,$K$4,0),0)</f>
        <v>#REF!</v>
      </c>
      <c r="AI19" s="1" t="e">
        <f>_xlfn.IFNA(VLOOKUP(B20,#REF!,$K$4,0),0)</f>
        <v>#REF!</v>
      </c>
    </row>
    <row r="20" spans="1:35" ht="34.5" customHeight="1">
      <c r="A20" s="223"/>
      <c r="B20" s="174" t="e">
        <f>#REF!</f>
        <v>#REF!</v>
      </c>
      <c r="C20" s="174" t="e">
        <f>#REF!</f>
        <v>#REF!</v>
      </c>
      <c r="D20" s="174" t="e">
        <f>#REF!</f>
        <v>#REF!</v>
      </c>
      <c r="E20" s="276" t="e">
        <f>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</f>
        <v>#REF!</v>
      </c>
      <c r="F20" s="209" t="e">
        <f>#REF!</f>
        <v>#REF!</v>
      </c>
      <c r="G20" s="177" t="e">
        <f t="shared" si="1"/>
        <v>#REF!</v>
      </c>
      <c r="H20" s="172"/>
      <c r="I20" s="251" t="e">
        <f t="shared" si="2"/>
        <v>#REF!</v>
      </c>
      <c r="J20" s="251" t="e">
        <f t="shared" si="0"/>
        <v>#REF!</v>
      </c>
      <c r="K20" s="1" t="e">
        <f>_xlfn.IFNA(VLOOKUP(B21,#REF!,$K$4,0),0)</f>
        <v>#REF!</v>
      </c>
      <c r="L20" s="1" t="e">
        <f>_xlfn.IFNA(VLOOKUP(B21,#REF!,$K$4,0),0)</f>
        <v>#REF!</v>
      </c>
      <c r="M20" s="1" t="e">
        <f>_xlfn.IFNA(VLOOKUP(B21,#REF!,$K$4,0),0)</f>
        <v>#REF!</v>
      </c>
      <c r="N20" s="1" t="e">
        <f>_xlfn.IFNA(VLOOKUP(B21,#REF!,$K$4,0),0)</f>
        <v>#REF!</v>
      </c>
      <c r="O20" s="1" t="e">
        <f>_xlfn.IFNA(VLOOKUP(B21,#REF!,$K$4,0),0)</f>
        <v>#REF!</v>
      </c>
      <c r="P20" s="1" t="e">
        <f>_xlfn.IFNA(VLOOKUP(B21,#REF!,$K$4,0),0)</f>
        <v>#REF!</v>
      </c>
      <c r="Q20" s="1" t="e">
        <f>_xlfn.IFNA(VLOOKUP(B21,#REF!,$K$4,0),0)</f>
        <v>#REF!</v>
      </c>
      <c r="R20" s="1" t="e">
        <f>_xlfn.IFNA(VLOOKUP(B21,#REF!,$K$4,0),0)</f>
        <v>#REF!</v>
      </c>
      <c r="S20" s="1" t="e">
        <f>_xlfn.IFNA(VLOOKUP(B21,#REF!,$K$4,0),0)</f>
        <v>#REF!</v>
      </c>
      <c r="T20" s="1" t="e">
        <f>_xlfn.IFNA(VLOOKUP(B21,#REF!,$K$4,0),0)</f>
        <v>#REF!</v>
      </c>
      <c r="U20" s="1" t="e">
        <f>_xlfn.IFNA(VLOOKUP(B21,#REF!,$K$4,0),0)</f>
        <v>#REF!</v>
      </c>
      <c r="V20" s="1" t="e">
        <f>_xlfn.IFNA(VLOOKUP(B21,#REF!,$K$4,0),0)</f>
        <v>#REF!</v>
      </c>
      <c r="W20" s="1" t="e">
        <f>_xlfn.IFNA(VLOOKUP(B21,#REF!,$K$4,0),0)</f>
        <v>#REF!</v>
      </c>
      <c r="X20" s="1" t="e">
        <f>_xlfn.IFNA(VLOOKUP(B21,#REF!,$K$4,0),0)</f>
        <v>#REF!</v>
      </c>
      <c r="Y20" s="1" t="e">
        <f>_xlfn.IFNA(VLOOKUP(B21,#REF!,$K$4,0),0)</f>
        <v>#REF!</v>
      </c>
      <c r="Z20" s="1" t="e">
        <f>_xlfn.IFNA(VLOOKUP(B21,#REF!,$K$4,0),0)</f>
        <v>#REF!</v>
      </c>
      <c r="AA20" s="1" t="e">
        <f>_xlfn.IFNA(VLOOKUP(B21,#REF!,$K$4,0),0)</f>
        <v>#REF!</v>
      </c>
      <c r="AB20" s="1" t="e">
        <f>_xlfn.IFNA(VLOOKUP(B21,#REF!,$K$4,0),0)</f>
        <v>#REF!</v>
      </c>
      <c r="AC20" s="1" t="e">
        <f>_xlfn.IFNA(VLOOKUP(B21,#REF!,$K$4,0),0)</f>
        <v>#REF!</v>
      </c>
      <c r="AD20" s="1" t="e">
        <f>_xlfn.IFNA(VLOOKUP(B21,#REF!,$K$4,0),0)</f>
        <v>#REF!</v>
      </c>
      <c r="AE20" s="1" t="e">
        <f>_xlfn.IFNA(VLOOKUP(B21,#REF!,$K$4,0),0)</f>
        <v>#REF!</v>
      </c>
      <c r="AF20" s="1" t="e">
        <f>_xlfn.IFNA(VLOOKUP(B21,#REF!,$K$4,0),0)</f>
        <v>#REF!</v>
      </c>
      <c r="AG20" s="1" t="e">
        <f>_xlfn.IFNA(VLOOKUP(B21,#REF!,$K$4,0),0)</f>
        <v>#REF!</v>
      </c>
      <c r="AH20" s="1" t="e">
        <f>_xlfn.IFNA(VLOOKUP(B21,#REF!,$K$4,0),0)</f>
        <v>#REF!</v>
      </c>
      <c r="AI20" s="1" t="e">
        <f>_xlfn.IFNA(VLOOKUP(B21,#REF!,$K$4,0),0)</f>
        <v>#REF!</v>
      </c>
    </row>
    <row r="21" spans="1:35">
      <c r="A21" s="234"/>
      <c r="B21" s="174" t="s">
        <v>311</v>
      </c>
      <c r="C21" s="235" t="s">
        <v>252</v>
      </c>
      <c r="D21" s="181" t="e">
        <f>#REF!</f>
        <v>#REF!</v>
      </c>
      <c r="E21" s="276"/>
      <c r="F21" s="236"/>
      <c r="G21" s="183" t="e">
        <f>SUM(G17:G20)</f>
        <v>#REF!</v>
      </c>
      <c r="H21" s="172"/>
      <c r="I21" s="251" t="e">
        <f t="shared" si="2"/>
        <v>#REF!</v>
      </c>
      <c r="J21" s="251" t="e">
        <f t="shared" si="0"/>
        <v>#REF!</v>
      </c>
      <c r="K21" s="1" t="e">
        <f>_xlfn.IFNA(VLOOKUP(B22,#REF!,$K$4,0),0)</f>
        <v>#REF!</v>
      </c>
      <c r="L21" s="1" t="e">
        <f>_xlfn.IFNA(VLOOKUP(B22,#REF!,$K$4,0),0)</f>
        <v>#REF!</v>
      </c>
      <c r="M21" s="1" t="e">
        <f>_xlfn.IFNA(VLOOKUP(B22,#REF!,$K$4,0),0)</f>
        <v>#REF!</v>
      </c>
      <c r="N21" s="1" t="e">
        <f>_xlfn.IFNA(VLOOKUP(B22,#REF!,$K$4,0),0)</f>
        <v>#REF!</v>
      </c>
      <c r="O21" s="1" t="e">
        <f>_xlfn.IFNA(VLOOKUP(B22,#REF!,$K$4,0),0)</f>
        <v>#REF!</v>
      </c>
      <c r="P21" s="1" t="e">
        <f>_xlfn.IFNA(VLOOKUP(B22,#REF!,$K$4,0),0)</f>
        <v>#REF!</v>
      </c>
      <c r="Q21" s="1" t="e">
        <f>_xlfn.IFNA(VLOOKUP(B22,#REF!,$K$4,0),0)</f>
        <v>#REF!</v>
      </c>
      <c r="R21" s="1" t="e">
        <f>_xlfn.IFNA(VLOOKUP(B22,#REF!,$K$4,0),0)</f>
        <v>#REF!</v>
      </c>
      <c r="S21" s="1" t="e">
        <f>_xlfn.IFNA(VLOOKUP(B22,#REF!,$K$4,0),0)</f>
        <v>#REF!</v>
      </c>
      <c r="T21" s="1" t="e">
        <f>_xlfn.IFNA(VLOOKUP(B22,#REF!,$K$4,0),0)</f>
        <v>#REF!</v>
      </c>
      <c r="U21" s="1" t="e">
        <f>_xlfn.IFNA(VLOOKUP(B22,#REF!,$K$4,0),0)</f>
        <v>#REF!</v>
      </c>
      <c r="V21" s="1" t="e">
        <f>_xlfn.IFNA(VLOOKUP(B22,#REF!,$K$4,0),0)</f>
        <v>#REF!</v>
      </c>
      <c r="W21" s="1" t="e">
        <f>_xlfn.IFNA(VLOOKUP(B22,#REF!,$K$4,0),0)</f>
        <v>#REF!</v>
      </c>
      <c r="X21" s="1" t="e">
        <f>_xlfn.IFNA(VLOOKUP(B22,#REF!,$K$4,0),0)</f>
        <v>#REF!</v>
      </c>
      <c r="Y21" s="1" t="e">
        <f>_xlfn.IFNA(VLOOKUP(B22,#REF!,$K$4,0),0)</f>
        <v>#REF!</v>
      </c>
      <c r="Z21" s="1" t="e">
        <f>_xlfn.IFNA(VLOOKUP(B22,#REF!,$K$4,0),0)</f>
        <v>#REF!</v>
      </c>
      <c r="AA21" s="1" t="e">
        <f>_xlfn.IFNA(VLOOKUP(B22,#REF!,$K$4,0),0)</f>
        <v>#REF!</v>
      </c>
      <c r="AB21" s="1" t="e">
        <f>_xlfn.IFNA(VLOOKUP(B22,#REF!,$K$4,0),0)</f>
        <v>#REF!</v>
      </c>
      <c r="AC21" s="1" t="e">
        <f>_xlfn.IFNA(VLOOKUP(B22,#REF!,$K$4,0),0)</f>
        <v>#REF!</v>
      </c>
      <c r="AD21" s="1" t="e">
        <f>_xlfn.IFNA(VLOOKUP(B22,#REF!,$K$4,0),0)</f>
        <v>#REF!</v>
      </c>
      <c r="AE21" s="1" t="e">
        <f>_xlfn.IFNA(VLOOKUP(B22,#REF!,$K$4,0),0)</f>
        <v>#REF!</v>
      </c>
      <c r="AF21" s="1" t="e">
        <f>_xlfn.IFNA(VLOOKUP(B22,#REF!,$K$4,0),0)</f>
        <v>#REF!</v>
      </c>
      <c r="AG21" s="1" t="e">
        <f>_xlfn.IFNA(VLOOKUP(B22,#REF!,$K$4,0),0)</f>
        <v>#REF!</v>
      </c>
      <c r="AH21" s="1" t="e">
        <f>_xlfn.IFNA(VLOOKUP(B22,#REF!,$K$4,0),0)</f>
        <v>#REF!</v>
      </c>
      <c r="AI21" s="1" t="e">
        <f>_xlfn.IFNA(VLOOKUP(B22,#REF!,$K$4,0),0)</f>
        <v>#REF!</v>
      </c>
    </row>
    <row r="22" spans="1:35">
      <c r="A22" s="224"/>
      <c r="B22" s="174" t="s">
        <v>311</v>
      </c>
      <c r="C22" s="213" t="e">
        <f>#REF!</f>
        <v>#REF!</v>
      </c>
      <c r="D22" s="181" t="e">
        <f>#REF!</f>
        <v>#REF!</v>
      </c>
      <c r="E22" s="276"/>
      <c r="F22" s="215"/>
      <c r="G22" s="218"/>
      <c r="H22" s="172"/>
      <c r="I22" s="251" t="e">
        <f t="shared" si="2"/>
        <v>#REF!</v>
      </c>
      <c r="J22" s="251" t="e">
        <f t="shared" si="0"/>
        <v>#REF!</v>
      </c>
      <c r="K22" s="1" t="e">
        <f>_xlfn.IFNA(VLOOKUP(B23,#REF!,$K$4,0),0)</f>
        <v>#REF!</v>
      </c>
      <c r="L22" s="1" t="e">
        <f>_xlfn.IFNA(VLOOKUP(B23,#REF!,$K$4,0),0)</f>
        <v>#REF!</v>
      </c>
      <c r="M22" s="1" t="e">
        <f>_xlfn.IFNA(VLOOKUP(B23,#REF!,$K$4,0),0)</f>
        <v>#REF!</v>
      </c>
      <c r="N22" s="1" t="e">
        <f>_xlfn.IFNA(VLOOKUP(B23,#REF!,$K$4,0),0)</f>
        <v>#REF!</v>
      </c>
      <c r="O22" s="1" t="e">
        <f>_xlfn.IFNA(VLOOKUP(B23,#REF!,$K$4,0),0)</f>
        <v>#REF!</v>
      </c>
      <c r="P22" s="1" t="e">
        <f>_xlfn.IFNA(VLOOKUP(B23,#REF!,$K$4,0),0)</f>
        <v>#REF!</v>
      </c>
      <c r="Q22" s="1" t="e">
        <f>_xlfn.IFNA(VLOOKUP(B23,#REF!,$K$4,0),0)</f>
        <v>#REF!</v>
      </c>
      <c r="R22" s="1" t="e">
        <f>_xlfn.IFNA(VLOOKUP(B23,#REF!,$K$4,0),0)</f>
        <v>#REF!</v>
      </c>
      <c r="S22" s="1" t="e">
        <f>_xlfn.IFNA(VLOOKUP(B23,#REF!,$K$4,0),0)</f>
        <v>#REF!</v>
      </c>
      <c r="T22" s="1" t="e">
        <f>_xlfn.IFNA(VLOOKUP(B23,#REF!,$K$4,0),0)</f>
        <v>#REF!</v>
      </c>
      <c r="U22" s="1" t="e">
        <f>_xlfn.IFNA(VLOOKUP(B23,#REF!,$K$4,0),0)</f>
        <v>#REF!</v>
      </c>
      <c r="V22" s="1" t="e">
        <f>_xlfn.IFNA(VLOOKUP(B23,#REF!,$K$4,0),0)</f>
        <v>#REF!</v>
      </c>
      <c r="W22" s="1" t="e">
        <f>_xlfn.IFNA(VLOOKUP(B23,#REF!,$K$4,0),0)</f>
        <v>#REF!</v>
      </c>
      <c r="X22" s="1" t="e">
        <f>_xlfn.IFNA(VLOOKUP(B23,#REF!,$K$4,0),0)</f>
        <v>#REF!</v>
      </c>
      <c r="Y22" s="1" t="e">
        <f>_xlfn.IFNA(VLOOKUP(B23,#REF!,$K$4,0),0)</f>
        <v>#REF!</v>
      </c>
      <c r="Z22" s="1" t="e">
        <f>_xlfn.IFNA(VLOOKUP(B23,#REF!,$K$4,0),0)</f>
        <v>#REF!</v>
      </c>
      <c r="AA22" s="1" t="e">
        <f>_xlfn.IFNA(VLOOKUP(B23,#REF!,$K$4,0),0)</f>
        <v>#REF!</v>
      </c>
      <c r="AB22" s="1" t="e">
        <f>_xlfn.IFNA(VLOOKUP(B23,#REF!,$K$4,0),0)</f>
        <v>#REF!</v>
      </c>
      <c r="AC22" s="1" t="e">
        <f>_xlfn.IFNA(VLOOKUP(B23,#REF!,$K$4,0),0)</f>
        <v>#REF!</v>
      </c>
      <c r="AD22" s="1" t="e">
        <f>_xlfn.IFNA(VLOOKUP(B23,#REF!,$K$4,0),0)</f>
        <v>#REF!</v>
      </c>
      <c r="AE22" s="1" t="e">
        <f>_xlfn.IFNA(VLOOKUP(B23,#REF!,$K$4,0),0)</f>
        <v>#REF!</v>
      </c>
      <c r="AF22" s="1" t="e">
        <f>_xlfn.IFNA(VLOOKUP(B23,#REF!,$K$4,0),0)</f>
        <v>#REF!</v>
      </c>
      <c r="AG22" s="1" t="e">
        <f>_xlfn.IFNA(VLOOKUP(B23,#REF!,$K$4,0),0)</f>
        <v>#REF!</v>
      </c>
      <c r="AH22" s="1" t="e">
        <f>_xlfn.IFNA(VLOOKUP(B23,#REF!,$K$4,0),0)</f>
        <v>#REF!</v>
      </c>
      <c r="AI22" s="1" t="e">
        <f>_xlfn.IFNA(VLOOKUP(B23,#REF!,$K$4,0),0)</f>
        <v>#REF!</v>
      </c>
    </row>
    <row r="23" spans="1:35">
      <c r="A23" s="223">
        <v>13</v>
      </c>
      <c r="B23" s="174" t="e">
        <f>#REF!</f>
        <v>#REF!</v>
      </c>
      <c r="C23" s="176" t="e">
        <f>#REF!</f>
        <v>#REF!</v>
      </c>
      <c r="D23" s="181" t="e">
        <f>#REF!</f>
        <v>#REF!</v>
      </c>
      <c r="E23" s="276" t="e">
        <f>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</f>
        <v>#REF!</v>
      </c>
      <c r="F23" s="209" t="e">
        <f>+#REF!</f>
        <v>#REF!</v>
      </c>
      <c r="G23" s="177" t="e">
        <f t="shared" si="1"/>
        <v>#REF!</v>
      </c>
      <c r="H23" s="172"/>
      <c r="I23" s="251" t="e">
        <f t="shared" si="2"/>
        <v>#REF!</v>
      </c>
      <c r="J23" s="251" t="e">
        <f t="shared" si="0"/>
        <v>#REF!</v>
      </c>
      <c r="K23" s="1" t="e">
        <f>_xlfn.IFNA(VLOOKUP(B24,#REF!,$K$4,0),0)</f>
        <v>#REF!</v>
      </c>
      <c r="L23" s="1" t="e">
        <f>_xlfn.IFNA(VLOOKUP(B24,#REF!,$K$4,0),0)</f>
        <v>#REF!</v>
      </c>
      <c r="M23" s="1" t="e">
        <f>_xlfn.IFNA(VLOOKUP(B24,#REF!,$K$4,0),0)</f>
        <v>#REF!</v>
      </c>
      <c r="N23" s="1" t="e">
        <f>_xlfn.IFNA(VLOOKUP(B24,#REF!,$K$4,0),0)</f>
        <v>#REF!</v>
      </c>
      <c r="O23" s="1" t="e">
        <f>_xlfn.IFNA(VLOOKUP(B24,#REF!,$K$4,0),0)</f>
        <v>#REF!</v>
      </c>
      <c r="P23" s="1" t="e">
        <f>_xlfn.IFNA(VLOOKUP(B24,#REF!,$K$4,0),0)</f>
        <v>#REF!</v>
      </c>
      <c r="Q23" s="1" t="e">
        <f>_xlfn.IFNA(VLOOKUP(B24,#REF!,$K$4,0),0)</f>
        <v>#REF!</v>
      </c>
      <c r="R23" s="1" t="e">
        <f>_xlfn.IFNA(VLOOKUP(B24,#REF!,$K$4,0),0)</f>
        <v>#REF!</v>
      </c>
      <c r="S23" s="1" t="e">
        <f>_xlfn.IFNA(VLOOKUP(B24,#REF!,$K$4,0),0)</f>
        <v>#REF!</v>
      </c>
      <c r="T23" s="1" t="e">
        <f>_xlfn.IFNA(VLOOKUP(B24,#REF!,$K$4,0),0)</f>
        <v>#REF!</v>
      </c>
      <c r="U23" s="1" t="e">
        <f>_xlfn.IFNA(VLOOKUP(B24,#REF!,$K$4,0),0)</f>
        <v>#REF!</v>
      </c>
      <c r="V23" s="1" t="e">
        <f>_xlfn.IFNA(VLOOKUP(B24,#REF!,$K$4,0),0)</f>
        <v>#REF!</v>
      </c>
      <c r="W23" s="1" t="e">
        <f>_xlfn.IFNA(VLOOKUP(B24,#REF!,$K$4,0),0)</f>
        <v>#REF!</v>
      </c>
      <c r="X23" s="1" t="e">
        <f>_xlfn.IFNA(VLOOKUP(B24,#REF!,$K$4,0),0)</f>
        <v>#REF!</v>
      </c>
      <c r="Y23" s="1" t="e">
        <f>_xlfn.IFNA(VLOOKUP(B24,#REF!,$K$4,0),0)</f>
        <v>#REF!</v>
      </c>
      <c r="Z23" s="1" t="e">
        <f>_xlfn.IFNA(VLOOKUP(B24,#REF!,$K$4,0),0)</f>
        <v>#REF!</v>
      </c>
      <c r="AA23" s="1" t="e">
        <f>_xlfn.IFNA(VLOOKUP(B24,#REF!,$K$4,0),0)</f>
        <v>#REF!</v>
      </c>
      <c r="AB23" s="1" t="e">
        <f>_xlfn.IFNA(VLOOKUP(B24,#REF!,$K$4,0),0)</f>
        <v>#REF!</v>
      </c>
      <c r="AC23" s="1" t="e">
        <f>_xlfn.IFNA(VLOOKUP(B24,#REF!,$K$4,0),0)</f>
        <v>#REF!</v>
      </c>
      <c r="AD23" s="1" t="e">
        <f>_xlfn.IFNA(VLOOKUP(B24,#REF!,$K$4,0),0)</f>
        <v>#REF!</v>
      </c>
      <c r="AE23" s="1" t="e">
        <f>_xlfn.IFNA(VLOOKUP(B24,#REF!,$K$4,0),0)</f>
        <v>#REF!</v>
      </c>
      <c r="AF23" s="1" t="e">
        <f>_xlfn.IFNA(VLOOKUP(B24,#REF!,$K$4,0),0)</f>
        <v>#REF!</v>
      </c>
      <c r="AG23" s="1" t="e">
        <f>_xlfn.IFNA(VLOOKUP(B24,#REF!,$K$4,0),0)</f>
        <v>#REF!</v>
      </c>
      <c r="AH23" s="1" t="e">
        <f>_xlfn.IFNA(VLOOKUP(B24,#REF!,$K$4,0),0)</f>
        <v>#REF!</v>
      </c>
      <c r="AI23" s="1" t="e">
        <f>_xlfn.IFNA(VLOOKUP(B24,#REF!,$K$4,0),0)</f>
        <v>#REF!</v>
      </c>
    </row>
    <row r="24" spans="1:35">
      <c r="A24" s="223">
        <v>14</v>
      </c>
      <c r="B24" s="174" t="e">
        <f>#REF!</f>
        <v>#REF!</v>
      </c>
      <c r="C24" s="176" t="e">
        <f>#REF!</f>
        <v>#REF!</v>
      </c>
      <c r="D24" s="181" t="e">
        <f>#REF!</f>
        <v>#REF!</v>
      </c>
      <c r="E24" s="276" t="e">
        <f>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</f>
        <v>#REF!</v>
      </c>
      <c r="F24" s="209" t="e">
        <f>+'320.1'!N51</f>
        <v>#REF!</v>
      </c>
      <c r="G24" s="177" t="e">
        <f t="shared" si="1"/>
        <v>#REF!</v>
      </c>
      <c r="H24" s="172"/>
      <c r="I24" s="251" t="e">
        <f t="shared" si="2"/>
        <v>#REF!</v>
      </c>
      <c r="J24" s="251" t="e">
        <f t="shared" si="0"/>
        <v>#REF!</v>
      </c>
      <c r="K24" s="1" t="e">
        <f>_xlfn.IFNA(VLOOKUP(B25,#REF!,$K$4,0),0)</f>
        <v>#REF!</v>
      </c>
      <c r="L24" s="1" t="e">
        <f>_xlfn.IFNA(VLOOKUP(B25,#REF!,$K$4,0),0)</f>
        <v>#REF!</v>
      </c>
      <c r="M24" s="1" t="e">
        <f>_xlfn.IFNA(VLOOKUP(B25,#REF!,$K$4,0),0)</f>
        <v>#REF!</v>
      </c>
      <c r="N24" s="1" t="e">
        <f>_xlfn.IFNA(VLOOKUP(B25,#REF!,$K$4,0),0)</f>
        <v>#REF!</v>
      </c>
      <c r="O24" s="1" t="e">
        <f>_xlfn.IFNA(VLOOKUP(B25,#REF!,$K$4,0),0)</f>
        <v>#REF!</v>
      </c>
      <c r="P24" s="1" t="e">
        <f>_xlfn.IFNA(VLOOKUP(B25,#REF!,$K$4,0),0)</f>
        <v>#REF!</v>
      </c>
      <c r="Q24" s="1" t="e">
        <f>_xlfn.IFNA(VLOOKUP(B25,#REF!,$K$4,0),0)</f>
        <v>#REF!</v>
      </c>
      <c r="R24" s="1" t="e">
        <f>_xlfn.IFNA(VLOOKUP(B25,#REF!,$K$4,0),0)</f>
        <v>#REF!</v>
      </c>
      <c r="S24" s="1" t="e">
        <f>_xlfn.IFNA(VLOOKUP(B25,#REF!,$K$4,0),0)</f>
        <v>#REF!</v>
      </c>
      <c r="T24" s="1" t="e">
        <f>_xlfn.IFNA(VLOOKUP(B25,#REF!,$K$4,0),0)</f>
        <v>#REF!</v>
      </c>
      <c r="U24" s="1" t="e">
        <f>_xlfn.IFNA(VLOOKUP(B25,#REF!,$K$4,0),0)</f>
        <v>#REF!</v>
      </c>
      <c r="V24" s="1" t="e">
        <f>_xlfn.IFNA(VLOOKUP(B25,#REF!,$K$4,0),0)</f>
        <v>#REF!</v>
      </c>
      <c r="W24" s="1" t="e">
        <f>_xlfn.IFNA(VLOOKUP(B25,#REF!,$K$4,0),0)</f>
        <v>#REF!</v>
      </c>
      <c r="X24" s="1" t="e">
        <f>_xlfn.IFNA(VLOOKUP(B25,#REF!,$K$4,0),0)</f>
        <v>#REF!</v>
      </c>
      <c r="Y24" s="1" t="e">
        <f>_xlfn.IFNA(VLOOKUP(B25,#REF!,$K$4,0),0)</f>
        <v>#REF!</v>
      </c>
      <c r="Z24" s="1" t="e">
        <f>_xlfn.IFNA(VLOOKUP(B25,#REF!,$K$4,0),0)</f>
        <v>#REF!</v>
      </c>
      <c r="AA24" s="1" t="e">
        <f>_xlfn.IFNA(VLOOKUP(B25,#REF!,$K$4,0),0)</f>
        <v>#REF!</v>
      </c>
      <c r="AB24" s="1" t="e">
        <f>_xlfn.IFNA(VLOOKUP(B25,#REF!,$K$4,0),0)</f>
        <v>#REF!</v>
      </c>
      <c r="AC24" s="1" t="e">
        <f>_xlfn.IFNA(VLOOKUP(B25,#REF!,$K$4,0),0)</f>
        <v>#REF!</v>
      </c>
      <c r="AD24" s="1" t="e">
        <f>_xlfn.IFNA(VLOOKUP(B25,#REF!,$K$4,0),0)</f>
        <v>#REF!</v>
      </c>
      <c r="AE24" s="1" t="e">
        <f>_xlfn.IFNA(VLOOKUP(B25,#REF!,$K$4,0),0)</f>
        <v>#REF!</v>
      </c>
      <c r="AF24" s="1" t="e">
        <f>_xlfn.IFNA(VLOOKUP(B25,#REF!,$K$4,0),0)</f>
        <v>#REF!</v>
      </c>
      <c r="AG24" s="1" t="e">
        <f>_xlfn.IFNA(VLOOKUP(B25,#REF!,$K$4,0),0)</f>
        <v>#REF!</v>
      </c>
      <c r="AH24" s="1" t="e">
        <f>_xlfn.IFNA(VLOOKUP(B25,#REF!,$K$4,0),0)</f>
        <v>#REF!</v>
      </c>
      <c r="AI24" s="1" t="e">
        <f>_xlfn.IFNA(VLOOKUP(B25,#REF!,$K$4,0),0)</f>
        <v>#REF!</v>
      </c>
    </row>
    <row r="25" spans="1:35">
      <c r="A25" s="223">
        <v>15</v>
      </c>
      <c r="B25" s="174" t="e">
        <f>#REF!</f>
        <v>#REF!</v>
      </c>
      <c r="C25" s="176" t="e">
        <f>#REF!</f>
        <v>#REF!</v>
      </c>
      <c r="D25" s="181" t="e">
        <f>#REF!</f>
        <v>#REF!</v>
      </c>
      <c r="E25" s="276" t="e">
        <f>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</f>
        <v>#REF!</v>
      </c>
      <c r="F25" s="209" t="e">
        <f>+#REF!</f>
        <v>#REF!</v>
      </c>
      <c r="G25" s="177" t="e">
        <f t="shared" si="1"/>
        <v>#REF!</v>
      </c>
      <c r="H25" s="172"/>
      <c r="I25" s="251" t="e">
        <f t="shared" si="2"/>
        <v>#REF!</v>
      </c>
      <c r="J25" s="251" t="e">
        <f t="shared" si="0"/>
        <v>#REF!</v>
      </c>
      <c r="K25" s="1" t="e">
        <f>_xlfn.IFNA(VLOOKUP(B26,#REF!,$K$4,0),0)</f>
        <v>#REF!</v>
      </c>
      <c r="L25" s="1" t="e">
        <f>_xlfn.IFNA(VLOOKUP(B26,#REF!,$K$4,0),0)</f>
        <v>#REF!</v>
      </c>
      <c r="M25" s="1" t="e">
        <f>_xlfn.IFNA(VLOOKUP(B26,#REF!,$K$4,0),0)</f>
        <v>#REF!</v>
      </c>
      <c r="N25" s="1" t="e">
        <f>_xlfn.IFNA(VLOOKUP(B26,#REF!,$K$4,0),0)</f>
        <v>#REF!</v>
      </c>
      <c r="O25" s="1" t="e">
        <f>_xlfn.IFNA(VLOOKUP(B26,#REF!,$K$4,0),0)</f>
        <v>#REF!</v>
      </c>
      <c r="P25" s="1" t="e">
        <f>_xlfn.IFNA(VLOOKUP(B26,#REF!,$K$4,0),0)</f>
        <v>#REF!</v>
      </c>
      <c r="Q25" s="1" t="e">
        <f>_xlfn.IFNA(VLOOKUP(B26,#REF!,$K$4,0),0)</f>
        <v>#REF!</v>
      </c>
      <c r="R25" s="1" t="e">
        <f>_xlfn.IFNA(VLOOKUP(B26,#REF!,$K$4,0),0)</f>
        <v>#REF!</v>
      </c>
      <c r="S25" s="1" t="e">
        <f>_xlfn.IFNA(VLOOKUP(B26,#REF!,$K$4,0),0)</f>
        <v>#REF!</v>
      </c>
      <c r="T25" s="1" t="e">
        <f>_xlfn.IFNA(VLOOKUP(B26,#REF!,$K$4,0),0)</f>
        <v>#REF!</v>
      </c>
      <c r="U25" s="1" t="e">
        <f>_xlfn.IFNA(VLOOKUP(B26,#REF!,$K$4,0),0)</f>
        <v>#REF!</v>
      </c>
      <c r="V25" s="1" t="e">
        <f>_xlfn.IFNA(VLOOKUP(B26,#REF!,$K$4,0),0)</f>
        <v>#REF!</v>
      </c>
      <c r="W25" s="1" t="e">
        <f>_xlfn.IFNA(VLOOKUP(B26,#REF!,$K$4,0),0)</f>
        <v>#REF!</v>
      </c>
      <c r="X25" s="1" t="e">
        <f>_xlfn.IFNA(VLOOKUP(B26,#REF!,$K$4,0),0)</f>
        <v>#REF!</v>
      </c>
      <c r="Y25" s="1" t="e">
        <f>_xlfn.IFNA(VLOOKUP(B26,#REF!,$K$4,0),0)</f>
        <v>#REF!</v>
      </c>
      <c r="Z25" s="1" t="e">
        <f>_xlfn.IFNA(VLOOKUP(B26,#REF!,$K$4,0),0)</f>
        <v>#REF!</v>
      </c>
      <c r="AA25" s="1" t="e">
        <f>_xlfn.IFNA(VLOOKUP(B26,#REF!,$K$4,0),0)</f>
        <v>#REF!</v>
      </c>
      <c r="AB25" s="1" t="e">
        <f>_xlfn.IFNA(VLOOKUP(B26,#REF!,$K$4,0),0)</f>
        <v>#REF!</v>
      </c>
      <c r="AC25" s="1" t="e">
        <f>_xlfn.IFNA(VLOOKUP(B26,#REF!,$K$4,0),0)</f>
        <v>#REF!</v>
      </c>
      <c r="AD25" s="1" t="e">
        <f>_xlfn.IFNA(VLOOKUP(B26,#REF!,$K$4,0),0)</f>
        <v>#REF!</v>
      </c>
      <c r="AE25" s="1" t="e">
        <f>_xlfn.IFNA(VLOOKUP(B26,#REF!,$K$4,0),0)</f>
        <v>#REF!</v>
      </c>
      <c r="AF25" s="1" t="e">
        <f>_xlfn.IFNA(VLOOKUP(B26,#REF!,$K$4,0),0)</f>
        <v>#REF!</v>
      </c>
      <c r="AG25" s="1" t="e">
        <f>_xlfn.IFNA(VLOOKUP(B26,#REF!,$K$4,0),0)</f>
        <v>#REF!</v>
      </c>
      <c r="AH25" s="1" t="e">
        <f>_xlfn.IFNA(VLOOKUP(B26,#REF!,$K$4,0),0)</f>
        <v>#REF!</v>
      </c>
      <c r="AI25" s="1" t="e">
        <f>_xlfn.IFNA(VLOOKUP(B26,#REF!,$K$4,0),0)</f>
        <v>#REF!</v>
      </c>
    </row>
    <row r="26" spans="1:35">
      <c r="A26" s="285"/>
      <c r="B26" s="174" t="e">
        <f>#REF!</f>
        <v>#REF!</v>
      </c>
      <c r="C26" s="176" t="e">
        <f>#REF!</f>
        <v>#REF!</v>
      </c>
      <c r="D26" s="181" t="e">
        <f>#REF!</f>
        <v>#REF!</v>
      </c>
      <c r="E26" s="276" t="e">
        <f>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</f>
        <v>#REF!</v>
      </c>
      <c r="F26" s="209" t="e">
        <f>+'3P'!N52</f>
        <v>#REF!</v>
      </c>
      <c r="G26" s="177" t="e">
        <f>ROUND(E26*F26,0)</f>
        <v>#REF!</v>
      </c>
      <c r="H26" s="172"/>
      <c r="I26" s="251" t="e">
        <f t="shared" si="2"/>
        <v>#REF!</v>
      </c>
      <c r="J26" s="251" t="e">
        <f t="shared" si="0"/>
        <v>#REF!</v>
      </c>
      <c r="K26" s="1" t="e">
        <f>_xlfn.IFNA(VLOOKUP(B27,#REF!,$K$4,0),0)</f>
        <v>#REF!</v>
      </c>
      <c r="L26" s="1" t="e">
        <f>_xlfn.IFNA(VLOOKUP(B27,#REF!,$K$4,0),0)</f>
        <v>#REF!</v>
      </c>
      <c r="M26" s="1" t="e">
        <f>_xlfn.IFNA(VLOOKUP(B27,#REF!,$K$4,0),0)</f>
        <v>#REF!</v>
      </c>
      <c r="N26" s="1" t="e">
        <f>_xlfn.IFNA(VLOOKUP(B27,#REF!,$K$4,0),0)</f>
        <v>#REF!</v>
      </c>
      <c r="O26" s="1" t="e">
        <f>_xlfn.IFNA(VLOOKUP(B27,#REF!,$K$4,0),0)</f>
        <v>#REF!</v>
      </c>
      <c r="P26" s="1" t="e">
        <f>_xlfn.IFNA(VLOOKUP(B27,#REF!,$K$4,0),0)</f>
        <v>#REF!</v>
      </c>
      <c r="Q26" s="1" t="e">
        <f>_xlfn.IFNA(VLOOKUP(B27,#REF!,$K$4,0),0)</f>
        <v>#REF!</v>
      </c>
      <c r="R26" s="1" t="e">
        <f>_xlfn.IFNA(VLOOKUP(B27,#REF!,$K$4,0),0)</f>
        <v>#REF!</v>
      </c>
      <c r="S26" s="1" t="e">
        <f>_xlfn.IFNA(VLOOKUP(B27,#REF!,$K$4,0),0)</f>
        <v>#REF!</v>
      </c>
      <c r="T26" s="1" t="e">
        <f>_xlfn.IFNA(VLOOKUP(B27,#REF!,$K$4,0),0)</f>
        <v>#REF!</v>
      </c>
      <c r="U26" s="1" t="e">
        <f>_xlfn.IFNA(VLOOKUP(B27,#REF!,$K$4,0),0)</f>
        <v>#REF!</v>
      </c>
      <c r="V26" s="1" t="e">
        <f>_xlfn.IFNA(VLOOKUP(B27,#REF!,$K$4,0),0)</f>
        <v>#REF!</v>
      </c>
      <c r="W26" s="1" t="e">
        <f>_xlfn.IFNA(VLOOKUP(B27,#REF!,$K$4,0),0)</f>
        <v>#REF!</v>
      </c>
      <c r="X26" s="1" t="e">
        <f>_xlfn.IFNA(VLOOKUP(B27,#REF!,$K$4,0),0)</f>
        <v>#REF!</v>
      </c>
      <c r="Y26" s="1" t="e">
        <f>_xlfn.IFNA(VLOOKUP(B27,#REF!,$K$4,0),0)</f>
        <v>#REF!</v>
      </c>
      <c r="Z26" s="1" t="e">
        <f>_xlfn.IFNA(VLOOKUP(B27,#REF!,$K$4,0),0)</f>
        <v>#REF!</v>
      </c>
      <c r="AA26" s="1" t="e">
        <f>_xlfn.IFNA(VLOOKUP(B27,#REF!,$K$4,0),0)</f>
        <v>#REF!</v>
      </c>
      <c r="AB26" s="1" t="e">
        <f>_xlfn.IFNA(VLOOKUP(B27,#REF!,$K$4,0),0)</f>
        <v>#REF!</v>
      </c>
      <c r="AC26" s="1" t="e">
        <f>_xlfn.IFNA(VLOOKUP(B27,#REF!,$K$4,0),0)</f>
        <v>#REF!</v>
      </c>
      <c r="AD26" s="1" t="e">
        <f>_xlfn.IFNA(VLOOKUP(B27,#REF!,$K$4,0),0)</f>
        <v>#REF!</v>
      </c>
      <c r="AE26" s="1" t="e">
        <f>_xlfn.IFNA(VLOOKUP(B27,#REF!,$K$4,0),0)</f>
        <v>#REF!</v>
      </c>
      <c r="AF26" s="1" t="e">
        <f>_xlfn.IFNA(VLOOKUP(B27,#REF!,$K$4,0),0)</f>
        <v>#REF!</v>
      </c>
      <c r="AG26" s="1" t="e">
        <f>_xlfn.IFNA(VLOOKUP(B27,#REF!,$K$4,0),0)</f>
        <v>#REF!</v>
      </c>
      <c r="AH26" s="1" t="e">
        <f>_xlfn.IFNA(VLOOKUP(B27,#REF!,$K$4,0),0)</f>
        <v>#REF!</v>
      </c>
      <c r="AI26" s="1" t="e">
        <f>_xlfn.IFNA(VLOOKUP(B27,#REF!,$K$4,0),0)</f>
        <v>#REF!</v>
      </c>
    </row>
    <row r="27" spans="1:35">
      <c r="A27" s="234"/>
      <c r="B27" s="174" t="s">
        <v>311</v>
      </c>
      <c r="C27" s="235" t="s">
        <v>251</v>
      </c>
      <c r="D27" s="181" t="e">
        <f>#REF!</f>
        <v>#REF!</v>
      </c>
      <c r="E27" s="276"/>
      <c r="F27" s="236"/>
      <c r="G27" s="183" t="e">
        <f>SUM(G23:G26)</f>
        <v>#REF!</v>
      </c>
      <c r="H27" s="172"/>
      <c r="I27" s="251" t="e">
        <f t="shared" si="2"/>
        <v>#REF!</v>
      </c>
      <c r="J27" s="251" t="e">
        <f t="shared" si="0"/>
        <v>#REF!</v>
      </c>
      <c r="K27" s="1" t="e">
        <f>_xlfn.IFNA(VLOOKUP(B28,#REF!,$K$4,0),0)</f>
        <v>#REF!</v>
      </c>
      <c r="L27" s="1" t="e">
        <f>_xlfn.IFNA(VLOOKUP(B28,#REF!,$K$4,0),0)</f>
        <v>#REF!</v>
      </c>
      <c r="M27" s="1" t="e">
        <f>_xlfn.IFNA(VLOOKUP(B28,#REF!,$K$4,0),0)</f>
        <v>#REF!</v>
      </c>
      <c r="N27" s="1" t="e">
        <f>_xlfn.IFNA(VLOOKUP(B28,#REF!,$K$4,0),0)</f>
        <v>#REF!</v>
      </c>
      <c r="O27" s="1" t="e">
        <f>_xlfn.IFNA(VLOOKUP(B28,#REF!,$K$4,0),0)</f>
        <v>#REF!</v>
      </c>
      <c r="P27" s="1" t="e">
        <f>_xlfn.IFNA(VLOOKUP(B28,#REF!,$K$4,0),0)</f>
        <v>#REF!</v>
      </c>
      <c r="Q27" s="1" t="e">
        <f>_xlfn.IFNA(VLOOKUP(B28,#REF!,$K$4,0),0)</f>
        <v>#REF!</v>
      </c>
      <c r="R27" s="1" t="e">
        <f>_xlfn.IFNA(VLOOKUP(B28,#REF!,$K$4,0),0)</f>
        <v>#REF!</v>
      </c>
      <c r="S27" s="1" t="e">
        <f>_xlfn.IFNA(VLOOKUP(B28,#REF!,$K$4,0),0)</f>
        <v>#REF!</v>
      </c>
      <c r="T27" s="1" t="e">
        <f>_xlfn.IFNA(VLOOKUP(B28,#REF!,$K$4,0),0)</f>
        <v>#REF!</v>
      </c>
      <c r="U27" s="1" t="e">
        <f>_xlfn.IFNA(VLOOKUP(B28,#REF!,$K$4,0),0)</f>
        <v>#REF!</v>
      </c>
      <c r="V27" s="1" t="e">
        <f>_xlfn.IFNA(VLOOKUP(B28,#REF!,$K$4,0),0)</f>
        <v>#REF!</v>
      </c>
      <c r="W27" s="1" t="e">
        <f>_xlfn.IFNA(VLOOKUP(B28,#REF!,$K$4,0),0)</f>
        <v>#REF!</v>
      </c>
      <c r="X27" s="1" t="e">
        <f>_xlfn.IFNA(VLOOKUP(B28,#REF!,$K$4,0),0)</f>
        <v>#REF!</v>
      </c>
      <c r="Y27" s="1" t="e">
        <f>_xlfn.IFNA(VLOOKUP(B28,#REF!,$K$4,0),0)</f>
        <v>#REF!</v>
      </c>
      <c r="Z27" s="1" t="e">
        <f>_xlfn.IFNA(VLOOKUP(B28,#REF!,$K$4,0),0)</f>
        <v>#REF!</v>
      </c>
      <c r="AA27" s="1" t="e">
        <f>_xlfn.IFNA(VLOOKUP(B28,#REF!,$K$4,0),0)</f>
        <v>#REF!</v>
      </c>
      <c r="AB27" s="1" t="e">
        <f>_xlfn.IFNA(VLOOKUP(B28,#REF!,$K$4,0),0)</f>
        <v>#REF!</v>
      </c>
      <c r="AC27" s="1" t="e">
        <f>_xlfn.IFNA(VLOOKUP(B28,#REF!,$K$4,0),0)</f>
        <v>#REF!</v>
      </c>
      <c r="AD27" s="1" t="e">
        <f>_xlfn.IFNA(VLOOKUP(B28,#REF!,$K$4,0),0)</f>
        <v>#REF!</v>
      </c>
      <c r="AE27" s="1" t="e">
        <f>_xlfn.IFNA(VLOOKUP(B28,#REF!,$K$4,0),0)</f>
        <v>#REF!</v>
      </c>
      <c r="AF27" s="1" t="e">
        <f>_xlfn.IFNA(VLOOKUP(B28,#REF!,$K$4,0),0)</f>
        <v>#REF!</v>
      </c>
      <c r="AG27" s="1" t="e">
        <f>_xlfn.IFNA(VLOOKUP(B28,#REF!,$K$4,0),0)</f>
        <v>#REF!</v>
      </c>
      <c r="AH27" s="1" t="e">
        <f>_xlfn.IFNA(VLOOKUP(B28,#REF!,$K$4,0),0)</f>
        <v>#REF!</v>
      </c>
      <c r="AI27" s="1" t="e">
        <f>_xlfn.IFNA(VLOOKUP(B28,#REF!,$K$4,0),0)</f>
        <v>#REF!</v>
      </c>
    </row>
    <row r="28" spans="1:35" ht="15.45" customHeight="1">
      <c r="A28" s="224"/>
      <c r="B28" s="174" t="s">
        <v>311</v>
      </c>
      <c r="C28" s="213" t="s">
        <v>124</v>
      </c>
      <c r="D28" s="181" t="e">
        <f>#REF!</f>
        <v>#REF!</v>
      </c>
      <c r="E28" s="276"/>
      <c r="F28" s="215"/>
      <c r="G28" s="218"/>
      <c r="H28" s="172"/>
      <c r="I28" s="251" t="e">
        <f t="shared" si="2"/>
        <v>#REF!</v>
      </c>
      <c r="J28" s="251" t="e">
        <f t="shared" si="0"/>
        <v>#REF!</v>
      </c>
      <c r="K28" s="1" t="e">
        <f>_xlfn.IFNA(VLOOKUP(B29,#REF!,$K$4,0),0)</f>
        <v>#REF!</v>
      </c>
      <c r="L28" s="1" t="e">
        <f>_xlfn.IFNA(VLOOKUP(B29,#REF!,$K$4,0),0)</f>
        <v>#REF!</v>
      </c>
      <c r="M28" s="1" t="e">
        <f>_xlfn.IFNA(VLOOKUP(B29,#REF!,$K$4,0),0)</f>
        <v>#REF!</v>
      </c>
      <c r="N28" s="1" t="e">
        <f>_xlfn.IFNA(VLOOKUP(B29,#REF!,$K$4,0),0)</f>
        <v>#REF!</v>
      </c>
      <c r="O28" s="1" t="e">
        <f>_xlfn.IFNA(VLOOKUP(B29,#REF!,$K$4,0),0)</f>
        <v>#REF!</v>
      </c>
      <c r="P28" s="1" t="e">
        <f>_xlfn.IFNA(VLOOKUP(B29,#REF!,$K$4,0),0)</f>
        <v>#REF!</v>
      </c>
      <c r="Q28" s="1" t="e">
        <f>_xlfn.IFNA(VLOOKUP(B29,#REF!,$K$4,0),0)</f>
        <v>#REF!</v>
      </c>
      <c r="R28" s="1" t="e">
        <f>_xlfn.IFNA(VLOOKUP(B29,#REF!,$K$4,0),0)</f>
        <v>#REF!</v>
      </c>
      <c r="S28" s="1" t="e">
        <f>_xlfn.IFNA(VLOOKUP(B29,#REF!,$K$4,0),0)</f>
        <v>#REF!</v>
      </c>
      <c r="T28" s="1" t="e">
        <f>_xlfn.IFNA(VLOOKUP(B29,#REF!,$K$4,0),0)</f>
        <v>#REF!</v>
      </c>
      <c r="U28" s="1" t="e">
        <f>_xlfn.IFNA(VLOOKUP(B29,#REF!,$K$4,0),0)</f>
        <v>#REF!</v>
      </c>
      <c r="V28" s="1" t="e">
        <f>_xlfn.IFNA(VLOOKUP(B29,#REF!,$K$4,0),0)</f>
        <v>#REF!</v>
      </c>
      <c r="W28" s="1" t="e">
        <f>_xlfn.IFNA(VLOOKUP(B29,#REF!,$K$4,0),0)</f>
        <v>#REF!</v>
      </c>
      <c r="X28" s="1" t="e">
        <f>_xlfn.IFNA(VLOOKUP(B29,#REF!,$K$4,0),0)</f>
        <v>#REF!</v>
      </c>
      <c r="Y28" s="1" t="e">
        <f>_xlfn.IFNA(VLOOKUP(B29,#REF!,$K$4,0),0)</f>
        <v>#REF!</v>
      </c>
      <c r="Z28" s="1" t="e">
        <f>_xlfn.IFNA(VLOOKUP(B29,#REF!,$K$4,0),0)</f>
        <v>#REF!</v>
      </c>
      <c r="AA28" s="1" t="e">
        <f>_xlfn.IFNA(VLOOKUP(B29,#REF!,$K$4,0),0)</f>
        <v>#REF!</v>
      </c>
      <c r="AB28" s="1" t="e">
        <f>_xlfn.IFNA(VLOOKUP(B29,#REF!,$K$4,0),0)</f>
        <v>#REF!</v>
      </c>
      <c r="AC28" s="1" t="e">
        <f>_xlfn.IFNA(VLOOKUP(B29,#REF!,$K$4,0),0)</f>
        <v>#REF!</v>
      </c>
      <c r="AD28" s="1" t="e">
        <f>_xlfn.IFNA(VLOOKUP(B29,#REF!,$K$4,0),0)</f>
        <v>#REF!</v>
      </c>
      <c r="AE28" s="1" t="e">
        <f>_xlfn.IFNA(VLOOKUP(B29,#REF!,$K$4,0),0)</f>
        <v>#REF!</v>
      </c>
      <c r="AF28" s="1" t="e">
        <f>_xlfn.IFNA(VLOOKUP(B29,#REF!,$K$4,0),0)</f>
        <v>#REF!</v>
      </c>
      <c r="AG28" s="1" t="e">
        <f>_xlfn.IFNA(VLOOKUP(B29,#REF!,$K$4,0),0)</f>
        <v>#REF!</v>
      </c>
      <c r="AH28" s="1" t="e">
        <f>_xlfn.IFNA(VLOOKUP(B29,#REF!,$K$4,0),0)</f>
        <v>#REF!</v>
      </c>
      <c r="AI28" s="1" t="e">
        <f>_xlfn.IFNA(VLOOKUP(B29,#REF!,$K$4,0),0)</f>
        <v>#REF!</v>
      </c>
    </row>
    <row r="29" spans="1:35">
      <c r="A29" s="225">
        <v>16</v>
      </c>
      <c r="B29" s="174" t="e">
        <f>#REF!</f>
        <v>#REF!</v>
      </c>
      <c r="C29" s="176" t="e">
        <f>#REF!</f>
        <v>#REF!</v>
      </c>
      <c r="D29" s="181" t="e">
        <f>#REF!</f>
        <v>#REF!</v>
      </c>
      <c r="E29" s="276" t="e">
        <f>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</f>
        <v>#REF!</v>
      </c>
      <c r="F29" s="210" t="e">
        <f>'500.1.1P'!N56</f>
        <v>#REF!</v>
      </c>
      <c r="G29" s="177" t="e">
        <f t="shared" si="1"/>
        <v>#REF!</v>
      </c>
      <c r="H29" s="172"/>
      <c r="I29" s="251" t="e">
        <f t="shared" si="2"/>
        <v>#REF!</v>
      </c>
      <c r="J29" s="251" t="e">
        <f t="shared" si="0"/>
        <v>#REF!</v>
      </c>
      <c r="K29" s="1" t="e">
        <f>_xlfn.IFNA(VLOOKUP(B30,#REF!,$K$4,0),0)</f>
        <v>#REF!</v>
      </c>
      <c r="L29" s="1" t="e">
        <f>_xlfn.IFNA(VLOOKUP(B30,#REF!,$K$4,0),0)</f>
        <v>#REF!</v>
      </c>
      <c r="M29" s="1" t="e">
        <f>_xlfn.IFNA(VLOOKUP(B30,#REF!,$K$4,0),0)</f>
        <v>#REF!</v>
      </c>
      <c r="N29" s="1" t="e">
        <f>_xlfn.IFNA(VLOOKUP(B30,#REF!,$K$4,0),0)</f>
        <v>#REF!</v>
      </c>
      <c r="O29" s="1" t="e">
        <f>_xlfn.IFNA(VLOOKUP(B30,#REF!,$K$4,0),0)</f>
        <v>#REF!</v>
      </c>
      <c r="P29" s="1" t="e">
        <f>_xlfn.IFNA(VLOOKUP(B30,#REF!,$K$4,0),0)</f>
        <v>#REF!</v>
      </c>
      <c r="Q29" s="1" t="e">
        <f>_xlfn.IFNA(VLOOKUP(B30,#REF!,$K$4,0),0)</f>
        <v>#REF!</v>
      </c>
      <c r="R29" s="1" t="e">
        <f>_xlfn.IFNA(VLOOKUP(B30,#REF!,$K$4,0),0)</f>
        <v>#REF!</v>
      </c>
      <c r="S29" s="1" t="e">
        <f>_xlfn.IFNA(VLOOKUP(B30,#REF!,$K$4,0),0)</f>
        <v>#REF!</v>
      </c>
      <c r="T29" s="1" t="e">
        <f>_xlfn.IFNA(VLOOKUP(B30,#REF!,$K$4,0),0)</f>
        <v>#REF!</v>
      </c>
      <c r="U29" s="1" t="e">
        <f>_xlfn.IFNA(VLOOKUP(B30,#REF!,$K$4,0),0)</f>
        <v>#REF!</v>
      </c>
      <c r="V29" s="1" t="e">
        <f>_xlfn.IFNA(VLOOKUP(B30,#REF!,$K$4,0),0)</f>
        <v>#REF!</v>
      </c>
      <c r="W29" s="1" t="e">
        <f>_xlfn.IFNA(VLOOKUP(B30,#REF!,$K$4,0),0)</f>
        <v>#REF!</v>
      </c>
      <c r="X29" s="1" t="e">
        <f>_xlfn.IFNA(VLOOKUP(B30,#REF!,$K$4,0),0)</f>
        <v>#REF!</v>
      </c>
      <c r="Y29" s="1" t="e">
        <f>_xlfn.IFNA(VLOOKUP(B30,#REF!,$K$4,0),0)</f>
        <v>#REF!</v>
      </c>
      <c r="Z29" s="1" t="e">
        <f>_xlfn.IFNA(VLOOKUP(B30,#REF!,$K$4,0),0)</f>
        <v>#REF!</v>
      </c>
      <c r="AA29" s="1" t="e">
        <f>_xlfn.IFNA(VLOOKUP(B30,#REF!,$K$4,0),0)</f>
        <v>#REF!</v>
      </c>
      <c r="AB29" s="1" t="e">
        <f>_xlfn.IFNA(VLOOKUP(B30,#REF!,$K$4,0),0)</f>
        <v>#REF!</v>
      </c>
      <c r="AC29" s="1" t="e">
        <f>_xlfn.IFNA(VLOOKUP(B30,#REF!,$K$4,0),0)</f>
        <v>#REF!</v>
      </c>
      <c r="AD29" s="1" t="e">
        <f>_xlfn.IFNA(VLOOKUP(B30,#REF!,$K$4,0),0)</f>
        <v>#REF!</v>
      </c>
      <c r="AE29" s="1" t="e">
        <f>_xlfn.IFNA(VLOOKUP(B30,#REF!,$K$4,0),0)</f>
        <v>#REF!</v>
      </c>
      <c r="AF29" s="1" t="e">
        <f>_xlfn.IFNA(VLOOKUP(B30,#REF!,$K$4,0),0)</f>
        <v>#REF!</v>
      </c>
      <c r="AG29" s="1" t="e">
        <f>_xlfn.IFNA(VLOOKUP(B30,#REF!,$K$4,0),0)</f>
        <v>#REF!</v>
      </c>
      <c r="AH29" s="1" t="e">
        <f>_xlfn.IFNA(VLOOKUP(B30,#REF!,$K$4,0),0)</f>
        <v>#REF!</v>
      </c>
      <c r="AI29" s="1" t="e">
        <f>_xlfn.IFNA(VLOOKUP(B30,#REF!,$K$4,0),0)</f>
        <v>#REF!</v>
      </c>
    </row>
    <row r="30" spans="1:35">
      <c r="A30" s="225">
        <v>17</v>
      </c>
      <c r="B30" s="174" t="e">
        <f>#REF!</f>
        <v>#REF!</v>
      </c>
      <c r="C30" s="176" t="e">
        <f>#REF!</f>
        <v>#REF!</v>
      </c>
      <c r="D30" s="181" t="e">
        <f>#REF!</f>
        <v>#REF!</v>
      </c>
      <c r="E30" s="276" t="e">
        <f>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</f>
        <v>#REF!</v>
      </c>
      <c r="F30" s="210" t="e">
        <f>#REF!</f>
        <v>#REF!</v>
      </c>
      <c r="G30" s="177" t="e">
        <f t="shared" si="1"/>
        <v>#REF!</v>
      </c>
      <c r="H30" s="172"/>
      <c r="I30" s="251" t="e">
        <f t="shared" si="2"/>
        <v>#REF!</v>
      </c>
      <c r="J30" s="251" t="e">
        <f t="shared" si="0"/>
        <v>#REF!</v>
      </c>
      <c r="K30" s="1" t="e">
        <f>_xlfn.IFNA(VLOOKUP(B31,#REF!,$K$4,0),0)</f>
        <v>#REF!</v>
      </c>
      <c r="L30" s="1" t="e">
        <f>_xlfn.IFNA(VLOOKUP(B31,#REF!,$K$4,0),0)</f>
        <v>#REF!</v>
      </c>
      <c r="M30" s="1" t="e">
        <f>_xlfn.IFNA(VLOOKUP(B31,#REF!,$K$4,0),0)</f>
        <v>#REF!</v>
      </c>
      <c r="N30" s="1" t="e">
        <f>_xlfn.IFNA(VLOOKUP(B31,#REF!,$K$4,0),0)</f>
        <v>#REF!</v>
      </c>
      <c r="O30" s="1" t="e">
        <f>_xlfn.IFNA(VLOOKUP(B31,#REF!,$K$4,0),0)</f>
        <v>#REF!</v>
      </c>
      <c r="P30" s="1" t="e">
        <f>_xlfn.IFNA(VLOOKUP(B31,#REF!,$K$4,0),0)</f>
        <v>#REF!</v>
      </c>
      <c r="Q30" s="1" t="e">
        <f>_xlfn.IFNA(VLOOKUP(B31,#REF!,$K$4,0),0)</f>
        <v>#REF!</v>
      </c>
      <c r="R30" s="1" t="e">
        <f>_xlfn.IFNA(VLOOKUP(B31,#REF!,$K$4,0),0)</f>
        <v>#REF!</v>
      </c>
      <c r="S30" s="1" t="e">
        <f>_xlfn.IFNA(VLOOKUP(B31,#REF!,$K$4,0),0)</f>
        <v>#REF!</v>
      </c>
      <c r="T30" s="1" t="e">
        <f>_xlfn.IFNA(VLOOKUP(B31,#REF!,$K$4,0),0)</f>
        <v>#REF!</v>
      </c>
      <c r="U30" s="1" t="e">
        <f>_xlfn.IFNA(VLOOKUP(B31,#REF!,$K$4,0),0)</f>
        <v>#REF!</v>
      </c>
      <c r="V30" s="1" t="e">
        <f>_xlfn.IFNA(VLOOKUP(B31,#REF!,$K$4,0),0)</f>
        <v>#REF!</v>
      </c>
      <c r="W30" s="1" t="e">
        <f>_xlfn.IFNA(VLOOKUP(B31,#REF!,$K$4,0),0)</f>
        <v>#REF!</v>
      </c>
      <c r="X30" s="1" t="e">
        <f>_xlfn.IFNA(VLOOKUP(B31,#REF!,$K$4,0),0)</f>
        <v>#REF!</v>
      </c>
      <c r="Y30" s="1" t="e">
        <f>_xlfn.IFNA(VLOOKUP(B31,#REF!,$K$4,0),0)</f>
        <v>#REF!</v>
      </c>
      <c r="Z30" s="1" t="e">
        <f>_xlfn.IFNA(VLOOKUP(B31,#REF!,$K$4,0),0)</f>
        <v>#REF!</v>
      </c>
      <c r="AA30" s="1" t="e">
        <f>_xlfn.IFNA(VLOOKUP(B31,#REF!,$K$4,0),0)</f>
        <v>#REF!</v>
      </c>
      <c r="AB30" s="1" t="e">
        <f>_xlfn.IFNA(VLOOKUP(B31,#REF!,$K$4,0),0)</f>
        <v>#REF!</v>
      </c>
      <c r="AC30" s="1" t="e">
        <f>_xlfn.IFNA(VLOOKUP(B31,#REF!,$K$4,0),0)</f>
        <v>#REF!</v>
      </c>
      <c r="AD30" s="1" t="e">
        <f>_xlfn.IFNA(VLOOKUP(B31,#REF!,$K$4,0),0)</f>
        <v>#REF!</v>
      </c>
      <c r="AE30" s="1" t="e">
        <f>_xlfn.IFNA(VLOOKUP(B31,#REF!,$K$4,0),0)</f>
        <v>#REF!</v>
      </c>
      <c r="AF30" s="1" t="e">
        <f>_xlfn.IFNA(VLOOKUP(B31,#REF!,$K$4,0),0)</f>
        <v>#REF!</v>
      </c>
      <c r="AG30" s="1" t="e">
        <f>_xlfn.IFNA(VLOOKUP(B31,#REF!,$K$4,0),0)</f>
        <v>#REF!</v>
      </c>
      <c r="AH30" s="1" t="e">
        <f>_xlfn.IFNA(VLOOKUP(B31,#REF!,$K$4,0),0)</f>
        <v>#REF!</v>
      </c>
      <c r="AI30" s="1" t="e">
        <f>_xlfn.IFNA(VLOOKUP(B31,#REF!,$K$4,0),0)</f>
        <v>#REF!</v>
      </c>
    </row>
    <row r="31" spans="1:35">
      <c r="A31" s="225">
        <v>19</v>
      </c>
      <c r="B31" s="174" t="e">
        <f>#REF!</f>
        <v>#REF!</v>
      </c>
      <c r="C31" s="176" t="e">
        <f>#REF!</f>
        <v>#REF!</v>
      </c>
      <c r="D31" s="181" t="e">
        <f>#REF!</f>
        <v>#REF!</v>
      </c>
      <c r="E31" s="276" t="e">
        <f>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</f>
        <v>#REF!</v>
      </c>
      <c r="F31" s="210" t="e">
        <f>#REF!</f>
        <v>#REF!</v>
      </c>
      <c r="G31" s="177" t="e">
        <f t="shared" si="1"/>
        <v>#REF!</v>
      </c>
      <c r="H31" s="172"/>
      <c r="I31" s="251" t="e">
        <f t="shared" si="2"/>
        <v>#REF!</v>
      </c>
      <c r="J31" s="251" t="e">
        <f t="shared" si="0"/>
        <v>#REF!</v>
      </c>
      <c r="K31" s="1" t="e">
        <f>_xlfn.IFNA(VLOOKUP(B32,#REF!,$K$4,0),0)</f>
        <v>#REF!</v>
      </c>
      <c r="L31" s="1" t="e">
        <f>_xlfn.IFNA(VLOOKUP(B32,#REF!,$K$4,0),0)</f>
        <v>#REF!</v>
      </c>
      <c r="M31" s="1" t="e">
        <f>_xlfn.IFNA(VLOOKUP(B32,#REF!,$K$4,0),0)</f>
        <v>#REF!</v>
      </c>
      <c r="N31" s="1" t="e">
        <f>_xlfn.IFNA(VLOOKUP(B32,#REF!,$K$4,0),0)</f>
        <v>#REF!</v>
      </c>
      <c r="O31" s="1" t="e">
        <f>_xlfn.IFNA(VLOOKUP(B32,#REF!,$K$4,0),0)</f>
        <v>#REF!</v>
      </c>
      <c r="P31" s="1" t="e">
        <f>_xlfn.IFNA(VLOOKUP(B32,#REF!,$K$4,0),0)</f>
        <v>#REF!</v>
      </c>
      <c r="Q31" s="1" t="e">
        <f>_xlfn.IFNA(VLOOKUP(B32,#REF!,$K$4,0),0)</f>
        <v>#REF!</v>
      </c>
      <c r="R31" s="1" t="e">
        <f>_xlfn.IFNA(VLOOKUP(B32,#REF!,$K$4,0),0)</f>
        <v>#REF!</v>
      </c>
      <c r="S31" s="1" t="e">
        <f>_xlfn.IFNA(VLOOKUP(B32,#REF!,$K$4,0),0)</f>
        <v>#REF!</v>
      </c>
      <c r="T31" s="1" t="e">
        <f>_xlfn.IFNA(VLOOKUP(B32,#REF!,$K$4,0),0)</f>
        <v>#REF!</v>
      </c>
      <c r="U31" s="1" t="e">
        <f>_xlfn.IFNA(VLOOKUP(B32,#REF!,$K$4,0),0)</f>
        <v>#REF!</v>
      </c>
      <c r="V31" s="1" t="e">
        <f>_xlfn.IFNA(VLOOKUP(B32,#REF!,$K$4,0),0)</f>
        <v>#REF!</v>
      </c>
      <c r="W31" s="1" t="e">
        <f>_xlfn.IFNA(VLOOKUP(B32,#REF!,$K$4,0),0)</f>
        <v>#REF!</v>
      </c>
      <c r="X31" s="1" t="e">
        <f>_xlfn.IFNA(VLOOKUP(B32,#REF!,$K$4,0),0)</f>
        <v>#REF!</v>
      </c>
      <c r="Y31" s="1" t="e">
        <f>_xlfn.IFNA(VLOOKUP(B32,#REF!,$K$4,0),0)</f>
        <v>#REF!</v>
      </c>
      <c r="Z31" s="1" t="e">
        <f>_xlfn.IFNA(VLOOKUP(B32,#REF!,$K$4,0),0)</f>
        <v>#REF!</v>
      </c>
      <c r="AA31" s="1" t="e">
        <f>_xlfn.IFNA(VLOOKUP(B32,#REF!,$K$4,0),0)</f>
        <v>#REF!</v>
      </c>
      <c r="AB31" s="1" t="e">
        <f>_xlfn.IFNA(VLOOKUP(B32,#REF!,$K$4,0),0)</f>
        <v>#REF!</v>
      </c>
      <c r="AC31" s="1" t="e">
        <f>_xlfn.IFNA(VLOOKUP(B32,#REF!,$K$4,0),0)</f>
        <v>#REF!</v>
      </c>
      <c r="AD31" s="1" t="e">
        <f>_xlfn.IFNA(VLOOKUP(B32,#REF!,$K$4,0),0)</f>
        <v>#REF!</v>
      </c>
      <c r="AE31" s="1" t="e">
        <f>_xlfn.IFNA(VLOOKUP(B32,#REF!,$K$4,0),0)</f>
        <v>#REF!</v>
      </c>
      <c r="AF31" s="1" t="e">
        <f>_xlfn.IFNA(VLOOKUP(B32,#REF!,$K$4,0),0)</f>
        <v>#REF!</v>
      </c>
      <c r="AG31" s="1" t="e">
        <f>_xlfn.IFNA(VLOOKUP(B32,#REF!,$K$4,0),0)</f>
        <v>#REF!</v>
      </c>
      <c r="AH31" s="1" t="e">
        <f>_xlfn.IFNA(VLOOKUP(B32,#REF!,$K$4,0),0)</f>
        <v>#REF!</v>
      </c>
      <c r="AI31" s="1" t="e">
        <f>_xlfn.IFNA(VLOOKUP(B32,#REF!,$K$4,0),0)</f>
        <v>#REF!</v>
      </c>
    </row>
    <row r="32" spans="1:35">
      <c r="A32" s="225">
        <v>20</v>
      </c>
      <c r="B32" s="174" t="e">
        <f>#REF!</f>
        <v>#REF!</v>
      </c>
      <c r="C32" s="176" t="e">
        <f>#REF!</f>
        <v>#REF!</v>
      </c>
      <c r="D32" s="181" t="e">
        <f>#REF!</f>
        <v>#REF!</v>
      </c>
      <c r="E32" s="276" t="e">
        <f>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</f>
        <v>#REF!</v>
      </c>
      <c r="F32" s="210" t="e">
        <f>#REF!</f>
        <v>#REF!</v>
      </c>
      <c r="G32" s="177" t="e">
        <f t="shared" si="1"/>
        <v>#REF!</v>
      </c>
      <c r="H32" s="172"/>
      <c r="I32" s="251" t="e">
        <f t="shared" si="2"/>
        <v>#REF!</v>
      </c>
      <c r="J32" s="251" t="e">
        <f t="shared" si="0"/>
        <v>#REF!</v>
      </c>
      <c r="K32" s="1" t="e">
        <f>_xlfn.IFNA(VLOOKUP(B33,#REF!,$K$4,0),0)</f>
        <v>#REF!</v>
      </c>
      <c r="L32" s="1" t="e">
        <f>_xlfn.IFNA(VLOOKUP(B33,#REF!,$K$4,0),0)</f>
        <v>#REF!</v>
      </c>
      <c r="M32" s="1" t="e">
        <f>_xlfn.IFNA(VLOOKUP(B33,#REF!,$K$4,0),0)</f>
        <v>#REF!</v>
      </c>
      <c r="N32" s="1" t="e">
        <f>_xlfn.IFNA(VLOOKUP(B33,#REF!,$K$4,0),0)</f>
        <v>#REF!</v>
      </c>
      <c r="O32" s="1" t="e">
        <f>_xlfn.IFNA(VLOOKUP(B33,#REF!,$K$4,0),0)</f>
        <v>#REF!</v>
      </c>
      <c r="P32" s="1" t="e">
        <f>_xlfn.IFNA(VLOOKUP(B33,#REF!,$K$4,0),0)</f>
        <v>#REF!</v>
      </c>
      <c r="Q32" s="1" t="e">
        <f>_xlfn.IFNA(VLOOKUP(B33,#REF!,$K$4,0),0)</f>
        <v>#REF!</v>
      </c>
      <c r="R32" s="1" t="e">
        <f>_xlfn.IFNA(VLOOKUP(B33,#REF!,$K$4,0),0)</f>
        <v>#REF!</v>
      </c>
      <c r="S32" s="1" t="e">
        <f>_xlfn.IFNA(VLOOKUP(B33,#REF!,$K$4,0),0)</f>
        <v>#REF!</v>
      </c>
      <c r="T32" s="1" t="e">
        <f>_xlfn.IFNA(VLOOKUP(B33,#REF!,$K$4,0),0)</f>
        <v>#REF!</v>
      </c>
      <c r="U32" s="1" t="e">
        <f>_xlfn.IFNA(VLOOKUP(B33,#REF!,$K$4,0),0)</f>
        <v>#REF!</v>
      </c>
      <c r="V32" s="1" t="e">
        <f>_xlfn.IFNA(VLOOKUP(B33,#REF!,$K$4,0),0)</f>
        <v>#REF!</v>
      </c>
      <c r="W32" s="1" t="e">
        <f>_xlfn.IFNA(VLOOKUP(B33,#REF!,$K$4,0),0)</f>
        <v>#REF!</v>
      </c>
      <c r="X32" s="1" t="e">
        <f>_xlfn.IFNA(VLOOKUP(B33,#REF!,$K$4,0),0)</f>
        <v>#REF!</v>
      </c>
      <c r="Y32" s="1" t="e">
        <f>_xlfn.IFNA(VLOOKUP(B33,#REF!,$K$4,0),0)</f>
        <v>#REF!</v>
      </c>
      <c r="Z32" s="1" t="e">
        <f>_xlfn.IFNA(VLOOKUP(B33,#REF!,$K$4,0),0)</f>
        <v>#REF!</v>
      </c>
      <c r="AA32" s="1" t="e">
        <f>_xlfn.IFNA(VLOOKUP(B33,#REF!,$K$4,0),0)</f>
        <v>#REF!</v>
      </c>
      <c r="AB32" s="1" t="e">
        <f>_xlfn.IFNA(VLOOKUP(B33,#REF!,$K$4,0),0)</f>
        <v>#REF!</v>
      </c>
      <c r="AC32" s="1" t="e">
        <f>_xlfn.IFNA(VLOOKUP(B33,#REF!,$K$4,0),0)</f>
        <v>#REF!</v>
      </c>
      <c r="AD32" s="1" t="e">
        <f>_xlfn.IFNA(VLOOKUP(B33,#REF!,$K$4,0),0)</f>
        <v>#REF!</v>
      </c>
      <c r="AE32" s="1" t="e">
        <f>_xlfn.IFNA(VLOOKUP(B33,#REF!,$K$4,0),0)</f>
        <v>#REF!</v>
      </c>
      <c r="AF32" s="1" t="e">
        <f>_xlfn.IFNA(VLOOKUP(B33,#REF!,$K$4,0),0)</f>
        <v>#REF!</v>
      </c>
      <c r="AG32" s="1" t="e">
        <f>_xlfn.IFNA(VLOOKUP(B33,#REF!,$K$4,0),0)</f>
        <v>#REF!</v>
      </c>
      <c r="AH32" s="1" t="e">
        <f>_xlfn.IFNA(VLOOKUP(B33,#REF!,$K$4,0),0)</f>
        <v>#REF!</v>
      </c>
      <c r="AI32" s="1" t="e">
        <f>_xlfn.IFNA(VLOOKUP(B33,#REF!,$K$4,0),0)</f>
        <v>#REF!</v>
      </c>
    </row>
    <row r="33" spans="1:35">
      <c r="A33" s="234"/>
      <c r="B33" s="174" t="s">
        <v>311</v>
      </c>
      <c r="C33" s="235" t="s">
        <v>250</v>
      </c>
      <c r="D33" s="181" t="e">
        <f>#REF!</f>
        <v>#REF!</v>
      </c>
      <c r="E33" s="276"/>
      <c r="F33" s="236"/>
      <c r="G33" s="183" t="e">
        <f>SUM(G29:G32)</f>
        <v>#REF!</v>
      </c>
      <c r="H33" s="172"/>
      <c r="I33" s="251" t="e">
        <f t="shared" si="2"/>
        <v>#REF!</v>
      </c>
      <c r="J33" s="251" t="e">
        <f t="shared" si="0"/>
        <v>#REF!</v>
      </c>
      <c r="K33" s="1" t="e">
        <f>_xlfn.IFNA(VLOOKUP(B34,#REF!,$K$4,0),0)</f>
        <v>#REF!</v>
      </c>
      <c r="L33" s="1" t="e">
        <f>_xlfn.IFNA(VLOOKUP(B34,#REF!,$K$4,0),0)</f>
        <v>#REF!</v>
      </c>
      <c r="M33" s="1" t="e">
        <f>_xlfn.IFNA(VLOOKUP(B34,#REF!,$K$4,0),0)</f>
        <v>#REF!</v>
      </c>
      <c r="N33" s="1" t="e">
        <f>_xlfn.IFNA(VLOOKUP(B34,#REF!,$K$4,0),0)</f>
        <v>#REF!</v>
      </c>
      <c r="O33" s="1" t="e">
        <f>_xlfn.IFNA(VLOOKUP(B34,#REF!,$K$4,0),0)</f>
        <v>#REF!</v>
      </c>
      <c r="P33" s="1" t="e">
        <f>_xlfn.IFNA(VLOOKUP(B34,#REF!,$K$4,0),0)</f>
        <v>#REF!</v>
      </c>
      <c r="Q33" s="1" t="e">
        <f>_xlfn.IFNA(VLOOKUP(B34,#REF!,$K$4,0),0)</f>
        <v>#REF!</v>
      </c>
      <c r="R33" s="1" t="e">
        <f>_xlfn.IFNA(VLOOKUP(B34,#REF!,$K$4,0),0)</f>
        <v>#REF!</v>
      </c>
      <c r="S33" s="1" t="e">
        <f>_xlfn.IFNA(VLOOKUP(B34,#REF!,$K$4,0),0)</f>
        <v>#REF!</v>
      </c>
      <c r="T33" s="1" t="e">
        <f>_xlfn.IFNA(VLOOKUP(B34,#REF!,$K$4,0),0)</f>
        <v>#REF!</v>
      </c>
      <c r="U33" s="1" t="e">
        <f>_xlfn.IFNA(VLOOKUP(B34,#REF!,$K$4,0),0)</f>
        <v>#REF!</v>
      </c>
      <c r="V33" s="1" t="e">
        <f>_xlfn.IFNA(VLOOKUP(B34,#REF!,$K$4,0),0)</f>
        <v>#REF!</v>
      </c>
      <c r="W33" s="1" t="e">
        <f>_xlfn.IFNA(VLOOKUP(B34,#REF!,$K$4,0),0)</f>
        <v>#REF!</v>
      </c>
      <c r="X33" s="1" t="e">
        <f>_xlfn.IFNA(VLOOKUP(B34,#REF!,$K$4,0),0)</f>
        <v>#REF!</v>
      </c>
      <c r="Y33" s="1" t="e">
        <f>_xlfn.IFNA(VLOOKUP(B34,#REF!,$K$4,0),0)</f>
        <v>#REF!</v>
      </c>
      <c r="Z33" s="1" t="e">
        <f>_xlfn.IFNA(VLOOKUP(B34,#REF!,$K$4,0),0)</f>
        <v>#REF!</v>
      </c>
      <c r="AA33" s="1" t="e">
        <f>_xlfn.IFNA(VLOOKUP(B34,#REF!,$K$4,0),0)</f>
        <v>#REF!</v>
      </c>
      <c r="AB33" s="1" t="e">
        <f>_xlfn.IFNA(VLOOKUP(B34,#REF!,$K$4,0),0)</f>
        <v>#REF!</v>
      </c>
      <c r="AC33" s="1" t="e">
        <f>_xlfn.IFNA(VLOOKUP(B34,#REF!,$K$4,0),0)</f>
        <v>#REF!</v>
      </c>
      <c r="AD33" s="1" t="e">
        <f>_xlfn.IFNA(VLOOKUP(B34,#REF!,$K$4,0),0)</f>
        <v>#REF!</v>
      </c>
      <c r="AE33" s="1" t="e">
        <f>_xlfn.IFNA(VLOOKUP(B34,#REF!,$K$4,0),0)</f>
        <v>#REF!</v>
      </c>
      <c r="AF33" s="1" t="e">
        <f>_xlfn.IFNA(VLOOKUP(B34,#REF!,$K$4,0),0)</f>
        <v>#REF!</v>
      </c>
      <c r="AG33" s="1" t="e">
        <f>_xlfn.IFNA(VLOOKUP(B34,#REF!,$K$4,0),0)</f>
        <v>#REF!</v>
      </c>
      <c r="AH33" s="1" t="e">
        <f>_xlfn.IFNA(VLOOKUP(B34,#REF!,$K$4,0),0)</f>
        <v>#REF!</v>
      </c>
      <c r="AI33" s="1" t="e">
        <f>_xlfn.IFNA(VLOOKUP(B34,#REF!,$K$4,0),0)</f>
        <v>#REF!</v>
      </c>
    </row>
    <row r="34" spans="1:35">
      <c r="A34" s="225"/>
      <c r="B34" s="174" t="s">
        <v>311</v>
      </c>
      <c r="C34" s="213" t="s">
        <v>135</v>
      </c>
      <c r="D34" s="181" t="e">
        <f>#REF!</f>
        <v>#REF!</v>
      </c>
      <c r="E34" s="276"/>
      <c r="F34" s="220"/>
      <c r="G34" s="218"/>
      <c r="H34" s="172"/>
      <c r="I34" s="251" t="e">
        <f t="shared" si="2"/>
        <v>#REF!</v>
      </c>
      <c r="J34" s="251" t="e">
        <f t="shared" si="0"/>
        <v>#REF!</v>
      </c>
      <c r="K34" s="1" t="e">
        <f>_xlfn.IFNA(VLOOKUP(B35,#REF!,$K$4,0),0)</f>
        <v>#REF!</v>
      </c>
      <c r="L34" s="1" t="e">
        <f>_xlfn.IFNA(VLOOKUP(B35,#REF!,$K$4,0),0)</f>
        <v>#REF!</v>
      </c>
      <c r="M34" s="1" t="e">
        <f>_xlfn.IFNA(VLOOKUP(B35,#REF!,$K$4,0),0)</f>
        <v>#REF!</v>
      </c>
      <c r="N34" s="1" t="e">
        <f>_xlfn.IFNA(VLOOKUP(B35,#REF!,$K$4,0),0)</f>
        <v>#REF!</v>
      </c>
      <c r="O34" s="1" t="e">
        <f>_xlfn.IFNA(VLOOKUP(B35,#REF!,$K$4,0),0)</f>
        <v>#REF!</v>
      </c>
      <c r="P34" s="1" t="e">
        <f>_xlfn.IFNA(VLOOKUP(B35,#REF!,$K$4,0),0)</f>
        <v>#REF!</v>
      </c>
      <c r="Q34" s="1" t="e">
        <f>_xlfn.IFNA(VLOOKUP(B35,#REF!,$K$4,0),0)</f>
        <v>#REF!</v>
      </c>
      <c r="R34" s="1" t="e">
        <f>_xlfn.IFNA(VLOOKUP(B35,#REF!,$K$4,0),0)</f>
        <v>#REF!</v>
      </c>
      <c r="S34" s="1" t="e">
        <f>_xlfn.IFNA(VLOOKUP(B35,#REF!,$K$4,0),0)</f>
        <v>#REF!</v>
      </c>
      <c r="T34" s="1" t="e">
        <f>_xlfn.IFNA(VLOOKUP(B35,#REF!,$K$4,0),0)</f>
        <v>#REF!</v>
      </c>
      <c r="U34" s="1" t="e">
        <f>_xlfn.IFNA(VLOOKUP(B35,#REF!,$K$4,0),0)</f>
        <v>#REF!</v>
      </c>
      <c r="V34" s="1" t="e">
        <f>_xlfn.IFNA(VLOOKUP(B35,#REF!,$K$4,0),0)</f>
        <v>#REF!</v>
      </c>
      <c r="W34" s="1" t="e">
        <f>_xlfn.IFNA(VLOOKUP(B35,#REF!,$K$4,0),0)</f>
        <v>#REF!</v>
      </c>
      <c r="X34" s="1" t="e">
        <f>_xlfn.IFNA(VLOOKUP(B35,#REF!,$K$4,0),0)</f>
        <v>#REF!</v>
      </c>
      <c r="Y34" s="1" t="e">
        <f>_xlfn.IFNA(VLOOKUP(B35,#REF!,$K$4,0),0)</f>
        <v>#REF!</v>
      </c>
      <c r="Z34" s="1" t="e">
        <f>_xlfn.IFNA(VLOOKUP(B35,#REF!,$K$4,0),0)</f>
        <v>#REF!</v>
      </c>
      <c r="AA34" s="1" t="e">
        <f>_xlfn.IFNA(VLOOKUP(B35,#REF!,$K$4,0),0)</f>
        <v>#REF!</v>
      </c>
      <c r="AB34" s="1" t="e">
        <f>_xlfn.IFNA(VLOOKUP(B35,#REF!,$K$4,0),0)</f>
        <v>#REF!</v>
      </c>
      <c r="AC34" s="1" t="e">
        <f>_xlfn.IFNA(VLOOKUP(B35,#REF!,$K$4,0),0)</f>
        <v>#REF!</v>
      </c>
      <c r="AD34" s="1" t="e">
        <f>_xlfn.IFNA(VLOOKUP(B35,#REF!,$K$4,0),0)</f>
        <v>#REF!</v>
      </c>
      <c r="AE34" s="1" t="e">
        <f>_xlfn.IFNA(VLOOKUP(B35,#REF!,$K$4,0),0)</f>
        <v>#REF!</v>
      </c>
      <c r="AF34" s="1" t="e">
        <f>_xlfn.IFNA(VLOOKUP(B35,#REF!,$K$4,0),0)</f>
        <v>#REF!</v>
      </c>
      <c r="AG34" s="1" t="e">
        <f>_xlfn.IFNA(VLOOKUP(B35,#REF!,$K$4,0),0)</f>
        <v>#REF!</v>
      </c>
      <c r="AH34" s="1" t="e">
        <f>_xlfn.IFNA(VLOOKUP(B35,#REF!,$K$4,0),0)</f>
        <v>#REF!</v>
      </c>
      <c r="AI34" s="1" t="e">
        <f>_xlfn.IFNA(VLOOKUP(B35,#REF!,$K$4,0),0)</f>
        <v>#REF!</v>
      </c>
    </row>
    <row r="35" spans="1:35">
      <c r="A35" s="225">
        <v>21</v>
      </c>
      <c r="B35" s="174" t="e">
        <f>#REF!</f>
        <v>#REF!</v>
      </c>
      <c r="C35" s="176" t="e">
        <f>#REF!</f>
        <v>#REF!</v>
      </c>
      <c r="D35" s="181" t="e">
        <f>#REF!</f>
        <v>#REF!</v>
      </c>
      <c r="E35" s="276" t="e">
        <f>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</f>
        <v>#REF!</v>
      </c>
      <c r="F35" s="210" t="e">
        <f>#REF!</f>
        <v>#REF!</v>
      </c>
      <c r="G35" s="177" t="e">
        <f t="shared" si="1"/>
        <v>#REF!</v>
      </c>
      <c r="H35" s="172"/>
      <c r="I35" s="251" t="e">
        <f t="shared" si="2"/>
        <v>#REF!</v>
      </c>
      <c r="J35" s="251" t="e">
        <f t="shared" si="0"/>
        <v>#REF!</v>
      </c>
      <c r="K35" s="1" t="e">
        <f>_xlfn.IFNA(VLOOKUP(B36,#REF!,$K$4,0),0)</f>
        <v>#REF!</v>
      </c>
      <c r="L35" s="1" t="e">
        <f>_xlfn.IFNA(VLOOKUP(B36,#REF!,$K$4,0),0)</f>
        <v>#REF!</v>
      </c>
      <c r="M35" s="1" t="e">
        <f>_xlfn.IFNA(VLOOKUP(B36,#REF!,$K$4,0),0)</f>
        <v>#REF!</v>
      </c>
      <c r="N35" s="1" t="e">
        <f>_xlfn.IFNA(VLOOKUP(B36,#REF!,$K$4,0),0)</f>
        <v>#REF!</v>
      </c>
      <c r="O35" s="1" t="e">
        <f>_xlfn.IFNA(VLOOKUP(B36,#REF!,$K$4,0),0)</f>
        <v>#REF!</v>
      </c>
      <c r="P35" s="1" t="e">
        <f>_xlfn.IFNA(VLOOKUP(B36,#REF!,$K$4,0),0)</f>
        <v>#REF!</v>
      </c>
      <c r="Q35" s="1" t="e">
        <f>_xlfn.IFNA(VLOOKUP(B36,#REF!,$K$4,0),0)</f>
        <v>#REF!</v>
      </c>
      <c r="R35" s="1" t="e">
        <f>_xlfn.IFNA(VLOOKUP(B36,#REF!,$K$4,0),0)</f>
        <v>#REF!</v>
      </c>
      <c r="S35" s="1" t="e">
        <f>_xlfn.IFNA(VLOOKUP(B36,#REF!,$K$4,0),0)</f>
        <v>#REF!</v>
      </c>
      <c r="T35" s="1" t="e">
        <f>_xlfn.IFNA(VLOOKUP(B36,#REF!,$K$4,0),0)</f>
        <v>#REF!</v>
      </c>
      <c r="U35" s="1" t="e">
        <f>_xlfn.IFNA(VLOOKUP(B36,#REF!,$K$4,0),0)</f>
        <v>#REF!</v>
      </c>
      <c r="V35" s="1" t="e">
        <f>_xlfn.IFNA(VLOOKUP(B36,#REF!,$K$4,0),0)</f>
        <v>#REF!</v>
      </c>
      <c r="W35" s="1" t="e">
        <f>_xlfn.IFNA(VLOOKUP(B36,#REF!,$K$4,0),0)</f>
        <v>#REF!</v>
      </c>
      <c r="X35" s="1" t="e">
        <f>_xlfn.IFNA(VLOOKUP(B36,#REF!,$K$4,0),0)</f>
        <v>#REF!</v>
      </c>
      <c r="Y35" s="1" t="e">
        <f>_xlfn.IFNA(VLOOKUP(B36,#REF!,$K$4,0),0)</f>
        <v>#REF!</v>
      </c>
      <c r="Z35" s="1" t="e">
        <f>_xlfn.IFNA(VLOOKUP(B36,#REF!,$K$4,0),0)</f>
        <v>#REF!</v>
      </c>
      <c r="AA35" s="1" t="e">
        <f>_xlfn.IFNA(VLOOKUP(B36,#REF!,$K$4,0),0)</f>
        <v>#REF!</v>
      </c>
      <c r="AB35" s="1" t="e">
        <f>_xlfn.IFNA(VLOOKUP(B36,#REF!,$K$4,0),0)</f>
        <v>#REF!</v>
      </c>
      <c r="AC35" s="1" t="e">
        <f>_xlfn.IFNA(VLOOKUP(B36,#REF!,$K$4,0),0)</f>
        <v>#REF!</v>
      </c>
      <c r="AD35" s="1" t="e">
        <f>_xlfn.IFNA(VLOOKUP(B36,#REF!,$K$4,0),0)</f>
        <v>#REF!</v>
      </c>
      <c r="AE35" s="1" t="e">
        <f>_xlfn.IFNA(VLOOKUP(B36,#REF!,$K$4,0),0)</f>
        <v>#REF!</v>
      </c>
      <c r="AF35" s="1" t="e">
        <f>_xlfn.IFNA(VLOOKUP(B36,#REF!,$K$4,0),0)</f>
        <v>#REF!</v>
      </c>
      <c r="AG35" s="1" t="e">
        <f>_xlfn.IFNA(VLOOKUP(B36,#REF!,$K$4,0),0)</f>
        <v>#REF!</v>
      </c>
      <c r="AH35" s="1" t="e">
        <f>_xlfn.IFNA(VLOOKUP(B36,#REF!,$K$4,0),0)</f>
        <v>#REF!</v>
      </c>
      <c r="AI35" s="1" t="e">
        <f>_xlfn.IFNA(VLOOKUP(B36,#REF!,$K$4,0),0)</f>
        <v>#REF!</v>
      </c>
    </row>
    <row r="36" spans="1:35">
      <c r="A36" s="225">
        <v>22</v>
      </c>
      <c r="B36" s="174" t="e">
        <f>#REF!</f>
        <v>#REF!</v>
      </c>
      <c r="C36" s="176" t="e">
        <f>#REF!</f>
        <v>#REF!</v>
      </c>
      <c r="D36" s="181" t="e">
        <f>#REF!</f>
        <v>#REF!</v>
      </c>
      <c r="E36" s="276" t="e">
        <f>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</f>
        <v>#REF!</v>
      </c>
      <c r="F36" s="210" t="e">
        <f>#REF!</f>
        <v>#REF!</v>
      </c>
      <c r="G36" s="177" t="e">
        <f t="shared" si="1"/>
        <v>#REF!</v>
      </c>
      <c r="H36" s="172"/>
      <c r="I36" s="251" t="e">
        <f t="shared" si="2"/>
        <v>#REF!</v>
      </c>
      <c r="J36" s="251" t="e">
        <f t="shared" si="0"/>
        <v>#REF!</v>
      </c>
      <c r="K36" s="1" t="e">
        <f>_xlfn.IFNA(VLOOKUP(B37,#REF!,$K$4,0),0)</f>
        <v>#REF!</v>
      </c>
      <c r="L36" s="1" t="e">
        <f>_xlfn.IFNA(VLOOKUP(B37,#REF!,$K$4,0),0)</f>
        <v>#REF!</v>
      </c>
      <c r="M36" s="1" t="e">
        <f>_xlfn.IFNA(VLOOKUP(B37,#REF!,$K$4,0),0)</f>
        <v>#REF!</v>
      </c>
      <c r="N36" s="1" t="e">
        <f>_xlfn.IFNA(VLOOKUP(B37,#REF!,$K$4,0),0)</f>
        <v>#REF!</v>
      </c>
      <c r="O36" s="1" t="e">
        <f>_xlfn.IFNA(VLOOKUP(B37,#REF!,$K$4,0),0)</f>
        <v>#REF!</v>
      </c>
      <c r="P36" s="1" t="e">
        <f>_xlfn.IFNA(VLOOKUP(B37,#REF!,$K$4,0),0)</f>
        <v>#REF!</v>
      </c>
      <c r="Q36" s="1" t="e">
        <f>_xlfn.IFNA(VLOOKUP(B37,#REF!,$K$4,0),0)</f>
        <v>#REF!</v>
      </c>
      <c r="R36" s="1" t="e">
        <f>_xlfn.IFNA(VLOOKUP(B37,#REF!,$K$4,0),0)</f>
        <v>#REF!</v>
      </c>
      <c r="S36" s="1" t="e">
        <f>_xlfn.IFNA(VLOOKUP(B37,#REF!,$K$4,0),0)</f>
        <v>#REF!</v>
      </c>
      <c r="T36" s="1" t="e">
        <f>_xlfn.IFNA(VLOOKUP(B37,#REF!,$K$4,0),0)</f>
        <v>#REF!</v>
      </c>
      <c r="U36" s="1" t="e">
        <f>_xlfn.IFNA(VLOOKUP(B37,#REF!,$K$4,0),0)</f>
        <v>#REF!</v>
      </c>
      <c r="V36" s="1" t="e">
        <f>_xlfn.IFNA(VLOOKUP(B37,#REF!,$K$4,0),0)</f>
        <v>#REF!</v>
      </c>
      <c r="W36" s="1" t="e">
        <f>_xlfn.IFNA(VLOOKUP(B37,#REF!,$K$4,0),0)</f>
        <v>#REF!</v>
      </c>
      <c r="X36" s="1" t="e">
        <f>_xlfn.IFNA(VLOOKUP(B37,#REF!,$K$4,0),0)</f>
        <v>#REF!</v>
      </c>
      <c r="Y36" s="1" t="e">
        <f>_xlfn.IFNA(VLOOKUP(B37,#REF!,$K$4,0),0)</f>
        <v>#REF!</v>
      </c>
      <c r="Z36" s="1" t="e">
        <f>_xlfn.IFNA(VLOOKUP(B37,#REF!,$K$4,0),0)</f>
        <v>#REF!</v>
      </c>
      <c r="AA36" s="1" t="e">
        <f>_xlfn.IFNA(VLOOKUP(B37,#REF!,$K$4,0),0)</f>
        <v>#REF!</v>
      </c>
      <c r="AB36" s="1" t="e">
        <f>_xlfn.IFNA(VLOOKUP(B37,#REF!,$K$4,0),0)</f>
        <v>#REF!</v>
      </c>
      <c r="AC36" s="1" t="e">
        <f>_xlfn.IFNA(VLOOKUP(B37,#REF!,$K$4,0),0)</f>
        <v>#REF!</v>
      </c>
      <c r="AD36" s="1" t="e">
        <f>_xlfn.IFNA(VLOOKUP(B37,#REF!,$K$4,0),0)</f>
        <v>#REF!</v>
      </c>
      <c r="AE36" s="1" t="e">
        <f>_xlfn.IFNA(VLOOKUP(B37,#REF!,$K$4,0),0)</f>
        <v>#REF!</v>
      </c>
      <c r="AF36" s="1" t="e">
        <f>_xlfn.IFNA(VLOOKUP(B37,#REF!,$K$4,0),0)</f>
        <v>#REF!</v>
      </c>
      <c r="AG36" s="1" t="e">
        <f>_xlfn.IFNA(VLOOKUP(B37,#REF!,$K$4,0),0)</f>
        <v>#REF!</v>
      </c>
      <c r="AH36" s="1" t="e">
        <f>_xlfn.IFNA(VLOOKUP(B37,#REF!,$K$4,0),0)</f>
        <v>#REF!</v>
      </c>
      <c r="AI36" s="1" t="e">
        <f>_xlfn.IFNA(VLOOKUP(B37,#REF!,$K$4,0),0)</f>
        <v>#REF!</v>
      </c>
    </row>
    <row r="37" spans="1:35">
      <c r="A37" s="225">
        <v>23</v>
      </c>
      <c r="B37" s="174" t="e">
        <f>#REF!</f>
        <v>#REF!</v>
      </c>
      <c r="C37" s="176" t="e">
        <f>#REF!</f>
        <v>#REF!</v>
      </c>
      <c r="D37" s="181" t="e">
        <f>#REF!</f>
        <v>#REF!</v>
      </c>
      <c r="E37" s="276" t="e">
        <f>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</f>
        <v>#REF!</v>
      </c>
      <c r="F37" s="210" t="e">
        <f>#REF!</f>
        <v>#REF!</v>
      </c>
      <c r="G37" s="177" t="e">
        <f t="shared" si="1"/>
        <v>#REF!</v>
      </c>
      <c r="H37" s="172"/>
      <c r="I37" s="251" t="e">
        <f t="shared" si="2"/>
        <v>#REF!</v>
      </c>
      <c r="J37" s="251" t="e">
        <f t="shared" si="0"/>
        <v>#REF!</v>
      </c>
      <c r="K37" s="1" t="e">
        <f>_xlfn.IFNA(VLOOKUP(B38,#REF!,$K$4,0),0)</f>
        <v>#REF!</v>
      </c>
      <c r="L37" s="1" t="e">
        <f>_xlfn.IFNA(VLOOKUP(B38,#REF!,$K$4,0),0)</f>
        <v>#REF!</v>
      </c>
      <c r="M37" s="1" t="e">
        <f>_xlfn.IFNA(VLOOKUP(B38,#REF!,$K$4,0),0)</f>
        <v>#REF!</v>
      </c>
      <c r="N37" s="1" t="e">
        <f>_xlfn.IFNA(VLOOKUP(B38,#REF!,$K$4,0),0)</f>
        <v>#REF!</v>
      </c>
      <c r="O37" s="1" t="e">
        <f>_xlfn.IFNA(VLOOKUP(B38,#REF!,$K$4,0),0)</f>
        <v>#REF!</v>
      </c>
      <c r="P37" s="1" t="e">
        <f>_xlfn.IFNA(VLOOKUP(B38,#REF!,$K$4,0),0)</f>
        <v>#REF!</v>
      </c>
      <c r="Q37" s="1" t="e">
        <f>_xlfn.IFNA(VLOOKUP(B38,#REF!,$K$4,0),0)</f>
        <v>#REF!</v>
      </c>
      <c r="R37" s="1" t="e">
        <f>_xlfn.IFNA(VLOOKUP(B38,#REF!,$K$4,0),0)</f>
        <v>#REF!</v>
      </c>
      <c r="S37" s="1" t="e">
        <f>_xlfn.IFNA(VLOOKUP(B38,#REF!,$K$4,0),0)</f>
        <v>#REF!</v>
      </c>
      <c r="T37" s="1" t="e">
        <f>_xlfn.IFNA(VLOOKUP(B38,#REF!,$K$4,0),0)</f>
        <v>#REF!</v>
      </c>
      <c r="U37" s="1" t="e">
        <f>_xlfn.IFNA(VLOOKUP(B38,#REF!,$K$4,0),0)</f>
        <v>#REF!</v>
      </c>
      <c r="V37" s="1" t="e">
        <f>_xlfn.IFNA(VLOOKUP(B38,#REF!,$K$4,0),0)</f>
        <v>#REF!</v>
      </c>
      <c r="W37" s="1" t="e">
        <f>_xlfn.IFNA(VLOOKUP(B38,#REF!,$K$4,0),0)</f>
        <v>#REF!</v>
      </c>
      <c r="X37" s="1" t="e">
        <f>_xlfn.IFNA(VLOOKUP(B38,#REF!,$K$4,0),0)</f>
        <v>#REF!</v>
      </c>
      <c r="Y37" s="1" t="e">
        <f>_xlfn.IFNA(VLOOKUP(B38,#REF!,$K$4,0),0)</f>
        <v>#REF!</v>
      </c>
      <c r="Z37" s="1" t="e">
        <f>_xlfn.IFNA(VLOOKUP(B38,#REF!,$K$4,0),0)</f>
        <v>#REF!</v>
      </c>
      <c r="AA37" s="1" t="e">
        <f>_xlfn.IFNA(VLOOKUP(B38,#REF!,$K$4,0),0)</f>
        <v>#REF!</v>
      </c>
      <c r="AB37" s="1" t="e">
        <f>_xlfn.IFNA(VLOOKUP(B38,#REF!,$K$4,0),0)</f>
        <v>#REF!</v>
      </c>
      <c r="AC37" s="1" t="e">
        <f>_xlfn.IFNA(VLOOKUP(B38,#REF!,$K$4,0),0)</f>
        <v>#REF!</v>
      </c>
      <c r="AD37" s="1" t="e">
        <f>_xlfn.IFNA(VLOOKUP(B38,#REF!,$K$4,0),0)</f>
        <v>#REF!</v>
      </c>
      <c r="AE37" s="1" t="e">
        <f>_xlfn.IFNA(VLOOKUP(B38,#REF!,$K$4,0),0)</f>
        <v>#REF!</v>
      </c>
      <c r="AF37" s="1" t="e">
        <f>_xlfn.IFNA(VLOOKUP(B38,#REF!,$K$4,0),0)</f>
        <v>#REF!</v>
      </c>
      <c r="AG37" s="1" t="e">
        <f>_xlfn.IFNA(VLOOKUP(B38,#REF!,$K$4,0),0)</f>
        <v>#REF!</v>
      </c>
      <c r="AH37" s="1" t="e">
        <f>_xlfn.IFNA(VLOOKUP(B38,#REF!,$K$4,0),0)</f>
        <v>#REF!</v>
      </c>
      <c r="AI37" s="1" t="e">
        <f>_xlfn.IFNA(VLOOKUP(B38,#REF!,$K$4,0),0)</f>
        <v>#REF!</v>
      </c>
    </row>
    <row r="38" spans="1:35">
      <c r="A38" s="234"/>
      <c r="B38" s="174" t="s">
        <v>311</v>
      </c>
      <c r="C38" s="235" t="s">
        <v>249</v>
      </c>
      <c r="D38" s="181" t="e">
        <f>#REF!</f>
        <v>#REF!</v>
      </c>
      <c r="E38" s="276"/>
      <c r="F38" s="236"/>
      <c r="G38" s="183" t="e">
        <f>SUM(G35:G37)</f>
        <v>#REF!</v>
      </c>
      <c r="H38" s="172"/>
      <c r="I38" s="251" t="e">
        <f t="shared" si="2"/>
        <v>#REF!</v>
      </c>
      <c r="J38" s="251" t="e">
        <f t="shared" si="0"/>
        <v>#REF!</v>
      </c>
      <c r="K38" s="1" t="e">
        <f>_xlfn.IFNA(VLOOKUP(B39,#REF!,$K$4,0),0)</f>
        <v>#REF!</v>
      </c>
      <c r="L38" s="1" t="e">
        <f>_xlfn.IFNA(VLOOKUP(B39,#REF!,$K$4,0),0)</f>
        <v>#REF!</v>
      </c>
      <c r="M38" s="1" t="e">
        <f>_xlfn.IFNA(VLOOKUP(B39,#REF!,$K$4,0),0)</f>
        <v>#REF!</v>
      </c>
      <c r="N38" s="1" t="e">
        <f>_xlfn.IFNA(VLOOKUP(B39,#REF!,$K$4,0),0)</f>
        <v>#REF!</v>
      </c>
      <c r="O38" s="1" t="e">
        <f>_xlfn.IFNA(VLOOKUP(B39,#REF!,$K$4,0),0)</f>
        <v>#REF!</v>
      </c>
      <c r="P38" s="1" t="e">
        <f>_xlfn.IFNA(VLOOKUP(B39,#REF!,$K$4,0),0)</f>
        <v>#REF!</v>
      </c>
      <c r="Q38" s="1" t="e">
        <f>_xlfn.IFNA(VLOOKUP(B39,#REF!,$K$4,0),0)</f>
        <v>#REF!</v>
      </c>
      <c r="R38" s="1" t="e">
        <f>_xlfn.IFNA(VLOOKUP(B39,#REF!,$K$4,0),0)</f>
        <v>#REF!</v>
      </c>
      <c r="S38" s="1" t="e">
        <f>_xlfn.IFNA(VLOOKUP(B39,#REF!,$K$4,0),0)</f>
        <v>#REF!</v>
      </c>
      <c r="T38" s="1" t="e">
        <f>_xlfn.IFNA(VLOOKUP(B39,#REF!,$K$4,0),0)</f>
        <v>#REF!</v>
      </c>
      <c r="U38" s="1" t="e">
        <f>_xlfn.IFNA(VLOOKUP(B39,#REF!,$K$4,0),0)</f>
        <v>#REF!</v>
      </c>
      <c r="V38" s="1" t="e">
        <f>_xlfn.IFNA(VLOOKUP(B39,#REF!,$K$4,0),0)</f>
        <v>#REF!</v>
      </c>
      <c r="W38" s="1" t="e">
        <f>_xlfn.IFNA(VLOOKUP(B39,#REF!,$K$4,0),0)</f>
        <v>#REF!</v>
      </c>
      <c r="X38" s="1" t="e">
        <f>_xlfn.IFNA(VLOOKUP(B39,#REF!,$K$4,0),0)</f>
        <v>#REF!</v>
      </c>
      <c r="Y38" s="1" t="e">
        <f>_xlfn.IFNA(VLOOKUP(B39,#REF!,$K$4,0),0)</f>
        <v>#REF!</v>
      </c>
      <c r="Z38" s="1" t="e">
        <f>_xlfn.IFNA(VLOOKUP(B39,#REF!,$K$4,0),0)</f>
        <v>#REF!</v>
      </c>
      <c r="AA38" s="1" t="e">
        <f>_xlfn.IFNA(VLOOKUP(B39,#REF!,$K$4,0),0)</f>
        <v>#REF!</v>
      </c>
      <c r="AB38" s="1" t="e">
        <f>_xlfn.IFNA(VLOOKUP(B39,#REF!,$K$4,0),0)</f>
        <v>#REF!</v>
      </c>
      <c r="AC38" s="1" t="e">
        <f>_xlfn.IFNA(VLOOKUP(B39,#REF!,$K$4,0),0)</f>
        <v>#REF!</v>
      </c>
      <c r="AD38" s="1" t="e">
        <f>_xlfn.IFNA(VLOOKUP(B39,#REF!,$K$4,0),0)</f>
        <v>#REF!</v>
      </c>
      <c r="AE38" s="1" t="e">
        <f>_xlfn.IFNA(VLOOKUP(B39,#REF!,$K$4,0),0)</f>
        <v>#REF!</v>
      </c>
      <c r="AF38" s="1" t="e">
        <f>_xlfn.IFNA(VLOOKUP(B39,#REF!,$K$4,0),0)</f>
        <v>#REF!</v>
      </c>
      <c r="AG38" s="1" t="e">
        <f>_xlfn.IFNA(VLOOKUP(B39,#REF!,$K$4,0),0)</f>
        <v>#REF!</v>
      </c>
      <c r="AH38" s="1" t="e">
        <f>_xlfn.IFNA(VLOOKUP(B39,#REF!,$K$4,0),0)</f>
        <v>#REF!</v>
      </c>
      <c r="AI38" s="1" t="e">
        <f>_xlfn.IFNA(VLOOKUP(B39,#REF!,$K$4,0),0)</f>
        <v>#REF!</v>
      </c>
    </row>
    <row r="39" spans="1:35">
      <c r="A39" s="239"/>
      <c r="B39" s="174" t="s">
        <v>311</v>
      </c>
      <c r="C39" s="240" t="s">
        <v>8</v>
      </c>
      <c r="D39" s="181" t="e">
        <f>#REF!</f>
        <v>#REF!</v>
      </c>
      <c r="E39" s="276"/>
      <c r="F39" s="241"/>
      <c r="G39" s="218"/>
      <c r="H39" s="172"/>
      <c r="I39" s="251" t="e">
        <f t="shared" si="2"/>
        <v>#REF!</v>
      </c>
      <c r="J39" s="251" t="e">
        <f t="shared" si="0"/>
        <v>#REF!</v>
      </c>
      <c r="K39" s="1" t="e">
        <f>_xlfn.IFNA(VLOOKUP(B40,#REF!,$K$4,0),0)</f>
        <v>#REF!</v>
      </c>
      <c r="L39" s="1" t="e">
        <f>_xlfn.IFNA(VLOOKUP(B40,#REF!,$K$4,0),0)</f>
        <v>#REF!</v>
      </c>
      <c r="M39" s="1" t="e">
        <f>_xlfn.IFNA(VLOOKUP(B40,#REF!,$K$4,0),0)</f>
        <v>#REF!</v>
      </c>
      <c r="N39" s="1" t="e">
        <f>_xlfn.IFNA(VLOOKUP(B40,#REF!,$K$4,0),0)</f>
        <v>#REF!</v>
      </c>
      <c r="O39" s="1" t="e">
        <f>_xlfn.IFNA(VLOOKUP(B40,#REF!,$K$4,0),0)</f>
        <v>#REF!</v>
      </c>
      <c r="P39" s="1" t="e">
        <f>_xlfn.IFNA(VLOOKUP(B40,#REF!,$K$4,0),0)</f>
        <v>#REF!</v>
      </c>
      <c r="Q39" s="1" t="e">
        <f>_xlfn.IFNA(VLOOKUP(B40,#REF!,$K$4,0),0)</f>
        <v>#REF!</v>
      </c>
      <c r="R39" s="1" t="e">
        <f>_xlfn.IFNA(VLOOKUP(B40,#REF!,$K$4,0),0)</f>
        <v>#REF!</v>
      </c>
      <c r="S39" s="1" t="e">
        <f>_xlfn.IFNA(VLOOKUP(B40,#REF!,$K$4,0),0)</f>
        <v>#REF!</v>
      </c>
      <c r="T39" s="1" t="e">
        <f>_xlfn.IFNA(VLOOKUP(B40,#REF!,$K$4,0),0)</f>
        <v>#REF!</v>
      </c>
      <c r="U39" s="1" t="e">
        <f>_xlfn.IFNA(VLOOKUP(B40,#REF!,$K$4,0),0)</f>
        <v>#REF!</v>
      </c>
      <c r="V39" s="1" t="e">
        <f>_xlfn.IFNA(VLOOKUP(B40,#REF!,$K$4,0),0)</f>
        <v>#REF!</v>
      </c>
      <c r="W39" s="1" t="e">
        <f>_xlfn.IFNA(VLOOKUP(B40,#REF!,$K$4,0),0)</f>
        <v>#REF!</v>
      </c>
      <c r="X39" s="1" t="e">
        <f>_xlfn.IFNA(VLOOKUP(B40,#REF!,$K$4,0),0)</f>
        <v>#REF!</v>
      </c>
      <c r="Y39" s="1" t="e">
        <f>_xlfn.IFNA(VLOOKUP(B40,#REF!,$K$4,0),0)</f>
        <v>#REF!</v>
      </c>
      <c r="Z39" s="1" t="e">
        <f>_xlfn.IFNA(VLOOKUP(B40,#REF!,$K$4,0),0)</f>
        <v>#REF!</v>
      </c>
      <c r="AA39" s="1" t="e">
        <f>_xlfn.IFNA(VLOOKUP(B40,#REF!,$K$4,0),0)</f>
        <v>#REF!</v>
      </c>
      <c r="AB39" s="1" t="e">
        <f>_xlfn.IFNA(VLOOKUP(B40,#REF!,$K$4,0),0)</f>
        <v>#REF!</v>
      </c>
      <c r="AC39" s="1" t="e">
        <f>_xlfn.IFNA(VLOOKUP(B40,#REF!,$K$4,0),0)</f>
        <v>#REF!</v>
      </c>
      <c r="AD39" s="1" t="e">
        <f>_xlfn.IFNA(VLOOKUP(B40,#REF!,$K$4,0),0)</f>
        <v>#REF!</v>
      </c>
      <c r="AE39" s="1" t="e">
        <f>_xlfn.IFNA(VLOOKUP(B40,#REF!,$K$4,0),0)</f>
        <v>#REF!</v>
      </c>
      <c r="AF39" s="1" t="e">
        <f>_xlfn.IFNA(VLOOKUP(B40,#REF!,$K$4,0),0)</f>
        <v>#REF!</v>
      </c>
      <c r="AG39" s="1" t="e">
        <f>_xlfn.IFNA(VLOOKUP(B40,#REF!,$K$4,0),0)</f>
        <v>#REF!</v>
      </c>
      <c r="AH39" s="1" t="e">
        <f>_xlfn.IFNA(VLOOKUP(B40,#REF!,$K$4,0),0)</f>
        <v>#REF!</v>
      </c>
      <c r="AI39" s="1" t="e">
        <f>_xlfn.IFNA(VLOOKUP(B40,#REF!,$K$4,0),0)</f>
        <v>#REF!</v>
      </c>
    </row>
    <row r="40" spans="1:35" ht="15" customHeight="1">
      <c r="A40" s="223">
        <v>26</v>
      </c>
      <c r="B40" s="174" t="e">
        <f>#REF!</f>
        <v>#REF!</v>
      </c>
      <c r="C40" s="176" t="e">
        <f>#REF!</f>
        <v>#REF!</v>
      </c>
      <c r="D40" s="181" t="e">
        <f>#REF!</f>
        <v>#REF!</v>
      </c>
      <c r="E40" s="276" t="e">
        <f>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</f>
        <v>#REF!</v>
      </c>
      <c r="F40" s="209" t="e">
        <f>'10.1P'!N51</f>
        <v>#REF!</v>
      </c>
      <c r="G40" s="177" t="e">
        <f t="shared" si="1"/>
        <v>#REF!</v>
      </c>
      <c r="H40" s="172"/>
      <c r="I40" s="251" t="e">
        <f t="shared" si="2"/>
        <v>#REF!</v>
      </c>
      <c r="J40" s="251" t="e">
        <f t="shared" si="0"/>
        <v>#REF!</v>
      </c>
      <c r="K40" s="1" t="e">
        <f>_xlfn.IFNA(VLOOKUP(B41,#REF!,$K$4,0),0)</f>
        <v>#REF!</v>
      </c>
      <c r="L40" s="1" t="e">
        <f>_xlfn.IFNA(VLOOKUP(B41,#REF!,$K$4,0),0)</f>
        <v>#REF!</v>
      </c>
      <c r="M40" s="1" t="e">
        <f>_xlfn.IFNA(VLOOKUP(B41,#REF!,$K$4,0),0)</f>
        <v>#REF!</v>
      </c>
      <c r="N40" s="1" t="e">
        <f>_xlfn.IFNA(VLOOKUP(B41,#REF!,$K$4,0),0)</f>
        <v>#REF!</v>
      </c>
      <c r="O40" s="1" t="e">
        <f>_xlfn.IFNA(VLOOKUP(B41,#REF!,$K$4,0),0)</f>
        <v>#REF!</v>
      </c>
      <c r="P40" s="1" t="e">
        <f>_xlfn.IFNA(VLOOKUP(B41,#REF!,$K$4,0),0)</f>
        <v>#REF!</v>
      </c>
      <c r="Q40" s="1" t="e">
        <f>_xlfn.IFNA(VLOOKUP(B41,#REF!,$K$4,0),0)</f>
        <v>#REF!</v>
      </c>
      <c r="R40" s="1" t="e">
        <f>_xlfn.IFNA(VLOOKUP(B41,#REF!,$K$4,0),0)</f>
        <v>#REF!</v>
      </c>
      <c r="S40" s="1" t="e">
        <f>_xlfn.IFNA(VLOOKUP(B41,#REF!,$K$4,0),0)</f>
        <v>#REF!</v>
      </c>
      <c r="T40" s="1" t="e">
        <f>_xlfn.IFNA(VLOOKUP(B41,#REF!,$K$4,0),0)</f>
        <v>#REF!</v>
      </c>
      <c r="U40" s="1" t="e">
        <f>_xlfn.IFNA(VLOOKUP(B41,#REF!,$K$4,0),0)</f>
        <v>#REF!</v>
      </c>
      <c r="V40" s="1" t="e">
        <f>_xlfn.IFNA(VLOOKUP(B41,#REF!,$K$4,0),0)</f>
        <v>#REF!</v>
      </c>
      <c r="W40" s="1" t="e">
        <f>_xlfn.IFNA(VLOOKUP(B41,#REF!,$K$4,0),0)</f>
        <v>#REF!</v>
      </c>
      <c r="X40" s="1" t="e">
        <f>_xlfn.IFNA(VLOOKUP(B41,#REF!,$K$4,0),0)</f>
        <v>#REF!</v>
      </c>
      <c r="Y40" s="1" t="e">
        <f>_xlfn.IFNA(VLOOKUP(B41,#REF!,$K$4,0),0)</f>
        <v>#REF!</v>
      </c>
      <c r="Z40" s="1" t="e">
        <f>_xlfn.IFNA(VLOOKUP(B41,#REF!,$K$4,0),0)</f>
        <v>#REF!</v>
      </c>
      <c r="AA40" s="1" t="e">
        <f>_xlfn.IFNA(VLOOKUP(B41,#REF!,$K$4,0),0)</f>
        <v>#REF!</v>
      </c>
      <c r="AB40" s="1" t="e">
        <f>_xlfn.IFNA(VLOOKUP(B41,#REF!,$K$4,0),0)</f>
        <v>#REF!</v>
      </c>
      <c r="AC40" s="1" t="e">
        <f>_xlfn.IFNA(VLOOKUP(B41,#REF!,$K$4,0),0)</f>
        <v>#REF!</v>
      </c>
      <c r="AD40" s="1" t="e">
        <f>_xlfn.IFNA(VLOOKUP(B41,#REF!,$K$4,0),0)</f>
        <v>#REF!</v>
      </c>
      <c r="AE40" s="1" t="e">
        <f>_xlfn.IFNA(VLOOKUP(B41,#REF!,$K$4,0),0)</f>
        <v>#REF!</v>
      </c>
      <c r="AF40" s="1" t="e">
        <f>_xlfn.IFNA(VLOOKUP(B41,#REF!,$K$4,0),0)</f>
        <v>#REF!</v>
      </c>
      <c r="AG40" s="1" t="e">
        <f>_xlfn.IFNA(VLOOKUP(B41,#REF!,$K$4,0),0)</f>
        <v>#REF!</v>
      </c>
      <c r="AH40" s="1" t="e">
        <f>_xlfn.IFNA(VLOOKUP(B41,#REF!,$K$4,0),0)</f>
        <v>#REF!</v>
      </c>
      <c r="AI40" s="1" t="e">
        <f>_xlfn.IFNA(VLOOKUP(B41,#REF!,$K$4,0),0)</f>
        <v>#REF!</v>
      </c>
    </row>
    <row r="41" spans="1:35" ht="15" customHeight="1">
      <c r="A41" s="234"/>
      <c r="B41" s="174" t="s">
        <v>311</v>
      </c>
      <c r="C41" s="235" t="s">
        <v>248</v>
      </c>
      <c r="D41" s="181" t="e">
        <f>#REF!</f>
        <v>#REF!</v>
      </c>
      <c r="E41" s="276"/>
      <c r="F41" s="236"/>
      <c r="G41" s="183" t="e">
        <f>G40</f>
        <v>#REF!</v>
      </c>
      <c r="H41" s="172"/>
      <c r="I41" s="251" t="e">
        <f t="shared" si="2"/>
        <v>#REF!</v>
      </c>
      <c r="J41" s="251" t="e">
        <f t="shared" si="0"/>
        <v>#REF!</v>
      </c>
      <c r="K41" s="1" t="e">
        <f>_xlfn.IFNA(VLOOKUP(B42,#REF!,$K$4,0),0)</f>
        <v>#REF!</v>
      </c>
      <c r="L41" s="1" t="e">
        <f>_xlfn.IFNA(VLOOKUP(B42,#REF!,$K$4,0),0)</f>
        <v>#REF!</v>
      </c>
      <c r="M41" s="1" t="e">
        <f>_xlfn.IFNA(VLOOKUP(B42,#REF!,$K$4,0),0)</f>
        <v>#REF!</v>
      </c>
      <c r="N41" s="1" t="e">
        <f>_xlfn.IFNA(VLOOKUP(B42,#REF!,$K$4,0),0)</f>
        <v>#REF!</v>
      </c>
      <c r="O41" s="1" t="e">
        <f>_xlfn.IFNA(VLOOKUP(B42,#REF!,$K$4,0),0)</f>
        <v>#REF!</v>
      </c>
      <c r="P41" s="1" t="e">
        <f>_xlfn.IFNA(VLOOKUP(B42,#REF!,$K$4,0),0)</f>
        <v>#REF!</v>
      </c>
      <c r="Q41" s="1" t="e">
        <f>_xlfn.IFNA(VLOOKUP(B42,#REF!,$K$4,0),0)</f>
        <v>#REF!</v>
      </c>
      <c r="R41" s="1" t="e">
        <f>_xlfn.IFNA(VLOOKUP(B42,#REF!,$K$4,0),0)</f>
        <v>#REF!</v>
      </c>
      <c r="S41" s="1" t="e">
        <f>_xlfn.IFNA(VLOOKUP(B42,#REF!,$K$4,0),0)</f>
        <v>#REF!</v>
      </c>
      <c r="T41" s="1" t="e">
        <f>_xlfn.IFNA(VLOOKUP(B42,#REF!,$K$4,0),0)</f>
        <v>#REF!</v>
      </c>
      <c r="U41" s="1" t="e">
        <f>_xlfn.IFNA(VLOOKUP(B42,#REF!,$K$4,0),0)</f>
        <v>#REF!</v>
      </c>
      <c r="V41" s="1" t="e">
        <f>_xlfn.IFNA(VLOOKUP(B42,#REF!,$K$4,0),0)</f>
        <v>#REF!</v>
      </c>
      <c r="W41" s="1" t="e">
        <f>_xlfn.IFNA(VLOOKUP(B42,#REF!,$K$4,0),0)</f>
        <v>#REF!</v>
      </c>
      <c r="X41" s="1" t="e">
        <f>_xlfn.IFNA(VLOOKUP(B42,#REF!,$K$4,0),0)</f>
        <v>#REF!</v>
      </c>
      <c r="Y41" s="1" t="e">
        <f>_xlfn.IFNA(VLOOKUP(B42,#REF!,$K$4,0),0)</f>
        <v>#REF!</v>
      </c>
      <c r="Z41" s="1" t="e">
        <f>_xlfn.IFNA(VLOOKUP(B42,#REF!,$K$4,0),0)</f>
        <v>#REF!</v>
      </c>
      <c r="AA41" s="1" t="e">
        <f>_xlfn.IFNA(VLOOKUP(B42,#REF!,$K$4,0),0)</f>
        <v>#REF!</v>
      </c>
      <c r="AB41" s="1" t="e">
        <f>_xlfn.IFNA(VLOOKUP(B42,#REF!,$K$4,0),0)</f>
        <v>#REF!</v>
      </c>
      <c r="AC41" s="1" t="e">
        <f>_xlfn.IFNA(VLOOKUP(B42,#REF!,$K$4,0),0)</f>
        <v>#REF!</v>
      </c>
      <c r="AD41" s="1" t="e">
        <f>_xlfn.IFNA(VLOOKUP(B42,#REF!,$K$4,0),0)</f>
        <v>#REF!</v>
      </c>
      <c r="AE41" s="1" t="e">
        <f>_xlfn.IFNA(VLOOKUP(B42,#REF!,$K$4,0),0)</f>
        <v>#REF!</v>
      </c>
      <c r="AF41" s="1" t="e">
        <f>_xlfn.IFNA(VLOOKUP(B42,#REF!,$K$4,0),0)</f>
        <v>#REF!</v>
      </c>
      <c r="AG41" s="1" t="e">
        <f>_xlfn.IFNA(VLOOKUP(B42,#REF!,$K$4,0),0)</f>
        <v>#REF!</v>
      </c>
      <c r="AH41" s="1" t="e">
        <f>_xlfn.IFNA(VLOOKUP(B42,#REF!,$K$4,0),0)</f>
        <v>#REF!</v>
      </c>
      <c r="AI41" s="1" t="e">
        <f>_xlfn.IFNA(VLOOKUP(B42,#REF!,$K$4,0),0)</f>
        <v>#REF!</v>
      </c>
    </row>
    <row r="42" spans="1:35" ht="15" customHeight="1">
      <c r="A42" s="224"/>
      <c r="B42" s="174" t="s">
        <v>311</v>
      </c>
      <c r="C42" s="213" t="s">
        <v>136</v>
      </c>
      <c r="D42" s="181" t="e">
        <f>#REF!</f>
        <v>#REF!</v>
      </c>
      <c r="E42" s="276"/>
      <c r="F42" s="217"/>
      <c r="G42" s="218"/>
      <c r="H42" s="172"/>
      <c r="I42" s="251" t="e">
        <f t="shared" si="2"/>
        <v>#REF!</v>
      </c>
      <c r="J42" s="251" t="e">
        <f t="shared" si="0"/>
        <v>#REF!</v>
      </c>
      <c r="K42" s="1" t="e">
        <f>_xlfn.IFNA(VLOOKUP(B43,#REF!,$K$4,0),0)</f>
        <v>#REF!</v>
      </c>
      <c r="L42" s="1" t="e">
        <f>_xlfn.IFNA(VLOOKUP(B43,#REF!,$K$4,0),0)</f>
        <v>#REF!</v>
      </c>
      <c r="M42" s="1" t="e">
        <f>_xlfn.IFNA(VLOOKUP(B43,#REF!,$K$4,0),0)</f>
        <v>#REF!</v>
      </c>
      <c r="N42" s="1" t="e">
        <f>_xlfn.IFNA(VLOOKUP(B43,#REF!,$K$4,0),0)</f>
        <v>#REF!</v>
      </c>
      <c r="O42" s="1" t="e">
        <f>_xlfn.IFNA(VLOOKUP(B43,#REF!,$K$4,0),0)</f>
        <v>#REF!</v>
      </c>
      <c r="P42" s="1" t="e">
        <f>_xlfn.IFNA(VLOOKUP(B43,#REF!,$K$4,0),0)</f>
        <v>#REF!</v>
      </c>
      <c r="Q42" s="1" t="e">
        <f>_xlfn.IFNA(VLOOKUP(B43,#REF!,$K$4,0),0)</f>
        <v>#REF!</v>
      </c>
      <c r="R42" s="1" t="e">
        <f>_xlfn.IFNA(VLOOKUP(B43,#REF!,$K$4,0),0)</f>
        <v>#REF!</v>
      </c>
      <c r="S42" s="1" t="e">
        <f>_xlfn.IFNA(VLOOKUP(B43,#REF!,$K$4,0),0)</f>
        <v>#REF!</v>
      </c>
      <c r="T42" s="1" t="e">
        <f>_xlfn.IFNA(VLOOKUP(B43,#REF!,$K$4,0),0)</f>
        <v>#REF!</v>
      </c>
      <c r="U42" s="1" t="e">
        <f>_xlfn.IFNA(VLOOKUP(B43,#REF!,$K$4,0),0)</f>
        <v>#REF!</v>
      </c>
      <c r="V42" s="1" t="e">
        <f>_xlfn.IFNA(VLOOKUP(B43,#REF!,$K$4,0),0)</f>
        <v>#REF!</v>
      </c>
      <c r="W42" s="1" t="e">
        <f>_xlfn.IFNA(VLOOKUP(B43,#REF!,$K$4,0),0)</f>
        <v>#REF!</v>
      </c>
      <c r="X42" s="1" t="e">
        <f>_xlfn.IFNA(VLOOKUP(B43,#REF!,$K$4,0),0)</f>
        <v>#REF!</v>
      </c>
      <c r="Y42" s="1" t="e">
        <f>_xlfn.IFNA(VLOOKUP(B43,#REF!,$K$4,0),0)</f>
        <v>#REF!</v>
      </c>
      <c r="Z42" s="1" t="e">
        <f>_xlfn.IFNA(VLOOKUP(B43,#REF!,$K$4,0),0)</f>
        <v>#REF!</v>
      </c>
      <c r="AA42" s="1" t="e">
        <f>_xlfn.IFNA(VLOOKUP(B43,#REF!,$K$4,0),0)</f>
        <v>#REF!</v>
      </c>
      <c r="AB42" s="1" t="e">
        <f>_xlfn.IFNA(VLOOKUP(B43,#REF!,$K$4,0),0)</f>
        <v>#REF!</v>
      </c>
      <c r="AC42" s="1" t="e">
        <f>_xlfn.IFNA(VLOOKUP(B43,#REF!,$K$4,0),0)</f>
        <v>#REF!</v>
      </c>
      <c r="AD42" s="1" t="e">
        <f>_xlfn.IFNA(VLOOKUP(B43,#REF!,$K$4,0),0)</f>
        <v>#REF!</v>
      </c>
      <c r="AE42" s="1" t="e">
        <f>_xlfn.IFNA(VLOOKUP(B43,#REF!,$K$4,0),0)</f>
        <v>#REF!</v>
      </c>
      <c r="AF42" s="1" t="e">
        <f>_xlfn.IFNA(VLOOKUP(B43,#REF!,$K$4,0),0)</f>
        <v>#REF!</v>
      </c>
      <c r="AG42" s="1" t="e">
        <f>_xlfn.IFNA(VLOOKUP(B43,#REF!,$K$4,0),0)</f>
        <v>#REF!</v>
      </c>
      <c r="AH42" s="1" t="e">
        <f>_xlfn.IFNA(VLOOKUP(B43,#REF!,$K$4,0),0)</f>
        <v>#REF!</v>
      </c>
      <c r="AI42" s="1" t="e">
        <f>_xlfn.IFNA(VLOOKUP(B43,#REF!,$K$4,0),0)</f>
        <v>#REF!</v>
      </c>
    </row>
    <row r="43" spans="1:35">
      <c r="A43" s="223">
        <v>27</v>
      </c>
      <c r="B43" s="174" t="e">
        <f>#REF!</f>
        <v>#REF!</v>
      </c>
      <c r="C43" s="176" t="e">
        <f>#REF!</f>
        <v>#REF!</v>
      </c>
      <c r="D43" s="181" t="e">
        <f>#REF!</f>
        <v>#REF!</v>
      </c>
      <c r="E43" s="276" t="e">
        <f>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</f>
        <v>#REF!</v>
      </c>
      <c r="F43" s="209" t="e">
        <f>#REF!</f>
        <v>#REF!</v>
      </c>
      <c r="G43" s="177" t="e">
        <f t="shared" si="1"/>
        <v>#REF!</v>
      </c>
      <c r="H43" s="172"/>
      <c r="I43" s="251" t="e">
        <f t="shared" si="2"/>
        <v>#REF!</v>
      </c>
      <c r="J43" s="251" t="e">
        <f t="shared" si="0"/>
        <v>#REF!</v>
      </c>
      <c r="K43" s="1" t="e">
        <f>_xlfn.IFNA(VLOOKUP(B44,#REF!,$K$4,0),0)</f>
        <v>#REF!</v>
      </c>
      <c r="L43" s="1" t="e">
        <f>_xlfn.IFNA(VLOOKUP(B44,#REF!,$K$4,0),0)</f>
        <v>#REF!</v>
      </c>
      <c r="M43" s="1" t="e">
        <f>_xlfn.IFNA(VLOOKUP(B44,#REF!,$K$4,0),0)</f>
        <v>#REF!</v>
      </c>
      <c r="N43" s="1" t="e">
        <f>_xlfn.IFNA(VLOOKUP(B44,#REF!,$K$4,0),0)</f>
        <v>#REF!</v>
      </c>
      <c r="O43" s="1" t="e">
        <f>_xlfn.IFNA(VLOOKUP(B44,#REF!,$K$4,0),0)</f>
        <v>#REF!</v>
      </c>
      <c r="P43" s="1" t="e">
        <f>_xlfn.IFNA(VLOOKUP(B44,#REF!,$K$4,0),0)</f>
        <v>#REF!</v>
      </c>
      <c r="Q43" s="1" t="e">
        <f>_xlfn.IFNA(VLOOKUP(B44,#REF!,$K$4,0),0)</f>
        <v>#REF!</v>
      </c>
      <c r="R43" s="1" t="e">
        <f>_xlfn.IFNA(VLOOKUP(B44,#REF!,$K$4,0),0)</f>
        <v>#REF!</v>
      </c>
      <c r="S43" s="1" t="e">
        <f>_xlfn.IFNA(VLOOKUP(B44,#REF!,$K$4,0),0)</f>
        <v>#REF!</v>
      </c>
      <c r="T43" s="1" t="e">
        <f>_xlfn.IFNA(VLOOKUP(B44,#REF!,$K$4,0),0)</f>
        <v>#REF!</v>
      </c>
      <c r="U43" s="1" t="e">
        <f>_xlfn.IFNA(VLOOKUP(B44,#REF!,$K$4,0),0)</f>
        <v>#REF!</v>
      </c>
      <c r="V43" s="1" t="e">
        <f>_xlfn.IFNA(VLOOKUP(B44,#REF!,$K$4,0),0)</f>
        <v>#REF!</v>
      </c>
      <c r="W43" s="1" t="e">
        <f>_xlfn.IFNA(VLOOKUP(B44,#REF!,$K$4,0),0)</f>
        <v>#REF!</v>
      </c>
      <c r="X43" s="1" t="e">
        <f>_xlfn.IFNA(VLOOKUP(B44,#REF!,$K$4,0),0)</f>
        <v>#REF!</v>
      </c>
      <c r="Y43" s="1" t="e">
        <f>_xlfn.IFNA(VLOOKUP(B44,#REF!,$K$4,0),0)</f>
        <v>#REF!</v>
      </c>
      <c r="Z43" s="1" t="e">
        <f>_xlfn.IFNA(VLOOKUP(B44,#REF!,$K$4,0),0)</f>
        <v>#REF!</v>
      </c>
      <c r="AA43" s="1" t="e">
        <f>_xlfn.IFNA(VLOOKUP(B44,#REF!,$K$4,0),0)</f>
        <v>#REF!</v>
      </c>
      <c r="AB43" s="1" t="e">
        <f>_xlfn.IFNA(VLOOKUP(B44,#REF!,$K$4,0),0)</f>
        <v>#REF!</v>
      </c>
      <c r="AC43" s="1" t="e">
        <f>_xlfn.IFNA(VLOOKUP(B44,#REF!,$K$4,0),0)</f>
        <v>#REF!</v>
      </c>
      <c r="AD43" s="1" t="e">
        <f>_xlfn.IFNA(VLOOKUP(B44,#REF!,$K$4,0),0)</f>
        <v>#REF!</v>
      </c>
      <c r="AE43" s="1" t="e">
        <f>_xlfn.IFNA(VLOOKUP(B44,#REF!,$K$4,0),0)</f>
        <v>#REF!</v>
      </c>
      <c r="AF43" s="1" t="e">
        <f>_xlfn.IFNA(VLOOKUP(B44,#REF!,$K$4,0),0)</f>
        <v>#REF!</v>
      </c>
      <c r="AG43" s="1" t="e">
        <f>_xlfn.IFNA(VLOOKUP(B44,#REF!,$K$4,0),0)</f>
        <v>#REF!</v>
      </c>
      <c r="AH43" s="1" t="e">
        <f>_xlfn.IFNA(VLOOKUP(B44,#REF!,$K$4,0),0)</f>
        <v>#REF!</v>
      </c>
      <c r="AI43" s="1" t="e">
        <f>_xlfn.IFNA(VLOOKUP(B44,#REF!,$K$4,0),0)</f>
        <v>#REF!</v>
      </c>
    </row>
    <row r="44" spans="1:35">
      <c r="A44" s="237"/>
      <c r="B44" s="174" t="s">
        <v>311</v>
      </c>
      <c r="C44" s="238" t="s">
        <v>247</v>
      </c>
      <c r="D44" s="181" t="e">
        <f>#REF!</f>
        <v>#REF!</v>
      </c>
      <c r="E44" s="276"/>
      <c r="F44" s="236"/>
      <c r="G44" s="183" t="e">
        <f>G43</f>
        <v>#REF!</v>
      </c>
      <c r="H44" s="172"/>
      <c r="I44" s="251" t="e">
        <f t="shared" si="2"/>
        <v>#REF!</v>
      </c>
      <c r="J44" s="251" t="e">
        <f t="shared" si="0"/>
        <v>#REF!</v>
      </c>
      <c r="K44" s="1" t="e">
        <f>_xlfn.IFNA(VLOOKUP(B45,#REF!,$K$4,0),0)</f>
        <v>#REF!</v>
      </c>
      <c r="L44" s="1" t="e">
        <f>_xlfn.IFNA(VLOOKUP(B45,#REF!,$K$4,0),0)</f>
        <v>#REF!</v>
      </c>
      <c r="M44" s="1" t="e">
        <f>_xlfn.IFNA(VLOOKUP(B45,#REF!,$K$4,0),0)</f>
        <v>#REF!</v>
      </c>
      <c r="N44" s="1" t="e">
        <f>_xlfn.IFNA(VLOOKUP(B45,#REF!,$K$4,0),0)</f>
        <v>#REF!</v>
      </c>
      <c r="O44" s="1" t="e">
        <f>_xlfn.IFNA(VLOOKUP(B45,#REF!,$K$4,0),0)</f>
        <v>#REF!</v>
      </c>
      <c r="P44" s="1" t="e">
        <f>_xlfn.IFNA(VLOOKUP(B45,#REF!,$K$4,0),0)</f>
        <v>#REF!</v>
      </c>
      <c r="Q44" s="1" t="e">
        <f>_xlfn.IFNA(VLOOKUP(B45,#REF!,$K$4,0),0)</f>
        <v>#REF!</v>
      </c>
      <c r="R44" s="1" t="e">
        <f>_xlfn.IFNA(VLOOKUP(B45,#REF!,$K$4,0),0)</f>
        <v>#REF!</v>
      </c>
      <c r="S44" s="1" t="e">
        <f>_xlfn.IFNA(VLOOKUP(B45,#REF!,$K$4,0),0)</f>
        <v>#REF!</v>
      </c>
      <c r="T44" s="1" t="e">
        <f>_xlfn.IFNA(VLOOKUP(B45,#REF!,$K$4,0),0)</f>
        <v>#REF!</v>
      </c>
      <c r="U44" s="1" t="e">
        <f>_xlfn.IFNA(VLOOKUP(B45,#REF!,$K$4,0),0)</f>
        <v>#REF!</v>
      </c>
      <c r="V44" s="1" t="e">
        <f>_xlfn.IFNA(VLOOKUP(B45,#REF!,$K$4,0),0)</f>
        <v>#REF!</v>
      </c>
      <c r="W44" s="1" t="e">
        <f>_xlfn.IFNA(VLOOKUP(B45,#REF!,$K$4,0),0)</f>
        <v>#REF!</v>
      </c>
      <c r="X44" s="1" t="e">
        <f>_xlfn.IFNA(VLOOKUP(B45,#REF!,$K$4,0),0)</f>
        <v>#REF!</v>
      </c>
      <c r="Y44" s="1" t="e">
        <f>_xlfn.IFNA(VLOOKUP(B45,#REF!,$K$4,0),0)</f>
        <v>#REF!</v>
      </c>
      <c r="Z44" s="1" t="e">
        <f>_xlfn.IFNA(VLOOKUP(B45,#REF!,$K$4,0),0)</f>
        <v>#REF!</v>
      </c>
      <c r="AA44" s="1" t="e">
        <f>_xlfn.IFNA(VLOOKUP(B45,#REF!,$K$4,0),0)</f>
        <v>#REF!</v>
      </c>
      <c r="AB44" s="1" t="e">
        <f>_xlfn.IFNA(VLOOKUP(B45,#REF!,$K$4,0),0)</f>
        <v>#REF!</v>
      </c>
      <c r="AC44" s="1" t="e">
        <f>_xlfn.IFNA(VLOOKUP(B45,#REF!,$K$4,0),0)</f>
        <v>#REF!</v>
      </c>
      <c r="AD44" s="1" t="e">
        <f>_xlfn.IFNA(VLOOKUP(B45,#REF!,$K$4,0),0)</f>
        <v>#REF!</v>
      </c>
      <c r="AE44" s="1" t="e">
        <f>_xlfn.IFNA(VLOOKUP(B45,#REF!,$K$4,0),0)</f>
        <v>#REF!</v>
      </c>
      <c r="AF44" s="1" t="e">
        <f>_xlfn.IFNA(VLOOKUP(B45,#REF!,$K$4,0),0)</f>
        <v>#REF!</v>
      </c>
      <c r="AG44" s="1" t="e">
        <f>_xlfn.IFNA(VLOOKUP(B45,#REF!,$K$4,0),0)</f>
        <v>#REF!</v>
      </c>
      <c r="AH44" s="1" t="e">
        <f>_xlfn.IFNA(VLOOKUP(B45,#REF!,$K$4,0),0)</f>
        <v>#REF!</v>
      </c>
      <c r="AI44" s="1" t="e">
        <f>_xlfn.IFNA(VLOOKUP(B45,#REF!,$K$4,0),0)</f>
        <v>#REF!</v>
      </c>
    </row>
    <row r="45" spans="1:35">
      <c r="A45" s="224"/>
      <c r="B45" s="174" t="s">
        <v>311</v>
      </c>
      <c r="C45" s="213" t="s">
        <v>137</v>
      </c>
      <c r="D45" s="181" t="e">
        <f>#REF!</f>
        <v>#REF!</v>
      </c>
      <c r="E45" s="276"/>
      <c r="F45" s="217"/>
      <c r="G45" s="218"/>
      <c r="H45" s="172"/>
      <c r="I45" s="251" t="e">
        <f t="shared" si="2"/>
        <v>#REF!</v>
      </c>
      <c r="J45" s="251" t="e">
        <f t="shared" si="0"/>
        <v>#REF!</v>
      </c>
      <c r="K45" s="1" t="e">
        <f>_xlfn.IFNA(VLOOKUP(B46,#REF!,$K$4,0),0)</f>
        <v>#REF!</v>
      </c>
      <c r="L45" s="1" t="e">
        <f>_xlfn.IFNA(VLOOKUP(B46,#REF!,$K$4,0),0)</f>
        <v>#REF!</v>
      </c>
      <c r="M45" s="1" t="e">
        <f>_xlfn.IFNA(VLOOKUP(B46,#REF!,$K$4,0),0)</f>
        <v>#REF!</v>
      </c>
      <c r="N45" s="1" t="e">
        <f>_xlfn.IFNA(VLOOKUP(B46,#REF!,$K$4,0),0)</f>
        <v>#REF!</v>
      </c>
      <c r="O45" s="1" t="e">
        <f>_xlfn.IFNA(VLOOKUP(B46,#REF!,$K$4,0),0)</f>
        <v>#REF!</v>
      </c>
      <c r="P45" s="1" t="e">
        <f>_xlfn.IFNA(VLOOKUP(B46,#REF!,$K$4,0),0)</f>
        <v>#REF!</v>
      </c>
      <c r="Q45" s="1" t="e">
        <f>_xlfn.IFNA(VLOOKUP(B46,#REF!,$K$4,0),0)</f>
        <v>#REF!</v>
      </c>
      <c r="R45" s="1" t="e">
        <f>_xlfn.IFNA(VLOOKUP(B46,#REF!,$K$4,0),0)</f>
        <v>#REF!</v>
      </c>
      <c r="S45" s="1" t="e">
        <f>_xlfn.IFNA(VLOOKUP(B46,#REF!,$K$4,0),0)</f>
        <v>#REF!</v>
      </c>
      <c r="T45" s="1" t="e">
        <f>_xlfn.IFNA(VLOOKUP(B46,#REF!,$K$4,0),0)</f>
        <v>#REF!</v>
      </c>
      <c r="U45" s="1" t="e">
        <f>_xlfn.IFNA(VLOOKUP(B46,#REF!,$K$4,0),0)</f>
        <v>#REF!</v>
      </c>
      <c r="V45" s="1" t="e">
        <f>_xlfn.IFNA(VLOOKUP(B46,#REF!,$K$4,0),0)</f>
        <v>#REF!</v>
      </c>
      <c r="W45" s="1" t="e">
        <f>_xlfn.IFNA(VLOOKUP(B46,#REF!,$K$4,0),0)</f>
        <v>#REF!</v>
      </c>
      <c r="X45" s="1" t="e">
        <f>_xlfn.IFNA(VLOOKUP(B46,#REF!,$K$4,0),0)</f>
        <v>#REF!</v>
      </c>
      <c r="Y45" s="1" t="e">
        <f>_xlfn.IFNA(VLOOKUP(B46,#REF!,$K$4,0),0)</f>
        <v>#REF!</v>
      </c>
      <c r="Z45" s="1" t="e">
        <f>_xlfn.IFNA(VLOOKUP(B46,#REF!,$K$4,0),0)</f>
        <v>#REF!</v>
      </c>
      <c r="AA45" s="1" t="e">
        <f>_xlfn.IFNA(VLOOKUP(B46,#REF!,$K$4,0),0)</f>
        <v>#REF!</v>
      </c>
      <c r="AB45" s="1" t="e">
        <f>_xlfn.IFNA(VLOOKUP(B46,#REF!,$K$4,0),0)</f>
        <v>#REF!</v>
      </c>
      <c r="AC45" s="1" t="e">
        <f>_xlfn.IFNA(VLOOKUP(B46,#REF!,$K$4,0),0)</f>
        <v>#REF!</v>
      </c>
      <c r="AD45" s="1" t="e">
        <f>_xlfn.IFNA(VLOOKUP(B46,#REF!,$K$4,0),0)</f>
        <v>#REF!</v>
      </c>
      <c r="AE45" s="1" t="e">
        <f>_xlfn.IFNA(VLOOKUP(B46,#REF!,$K$4,0),0)</f>
        <v>#REF!</v>
      </c>
      <c r="AF45" s="1" t="e">
        <f>_xlfn.IFNA(VLOOKUP(B46,#REF!,$K$4,0),0)</f>
        <v>#REF!</v>
      </c>
      <c r="AG45" s="1" t="e">
        <f>_xlfn.IFNA(VLOOKUP(B46,#REF!,$K$4,0),0)</f>
        <v>#REF!</v>
      </c>
      <c r="AH45" s="1" t="e">
        <f>_xlfn.IFNA(VLOOKUP(B46,#REF!,$K$4,0),0)</f>
        <v>#REF!</v>
      </c>
      <c r="AI45" s="1" t="e">
        <f>_xlfn.IFNA(VLOOKUP(B46,#REF!,$K$4,0),0)</f>
        <v>#REF!</v>
      </c>
    </row>
    <row r="46" spans="1:35">
      <c r="A46" s="223">
        <v>28</v>
      </c>
      <c r="B46" s="174" t="e">
        <f>#REF!</f>
        <v>#REF!</v>
      </c>
      <c r="C46" s="176" t="e">
        <f>#REF!</f>
        <v>#REF!</v>
      </c>
      <c r="D46" s="181" t="e">
        <f>#REF!</f>
        <v>#REF!</v>
      </c>
      <c r="E46" s="276" t="e">
        <f>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</f>
        <v>#REF!</v>
      </c>
      <c r="F46" s="209" t="e">
        <f>#REF!</f>
        <v>#REF!</v>
      </c>
      <c r="G46" s="177" t="e">
        <f t="shared" si="1"/>
        <v>#REF!</v>
      </c>
      <c r="H46" s="172"/>
      <c r="I46" s="251" t="e">
        <f t="shared" si="2"/>
        <v>#REF!</v>
      </c>
      <c r="J46" s="251" t="e">
        <f t="shared" si="0"/>
        <v>#REF!</v>
      </c>
      <c r="K46" s="1" t="e">
        <f>_xlfn.IFNA(VLOOKUP(B47,#REF!,$K$4,0),0)</f>
        <v>#REF!</v>
      </c>
      <c r="L46" s="1" t="e">
        <f>_xlfn.IFNA(VLOOKUP(B47,#REF!,$K$4,0),0)</f>
        <v>#REF!</v>
      </c>
      <c r="M46" s="1" t="e">
        <f>_xlfn.IFNA(VLOOKUP(B47,#REF!,$K$4,0),0)</f>
        <v>#REF!</v>
      </c>
      <c r="N46" s="1" t="e">
        <f>_xlfn.IFNA(VLOOKUP(B47,#REF!,$K$4,0),0)</f>
        <v>#REF!</v>
      </c>
      <c r="O46" s="1" t="e">
        <f>_xlfn.IFNA(VLOOKUP(B47,#REF!,$K$4,0),0)</f>
        <v>#REF!</v>
      </c>
      <c r="P46" s="1" t="e">
        <f>_xlfn.IFNA(VLOOKUP(B47,#REF!,$K$4,0),0)</f>
        <v>#REF!</v>
      </c>
      <c r="Q46" s="1" t="e">
        <f>_xlfn.IFNA(VLOOKUP(B47,#REF!,$K$4,0),0)</f>
        <v>#REF!</v>
      </c>
      <c r="R46" s="1" t="e">
        <f>_xlfn.IFNA(VLOOKUP(B47,#REF!,$K$4,0),0)</f>
        <v>#REF!</v>
      </c>
      <c r="S46" s="1" t="e">
        <f>_xlfn.IFNA(VLOOKUP(B47,#REF!,$K$4,0),0)</f>
        <v>#REF!</v>
      </c>
      <c r="T46" s="1" t="e">
        <f>_xlfn.IFNA(VLOOKUP(B47,#REF!,$K$4,0),0)</f>
        <v>#REF!</v>
      </c>
      <c r="U46" s="1" t="e">
        <f>_xlfn.IFNA(VLOOKUP(B47,#REF!,$K$4,0),0)</f>
        <v>#REF!</v>
      </c>
      <c r="V46" s="1" t="e">
        <f>_xlfn.IFNA(VLOOKUP(B47,#REF!,$K$4,0),0)</f>
        <v>#REF!</v>
      </c>
      <c r="W46" s="1" t="e">
        <f>_xlfn.IFNA(VLOOKUP(B47,#REF!,$K$4,0),0)</f>
        <v>#REF!</v>
      </c>
      <c r="X46" s="1" t="e">
        <f>_xlfn.IFNA(VLOOKUP(B47,#REF!,$K$4,0),0)</f>
        <v>#REF!</v>
      </c>
      <c r="Y46" s="1" t="e">
        <f>_xlfn.IFNA(VLOOKUP(B47,#REF!,$K$4,0),0)</f>
        <v>#REF!</v>
      </c>
      <c r="Z46" s="1" t="e">
        <f>_xlfn.IFNA(VLOOKUP(B47,#REF!,$K$4,0),0)</f>
        <v>#REF!</v>
      </c>
      <c r="AA46" s="1" t="e">
        <f>_xlfn.IFNA(VLOOKUP(B47,#REF!,$K$4,0),0)</f>
        <v>#REF!</v>
      </c>
      <c r="AB46" s="1" t="e">
        <f>_xlfn.IFNA(VLOOKUP(B47,#REF!,$K$4,0),0)</f>
        <v>#REF!</v>
      </c>
      <c r="AC46" s="1" t="e">
        <f>_xlfn.IFNA(VLOOKUP(B47,#REF!,$K$4,0),0)</f>
        <v>#REF!</v>
      </c>
      <c r="AD46" s="1" t="e">
        <f>_xlfn.IFNA(VLOOKUP(B47,#REF!,$K$4,0),0)</f>
        <v>#REF!</v>
      </c>
      <c r="AE46" s="1" t="e">
        <f>_xlfn.IFNA(VLOOKUP(B47,#REF!,$K$4,0),0)</f>
        <v>#REF!</v>
      </c>
      <c r="AF46" s="1" t="e">
        <f>_xlfn.IFNA(VLOOKUP(B47,#REF!,$K$4,0),0)</f>
        <v>#REF!</v>
      </c>
      <c r="AG46" s="1" t="e">
        <f>_xlfn.IFNA(VLOOKUP(B47,#REF!,$K$4,0),0)</f>
        <v>#REF!</v>
      </c>
      <c r="AH46" s="1" t="e">
        <f>_xlfn.IFNA(VLOOKUP(B47,#REF!,$K$4,0),0)</f>
        <v>#REF!</v>
      </c>
      <c r="AI46" s="1" t="e">
        <f>_xlfn.IFNA(VLOOKUP(B47,#REF!,$K$4,0),0)</f>
        <v>#REF!</v>
      </c>
    </row>
    <row r="47" spans="1:35">
      <c r="A47" s="223">
        <v>29</v>
      </c>
      <c r="B47" s="174" t="e">
        <f>#REF!</f>
        <v>#REF!</v>
      </c>
      <c r="C47" s="176" t="e">
        <f>#REF!</f>
        <v>#REF!</v>
      </c>
      <c r="D47" s="181" t="e">
        <f>#REF!</f>
        <v>#REF!</v>
      </c>
      <c r="E47" s="276" t="e">
        <f>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</f>
        <v>#REF!</v>
      </c>
      <c r="F47" s="209" t="e">
        <f>'673.1.2'!N44</f>
        <v>#REF!</v>
      </c>
      <c r="G47" s="177" t="e">
        <f t="shared" si="1"/>
        <v>#REF!</v>
      </c>
      <c r="H47" s="172"/>
      <c r="I47" s="251" t="e">
        <f t="shared" si="2"/>
        <v>#REF!</v>
      </c>
      <c r="J47" s="251" t="e">
        <f t="shared" si="0"/>
        <v>#REF!</v>
      </c>
      <c r="K47" s="1" t="e">
        <f>_xlfn.IFNA(VLOOKUP(B48,#REF!,$K$4,0),0)</f>
        <v>#REF!</v>
      </c>
      <c r="L47" s="1" t="e">
        <f>_xlfn.IFNA(VLOOKUP(B48,#REF!,$K$4,0),0)</f>
        <v>#REF!</v>
      </c>
      <c r="M47" s="1" t="e">
        <f>_xlfn.IFNA(VLOOKUP(B48,#REF!,$K$4,0),0)</f>
        <v>#REF!</v>
      </c>
      <c r="N47" s="1" t="e">
        <f>_xlfn.IFNA(VLOOKUP(B48,#REF!,$K$4,0),0)</f>
        <v>#REF!</v>
      </c>
      <c r="O47" s="1" t="e">
        <f>_xlfn.IFNA(VLOOKUP(B48,#REF!,$K$4,0),0)</f>
        <v>#REF!</v>
      </c>
      <c r="P47" s="1" t="e">
        <f>_xlfn.IFNA(VLOOKUP(B48,#REF!,$K$4,0),0)</f>
        <v>#REF!</v>
      </c>
      <c r="Q47" s="1" t="e">
        <f>_xlfn.IFNA(VLOOKUP(B48,#REF!,$K$4,0),0)</f>
        <v>#REF!</v>
      </c>
      <c r="R47" s="1" t="e">
        <f>_xlfn.IFNA(VLOOKUP(B48,#REF!,$K$4,0),0)</f>
        <v>#REF!</v>
      </c>
      <c r="S47" s="1" t="e">
        <f>_xlfn.IFNA(VLOOKUP(B48,#REF!,$K$4,0),0)</f>
        <v>#REF!</v>
      </c>
      <c r="T47" s="1" t="e">
        <f>_xlfn.IFNA(VLOOKUP(B48,#REF!,$K$4,0),0)</f>
        <v>#REF!</v>
      </c>
      <c r="U47" s="1" t="e">
        <f>_xlfn.IFNA(VLOOKUP(B48,#REF!,$K$4,0),0)</f>
        <v>#REF!</v>
      </c>
      <c r="V47" s="1" t="e">
        <f>_xlfn.IFNA(VLOOKUP(B48,#REF!,$K$4,0),0)</f>
        <v>#REF!</v>
      </c>
      <c r="W47" s="1" t="e">
        <f>_xlfn.IFNA(VLOOKUP(B48,#REF!,$K$4,0),0)</f>
        <v>#REF!</v>
      </c>
      <c r="X47" s="1" t="e">
        <f>_xlfn.IFNA(VLOOKUP(B48,#REF!,$K$4,0),0)</f>
        <v>#REF!</v>
      </c>
      <c r="Y47" s="1" t="e">
        <f>_xlfn.IFNA(VLOOKUP(B48,#REF!,$K$4,0),0)</f>
        <v>#REF!</v>
      </c>
      <c r="Z47" s="1" t="e">
        <f>_xlfn.IFNA(VLOOKUP(B48,#REF!,$K$4,0),0)</f>
        <v>#REF!</v>
      </c>
      <c r="AA47" s="1" t="e">
        <f>_xlfn.IFNA(VLOOKUP(B48,#REF!,$K$4,0),0)</f>
        <v>#REF!</v>
      </c>
      <c r="AB47" s="1" t="e">
        <f>_xlfn.IFNA(VLOOKUP(B48,#REF!,$K$4,0),0)</f>
        <v>#REF!</v>
      </c>
      <c r="AC47" s="1" t="e">
        <f>_xlfn.IFNA(VLOOKUP(B48,#REF!,$K$4,0),0)</f>
        <v>#REF!</v>
      </c>
      <c r="AD47" s="1" t="e">
        <f>_xlfn.IFNA(VLOOKUP(B48,#REF!,$K$4,0),0)</f>
        <v>#REF!</v>
      </c>
      <c r="AE47" s="1" t="e">
        <f>_xlfn.IFNA(VLOOKUP(B48,#REF!,$K$4,0),0)</f>
        <v>#REF!</v>
      </c>
      <c r="AF47" s="1" t="e">
        <f>_xlfn.IFNA(VLOOKUP(B48,#REF!,$K$4,0),0)</f>
        <v>#REF!</v>
      </c>
      <c r="AG47" s="1" t="e">
        <f>_xlfn.IFNA(VLOOKUP(B48,#REF!,$K$4,0),0)</f>
        <v>#REF!</v>
      </c>
      <c r="AH47" s="1" t="e">
        <f>_xlfn.IFNA(VLOOKUP(B48,#REF!,$K$4,0),0)</f>
        <v>#REF!</v>
      </c>
      <c r="AI47" s="1" t="e">
        <f>_xlfn.IFNA(VLOOKUP(B48,#REF!,$K$4,0),0)</f>
        <v>#REF!</v>
      </c>
    </row>
    <row r="48" spans="1:35">
      <c r="A48" s="223">
        <v>30</v>
      </c>
      <c r="B48" s="174" t="e">
        <f>#REF!</f>
        <v>#REF!</v>
      </c>
      <c r="C48" s="176" t="e">
        <f>#REF!</f>
        <v>#REF!</v>
      </c>
      <c r="D48" s="181" t="e">
        <f>#REF!</f>
        <v>#REF!</v>
      </c>
      <c r="E48" s="276" t="e">
        <f>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</f>
        <v>#REF!</v>
      </c>
      <c r="F48" s="209" t="e">
        <f>#REF!</f>
        <v>#REF!</v>
      </c>
      <c r="G48" s="177" t="e">
        <f t="shared" si="1"/>
        <v>#REF!</v>
      </c>
      <c r="H48" s="172"/>
      <c r="I48" s="251" t="e">
        <f t="shared" si="2"/>
        <v>#REF!</v>
      </c>
      <c r="J48" s="251" t="e">
        <f t="shared" si="0"/>
        <v>#REF!</v>
      </c>
      <c r="K48" s="1" t="e">
        <f>_xlfn.IFNA(VLOOKUP(B49,#REF!,$K$4,0),0)</f>
        <v>#REF!</v>
      </c>
      <c r="L48" s="1" t="e">
        <f>_xlfn.IFNA(VLOOKUP(B49,#REF!,$K$4,0),0)</f>
        <v>#REF!</v>
      </c>
      <c r="M48" s="1" t="e">
        <f>_xlfn.IFNA(VLOOKUP(B49,#REF!,$K$4,0),0)</f>
        <v>#REF!</v>
      </c>
      <c r="N48" s="1" t="e">
        <f>_xlfn.IFNA(VLOOKUP(B49,#REF!,$K$4,0),0)</f>
        <v>#REF!</v>
      </c>
      <c r="O48" s="1" t="e">
        <f>_xlfn.IFNA(VLOOKUP(B49,#REF!,$K$4,0),0)</f>
        <v>#REF!</v>
      </c>
      <c r="P48" s="1" t="e">
        <f>_xlfn.IFNA(VLOOKUP(B49,#REF!,$K$4,0),0)</f>
        <v>#REF!</v>
      </c>
      <c r="Q48" s="1" t="e">
        <f>_xlfn.IFNA(VLOOKUP(B49,#REF!,$K$4,0),0)</f>
        <v>#REF!</v>
      </c>
      <c r="R48" s="1" t="e">
        <f>_xlfn.IFNA(VLOOKUP(B49,#REF!,$K$4,0),0)</f>
        <v>#REF!</v>
      </c>
      <c r="S48" s="1" t="e">
        <f>_xlfn.IFNA(VLOOKUP(B49,#REF!,$K$4,0),0)</f>
        <v>#REF!</v>
      </c>
      <c r="T48" s="1" t="e">
        <f>_xlfn.IFNA(VLOOKUP(B49,#REF!,$K$4,0),0)</f>
        <v>#REF!</v>
      </c>
      <c r="U48" s="1" t="e">
        <f>_xlfn.IFNA(VLOOKUP(B49,#REF!,$K$4,0),0)</f>
        <v>#REF!</v>
      </c>
      <c r="V48" s="1" t="e">
        <f>_xlfn.IFNA(VLOOKUP(B49,#REF!,$K$4,0),0)</f>
        <v>#REF!</v>
      </c>
      <c r="W48" s="1" t="e">
        <f>_xlfn.IFNA(VLOOKUP(B49,#REF!,$K$4,0),0)</f>
        <v>#REF!</v>
      </c>
      <c r="X48" s="1" t="e">
        <f>_xlfn.IFNA(VLOOKUP(B49,#REF!,$K$4,0),0)</f>
        <v>#REF!</v>
      </c>
      <c r="Y48" s="1" t="e">
        <f>_xlfn.IFNA(VLOOKUP(B49,#REF!,$K$4,0),0)</f>
        <v>#REF!</v>
      </c>
      <c r="Z48" s="1" t="e">
        <f>_xlfn.IFNA(VLOOKUP(B49,#REF!,$K$4,0),0)</f>
        <v>#REF!</v>
      </c>
      <c r="AA48" s="1" t="e">
        <f>_xlfn.IFNA(VLOOKUP(B49,#REF!,$K$4,0),0)</f>
        <v>#REF!</v>
      </c>
      <c r="AB48" s="1" t="e">
        <f>_xlfn.IFNA(VLOOKUP(B49,#REF!,$K$4,0),0)</f>
        <v>#REF!</v>
      </c>
      <c r="AC48" s="1" t="e">
        <f>_xlfn.IFNA(VLOOKUP(B49,#REF!,$K$4,0),0)</f>
        <v>#REF!</v>
      </c>
      <c r="AD48" s="1" t="e">
        <f>_xlfn.IFNA(VLOOKUP(B49,#REF!,$K$4,0),0)</f>
        <v>#REF!</v>
      </c>
      <c r="AE48" s="1" t="e">
        <f>_xlfn.IFNA(VLOOKUP(B49,#REF!,$K$4,0),0)</f>
        <v>#REF!</v>
      </c>
      <c r="AF48" s="1" t="e">
        <f>_xlfn.IFNA(VLOOKUP(B49,#REF!,$K$4,0),0)</f>
        <v>#REF!</v>
      </c>
      <c r="AG48" s="1" t="e">
        <f>_xlfn.IFNA(VLOOKUP(B49,#REF!,$K$4,0),0)</f>
        <v>#REF!</v>
      </c>
      <c r="AH48" s="1" t="e">
        <f>_xlfn.IFNA(VLOOKUP(B49,#REF!,$K$4,0),0)</f>
        <v>#REF!</v>
      </c>
      <c r="AI48" s="1" t="e">
        <f>_xlfn.IFNA(VLOOKUP(B49,#REF!,$K$4,0),0)</f>
        <v>#REF!</v>
      </c>
    </row>
    <row r="49" spans="1:35">
      <c r="A49" s="237"/>
      <c r="B49" s="174" t="s">
        <v>311</v>
      </c>
      <c r="C49" s="238" t="s">
        <v>246</v>
      </c>
      <c r="D49" s="181" t="e">
        <f>#REF!</f>
        <v>#REF!</v>
      </c>
      <c r="E49" s="276"/>
      <c r="F49" s="236"/>
      <c r="G49" s="183" t="e">
        <f>SUM(G46:G48)</f>
        <v>#REF!</v>
      </c>
      <c r="H49" s="172"/>
      <c r="I49" s="251" t="e">
        <f t="shared" si="2"/>
        <v>#REF!</v>
      </c>
      <c r="J49" s="251" t="e">
        <f t="shared" si="0"/>
        <v>#REF!</v>
      </c>
      <c r="K49" s="1" t="e">
        <f>_xlfn.IFNA(VLOOKUP(B50,#REF!,$K$4,0),0)</f>
        <v>#REF!</v>
      </c>
      <c r="L49" s="1" t="e">
        <f>_xlfn.IFNA(VLOOKUP(B50,#REF!,$K$4,0),0)</f>
        <v>#REF!</v>
      </c>
      <c r="M49" s="1" t="e">
        <f>_xlfn.IFNA(VLOOKUP(B50,#REF!,$K$4,0),0)</f>
        <v>#REF!</v>
      </c>
      <c r="N49" s="1" t="e">
        <f>_xlfn.IFNA(VLOOKUP(B50,#REF!,$K$4,0),0)</f>
        <v>#REF!</v>
      </c>
      <c r="O49" s="1" t="e">
        <f>_xlfn.IFNA(VLOOKUP(B50,#REF!,$K$4,0),0)</f>
        <v>#REF!</v>
      </c>
      <c r="P49" s="1" t="e">
        <f>_xlfn.IFNA(VLOOKUP(B50,#REF!,$K$4,0),0)</f>
        <v>#REF!</v>
      </c>
      <c r="Q49" s="1" t="e">
        <f>_xlfn.IFNA(VLOOKUP(B50,#REF!,$K$4,0),0)</f>
        <v>#REF!</v>
      </c>
      <c r="R49" s="1" t="e">
        <f>_xlfn.IFNA(VLOOKUP(B50,#REF!,$K$4,0),0)</f>
        <v>#REF!</v>
      </c>
      <c r="S49" s="1" t="e">
        <f>_xlfn.IFNA(VLOOKUP(B50,#REF!,$K$4,0),0)</f>
        <v>#REF!</v>
      </c>
      <c r="T49" s="1" t="e">
        <f>_xlfn.IFNA(VLOOKUP(B50,#REF!,$K$4,0),0)</f>
        <v>#REF!</v>
      </c>
      <c r="U49" s="1" t="e">
        <f>_xlfn.IFNA(VLOOKUP(B50,#REF!,$K$4,0),0)</f>
        <v>#REF!</v>
      </c>
      <c r="V49" s="1" t="e">
        <f>_xlfn.IFNA(VLOOKUP(B50,#REF!,$K$4,0),0)</f>
        <v>#REF!</v>
      </c>
      <c r="W49" s="1" t="e">
        <f>_xlfn.IFNA(VLOOKUP(B50,#REF!,$K$4,0),0)</f>
        <v>#REF!</v>
      </c>
      <c r="X49" s="1" t="e">
        <f>_xlfn.IFNA(VLOOKUP(B50,#REF!,$K$4,0),0)</f>
        <v>#REF!</v>
      </c>
      <c r="Y49" s="1" t="e">
        <f>_xlfn.IFNA(VLOOKUP(B50,#REF!,$K$4,0),0)</f>
        <v>#REF!</v>
      </c>
      <c r="Z49" s="1" t="e">
        <f>_xlfn.IFNA(VLOOKUP(B50,#REF!,$K$4,0),0)</f>
        <v>#REF!</v>
      </c>
      <c r="AA49" s="1" t="e">
        <f>_xlfn.IFNA(VLOOKUP(B50,#REF!,$K$4,0),0)</f>
        <v>#REF!</v>
      </c>
      <c r="AB49" s="1" t="e">
        <f>_xlfn.IFNA(VLOOKUP(B50,#REF!,$K$4,0),0)</f>
        <v>#REF!</v>
      </c>
      <c r="AC49" s="1" t="e">
        <f>_xlfn.IFNA(VLOOKUP(B50,#REF!,$K$4,0),0)</f>
        <v>#REF!</v>
      </c>
      <c r="AD49" s="1" t="e">
        <f>_xlfn.IFNA(VLOOKUP(B50,#REF!,$K$4,0),0)</f>
        <v>#REF!</v>
      </c>
      <c r="AE49" s="1" t="e">
        <f>_xlfn.IFNA(VLOOKUP(B50,#REF!,$K$4,0),0)</f>
        <v>#REF!</v>
      </c>
      <c r="AF49" s="1" t="e">
        <f>_xlfn.IFNA(VLOOKUP(B50,#REF!,$K$4,0),0)</f>
        <v>#REF!</v>
      </c>
      <c r="AG49" s="1" t="e">
        <f>_xlfn.IFNA(VLOOKUP(B50,#REF!,$K$4,0),0)</f>
        <v>#REF!</v>
      </c>
      <c r="AH49" s="1" t="e">
        <f>_xlfn.IFNA(VLOOKUP(B50,#REF!,$K$4,0),0)</f>
        <v>#REF!</v>
      </c>
      <c r="AI49" s="1" t="e">
        <f>_xlfn.IFNA(VLOOKUP(B50,#REF!,$K$4,0),0)</f>
        <v>#REF!</v>
      </c>
    </row>
    <row r="50" spans="1:35">
      <c r="A50" s="224"/>
      <c r="B50" s="174" t="s">
        <v>311</v>
      </c>
      <c r="C50" s="213" t="s">
        <v>140</v>
      </c>
      <c r="D50" s="181" t="e">
        <f>#REF!</f>
        <v>#REF!</v>
      </c>
      <c r="E50" s="276"/>
      <c r="F50" s="217"/>
      <c r="G50" s="218"/>
      <c r="H50" s="172"/>
      <c r="I50" s="251" t="e">
        <f t="shared" si="2"/>
        <v>#REF!</v>
      </c>
      <c r="J50" s="251" t="e">
        <f t="shared" si="0"/>
        <v>#REF!</v>
      </c>
      <c r="K50" s="1" t="e">
        <f>_xlfn.IFNA(VLOOKUP(B51,#REF!,$K$4,0),0)</f>
        <v>#REF!</v>
      </c>
      <c r="L50" s="1" t="e">
        <f>_xlfn.IFNA(VLOOKUP(B51,#REF!,$K$4,0),0)</f>
        <v>#REF!</v>
      </c>
      <c r="M50" s="1" t="e">
        <f>_xlfn.IFNA(VLOOKUP(B51,#REF!,$K$4,0),0)</f>
        <v>#REF!</v>
      </c>
      <c r="N50" s="1" t="e">
        <f>_xlfn.IFNA(VLOOKUP(B51,#REF!,$K$4,0),0)</f>
        <v>#REF!</v>
      </c>
      <c r="O50" s="1" t="e">
        <f>_xlfn.IFNA(VLOOKUP(B51,#REF!,$K$4,0),0)</f>
        <v>#REF!</v>
      </c>
      <c r="P50" s="1" t="e">
        <f>_xlfn.IFNA(VLOOKUP(B51,#REF!,$K$4,0),0)</f>
        <v>#REF!</v>
      </c>
      <c r="Q50" s="1" t="e">
        <f>_xlfn.IFNA(VLOOKUP(B51,#REF!,$K$4,0),0)</f>
        <v>#REF!</v>
      </c>
      <c r="R50" s="1" t="e">
        <f>_xlfn.IFNA(VLOOKUP(B51,#REF!,$K$4,0),0)</f>
        <v>#REF!</v>
      </c>
      <c r="S50" s="1" t="e">
        <f>_xlfn.IFNA(VLOOKUP(B51,#REF!,$K$4,0),0)</f>
        <v>#REF!</v>
      </c>
      <c r="T50" s="1" t="e">
        <f>_xlfn.IFNA(VLOOKUP(B51,#REF!,$K$4,0),0)</f>
        <v>#REF!</v>
      </c>
      <c r="U50" s="1" t="e">
        <f>_xlfn.IFNA(VLOOKUP(B51,#REF!,$K$4,0),0)</f>
        <v>#REF!</v>
      </c>
      <c r="V50" s="1" t="e">
        <f>_xlfn.IFNA(VLOOKUP(B51,#REF!,$K$4,0),0)</f>
        <v>#REF!</v>
      </c>
      <c r="W50" s="1" t="e">
        <f>_xlfn.IFNA(VLOOKUP(B51,#REF!,$K$4,0),0)</f>
        <v>#REF!</v>
      </c>
      <c r="X50" s="1" t="e">
        <f>_xlfn.IFNA(VLOOKUP(B51,#REF!,$K$4,0),0)</f>
        <v>#REF!</v>
      </c>
      <c r="Y50" s="1" t="e">
        <f>_xlfn.IFNA(VLOOKUP(B51,#REF!,$K$4,0),0)</f>
        <v>#REF!</v>
      </c>
      <c r="Z50" s="1" t="e">
        <f>_xlfn.IFNA(VLOOKUP(B51,#REF!,$K$4,0),0)</f>
        <v>#REF!</v>
      </c>
      <c r="AA50" s="1" t="e">
        <f>_xlfn.IFNA(VLOOKUP(B51,#REF!,$K$4,0),0)</f>
        <v>#REF!</v>
      </c>
      <c r="AB50" s="1" t="e">
        <f>_xlfn.IFNA(VLOOKUP(B51,#REF!,$K$4,0),0)</f>
        <v>#REF!</v>
      </c>
      <c r="AC50" s="1" t="e">
        <f>_xlfn.IFNA(VLOOKUP(B51,#REF!,$K$4,0),0)</f>
        <v>#REF!</v>
      </c>
      <c r="AD50" s="1" t="e">
        <f>_xlfn.IFNA(VLOOKUP(B51,#REF!,$K$4,0),0)</f>
        <v>#REF!</v>
      </c>
      <c r="AE50" s="1" t="e">
        <f>_xlfn.IFNA(VLOOKUP(B51,#REF!,$K$4,0),0)</f>
        <v>#REF!</v>
      </c>
      <c r="AF50" s="1" t="e">
        <f>_xlfn.IFNA(VLOOKUP(B51,#REF!,$K$4,0),0)</f>
        <v>#REF!</v>
      </c>
      <c r="AG50" s="1" t="e">
        <f>_xlfn.IFNA(VLOOKUP(B51,#REF!,$K$4,0),0)</f>
        <v>#REF!</v>
      </c>
      <c r="AH50" s="1" t="e">
        <f>_xlfn.IFNA(VLOOKUP(B51,#REF!,$K$4,0),0)</f>
        <v>#REF!</v>
      </c>
      <c r="AI50" s="1" t="e">
        <f>_xlfn.IFNA(VLOOKUP(B51,#REF!,$K$4,0),0)</f>
        <v>#REF!</v>
      </c>
    </row>
    <row r="51" spans="1:35">
      <c r="A51" s="223">
        <v>31</v>
      </c>
      <c r="B51" s="174" t="e">
        <f>#REF!</f>
        <v>#REF!</v>
      </c>
      <c r="C51" s="176" t="e">
        <f>#REF!</f>
        <v>#REF!</v>
      </c>
      <c r="D51" s="181" t="e">
        <f>#REF!</f>
        <v>#REF!</v>
      </c>
      <c r="E51" s="276" t="e">
        <f>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</f>
        <v>#REF!</v>
      </c>
      <c r="F51" s="209" t="e">
        <f>#REF!</f>
        <v>#REF!</v>
      </c>
      <c r="G51" s="177" t="e">
        <f t="shared" si="1"/>
        <v>#REF!</v>
      </c>
      <c r="H51" s="172"/>
      <c r="I51" s="251" t="e">
        <f t="shared" si="2"/>
        <v>#REF!</v>
      </c>
      <c r="J51" s="251" t="e">
        <f t="shared" si="0"/>
        <v>#REF!</v>
      </c>
      <c r="K51" s="1" t="e">
        <f>_xlfn.IFNA(VLOOKUP(B52,#REF!,$K$4,0),0)</f>
        <v>#REF!</v>
      </c>
      <c r="L51" s="1" t="e">
        <f>_xlfn.IFNA(VLOOKUP(B52,#REF!,$K$4,0),0)</f>
        <v>#REF!</v>
      </c>
      <c r="M51" s="1" t="e">
        <f>_xlfn.IFNA(VLOOKUP(B52,#REF!,$K$4,0),0)</f>
        <v>#REF!</v>
      </c>
      <c r="N51" s="1" t="e">
        <f>_xlfn.IFNA(VLOOKUP(B52,#REF!,$K$4,0),0)</f>
        <v>#REF!</v>
      </c>
      <c r="O51" s="1" t="e">
        <f>_xlfn.IFNA(VLOOKUP(B52,#REF!,$K$4,0),0)</f>
        <v>#REF!</v>
      </c>
      <c r="P51" s="1" t="e">
        <f>_xlfn.IFNA(VLOOKUP(B52,#REF!,$K$4,0),0)</f>
        <v>#REF!</v>
      </c>
      <c r="Q51" s="1" t="e">
        <f>_xlfn.IFNA(VLOOKUP(B52,#REF!,$K$4,0),0)</f>
        <v>#REF!</v>
      </c>
      <c r="R51" s="1" t="e">
        <f>_xlfn.IFNA(VLOOKUP(B52,#REF!,$K$4,0),0)</f>
        <v>#REF!</v>
      </c>
      <c r="S51" s="1" t="e">
        <f>_xlfn.IFNA(VLOOKUP(B52,#REF!,$K$4,0),0)</f>
        <v>#REF!</v>
      </c>
      <c r="T51" s="1" t="e">
        <f>_xlfn.IFNA(VLOOKUP(B52,#REF!,$K$4,0),0)</f>
        <v>#REF!</v>
      </c>
      <c r="U51" s="1" t="e">
        <f>_xlfn.IFNA(VLOOKUP(B52,#REF!,$K$4,0),0)</f>
        <v>#REF!</v>
      </c>
      <c r="V51" s="1" t="e">
        <f>_xlfn.IFNA(VLOOKUP(B52,#REF!,$K$4,0),0)</f>
        <v>#REF!</v>
      </c>
      <c r="W51" s="1" t="e">
        <f>_xlfn.IFNA(VLOOKUP(B52,#REF!,$K$4,0),0)</f>
        <v>#REF!</v>
      </c>
      <c r="X51" s="1" t="e">
        <f>_xlfn.IFNA(VLOOKUP(B52,#REF!,$K$4,0),0)</f>
        <v>#REF!</v>
      </c>
      <c r="Y51" s="1" t="e">
        <f>_xlfn.IFNA(VLOOKUP(B52,#REF!,$K$4,0),0)</f>
        <v>#REF!</v>
      </c>
      <c r="Z51" s="1" t="e">
        <f>_xlfn.IFNA(VLOOKUP(B52,#REF!,$K$4,0),0)</f>
        <v>#REF!</v>
      </c>
      <c r="AA51" s="1" t="e">
        <f>_xlfn.IFNA(VLOOKUP(B52,#REF!,$K$4,0),0)</f>
        <v>#REF!</v>
      </c>
      <c r="AB51" s="1" t="e">
        <f>_xlfn.IFNA(VLOOKUP(B52,#REF!,$K$4,0),0)</f>
        <v>#REF!</v>
      </c>
      <c r="AC51" s="1" t="e">
        <f>_xlfn.IFNA(VLOOKUP(B52,#REF!,$K$4,0),0)</f>
        <v>#REF!</v>
      </c>
      <c r="AD51" s="1" t="e">
        <f>_xlfn.IFNA(VLOOKUP(B52,#REF!,$K$4,0),0)</f>
        <v>#REF!</v>
      </c>
      <c r="AE51" s="1" t="e">
        <f>_xlfn.IFNA(VLOOKUP(B52,#REF!,$K$4,0),0)</f>
        <v>#REF!</v>
      </c>
      <c r="AF51" s="1" t="e">
        <f>_xlfn.IFNA(VLOOKUP(B52,#REF!,$K$4,0),0)</f>
        <v>#REF!</v>
      </c>
      <c r="AG51" s="1" t="e">
        <f>_xlfn.IFNA(VLOOKUP(B52,#REF!,$K$4,0),0)</f>
        <v>#REF!</v>
      </c>
      <c r="AH51" s="1" t="e">
        <f>_xlfn.IFNA(VLOOKUP(B52,#REF!,$K$4,0),0)</f>
        <v>#REF!</v>
      </c>
      <c r="AI51" s="1" t="e">
        <f>_xlfn.IFNA(VLOOKUP(B52,#REF!,$K$4,0),0)</f>
        <v>#REF!</v>
      </c>
    </row>
    <row r="52" spans="1:35">
      <c r="A52" s="223">
        <v>32</v>
      </c>
      <c r="B52" s="174" t="e">
        <f>#REF!</f>
        <v>#REF!</v>
      </c>
      <c r="C52" s="176" t="e">
        <f>#REF!</f>
        <v>#REF!</v>
      </c>
      <c r="D52" s="181" t="e">
        <f>#REF!</f>
        <v>#REF!</v>
      </c>
      <c r="E52" s="276" t="e">
        <f>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</f>
        <v>#REF!</v>
      </c>
      <c r="F52" s="209" t="e">
        <f>#REF!</f>
        <v>#REF!</v>
      </c>
      <c r="G52" s="177" t="e">
        <f t="shared" si="1"/>
        <v>#REF!</v>
      </c>
      <c r="H52" s="172"/>
      <c r="I52" s="251" t="e">
        <f t="shared" si="2"/>
        <v>#REF!</v>
      </c>
      <c r="J52" s="251" t="e">
        <f t="shared" si="0"/>
        <v>#REF!</v>
      </c>
      <c r="K52" s="1" t="e">
        <f>_xlfn.IFNA(VLOOKUP(B53,#REF!,$K$4,0),0)</f>
        <v>#REF!</v>
      </c>
      <c r="L52" s="1" t="e">
        <f>_xlfn.IFNA(VLOOKUP(B53,#REF!,$K$4,0),0)</f>
        <v>#REF!</v>
      </c>
      <c r="M52" s="1" t="e">
        <f>_xlfn.IFNA(VLOOKUP(B53,#REF!,$K$4,0),0)</f>
        <v>#REF!</v>
      </c>
      <c r="N52" s="1" t="e">
        <f>_xlfn.IFNA(VLOOKUP(B53,#REF!,$K$4,0),0)</f>
        <v>#REF!</v>
      </c>
      <c r="O52" s="1" t="e">
        <f>_xlfn.IFNA(VLOOKUP(B53,#REF!,$K$4,0),0)</f>
        <v>#REF!</v>
      </c>
      <c r="P52" s="1" t="e">
        <f>_xlfn.IFNA(VLOOKUP(B53,#REF!,$K$4,0),0)</f>
        <v>#REF!</v>
      </c>
      <c r="Q52" s="1" t="e">
        <f>_xlfn.IFNA(VLOOKUP(B53,#REF!,$K$4,0),0)</f>
        <v>#REF!</v>
      </c>
      <c r="R52" s="1" t="e">
        <f>_xlfn.IFNA(VLOOKUP(B53,#REF!,$K$4,0),0)</f>
        <v>#REF!</v>
      </c>
      <c r="S52" s="1" t="e">
        <f>_xlfn.IFNA(VLOOKUP(B53,#REF!,$K$4,0),0)</f>
        <v>#REF!</v>
      </c>
      <c r="T52" s="1" t="e">
        <f>_xlfn.IFNA(VLOOKUP(B53,#REF!,$K$4,0),0)</f>
        <v>#REF!</v>
      </c>
      <c r="U52" s="1" t="e">
        <f>_xlfn.IFNA(VLOOKUP(B53,#REF!,$K$4,0),0)</f>
        <v>#REF!</v>
      </c>
      <c r="V52" s="1" t="e">
        <f>_xlfn.IFNA(VLOOKUP(B53,#REF!,$K$4,0),0)</f>
        <v>#REF!</v>
      </c>
      <c r="W52" s="1" t="e">
        <f>_xlfn.IFNA(VLOOKUP(B53,#REF!,$K$4,0),0)</f>
        <v>#REF!</v>
      </c>
      <c r="X52" s="1" t="e">
        <f>_xlfn.IFNA(VLOOKUP(B53,#REF!,$K$4,0),0)</f>
        <v>#REF!</v>
      </c>
      <c r="Y52" s="1" t="e">
        <f>_xlfn.IFNA(VLOOKUP(B53,#REF!,$K$4,0),0)</f>
        <v>#REF!</v>
      </c>
      <c r="Z52" s="1" t="e">
        <f>_xlfn.IFNA(VLOOKUP(B53,#REF!,$K$4,0),0)</f>
        <v>#REF!</v>
      </c>
      <c r="AA52" s="1" t="e">
        <f>_xlfn.IFNA(VLOOKUP(B53,#REF!,$K$4,0),0)</f>
        <v>#REF!</v>
      </c>
      <c r="AB52" s="1" t="e">
        <f>_xlfn.IFNA(VLOOKUP(B53,#REF!,$K$4,0),0)</f>
        <v>#REF!</v>
      </c>
      <c r="AC52" s="1" t="e">
        <f>_xlfn.IFNA(VLOOKUP(B53,#REF!,$K$4,0),0)</f>
        <v>#REF!</v>
      </c>
      <c r="AD52" s="1" t="e">
        <f>_xlfn.IFNA(VLOOKUP(B53,#REF!,$K$4,0),0)</f>
        <v>#REF!</v>
      </c>
      <c r="AE52" s="1" t="e">
        <f>_xlfn.IFNA(VLOOKUP(B53,#REF!,$K$4,0),0)</f>
        <v>#REF!</v>
      </c>
      <c r="AF52" s="1" t="e">
        <f>_xlfn.IFNA(VLOOKUP(B53,#REF!,$K$4,0),0)</f>
        <v>#REF!</v>
      </c>
      <c r="AG52" s="1" t="e">
        <f>_xlfn.IFNA(VLOOKUP(B53,#REF!,$K$4,0),0)</f>
        <v>#REF!</v>
      </c>
      <c r="AH52" s="1" t="e">
        <f>_xlfn.IFNA(VLOOKUP(B53,#REF!,$K$4,0),0)</f>
        <v>#REF!</v>
      </c>
      <c r="AI52" s="1" t="e">
        <f>_xlfn.IFNA(VLOOKUP(B53,#REF!,$K$4,0),0)</f>
        <v>#REF!</v>
      </c>
    </row>
    <row r="53" spans="1:35">
      <c r="A53" s="223">
        <v>33</v>
      </c>
      <c r="B53" s="174" t="e">
        <f>#REF!</f>
        <v>#REF!</v>
      </c>
      <c r="C53" s="176" t="e">
        <f>#REF!</f>
        <v>#REF!</v>
      </c>
      <c r="D53" s="181" t="e">
        <f>#REF!</f>
        <v>#REF!</v>
      </c>
      <c r="E53" s="276" t="e">
        <f>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</f>
        <v>#REF!</v>
      </c>
      <c r="F53" s="209" t="e">
        <f>#REF!</f>
        <v>#REF!</v>
      </c>
      <c r="G53" s="177" t="e">
        <f t="shared" si="1"/>
        <v>#REF!</v>
      </c>
      <c r="H53" s="172"/>
      <c r="I53" s="251" t="e">
        <f t="shared" si="2"/>
        <v>#REF!</v>
      </c>
      <c r="J53" s="251" t="e">
        <f t="shared" si="0"/>
        <v>#REF!</v>
      </c>
      <c r="K53" s="1" t="e">
        <f>_xlfn.IFNA(VLOOKUP(B54,#REF!,$K$4,0),0)</f>
        <v>#REF!</v>
      </c>
      <c r="L53" s="1" t="e">
        <f>_xlfn.IFNA(VLOOKUP(B54,#REF!,$K$4,0),0)</f>
        <v>#REF!</v>
      </c>
      <c r="M53" s="1" t="e">
        <f>_xlfn.IFNA(VLOOKUP(B54,#REF!,$K$4,0),0)</f>
        <v>#REF!</v>
      </c>
      <c r="N53" s="1" t="e">
        <f>_xlfn.IFNA(VLOOKUP(B54,#REF!,$K$4,0),0)</f>
        <v>#REF!</v>
      </c>
      <c r="O53" s="1" t="e">
        <f>_xlfn.IFNA(VLOOKUP(B54,#REF!,$K$4,0),0)</f>
        <v>#REF!</v>
      </c>
      <c r="P53" s="1" t="e">
        <f>_xlfn.IFNA(VLOOKUP(B54,#REF!,$K$4,0),0)</f>
        <v>#REF!</v>
      </c>
      <c r="Q53" s="1" t="e">
        <f>_xlfn.IFNA(VLOOKUP(B54,#REF!,$K$4,0),0)</f>
        <v>#REF!</v>
      </c>
      <c r="R53" s="1" t="e">
        <f>_xlfn.IFNA(VLOOKUP(B54,#REF!,$K$4,0),0)</f>
        <v>#REF!</v>
      </c>
      <c r="S53" s="1" t="e">
        <f>_xlfn.IFNA(VLOOKUP(B54,#REF!,$K$4,0),0)</f>
        <v>#REF!</v>
      </c>
      <c r="T53" s="1" t="e">
        <f>_xlfn.IFNA(VLOOKUP(B54,#REF!,$K$4,0),0)</f>
        <v>#REF!</v>
      </c>
      <c r="U53" s="1" t="e">
        <f>_xlfn.IFNA(VLOOKUP(B54,#REF!,$K$4,0),0)</f>
        <v>#REF!</v>
      </c>
      <c r="V53" s="1" t="e">
        <f>_xlfn.IFNA(VLOOKUP(B54,#REF!,$K$4,0),0)</f>
        <v>#REF!</v>
      </c>
      <c r="W53" s="1" t="e">
        <f>_xlfn.IFNA(VLOOKUP(B54,#REF!,$K$4,0),0)</f>
        <v>#REF!</v>
      </c>
      <c r="X53" s="1" t="e">
        <f>_xlfn.IFNA(VLOOKUP(B54,#REF!,$K$4,0),0)</f>
        <v>#REF!</v>
      </c>
      <c r="Y53" s="1" t="e">
        <f>_xlfn.IFNA(VLOOKUP(B54,#REF!,$K$4,0),0)</f>
        <v>#REF!</v>
      </c>
      <c r="Z53" s="1" t="e">
        <f>_xlfn.IFNA(VLOOKUP(B54,#REF!,$K$4,0),0)</f>
        <v>#REF!</v>
      </c>
      <c r="AA53" s="1" t="e">
        <f>_xlfn.IFNA(VLOOKUP(B54,#REF!,$K$4,0),0)</f>
        <v>#REF!</v>
      </c>
      <c r="AB53" s="1" t="e">
        <f>_xlfn.IFNA(VLOOKUP(B54,#REF!,$K$4,0),0)</f>
        <v>#REF!</v>
      </c>
      <c r="AC53" s="1" t="e">
        <f>_xlfn.IFNA(VLOOKUP(B54,#REF!,$K$4,0),0)</f>
        <v>#REF!</v>
      </c>
      <c r="AD53" s="1" t="e">
        <f>_xlfn.IFNA(VLOOKUP(B54,#REF!,$K$4,0),0)</f>
        <v>#REF!</v>
      </c>
      <c r="AE53" s="1" t="e">
        <f>_xlfn.IFNA(VLOOKUP(B54,#REF!,$K$4,0),0)</f>
        <v>#REF!</v>
      </c>
      <c r="AF53" s="1" t="e">
        <f>_xlfn.IFNA(VLOOKUP(B54,#REF!,$K$4,0),0)</f>
        <v>#REF!</v>
      </c>
      <c r="AG53" s="1" t="e">
        <f>_xlfn.IFNA(VLOOKUP(B54,#REF!,$K$4,0),0)</f>
        <v>#REF!</v>
      </c>
      <c r="AH53" s="1" t="e">
        <f>_xlfn.IFNA(VLOOKUP(B54,#REF!,$K$4,0),0)</f>
        <v>#REF!</v>
      </c>
      <c r="AI53" s="1" t="e">
        <f>_xlfn.IFNA(VLOOKUP(B54,#REF!,$K$4,0),0)</f>
        <v>#REF!</v>
      </c>
    </row>
    <row r="54" spans="1:35">
      <c r="A54" s="223">
        <v>34</v>
      </c>
      <c r="B54" s="174" t="e">
        <f>#REF!</f>
        <v>#REF!</v>
      </c>
      <c r="C54" s="176" t="e">
        <f>#REF!</f>
        <v>#REF!</v>
      </c>
      <c r="D54" s="181" t="e">
        <f>#REF!</f>
        <v>#REF!</v>
      </c>
      <c r="E54" s="276" t="e">
        <f>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</f>
        <v>#REF!</v>
      </c>
      <c r="F54" s="209" t="e">
        <f>#REF!</f>
        <v>#REF!</v>
      </c>
      <c r="G54" s="177" t="e">
        <f t="shared" si="1"/>
        <v>#REF!</v>
      </c>
      <c r="H54" s="172"/>
      <c r="I54" s="278" t="e">
        <f t="shared" si="2"/>
        <v>#REF!</v>
      </c>
      <c r="J54" s="251" t="e">
        <f t="shared" si="0"/>
        <v>#REF!</v>
      </c>
      <c r="K54" s="1" t="e">
        <f>_xlfn.IFNA(VLOOKUP(B55,#REF!,$K$4,0),0)</f>
        <v>#REF!</v>
      </c>
      <c r="L54" s="1" t="e">
        <f>_xlfn.IFNA(VLOOKUP(B55,#REF!,$K$4,0),0)</f>
        <v>#REF!</v>
      </c>
      <c r="M54" s="1" t="e">
        <f>_xlfn.IFNA(VLOOKUP(B55,#REF!,$K$4,0),0)</f>
        <v>#REF!</v>
      </c>
      <c r="N54" s="1" t="e">
        <f>_xlfn.IFNA(VLOOKUP(B55,#REF!,$K$4,0),0)</f>
        <v>#REF!</v>
      </c>
      <c r="O54" s="1" t="e">
        <f>_xlfn.IFNA(VLOOKUP(B55,#REF!,$K$4,0),0)</f>
        <v>#REF!</v>
      </c>
      <c r="P54" s="1" t="e">
        <f>_xlfn.IFNA(VLOOKUP(B55,#REF!,$K$4,0),0)</f>
        <v>#REF!</v>
      </c>
      <c r="Q54" s="1" t="e">
        <f>_xlfn.IFNA(VLOOKUP(B55,#REF!,$K$4,0),0)</f>
        <v>#REF!</v>
      </c>
      <c r="R54" s="1" t="e">
        <f>_xlfn.IFNA(VLOOKUP(B55,#REF!,$K$4,0),0)</f>
        <v>#REF!</v>
      </c>
      <c r="S54" s="1" t="e">
        <f>_xlfn.IFNA(VLOOKUP(B55,#REF!,$K$4,0),0)</f>
        <v>#REF!</v>
      </c>
      <c r="T54" s="1" t="e">
        <f>_xlfn.IFNA(VLOOKUP(B55,#REF!,$K$4,0),0)</f>
        <v>#REF!</v>
      </c>
      <c r="U54" s="1" t="e">
        <f>_xlfn.IFNA(VLOOKUP(B55,#REF!,$K$4,0),0)</f>
        <v>#REF!</v>
      </c>
      <c r="V54" s="1" t="e">
        <f>_xlfn.IFNA(VLOOKUP(B55,#REF!,$K$4,0),0)</f>
        <v>#REF!</v>
      </c>
      <c r="W54" s="1" t="e">
        <f>_xlfn.IFNA(VLOOKUP(B55,#REF!,$K$4,0),0)</f>
        <v>#REF!</v>
      </c>
      <c r="X54" s="1" t="e">
        <f>_xlfn.IFNA(VLOOKUP(B55,#REF!,$K$4,0),0)</f>
        <v>#REF!</v>
      </c>
      <c r="Y54" s="1" t="e">
        <f>_xlfn.IFNA(VLOOKUP(B55,#REF!,$K$4,0),0)</f>
        <v>#REF!</v>
      </c>
      <c r="Z54" s="1" t="e">
        <f>_xlfn.IFNA(VLOOKUP(B55,#REF!,$K$4,0),0)</f>
        <v>#REF!</v>
      </c>
      <c r="AA54" s="1" t="e">
        <f>_xlfn.IFNA(VLOOKUP(B55,#REF!,$K$4,0),0)</f>
        <v>#REF!</v>
      </c>
      <c r="AB54" s="1" t="e">
        <f>_xlfn.IFNA(VLOOKUP(B55,#REF!,$K$4,0),0)</f>
        <v>#REF!</v>
      </c>
      <c r="AC54" s="1" t="e">
        <f>_xlfn.IFNA(VLOOKUP(B55,#REF!,$K$4,0),0)</f>
        <v>#REF!</v>
      </c>
      <c r="AD54" s="1" t="e">
        <f>_xlfn.IFNA(VLOOKUP(B55,#REF!,$K$4,0),0)</f>
        <v>#REF!</v>
      </c>
      <c r="AE54" s="1" t="e">
        <f>_xlfn.IFNA(VLOOKUP(B55,#REF!,$K$4,0),0)</f>
        <v>#REF!</v>
      </c>
      <c r="AF54" s="1" t="e">
        <f>_xlfn.IFNA(VLOOKUP(B55,#REF!,$K$4,0),0)</f>
        <v>#REF!</v>
      </c>
      <c r="AG54" s="1" t="e">
        <f>_xlfn.IFNA(VLOOKUP(B55,#REF!,$K$4,0),0)</f>
        <v>#REF!</v>
      </c>
      <c r="AH54" s="1" t="e">
        <f>_xlfn.IFNA(VLOOKUP(B55,#REF!,$K$4,0),0)</f>
        <v>#REF!</v>
      </c>
      <c r="AI54" s="1" t="e">
        <f>_xlfn.IFNA(VLOOKUP(B55,#REF!,$K$4,0),0)</f>
        <v>#REF!</v>
      </c>
    </row>
    <row r="55" spans="1:35">
      <c r="A55" s="223">
        <v>35</v>
      </c>
      <c r="B55" s="284" t="e">
        <f>#REF!</f>
        <v>#REF!</v>
      </c>
      <c r="C55" s="176" t="e">
        <f>#REF!</f>
        <v>#REF!</v>
      </c>
      <c r="D55" s="181" t="e">
        <f>#REF!</f>
        <v>#REF!</v>
      </c>
      <c r="E55" s="276" t="e">
        <f>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</f>
        <v>#REF!</v>
      </c>
      <c r="F55" s="209" t="e">
        <f>#REF!</f>
        <v>#REF!</v>
      </c>
      <c r="G55" s="177" t="e">
        <f t="shared" si="1"/>
        <v>#REF!</v>
      </c>
      <c r="H55" s="172"/>
      <c r="I55" s="251" t="e">
        <f t="shared" si="2"/>
        <v>#REF!</v>
      </c>
      <c r="J55" s="251" t="e">
        <f t="shared" si="0"/>
        <v>#REF!</v>
      </c>
      <c r="K55" s="1" t="e">
        <f>_xlfn.IFNA(VLOOKUP(B56,#REF!,$K$4,0),0)</f>
        <v>#REF!</v>
      </c>
      <c r="L55" s="1" t="e">
        <f>_xlfn.IFNA(VLOOKUP(B56,#REF!,$K$4,0),0)</f>
        <v>#REF!</v>
      </c>
      <c r="M55" s="1" t="e">
        <f>_xlfn.IFNA(VLOOKUP(B56,#REF!,$K$4,0),0)</f>
        <v>#REF!</v>
      </c>
      <c r="N55" s="1" t="e">
        <f>_xlfn.IFNA(VLOOKUP(B56,#REF!,$K$4,0),0)</f>
        <v>#REF!</v>
      </c>
      <c r="O55" s="1" t="e">
        <f>_xlfn.IFNA(VLOOKUP(B56,#REF!,$K$4,0),0)</f>
        <v>#REF!</v>
      </c>
      <c r="P55" s="1" t="e">
        <f>_xlfn.IFNA(VLOOKUP(B56,#REF!,$K$4,0),0)</f>
        <v>#REF!</v>
      </c>
      <c r="Q55" s="1" t="e">
        <f>_xlfn.IFNA(VLOOKUP(B56,#REF!,$K$4,0),0)</f>
        <v>#REF!</v>
      </c>
      <c r="R55" s="1" t="e">
        <f>_xlfn.IFNA(VLOOKUP(B56,#REF!,$K$4,0),0)</f>
        <v>#REF!</v>
      </c>
      <c r="S55" s="1" t="e">
        <f>_xlfn.IFNA(VLOOKUP(B56,#REF!,$K$4,0),0)</f>
        <v>#REF!</v>
      </c>
      <c r="T55" s="1" t="e">
        <f>_xlfn.IFNA(VLOOKUP(B56,#REF!,$K$4,0),0)</f>
        <v>#REF!</v>
      </c>
      <c r="U55" s="1" t="e">
        <f>_xlfn.IFNA(VLOOKUP(B56,#REF!,$K$4,0),0)</f>
        <v>#REF!</v>
      </c>
      <c r="V55" s="1" t="e">
        <f>_xlfn.IFNA(VLOOKUP(B56,#REF!,$K$4,0),0)</f>
        <v>#REF!</v>
      </c>
      <c r="W55" s="1" t="e">
        <f>_xlfn.IFNA(VLOOKUP(B56,#REF!,$K$4,0),0)</f>
        <v>#REF!</v>
      </c>
      <c r="X55" s="1" t="e">
        <f>_xlfn.IFNA(VLOOKUP(B56,#REF!,$K$4,0),0)</f>
        <v>#REF!</v>
      </c>
      <c r="Y55" s="1" t="e">
        <f>_xlfn.IFNA(VLOOKUP(B56,#REF!,$K$4,0),0)</f>
        <v>#REF!</v>
      </c>
      <c r="Z55" s="1" t="e">
        <f>_xlfn.IFNA(VLOOKUP(B56,#REF!,$K$4,0),0)</f>
        <v>#REF!</v>
      </c>
      <c r="AA55" s="1" t="e">
        <f>_xlfn.IFNA(VLOOKUP(B56,#REF!,$K$4,0),0)</f>
        <v>#REF!</v>
      </c>
      <c r="AB55" s="1" t="e">
        <f>_xlfn.IFNA(VLOOKUP(B56,#REF!,$K$4,0),0)</f>
        <v>#REF!</v>
      </c>
      <c r="AC55" s="1" t="e">
        <f>_xlfn.IFNA(VLOOKUP(B56,#REF!,$K$4,0),0)</f>
        <v>#REF!</v>
      </c>
      <c r="AD55" s="1" t="e">
        <f>_xlfn.IFNA(VLOOKUP(B56,#REF!,$K$4,0),0)</f>
        <v>#REF!</v>
      </c>
      <c r="AE55" s="1" t="e">
        <f>_xlfn.IFNA(VLOOKUP(B56,#REF!,$K$4,0),0)</f>
        <v>#REF!</v>
      </c>
      <c r="AF55" s="1" t="e">
        <f>_xlfn.IFNA(VLOOKUP(B56,#REF!,$K$4,0),0)</f>
        <v>#REF!</v>
      </c>
      <c r="AG55" s="1" t="e">
        <f>_xlfn.IFNA(VLOOKUP(B56,#REF!,$K$4,0),0)</f>
        <v>#REF!</v>
      </c>
      <c r="AH55" s="1" t="e">
        <f>_xlfn.IFNA(VLOOKUP(B56,#REF!,$K$4,0),0)</f>
        <v>#REF!</v>
      </c>
      <c r="AI55" s="1" t="e">
        <f>_xlfn.IFNA(VLOOKUP(B56,#REF!,$K$4,0),0)</f>
        <v>#REF!</v>
      </c>
    </row>
    <row r="56" spans="1:35">
      <c r="A56" s="223">
        <v>36</v>
      </c>
      <c r="B56" s="174" t="e">
        <f>#REF!</f>
        <v>#REF!</v>
      </c>
      <c r="C56" s="176" t="e">
        <f>#REF!</f>
        <v>#REF!</v>
      </c>
      <c r="D56" s="181" t="e">
        <f>#REF!</f>
        <v>#REF!</v>
      </c>
      <c r="E56" s="276" t="e">
        <f>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</f>
        <v>#REF!</v>
      </c>
      <c r="F56" s="209" t="e">
        <f>#REF!</f>
        <v>#REF!</v>
      </c>
      <c r="G56" s="177" t="e">
        <f t="shared" si="1"/>
        <v>#REF!</v>
      </c>
      <c r="H56" s="172"/>
      <c r="I56" s="251" t="e">
        <f t="shared" si="2"/>
        <v>#REF!</v>
      </c>
      <c r="J56" s="251" t="e">
        <f t="shared" si="0"/>
        <v>#REF!</v>
      </c>
      <c r="K56" s="1" t="e">
        <f>_xlfn.IFNA(VLOOKUP(B57,#REF!,$K$4,0),0)</f>
        <v>#REF!</v>
      </c>
      <c r="L56" s="1" t="e">
        <f>_xlfn.IFNA(VLOOKUP(B57,#REF!,$K$4,0),0)</f>
        <v>#REF!</v>
      </c>
      <c r="M56" s="1" t="e">
        <f>_xlfn.IFNA(VLOOKUP(B57,#REF!,$K$4,0),0)</f>
        <v>#REF!</v>
      </c>
      <c r="N56" s="1" t="e">
        <f>_xlfn.IFNA(VLOOKUP(B57,#REF!,$K$4,0),0)</f>
        <v>#REF!</v>
      </c>
      <c r="O56" s="1" t="e">
        <f>_xlfn.IFNA(VLOOKUP(B57,#REF!,$K$4,0),0)</f>
        <v>#REF!</v>
      </c>
      <c r="P56" s="1" t="e">
        <f>_xlfn.IFNA(VLOOKUP(B57,#REF!,$K$4,0),0)</f>
        <v>#REF!</v>
      </c>
      <c r="Q56" s="1" t="e">
        <f>_xlfn.IFNA(VLOOKUP(B57,#REF!,$K$4,0),0)</f>
        <v>#REF!</v>
      </c>
      <c r="R56" s="1" t="e">
        <f>_xlfn.IFNA(VLOOKUP(B57,#REF!,$K$4,0),0)</f>
        <v>#REF!</v>
      </c>
      <c r="S56" s="1" t="e">
        <f>_xlfn.IFNA(VLOOKUP(B57,#REF!,$K$4,0),0)</f>
        <v>#REF!</v>
      </c>
      <c r="T56" s="1" t="e">
        <f>_xlfn.IFNA(VLOOKUP(B57,#REF!,$K$4,0),0)</f>
        <v>#REF!</v>
      </c>
      <c r="U56" s="1" t="e">
        <f>_xlfn.IFNA(VLOOKUP(B57,#REF!,$K$4,0),0)</f>
        <v>#REF!</v>
      </c>
      <c r="V56" s="1" t="e">
        <f>_xlfn.IFNA(VLOOKUP(B57,#REF!,$K$4,0),0)</f>
        <v>#REF!</v>
      </c>
      <c r="W56" s="1" t="e">
        <f>_xlfn.IFNA(VLOOKUP(B57,#REF!,$K$4,0),0)</f>
        <v>#REF!</v>
      </c>
      <c r="X56" s="1" t="e">
        <f>_xlfn.IFNA(VLOOKUP(B57,#REF!,$K$4,0),0)</f>
        <v>#REF!</v>
      </c>
      <c r="Y56" s="1" t="e">
        <f>_xlfn.IFNA(VLOOKUP(B57,#REF!,$K$4,0),0)</f>
        <v>#REF!</v>
      </c>
      <c r="Z56" s="1" t="e">
        <f>_xlfn.IFNA(VLOOKUP(B57,#REF!,$K$4,0),0)</f>
        <v>#REF!</v>
      </c>
      <c r="AA56" s="1" t="e">
        <f>_xlfn.IFNA(VLOOKUP(B57,#REF!,$K$4,0),0)</f>
        <v>#REF!</v>
      </c>
      <c r="AB56" s="1" t="e">
        <f>_xlfn.IFNA(VLOOKUP(B57,#REF!,$K$4,0),0)</f>
        <v>#REF!</v>
      </c>
      <c r="AC56" s="1" t="e">
        <f>_xlfn.IFNA(VLOOKUP(B57,#REF!,$K$4,0),0)</f>
        <v>#REF!</v>
      </c>
      <c r="AD56" s="1" t="e">
        <f>_xlfn.IFNA(VLOOKUP(B57,#REF!,$K$4,0),0)</f>
        <v>#REF!</v>
      </c>
      <c r="AE56" s="1" t="e">
        <f>_xlfn.IFNA(VLOOKUP(B57,#REF!,$K$4,0),0)</f>
        <v>#REF!</v>
      </c>
      <c r="AF56" s="1" t="e">
        <f>_xlfn.IFNA(VLOOKUP(B57,#REF!,$K$4,0),0)</f>
        <v>#REF!</v>
      </c>
      <c r="AG56" s="1" t="e">
        <f>_xlfn.IFNA(VLOOKUP(B57,#REF!,$K$4,0),0)</f>
        <v>#REF!</v>
      </c>
      <c r="AH56" s="1" t="e">
        <f>_xlfn.IFNA(VLOOKUP(B57,#REF!,$K$4,0),0)</f>
        <v>#REF!</v>
      </c>
      <c r="AI56" s="1" t="e">
        <f>_xlfn.IFNA(VLOOKUP(B57,#REF!,$K$4,0),0)</f>
        <v>#REF!</v>
      </c>
    </row>
    <row r="57" spans="1:35">
      <c r="A57" s="223">
        <v>37</v>
      </c>
      <c r="B57" s="174" t="e">
        <f>#REF!</f>
        <v>#REF!</v>
      </c>
      <c r="C57" s="176" t="e">
        <f>#REF!</f>
        <v>#REF!</v>
      </c>
      <c r="D57" s="181" t="e">
        <f>#REF!</f>
        <v>#REF!</v>
      </c>
      <c r="E57" s="276" t="e">
        <f>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</f>
        <v>#REF!</v>
      </c>
      <c r="F57" s="209" t="e">
        <f>'19P'!N46</f>
        <v>#REF!</v>
      </c>
      <c r="G57" s="177" t="e">
        <f t="shared" si="1"/>
        <v>#REF!</v>
      </c>
      <c r="H57" s="172"/>
      <c r="I57" s="251" t="e">
        <f t="shared" si="2"/>
        <v>#REF!</v>
      </c>
      <c r="J57" s="251" t="e">
        <f t="shared" si="0"/>
        <v>#REF!</v>
      </c>
      <c r="K57" s="1" t="e">
        <f>_xlfn.IFNA(VLOOKUP(B58,#REF!,$K$4,0),0)</f>
        <v>#REF!</v>
      </c>
      <c r="L57" s="1" t="e">
        <f>_xlfn.IFNA(VLOOKUP(B58,#REF!,$K$4,0),0)</f>
        <v>#REF!</v>
      </c>
      <c r="M57" s="1" t="e">
        <f>_xlfn.IFNA(VLOOKUP(B58,#REF!,$K$4,0),0)</f>
        <v>#REF!</v>
      </c>
      <c r="N57" s="1" t="e">
        <f>_xlfn.IFNA(VLOOKUP(B58,#REF!,$K$4,0),0)</f>
        <v>#REF!</v>
      </c>
      <c r="O57" s="1" t="e">
        <f>_xlfn.IFNA(VLOOKUP(B58,#REF!,$K$4,0),0)</f>
        <v>#REF!</v>
      </c>
      <c r="P57" s="1" t="e">
        <f>_xlfn.IFNA(VLOOKUP(B58,#REF!,$K$4,0),0)</f>
        <v>#REF!</v>
      </c>
      <c r="Q57" s="1" t="e">
        <f>_xlfn.IFNA(VLOOKUP(B58,#REF!,$K$4,0),0)</f>
        <v>#REF!</v>
      </c>
      <c r="R57" s="1" t="e">
        <f>_xlfn.IFNA(VLOOKUP(B58,#REF!,$K$4,0),0)</f>
        <v>#REF!</v>
      </c>
      <c r="S57" s="1" t="e">
        <f>_xlfn.IFNA(VLOOKUP(B58,#REF!,$K$4,0),0)</f>
        <v>#REF!</v>
      </c>
      <c r="T57" s="1" t="e">
        <f>_xlfn.IFNA(VLOOKUP(B58,#REF!,$K$4,0),0)</f>
        <v>#REF!</v>
      </c>
      <c r="U57" s="1" t="e">
        <f>_xlfn.IFNA(VLOOKUP(B58,#REF!,$K$4,0),0)</f>
        <v>#REF!</v>
      </c>
      <c r="V57" s="1" t="e">
        <f>_xlfn.IFNA(VLOOKUP(B58,#REF!,$K$4,0),0)</f>
        <v>#REF!</v>
      </c>
      <c r="W57" s="1" t="e">
        <f>_xlfn.IFNA(VLOOKUP(B58,#REF!,$K$4,0),0)</f>
        <v>#REF!</v>
      </c>
      <c r="X57" s="1" t="e">
        <f>_xlfn.IFNA(VLOOKUP(B58,#REF!,$K$4,0),0)</f>
        <v>#REF!</v>
      </c>
      <c r="Y57" s="1" t="e">
        <f>_xlfn.IFNA(VLOOKUP(B58,#REF!,$K$4,0),0)</f>
        <v>#REF!</v>
      </c>
      <c r="Z57" s="1" t="e">
        <f>_xlfn.IFNA(VLOOKUP(B58,#REF!,$K$4,0),0)</f>
        <v>#REF!</v>
      </c>
      <c r="AA57" s="1" t="e">
        <f>_xlfn.IFNA(VLOOKUP(B58,#REF!,$K$4,0),0)</f>
        <v>#REF!</v>
      </c>
      <c r="AB57" s="1" t="e">
        <f>_xlfn.IFNA(VLOOKUP(B58,#REF!,$K$4,0),0)</f>
        <v>#REF!</v>
      </c>
      <c r="AC57" s="1" t="e">
        <f>_xlfn.IFNA(VLOOKUP(B58,#REF!,$K$4,0),0)</f>
        <v>#REF!</v>
      </c>
      <c r="AD57" s="1" t="e">
        <f>_xlfn.IFNA(VLOOKUP(B58,#REF!,$K$4,0),0)</f>
        <v>#REF!</v>
      </c>
      <c r="AE57" s="1" t="e">
        <f>_xlfn.IFNA(VLOOKUP(B58,#REF!,$K$4,0),0)</f>
        <v>#REF!</v>
      </c>
      <c r="AF57" s="1" t="e">
        <f>_xlfn.IFNA(VLOOKUP(B58,#REF!,$K$4,0),0)</f>
        <v>#REF!</v>
      </c>
      <c r="AG57" s="1" t="e">
        <f>_xlfn.IFNA(VLOOKUP(B58,#REF!,$K$4,0),0)</f>
        <v>#REF!</v>
      </c>
      <c r="AH57" s="1" t="e">
        <f>_xlfn.IFNA(VLOOKUP(B58,#REF!,$K$4,0),0)</f>
        <v>#REF!</v>
      </c>
      <c r="AI57" s="1" t="e">
        <f>_xlfn.IFNA(VLOOKUP(B58,#REF!,$K$4,0),0)</f>
        <v>#REF!</v>
      </c>
    </row>
    <row r="58" spans="1:35">
      <c r="A58" s="223">
        <v>38</v>
      </c>
      <c r="B58" s="174" t="e">
        <f>#REF!</f>
        <v>#REF!</v>
      </c>
      <c r="C58" s="176" t="e">
        <f>#REF!</f>
        <v>#REF!</v>
      </c>
      <c r="D58" s="181" t="e">
        <f>#REF!</f>
        <v>#REF!</v>
      </c>
      <c r="E58" s="276" t="e">
        <f>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</f>
        <v>#REF!</v>
      </c>
      <c r="F58" s="209" t="e">
        <f>#REF!</f>
        <v>#REF!</v>
      </c>
      <c r="G58" s="177" t="e">
        <f t="shared" si="1"/>
        <v>#REF!</v>
      </c>
      <c r="H58" s="172"/>
      <c r="I58" s="251" t="e">
        <f t="shared" si="2"/>
        <v>#REF!</v>
      </c>
      <c r="J58" s="251" t="e">
        <f t="shared" si="0"/>
        <v>#REF!</v>
      </c>
      <c r="K58" s="1" t="e">
        <f>_xlfn.IFNA(VLOOKUP(B59,#REF!,$K$4,0),0)</f>
        <v>#REF!</v>
      </c>
      <c r="L58" s="1" t="e">
        <f>_xlfn.IFNA(VLOOKUP(B59,#REF!,$K$4,0),0)</f>
        <v>#REF!</v>
      </c>
      <c r="M58" s="1" t="e">
        <f>_xlfn.IFNA(VLOOKUP(B59,#REF!,$K$4,0),0)</f>
        <v>#REF!</v>
      </c>
      <c r="N58" s="1" t="e">
        <f>_xlfn.IFNA(VLOOKUP(B59,#REF!,$K$4,0),0)</f>
        <v>#REF!</v>
      </c>
      <c r="O58" s="1" t="e">
        <f>_xlfn.IFNA(VLOOKUP(B59,#REF!,$K$4,0),0)</f>
        <v>#REF!</v>
      </c>
      <c r="P58" s="1" t="e">
        <f>_xlfn.IFNA(VLOOKUP(B59,#REF!,$K$4,0),0)</f>
        <v>#REF!</v>
      </c>
      <c r="Q58" s="1" t="e">
        <f>_xlfn.IFNA(VLOOKUP(B59,#REF!,$K$4,0),0)</f>
        <v>#REF!</v>
      </c>
      <c r="R58" s="1" t="e">
        <f>_xlfn.IFNA(VLOOKUP(B59,#REF!,$K$4,0),0)</f>
        <v>#REF!</v>
      </c>
      <c r="S58" s="1" t="e">
        <f>_xlfn.IFNA(VLOOKUP(B59,#REF!,$K$4,0),0)</f>
        <v>#REF!</v>
      </c>
      <c r="T58" s="1" t="e">
        <f>_xlfn.IFNA(VLOOKUP(B59,#REF!,$K$4,0),0)</f>
        <v>#REF!</v>
      </c>
      <c r="U58" s="1" t="e">
        <f>_xlfn.IFNA(VLOOKUP(B59,#REF!,$K$4,0),0)</f>
        <v>#REF!</v>
      </c>
      <c r="V58" s="1" t="e">
        <f>_xlfn.IFNA(VLOOKUP(B59,#REF!,$K$4,0),0)</f>
        <v>#REF!</v>
      </c>
      <c r="W58" s="1" t="e">
        <f>_xlfn.IFNA(VLOOKUP(B59,#REF!,$K$4,0),0)</f>
        <v>#REF!</v>
      </c>
      <c r="X58" s="1" t="e">
        <f>_xlfn.IFNA(VLOOKUP(B59,#REF!,$K$4,0),0)</f>
        <v>#REF!</v>
      </c>
      <c r="Y58" s="1" t="e">
        <f>_xlfn.IFNA(VLOOKUP(B59,#REF!,$K$4,0),0)</f>
        <v>#REF!</v>
      </c>
      <c r="Z58" s="1" t="e">
        <f>_xlfn.IFNA(VLOOKUP(B59,#REF!,$K$4,0),0)</f>
        <v>#REF!</v>
      </c>
      <c r="AA58" s="1" t="e">
        <f>_xlfn.IFNA(VLOOKUP(B59,#REF!,$K$4,0),0)</f>
        <v>#REF!</v>
      </c>
      <c r="AB58" s="1" t="e">
        <f>_xlfn.IFNA(VLOOKUP(B59,#REF!,$K$4,0),0)</f>
        <v>#REF!</v>
      </c>
      <c r="AC58" s="1" t="e">
        <f>_xlfn.IFNA(VLOOKUP(B59,#REF!,$K$4,0),0)</f>
        <v>#REF!</v>
      </c>
      <c r="AD58" s="1" t="e">
        <f>_xlfn.IFNA(VLOOKUP(B59,#REF!,$K$4,0),0)</f>
        <v>#REF!</v>
      </c>
      <c r="AE58" s="1" t="e">
        <f>_xlfn.IFNA(VLOOKUP(B59,#REF!,$K$4,0),0)</f>
        <v>#REF!</v>
      </c>
      <c r="AF58" s="1" t="e">
        <f>_xlfn.IFNA(VLOOKUP(B59,#REF!,$K$4,0),0)</f>
        <v>#REF!</v>
      </c>
      <c r="AG58" s="1" t="e">
        <f>_xlfn.IFNA(VLOOKUP(B59,#REF!,$K$4,0),0)</f>
        <v>#REF!</v>
      </c>
      <c r="AH58" s="1" t="e">
        <f>_xlfn.IFNA(VLOOKUP(B59,#REF!,$K$4,0),0)</f>
        <v>#REF!</v>
      </c>
      <c r="AI58" s="1" t="e">
        <f>_xlfn.IFNA(VLOOKUP(B59,#REF!,$K$4,0),0)</f>
        <v>#REF!</v>
      </c>
    </row>
    <row r="59" spans="1:35">
      <c r="A59" s="223">
        <v>39</v>
      </c>
      <c r="B59" s="174" t="e">
        <f>#REF!</f>
        <v>#REF!</v>
      </c>
      <c r="C59" s="176" t="e">
        <f>#REF!</f>
        <v>#REF!</v>
      </c>
      <c r="D59" s="181" t="e">
        <f>#REF!</f>
        <v>#REF!</v>
      </c>
      <c r="E59" s="276" t="e">
        <f>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</f>
        <v>#REF!</v>
      </c>
      <c r="F59" s="209" t="e">
        <f>'21P'!N46</f>
        <v>#REF!</v>
      </c>
      <c r="G59" s="177" t="e">
        <f t="shared" si="1"/>
        <v>#REF!</v>
      </c>
      <c r="H59" s="172"/>
      <c r="I59" s="251" t="e">
        <f t="shared" si="2"/>
        <v>#REF!</v>
      </c>
      <c r="J59" s="251" t="e">
        <f t="shared" si="0"/>
        <v>#REF!</v>
      </c>
      <c r="K59" s="1" t="e">
        <f>_xlfn.IFNA(VLOOKUP(B60,#REF!,$K$4,0),0)</f>
        <v>#REF!</v>
      </c>
      <c r="L59" s="1" t="e">
        <f>_xlfn.IFNA(VLOOKUP(B60,#REF!,$K$4,0),0)</f>
        <v>#REF!</v>
      </c>
      <c r="M59" s="1" t="e">
        <f>_xlfn.IFNA(VLOOKUP(B60,#REF!,$K$4,0),0)</f>
        <v>#REF!</v>
      </c>
      <c r="N59" s="1" t="e">
        <f>_xlfn.IFNA(VLOOKUP(B60,#REF!,$K$4,0),0)</f>
        <v>#REF!</v>
      </c>
      <c r="O59" s="1" t="e">
        <f>_xlfn.IFNA(VLOOKUP(B60,#REF!,$K$4,0),0)</f>
        <v>#REF!</v>
      </c>
      <c r="P59" s="1" t="e">
        <f>_xlfn.IFNA(VLOOKUP(B60,#REF!,$K$4,0),0)</f>
        <v>#REF!</v>
      </c>
      <c r="Q59" s="1" t="e">
        <f>_xlfn.IFNA(VLOOKUP(B60,#REF!,$K$4,0),0)</f>
        <v>#REF!</v>
      </c>
      <c r="R59" s="1" t="e">
        <f>_xlfn.IFNA(VLOOKUP(B60,#REF!,$K$4,0),0)</f>
        <v>#REF!</v>
      </c>
      <c r="S59" s="1" t="e">
        <f>_xlfn.IFNA(VLOOKUP(B60,#REF!,$K$4,0),0)</f>
        <v>#REF!</v>
      </c>
      <c r="T59" s="1" t="e">
        <f>_xlfn.IFNA(VLOOKUP(B60,#REF!,$K$4,0),0)</f>
        <v>#REF!</v>
      </c>
      <c r="U59" s="1" t="e">
        <f>_xlfn.IFNA(VLOOKUP(B60,#REF!,$K$4,0),0)</f>
        <v>#REF!</v>
      </c>
      <c r="V59" s="1" t="e">
        <f>_xlfn.IFNA(VLOOKUP(B60,#REF!,$K$4,0),0)</f>
        <v>#REF!</v>
      </c>
      <c r="W59" s="1" t="e">
        <f>_xlfn.IFNA(VLOOKUP(B60,#REF!,$K$4,0),0)</f>
        <v>#REF!</v>
      </c>
      <c r="X59" s="1" t="e">
        <f>_xlfn.IFNA(VLOOKUP(B60,#REF!,$K$4,0),0)</f>
        <v>#REF!</v>
      </c>
      <c r="Y59" s="1" t="e">
        <f>_xlfn.IFNA(VLOOKUP(B60,#REF!,$K$4,0),0)</f>
        <v>#REF!</v>
      </c>
      <c r="Z59" s="1" t="e">
        <f>_xlfn.IFNA(VLOOKUP(B60,#REF!,$K$4,0),0)</f>
        <v>#REF!</v>
      </c>
      <c r="AA59" s="1" t="e">
        <f>_xlfn.IFNA(VLOOKUP(B60,#REF!,$K$4,0),0)</f>
        <v>#REF!</v>
      </c>
      <c r="AB59" s="1" t="e">
        <f>_xlfn.IFNA(VLOOKUP(B60,#REF!,$K$4,0),0)</f>
        <v>#REF!</v>
      </c>
      <c r="AC59" s="1" t="e">
        <f>_xlfn.IFNA(VLOOKUP(B60,#REF!,$K$4,0),0)</f>
        <v>#REF!</v>
      </c>
      <c r="AD59" s="1" t="e">
        <f>_xlfn.IFNA(VLOOKUP(B60,#REF!,$K$4,0),0)</f>
        <v>#REF!</v>
      </c>
      <c r="AE59" s="1" t="e">
        <f>_xlfn.IFNA(VLOOKUP(B60,#REF!,$K$4,0),0)</f>
        <v>#REF!</v>
      </c>
      <c r="AF59" s="1" t="e">
        <f>_xlfn.IFNA(VLOOKUP(B60,#REF!,$K$4,0),0)</f>
        <v>#REF!</v>
      </c>
      <c r="AG59" s="1" t="e">
        <f>_xlfn.IFNA(VLOOKUP(B60,#REF!,$K$4,0),0)</f>
        <v>#REF!</v>
      </c>
      <c r="AH59" s="1" t="e">
        <f>_xlfn.IFNA(VLOOKUP(B60,#REF!,$K$4,0),0)</f>
        <v>#REF!</v>
      </c>
      <c r="AI59" s="1" t="e">
        <f>_xlfn.IFNA(VLOOKUP(B60,#REF!,$K$4,0),0)</f>
        <v>#REF!</v>
      </c>
    </row>
    <row r="60" spans="1:35">
      <c r="A60" s="223">
        <v>40</v>
      </c>
      <c r="B60" s="174" t="e">
        <f>#REF!</f>
        <v>#REF!</v>
      </c>
      <c r="C60" s="176" t="e">
        <f>#REF!</f>
        <v>#REF!</v>
      </c>
      <c r="D60" s="181" t="e">
        <f>#REF!</f>
        <v>#REF!</v>
      </c>
      <c r="E60" s="276" t="e">
        <f>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</f>
        <v>#REF!</v>
      </c>
      <c r="F60" s="209" t="e">
        <f>'22P'!N46</f>
        <v>#REF!</v>
      </c>
      <c r="G60" s="177" t="e">
        <f t="shared" si="1"/>
        <v>#REF!</v>
      </c>
      <c r="H60" s="172"/>
      <c r="I60" s="251" t="e">
        <f t="shared" si="2"/>
        <v>#REF!</v>
      </c>
      <c r="J60" s="251" t="e">
        <f t="shared" si="0"/>
        <v>#REF!</v>
      </c>
      <c r="K60" s="1" t="e">
        <f>_xlfn.IFNA(VLOOKUP(B61,#REF!,$K$4,0),0)</f>
        <v>#REF!</v>
      </c>
      <c r="L60" s="1" t="e">
        <f>_xlfn.IFNA(VLOOKUP(B61,#REF!,$K$4,0),0)</f>
        <v>#REF!</v>
      </c>
      <c r="M60" s="1" t="e">
        <f>_xlfn.IFNA(VLOOKUP(B61,#REF!,$K$4,0),0)</f>
        <v>#REF!</v>
      </c>
      <c r="N60" s="1" t="e">
        <f>_xlfn.IFNA(VLOOKUP(B61,#REF!,$K$4,0),0)</f>
        <v>#REF!</v>
      </c>
      <c r="O60" s="1" t="e">
        <f>_xlfn.IFNA(VLOOKUP(B61,#REF!,$K$4,0),0)</f>
        <v>#REF!</v>
      </c>
      <c r="P60" s="1" t="e">
        <f>_xlfn.IFNA(VLOOKUP(B61,#REF!,$K$4,0),0)</f>
        <v>#REF!</v>
      </c>
      <c r="Q60" s="1" t="e">
        <f>_xlfn.IFNA(VLOOKUP(B61,#REF!,$K$4,0),0)</f>
        <v>#REF!</v>
      </c>
      <c r="R60" s="1" t="e">
        <f>_xlfn.IFNA(VLOOKUP(B61,#REF!,$K$4,0),0)</f>
        <v>#REF!</v>
      </c>
      <c r="S60" s="1" t="e">
        <f>_xlfn.IFNA(VLOOKUP(B61,#REF!,$K$4,0),0)</f>
        <v>#REF!</v>
      </c>
      <c r="T60" s="1" t="e">
        <f>_xlfn.IFNA(VLOOKUP(B61,#REF!,$K$4,0),0)</f>
        <v>#REF!</v>
      </c>
      <c r="U60" s="1" t="e">
        <f>_xlfn.IFNA(VLOOKUP(B61,#REF!,$K$4,0),0)</f>
        <v>#REF!</v>
      </c>
      <c r="V60" s="1" t="e">
        <f>_xlfn.IFNA(VLOOKUP(B61,#REF!,$K$4,0),0)</f>
        <v>#REF!</v>
      </c>
      <c r="W60" s="1" t="e">
        <f>_xlfn.IFNA(VLOOKUP(B61,#REF!,$K$4,0),0)</f>
        <v>#REF!</v>
      </c>
      <c r="X60" s="1" t="e">
        <f>_xlfn.IFNA(VLOOKUP(B61,#REF!,$K$4,0),0)</f>
        <v>#REF!</v>
      </c>
      <c r="Y60" s="1" t="e">
        <f>_xlfn.IFNA(VLOOKUP(B61,#REF!,$K$4,0),0)</f>
        <v>#REF!</v>
      </c>
      <c r="Z60" s="1" t="e">
        <f>_xlfn.IFNA(VLOOKUP(B61,#REF!,$K$4,0),0)</f>
        <v>#REF!</v>
      </c>
      <c r="AA60" s="1" t="e">
        <f>_xlfn.IFNA(VLOOKUP(B61,#REF!,$K$4,0),0)</f>
        <v>#REF!</v>
      </c>
      <c r="AB60" s="1" t="e">
        <f>_xlfn.IFNA(VLOOKUP(B61,#REF!,$K$4,0),0)</f>
        <v>#REF!</v>
      </c>
      <c r="AC60" s="1" t="e">
        <f>_xlfn.IFNA(VLOOKUP(B61,#REF!,$K$4,0),0)</f>
        <v>#REF!</v>
      </c>
      <c r="AD60" s="1" t="e">
        <f>_xlfn.IFNA(VLOOKUP(B61,#REF!,$K$4,0),0)</f>
        <v>#REF!</v>
      </c>
      <c r="AE60" s="1" t="e">
        <f>_xlfn.IFNA(VLOOKUP(B61,#REF!,$K$4,0),0)</f>
        <v>#REF!</v>
      </c>
      <c r="AF60" s="1" t="e">
        <f>_xlfn.IFNA(VLOOKUP(B61,#REF!,$K$4,0),0)</f>
        <v>#REF!</v>
      </c>
      <c r="AG60" s="1" t="e">
        <f>_xlfn.IFNA(VLOOKUP(B61,#REF!,$K$4,0),0)</f>
        <v>#REF!</v>
      </c>
      <c r="AH60" s="1" t="e">
        <f>_xlfn.IFNA(VLOOKUP(B61,#REF!,$K$4,0),0)</f>
        <v>#REF!</v>
      </c>
      <c r="AI60" s="1" t="e">
        <f>_xlfn.IFNA(VLOOKUP(B61,#REF!,$K$4,0),0)</f>
        <v>#REF!</v>
      </c>
    </row>
    <row r="61" spans="1:35">
      <c r="A61" s="223">
        <v>41</v>
      </c>
      <c r="B61" s="174" t="e">
        <f>#REF!</f>
        <v>#REF!</v>
      </c>
      <c r="C61" s="176" t="e">
        <f>#REF!</f>
        <v>#REF!</v>
      </c>
      <c r="D61" s="181" t="e">
        <f>#REF!</f>
        <v>#REF!</v>
      </c>
      <c r="E61" s="276" t="e">
        <f>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</f>
        <v>#REF!</v>
      </c>
      <c r="F61" s="209" t="e">
        <f>'23P'!N46</f>
        <v>#REF!</v>
      </c>
      <c r="G61" s="177" t="e">
        <f t="shared" si="1"/>
        <v>#REF!</v>
      </c>
      <c r="H61" s="172"/>
      <c r="I61" s="251" t="e">
        <f t="shared" si="2"/>
        <v>#REF!</v>
      </c>
      <c r="J61" s="251" t="e">
        <f t="shared" si="0"/>
        <v>#REF!</v>
      </c>
      <c r="K61" s="1" t="e">
        <f>_xlfn.IFNA(VLOOKUP(B62,#REF!,$K$4,0),0)</f>
        <v>#REF!</v>
      </c>
      <c r="L61" s="1" t="e">
        <f>_xlfn.IFNA(VLOOKUP(B62,#REF!,$K$4,0),0)</f>
        <v>#REF!</v>
      </c>
      <c r="M61" s="1" t="e">
        <f>_xlfn.IFNA(VLOOKUP(B62,#REF!,$K$4,0),0)</f>
        <v>#REF!</v>
      </c>
      <c r="N61" s="1" t="e">
        <f>_xlfn.IFNA(VLOOKUP(B62,#REF!,$K$4,0),0)</f>
        <v>#REF!</v>
      </c>
      <c r="O61" s="1" t="e">
        <f>_xlfn.IFNA(VLOOKUP(B62,#REF!,$K$4,0),0)</f>
        <v>#REF!</v>
      </c>
      <c r="P61" s="1" t="e">
        <f>_xlfn.IFNA(VLOOKUP(B62,#REF!,$K$4,0),0)</f>
        <v>#REF!</v>
      </c>
      <c r="Q61" s="1" t="e">
        <f>_xlfn.IFNA(VLOOKUP(B62,#REF!,$K$4,0),0)</f>
        <v>#REF!</v>
      </c>
      <c r="R61" s="1" t="e">
        <f>_xlfn.IFNA(VLOOKUP(B62,#REF!,$K$4,0),0)</f>
        <v>#REF!</v>
      </c>
      <c r="S61" s="1" t="e">
        <f>_xlfn.IFNA(VLOOKUP(B62,#REF!,$K$4,0),0)</f>
        <v>#REF!</v>
      </c>
      <c r="T61" s="1" t="e">
        <f>_xlfn.IFNA(VLOOKUP(B62,#REF!,$K$4,0),0)</f>
        <v>#REF!</v>
      </c>
      <c r="U61" s="1" t="e">
        <f>_xlfn.IFNA(VLOOKUP(B62,#REF!,$K$4,0),0)</f>
        <v>#REF!</v>
      </c>
      <c r="V61" s="1" t="e">
        <f>_xlfn.IFNA(VLOOKUP(B62,#REF!,$K$4,0),0)</f>
        <v>#REF!</v>
      </c>
      <c r="W61" s="1" t="e">
        <f>_xlfn.IFNA(VLOOKUP(B62,#REF!,$K$4,0),0)</f>
        <v>#REF!</v>
      </c>
      <c r="X61" s="1" t="e">
        <f>_xlfn.IFNA(VLOOKUP(B62,#REF!,$K$4,0),0)</f>
        <v>#REF!</v>
      </c>
      <c r="Y61" s="1" t="e">
        <f>_xlfn.IFNA(VLOOKUP(B62,#REF!,$K$4,0),0)</f>
        <v>#REF!</v>
      </c>
      <c r="Z61" s="1" t="e">
        <f>_xlfn.IFNA(VLOOKUP(B62,#REF!,$K$4,0),0)</f>
        <v>#REF!</v>
      </c>
      <c r="AA61" s="1" t="e">
        <f>_xlfn.IFNA(VLOOKUP(B62,#REF!,$K$4,0),0)</f>
        <v>#REF!</v>
      </c>
      <c r="AB61" s="1" t="e">
        <f>_xlfn.IFNA(VLOOKUP(B62,#REF!,$K$4,0),0)</f>
        <v>#REF!</v>
      </c>
      <c r="AC61" s="1" t="e">
        <f>_xlfn.IFNA(VLOOKUP(B62,#REF!,$K$4,0),0)</f>
        <v>#REF!</v>
      </c>
      <c r="AD61" s="1" t="e">
        <f>_xlfn.IFNA(VLOOKUP(B62,#REF!,$K$4,0),0)</f>
        <v>#REF!</v>
      </c>
      <c r="AE61" s="1" t="e">
        <f>_xlfn.IFNA(VLOOKUP(B62,#REF!,$K$4,0),0)</f>
        <v>#REF!</v>
      </c>
      <c r="AF61" s="1" t="e">
        <f>_xlfn.IFNA(VLOOKUP(B62,#REF!,$K$4,0),0)</f>
        <v>#REF!</v>
      </c>
      <c r="AG61" s="1" t="e">
        <f>_xlfn.IFNA(VLOOKUP(B62,#REF!,$K$4,0),0)</f>
        <v>#REF!</v>
      </c>
      <c r="AH61" s="1" t="e">
        <f>_xlfn.IFNA(VLOOKUP(B62,#REF!,$K$4,0),0)</f>
        <v>#REF!</v>
      </c>
      <c r="AI61" s="1" t="e">
        <f>_xlfn.IFNA(VLOOKUP(B62,#REF!,$K$4,0),0)</f>
        <v>#REF!</v>
      </c>
    </row>
    <row r="62" spans="1:35" s="2" customFormat="1" ht="27" customHeight="1">
      <c r="A62" s="254">
        <v>42</v>
      </c>
      <c r="B62" s="181" t="e">
        <f>#REF!</f>
        <v>#REF!</v>
      </c>
      <c r="C62" s="176" t="e">
        <f>#REF!</f>
        <v>#REF!</v>
      </c>
      <c r="D62" s="181" t="e">
        <f>#REF!</f>
        <v>#REF!</v>
      </c>
      <c r="E62" s="276" t="e">
        <f>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</f>
        <v>#REF!</v>
      </c>
      <c r="F62" s="255" t="e">
        <f>#REF!</f>
        <v>#REF!</v>
      </c>
      <c r="G62" s="256" t="e">
        <f t="shared" si="1"/>
        <v>#REF!</v>
      </c>
      <c r="H62" s="257"/>
      <c r="I62" s="251" t="e">
        <f t="shared" si="2"/>
        <v>#REF!</v>
      </c>
      <c r="J62" s="251" t="e">
        <f t="shared" si="0"/>
        <v>#REF!</v>
      </c>
      <c r="K62" s="1" t="e">
        <f>_xlfn.IFNA(VLOOKUP(B63,#REF!,$K$4,0),0)</f>
        <v>#REF!</v>
      </c>
      <c r="L62" s="1" t="e">
        <f>_xlfn.IFNA(VLOOKUP(B63,#REF!,$K$4,0),0)</f>
        <v>#REF!</v>
      </c>
      <c r="M62" s="1" t="e">
        <f>_xlfn.IFNA(VLOOKUP(B63,#REF!,$K$4,0),0)</f>
        <v>#REF!</v>
      </c>
      <c r="N62" s="1" t="e">
        <f>_xlfn.IFNA(VLOOKUP(B63,#REF!,$K$4,0),0)</f>
        <v>#REF!</v>
      </c>
      <c r="O62" s="1" t="e">
        <f>_xlfn.IFNA(VLOOKUP(B63,#REF!,$K$4,0),0)</f>
        <v>#REF!</v>
      </c>
      <c r="P62" s="1" t="e">
        <f>_xlfn.IFNA(VLOOKUP(B63,#REF!,$K$4,0),0)</f>
        <v>#REF!</v>
      </c>
      <c r="Q62" s="1" t="e">
        <f>_xlfn.IFNA(VLOOKUP(B63,#REF!,$K$4,0),0)</f>
        <v>#REF!</v>
      </c>
      <c r="R62" s="1" t="e">
        <f>_xlfn.IFNA(VLOOKUP(B63,#REF!,$K$4,0),0)</f>
        <v>#REF!</v>
      </c>
      <c r="S62" s="1" t="e">
        <f>_xlfn.IFNA(VLOOKUP(B63,#REF!,$K$4,0),0)</f>
        <v>#REF!</v>
      </c>
      <c r="T62" s="1" t="e">
        <f>_xlfn.IFNA(VLOOKUP(B63,#REF!,$K$4,0),0)</f>
        <v>#REF!</v>
      </c>
      <c r="U62" s="1" t="e">
        <f>_xlfn.IFNA(VLOOKUP(B63,#REF!,$K$4,0),0)</f>
        <v>#REF!</v>
      </c>
      <c r="V62" s="1" t="e">
        <f>_xlfn.IFNA(VLOOKUP(B63,#REF!,$K$4,0),0)</f>
        <v>#REF!</v>
      </c>
      <c r="W62" s="1" t="e">
        <f>_xlfn.IFNA(VLOOKUP(B63,#REF!,$K$4,0),0)</f>
        <v>#REF!</v>
      </c>
      <c r="X62" s="1" t="e">
        <f>_xlfn.IFNA(VLOOKUP(B63,#REF!,$K$4,0),0)</f>
        <v>#REF!</v>
      </c>
      <c r="Y62" s="1" t="e">
        <f>_xlfn.IFNA(VLOOKUP(B63,#REF!,$K$4,0),0)</f>
        <v>#REF!</v>
      </c>
      <c r="Z62" s="1" t="e">
        <f>_xlfn.IFNA(VLOOKUP(B63,#REF!,$K$4,0),0)</f>
        <v>#REF!</v>
      </c>
      <c r="AA62" s="1" t="e">
        <f>_xlfn.IFNA(VLOOKUP(B63,#REF!,$K$4,0),0)</f>
        <v>#REF!</v>
      </c>
      <c r="AB62" s="1" t="e">
        <f>_xlfn.IFNA(VLOOKUP(B63,#REF!,$K$4,0),0)</f>
        <v>#REF!</v>
      </c>
      <c r="AC62" s="1" t="e">
        <f>_xlfn.IFNA(VLOOKUP(B63,#REF!,$K$4,0),0)</f>
        <v>#REF!</v>
      </c>
      <c r="AD62" s="1" t="e">
        <f>_xlfn.IFNA(VLOOKUP(B63,#REF!,$K$4,0),0)</f>
        <v>#REF!</v>
      </c>
      <c r="AE62" s="1" t="e">
        <f>_xlfn.IFNA(VLOOKUP(B63,#REF!,$K$4,0),0)</f>
        <v>#REF!</v>
      </c>
      <c r="AF62" s="1" t="e">
        <f>_xlfn.IFNA(VLOOKUP(B63,#REF!,$K$4,0),0)</f>
        <v>#REF!</v>
      </c>
      <c r="AG62" s="1" t="e">
        <f>_xlfn.IFNA(VLOOKUP(B63,#REF!,$K$4,0),0)</f>
        <v>#REF!</v>
      </c>
      <c r="AH62" s="1" t="e">
        <f>_xlfn.IFNA(VLOOKUP(B63,#REF!,$K$4,0),0)</f>
        <v>#REF!</v>
      </c>
      <c r="AI62" s="1" t="e">
        <f>_xlfn.IFNA(VLOOKUP(B63,#REF!,$K$4,0),0)</f>
        <v>#REF!</v>
      </c>
    </row>
    <row r="63" spans="1:35" s="2" customFormat="1" ht="27" customHeight="1">
      <c r="A63" s="254">
        <v>43</v>
      </c>
      <c r="B63" s="181" t="e">
        <f>#REF!</f>
        <v>#REF!</v>
      </c>
      <c r="C63" s="176" t="e">
        <f>#REF!</f>
        <v>#REF!</v>
      </c>
      <c r="D63" s="181" t="e">
        <f>#REF!</f>
        <v>#REF!</v>
      </c>
      <c r="E63" s="276" t="e">
        <f>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</f>
        <v>#REF!</v>
      </c>
      <c r="F63" s="255" t="e">
        <f>#REF!</f>
        <v>#REF!</v>
      </c>
      <c r="G63" s="256" t="e">
        <f t="shared" si="1"/>
        <v>#REF!</v>
      </c>
      <c r="H63" s="257"/>
      <c r="I63" s="251" t="e">
        <f t="shared" si="2"/>
        <v>#REF!</v>
      </c>
      <c r="J63" s="251" t="e">
        <f t="shared" si="0"/>
        <v>#REF!</v>
      </c>
      <c r="K63" s="1" t="e">
        <f>_xlfn.IFNA(VLOOKUP(B64,#REF!,$K$4,0),0)</f>
        <v>#REF!</v>
      </c>
      <c r="L63" s="1" t="e">
        <f>_xlfn.IFNA(VLOOKUP(B64,#REF!,$K$4,0),0)</f>
        <v>#REF!</v>
      </c>
      <c r="M63" s="1" t="e">
        <f>_xlfn.IFNA(VLOOKUP(B64,#REF!,$K$4,0),0)</f>
        <v>#REF!</v>
      </c>
      <c r="N63" s="1" t="e">
        <f>_xlfn.IFNA(VLOOKUP(B64,#REF!,$K$4,0),0)</f>
        <v>#REF!</v>
      </c>
      <c r="O63" s="1" t="e">
        <f>_xlfn.IFNA(VLOOKUP(B64,#REF!,$K$4,0),0)</f>
        <v>#REF!</v>
      </c>
      <c r="P63" s="1" t="e">
        <f>_xlfn.IFNA(VLOOKUP(B64,#REF!,$K$4,0),0)</f>
        <v>#REF!</v>
      </c>
      <c r="Q63" s="1" t="e">
        <f>_xlfn.IFNA(VLOOKUP(B64,#REF!,$K$4,0),0)</f>
        <v>#REF!</v>
      </c>
      <c r="R63" s="1" t="e">
        <f>_xlfn.IFNA(VLOOKUP(B64,#REF!,$K$4,0),0)</f>
        <v>#REF!</v>
      </c>
      <c r="S63" s="1" t="e">
        <f>_xlfn.IFNA(VLOOKUP(B64,#REF!,$K$4,0),0)</f>
        <v>#REF!</v>
      </c>
      <c r="T63" s="1" t="e">
        <f>_xlfn.IFNA(VLOOKUP(B64,#REF!,$K$4,0),0)</f>
        <v>#REF!</v>
      </c>
      <c r="U63" s="1" t="e">
        <f>_xlfn.IFNA(VLOOKUP(B64,#REF!,$K$4,0),0)</f>
        <v>#REF!</v>
      </c>
      <c r="V63" s="1" t="e">
        <f>_xlfn.IFNA(VLOOKUP(B64,#REF!,$K$4,0),0)</f>
        <v>#REF!</v>
      </c>
      <c r="W63" s="1" t="e">
        <f>_xlfn.IFNA(VLOOKUP(B64,#REF!,$K$4,0),0)</f>
        <v>#REF!</v>
      </c>
      <c r="X63" s="1" t="e">
        <f>_xlfn.IFNA(VLOOKUP(B64,#REF!,$K$4,0),0)</f>
        <v>#REF!</v>
      </c>
      <c r="Y63" s="1" t="e">
        <f>_xlfn.IFNA(VLOOKUP(B64,#REF!,$K$4,0),0)</f>
        <v>#REF!</v>
      </c>
      <c r="Z63" s="1" t="e">
        <f>_xlfn.IFNA(VLOOKUP(B64,#REF!,$K$4,0),0)</f>
        <v>#REF!</v>
      </c>
      <c r="AA63" s="1" t="e">
        <f>_xlfn.IFNA(VLOOKUP(B64,#REF!,$K$4,0),0)</f>
        <v>#REF!</v>
      </c>
      <c r="AB63" s="1" t="e">
        <f>_xlfn.IFNA(VLOOKUP(B64,#REF!,$K$4,0),0)</f>
        <v>#REF!</v>
      </c>
      <c r="AC63" s="1" t="e">
        <f>_xlfn.IFNA(VLOOKUP(B64,#REF!,$K$4,0),0)</f>
        <v>#REF!</v>
      </c>
      <c r="AD63" s="1" t="e">
        <f>_xlfn.IFNA(VLOOKUP(B64,#REF!,$K$4,0),0)</f>
        <v>#REF!</v>
      </c>
      <c r="AE63" s="1" t="e">
        <f>_xlfn.IFNA(VLOOKUP(B64,#REF!,$K$4,0),0)</f>
        <v>#REF!</v>
      </c>
      <c r="AF63" s="1" t="e">
        <f>_xlfn.IFNA(VLOOKUP(B64,#REF!,$K$4,0),0)</f>
        <v>#REF!</v>
      </c>
      <c r="AG63" s="1" t="e">
        <f>_xlfn.IFNA(VLOOKUP(B64,#REF!,$K$4,0),0)</f>
        <v>#REF!</v>
      </c>
      <c r="AH63" s="1" t="e">
        <f>_xlfn.IFNA(VLOOKUP(B64,#REF!,$K$4,0),0)</f>
        <v>#REF!</v>
      </c>
      <c r="AI63" s="1" t="e">
        <f>_xlfn.IFNA(VLOOKUP(B64,#REF!,$K$4,0),0)</f>
        <v>#REF!</v>
      </c>
    </row>
    <row r="64" spans="1:35" s="2" customFormat="1" ht="27" customHeight="1">
      <c r="A64" s="254">
        <v>44</v>
      </c>
      <c r="B64" s="181" t="e">
        <f>#REF!</f>
        <v>#REF!</v>
      </c>
      <c r="C64" s="176" t="e">
        <f>#REF!</f>
        <v>#REF!</v>
      </c>
      <c r="D64" s="181" t="e">
        <f>#REF!</f>
        <v>#REF!</v>
      </c>
      <c r="E64" s="276" t="e">
        <f>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</f>
        <v>#REF!</v>
      </c>
      <c r="F64" s="255" t="e">
        <f>#REF!</f>
        <v>#REF!</v>
      </c>
      <c r="G64" s="256" t="e">
        <f t="shared" si="1"/>
        <v>#REF!</v>
      </c>
      <c r="H64" s="257"/>
      <c r="I64" s="251" t="e">
        <f t="shared" si="2"/>
        <v>#REF!</v>
      </c>
      <c r="J64" s="251" t="e">
        <f t="shared" si="0"/>
        <v>#REF!</v>
      </c>
      <c r="K64" s="1" t="e">
        <f>_xlfn.IFNA(VLOOKUP(B65,#REF!,$K$4,0),0)</f>
        <v>#REF!</v>
      </c>
      <c r="L64" s="1" t="e">
        <f>_xlfn.IFNA(VLOOKUP(B65,#REF!,$K$4,0),0)</f>
        <v>#REF!</v>
      </c>
      <c r="M64" s="1" t="e">
        <f>_xlfn.IFNA(VLOOKUP(B65,#REF!,$K$4,0),0)</f>
        <v>#REF!</v>
      </c>
      <c r="N64" s="1" t="e">
        <f>_xlfn.IFNA(VLOOKUP(B65,#REF!,$K$4,0),0)</f>
        <v>#REF!</v>
      </c>
      <c r="O64" s="1" t="e">
        <f>_xlfn.IFNA(VLOOKUP(B65,#REF!,$K$4,0),0)</f>
        <v>#REF!</v>
      </c>
      <c r="P64" s="1" t="e">
        <f>_xlfn.IFNA(VLOOKUP(B65,#REF!,$K$4,0),0)</f>
        <v>#REF!</v>
      </c>
      <c r="Q64" s="1" t="e">
        <f>_xlfn.IFNA(VLOOKUP(B65,#REF!,$K$4,0),0)</f>
        <v>#REF!</v>
      </c>
      <c r="R64" s="1" t="e">
        <f>_xlfn.IFNA(VLOOKUP(B65,#REF!,$K$4,0),0)</f>
        <v>#REF!</v>
      </c>
      <c r="S64" s="1" t="e">
        <f>_xlfn.IFNA(VLOOKUP(B65,#REF!,$K$4,0),0)</f>
        <v>#REF!</v>
      </c>
      <c r="T64" s="1" t="e">
        <f>_xlfn.IFNA(VLOOKUP(B65,#REF!,$K$4,0),0)</f>
        <v>#REF!</v>
      </c>
      <c r="U64" s="1" t="e">
        <f>_xlfn.IFNA(VLOOKUP(B65,#REF!,$K$4,0),0)</f>
        <v>#REF!</v>
      </c>
      <c r="V64" s="1" t="e">
        <f>_xlfn.IFNA(VLOOKUP(B65,#REF!,$K$4,0),0)</f>
        <v>#REF!</v>
      </c>
      <c r="W64" s="1" t="e">
        <f>_xlfn.IFNA(VLOOKUP(B65,#REF!,$K$4,0),0)</f>
        <v>#REF!</v>
      </c>
      <c r="X64" s="1" t="e">
        <f>_xlfn.IFNA(VLOOKUP(B65,#REF!,$K$4,0),0)</f>
        <v>#REF!</v>
      </c>
      <c r="Y64" s="1" t="e">
        <f>_xlfn.IFNA(VLOOKUP(B65,#REF!,$K$4,0),0)</f>
        <v>#REF!</v>
      </c>
      <c r="Z64" s="1" t="e">
        <f>_xlfn.IFNA(VLOOKUP(B65,#REF!,$K$4,0),0)</f>
        <v>#REF!</v>
      </c>
      <c r="AA64" s="1" t="e">
        <f>_xlfn.IFNA(VLOOKUP(B65,#REF!,$K$4,0),0)</f>
        <v>#REF!</v>
      </c>
      <c r="AB64" s="1" t="e">
        <f>_xlfn.IFNA(VLOOKUP(B65,#REF!,$K$4,0),0)</f>
        <v>#REF!</v>
      </c>
      <c r="AC64" s="1" t="e">
        <f>_xlfn.IFNA(VLOOKUP(B65,#REF!,$K$4,0),0)</f>
        <v>#REF!</v>
      </c>
      <c r="AD64" s="1" t="e">
        <f>_xlfn.IFNA(VLOOKUP(B65,#REF!,$K$4,0),0)</f>
        <v>#REF!</v>
      </c>
      <c r="AE64" s="1" t="e">
        <f>_xlfn.IFNA(VLOOKUP(B65,#REF!,$K$4,0),0)</f>
        <v>#REF!</v>
      </c>
      <c r="AF64" s="1" t="e">
        <f>_xlfn.IFNA(VLOOKUP(B65,#REF!,$K$4,0),0)</f>
        <v>#REF!</v>
      </c>
      <c r="AG64" s="1" t="e">
        <f>_xlfn.IFNA(VLOOKUP(B65,#REF!,$K$4,0),0)</f>
        <v>#REF!</v>
      </c>
      <c r="AH64" s="1" t="e">
        <f>_xlfn.IFNA(VLOOKUP(B65,#REF!,$K$4,0),0)</f>
        <v>#REF!</v>
      </c>
      <c r="AI64" s="1" t="e">
        <f>_xlfn.IFNA(VLOOKUP(B65,#REF!,$K$4,0),0)</f>
        <v>#REF!</v>
      </c>
    </row>
    <row r="65" spans="1:35" s="2" customFormat="1" ht="27" customHeight="1">
      <c r="A65" s="254">
        <v>45</v>
      </c>
      <c r="B65" s="181" t="e">
        <f>#REF!</f>
        <v>#REF!</v>
      </c>
      <c r="C65" s="176" t="e">
        <f>#REF!</f>
        <v>#REF!</v>
      </c>
      <c r="D65" s="181" t="e">
        <f>#REF!</f>
        <v>#REF!</v>
      </c>
      <c r="E65" s="276" t="e">
        <f>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</f>
        <v>#REF!</v>
      </c>
      <c r="F65" s="255" t="e">
        <f>'27P'!N47</f>
        <v>#REF!</v>
      </c>
      <c r="G65" s="256" t="e">
        <f t="shared" si="1"/>
        <v>#REF!</v>
      </c>
      <c r="H65" s="257"/>
      <c r="I65" s="251" t="e">
        <f t="shared" si="2"/>
        <v>#REF!</v>
      </c>
      <c r="J65" s="251" t="e">
        <f t="shared" si="0"/>
        <v>#REF!</v>
      </c>
      <c r="K65" s="1" t="e">
        <f>_xlfn.IFNA(VLOOKUP(B66,#REF!,$K$4,0),0)</f>
        <v>#REF!</v>
      </c>
      <c r="L65" s="1" t="e">
        <f>_xlfn.IFNA(VLOOKUP(B66,#REF!,$K$4,0),0)</f>
        <v>#REF!</v>
      </c>
      <c r="M65" s="1" t="e">
        <f>_xlfn.IFNA(VLOOKUP(B66,#REF!,$K$4,0),0)</f>
        <v>#REF!</v>
      </c>
      <c r="N65" s="1" t="e">
        <f>_xlfn.IFNA(VLOOKUP(B66,#REF!,$K$4,0),0)</f>
        <v>#REF!</v>
      </c>
      <c r="O65" s="1" t="e">
        <f>_xlfn.IFNA(VLOOKUP(B66,#REF!,$K$4,0),0)</f>
        <v>#REF!</v>
      </c>
      <c r="P65" s="1" t="e">
        <f>_xlfn.IFNA(VLOOKUP(B66,#REF!,$K$4,0),0)</f>
        <v>#REF!</v>
      </c>
      <c r="Q65" s="1" t="e">
        <f>_xlfn.IFNA(VLOOKUP(B66,#REF!,$K$4,0),0)</f>
        <v>#REF!</v>
      </c>
      <c r="R65" s="1" t="e">
        <f>_xlfn.IFNA(VLOOKUP(B66,#REF!,$K$4,0),0)</f>
        <v>#REF!</v>
      </c>
      <c r="S65" s="1" t="e">
        <f>_xlfn.IFNA(VLOOKUP(B66,#REF!,$K$4,0),0)</f>
        <v>#REF!</v>
      </c>
      <c r="T65" s="1" t="e">
        <f>_xlfn.IFNA(VLOOKUP(B66,#REF!,$K$4,0),0)</f>
        <v>#REF!</v>
      </c>
      <c r="U65" s="1" t="e">
        <f>_xlfn.IFNA(VLOOKUP(B66,#REF!,$K$4,0),0)</f>
        <v>#REF!</v>
      </c>
      <c r="V65" s="1" t="e">
        <f>_xlfn.IFNA(VLOOKUP(B66,#REF!,$K$4,0),0)</f>
        <v>#REF!</v>
      </c>
      <c r="W65" s="1" t="e">
        <f>_xlfn.IFNA(VLOOKUP(B66,#REF!,$K$4,0),0)</f>
        <v>#REF!</v>
      </c>
      <c r="X65" s="1" t="e">
        <f>_xlfn.IFNA(VLOOKUP(B66,#REF!,$K$4,0),0)</f>
        <v>#REF!</v>
      </c>
      <c r="Y65" s="1" t="e">
        <f>_xlfn.IFNA(VLOOKUP(B66,#REF!,$K$4,0),0)</f>
        <v>#REF!</v>
      </c>
      <c r="Z65" s="1" t="e">
        <f>_xlfn.IFNA(VLOOKUP(B66,#REF!,$K$4,0),0)</f>
        <v>#REF!</v>
      </c>
      <c r="AA65" s="1" t="e">
        <f>_xlfn.IFNA(VLOOKUP(B66,#REF!,$K$4,0),0)</f>
        <v>#REF!</v>
      </c>
      <c r="AB65" s="1" t="e">
        <f>_xlfn.IFNA(VLOOKUP(B66,#REF!,$K$4,0),0)</f>
        <v>#REF!</v>
      </c>
      <c r="AC65" s="1" t="e">
        <f>_xlfn.IFNA(VLOOKUP(B66,#REF!,$K$4,0),0)</f>
        <v>#REF!</v>
      </c>
      <c r="AD65" s="1" t="e">
        <f>_xlfn.IFNA(VLOOKUP(B66,#REF!,$K$4,0),0)</f>
        <v>#REF!</v>
      </c>
      <c r="AE65" s="1" t="e">
        <f>_xlfn.IFNA(VLOOKUP(B66,#REF!,$K$4,0),0)</f>
        <v>#REF!</v>
      </c>
      <c r="AF65" s="1" t="e">
        <f>_xlfn.IFNA(VLOOKUP(B66,#REF!,$K$4,0),0)</f>
        <v>#REF!</v>
      </c>
      <c r="AG65" s="1" t="e">
        <f>_xlfn.IFNA(VLOOKUP(B66,#REF!,$K$4,0),0)</f>
        <v>#REF!</v>
      </c>
      <c r="AH65" s="1" t="e">
        <f>_xlfn.IFNA(VLOOKUP(B66,#REF!,$K$4,0),0)</f>
        <v>#REF!</v>
      </c>
      <c r="AI65" s="1" t="e">
        <f>_xlfn.IFNA(VLOOKUP(B66,#REF!,$K$4,0),0)</f>
        <v>#REF!</v>
      </c>
    </row>
    <row r="66" spans="1:35" s="2" customFormat="1" ht="27" customHeight="1">
      <c r="A66" s="254">
        <v>46</v>
      </c>
      <c r="B66" s="181" t="e">
        <f>#REF!</f>
        <v>#REF!</v>
      </c>
      <c r="C66" s="176" t="e">
        <f>#REF!</f>
        <v>#REF!</v>
      </c>
      <c r="D66" s="181" t="e">
        <f>#REF!</f>
        <v>#REF!</v>
      </c>
      <c r="E66" s="276" t="e">
        <f>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</f>
        <v>#REF!</v>
      </c>
      <c r="F66" s="255" t="e">
        <f>#REF!</f>
        <v>#REF!</v>
      </c>
      <c r="G66" s="256" t="e">
        <f t="shared" si="1"/>
        <v>#REF!</v>
      </c>
      <c r="H66" s="257"/>
      <c r="I66" s="251" t="e">
        <f t="shared" si="2"/>
        <v>#REF!</v>
      </c>
      <c r="J66" s="251" t="e">
        <f t="shared" si="0"/>
        <v>#REF!</v>
      </c>
      <c r="K66" s="1" t="e">
        <f>_xlfn.IFNA(VLOOKUP(B67,#REF!,$K$4,0),0)</f>
        <v>#REF!</v>
      </c>
      <c r="L66" s="1" t="e">
        <f>_xlfn.IFNA(VLOOKUP(B67,#REF!,$K$4,0),0)</f>
        <v>#REF!</v>
      </c>
      <c r="M66" s="1" t="e">
        <f>_xlfn.IFNA(VLOOKUP(B67,#REF!,$K$4,0),0)</f>
        <v>#REF!</v>
      </c>
      <c r="N66" s="1" t="e">
        <f>_xlfn.IFNA(VLOOKUP(B67,#REF!,$K$4,0),0)</f>
        <v>#REF!</v>
      </c>
      <c r="O66" s="1" t="e">
        <f>_xlfn.IFNA(VLOOKUP(B67,#REF!,$K$4,0),0)</f>
        <v>#REF!</v>
      </c>
      <c r="P66" s="1" t="e">
        <f>_xlfn.IFNA(VLOOKUP(B67,#REF!,$K$4,0),0)</f>
        <v>#REF!</v>
      </c>
      <c r="Q66" s="1" t="e">
        <f>_xlfn.IFNA(VLOOKUP(B67,#REF!,$K$4,0),0)</f>
        <v>#REF!</v>
      </c>
      <c r="R66" s="1" t="e">
        <f>_xlfn.IFNA(VLOOKUP(B67,#REF!,$K$4,0),0)</f>
        <v>#REF!</v>
      </c>
      <c r="S66" s="1" t="e">
        <f>_xlfn.IFNA(VLOOKUP(B67,#REF!,$K$4,0),0)</f>
        <v>#REF!</v>
      </c>
      <c r="T66" s="1" t="e">
        <f>_xlfn.IFNA(VLOOKUP(B67,#REF!,$K$4,0),0)</f>
        <v>#REF!</v>
      </c>
      <c r="U66" s="1" t="e">
        <f>_xlfn.IFNA(VLOOKUP(B67,#REF!,$K$4,0),0)</f>
        <v>#REF!</v>
      </c>
      <c r="V66" s="1" t="e">
        <f>_xlfn.IFNA(VLOOKUP(B67,#REF!,$K$4,0),0)</f>
        <v>#REF!</v>
      </c>
      <c r="W66" s="1" t="e">
        <f>_xlfn.IFNA(VLOOKUP(B67,#REF!,$K$4,0),0)</f>
        <v>#REF!</v>
      </c>
      <c r="X66" s="1" t="e">
        <f>_xlfn.IFNA(VLOOKUP(B67,#REF!,$K$4,0),0)</f>
        <v>#REF!</v>
      </c>
      <c r="Y66" s="1" t="e">
        <f>_xlfn.IFNA(VLOOKUP(B67,#REF!,$K$4,0),0)</f>
        <v>#REF!</v>
      </c>
      <c r="Z66" s="1" t="e">
        <f>_xlfn.IFNA(VLOOKUP(B67,#REF!,$K$4,0),0)</f>
        <v>#REF!</v>
      </c>
      <c r="AA66" s="1" t="e">
        <f>_xlfn.IFNA(VLOOKUP(B67,#REF!,$K$4,0),0)</f>
        <v>#REF!</v>
      </c>
      <c r="AB66" s="1" t="e">
        <f>_xlfn.IFNA(VLOOKUP(B67,#REF!,$K$4,0),0)</f>
        <v>#REF!</v>
      </c>
      <c r="AC66" s="1" t="e">
        <f>_xlfn.IFNA(VLOOKUP(B67,#REF!,$K$4,0),0)</f>
        <v>#REF!</v>
      </c>
      <c r="AD66" s="1" t="e">
        <f>_xlfn.IFNA(VLOOKUP(B67,#REF!,$K$4,0),0)</f>
        <v>#REF!</v>
      </c>
      <c r="AE66" s="1" t="e">
        <f>_xlfn.IFNA(VLOOKUP(B67,#REF!,$K$4,0),0)</f>
        <v>#REF!</v>
      </c>
      <c r="AF66" s="1" t="e">
        <f>_xlfn.IFNA(VLOOKUP(B67,#REF!,$K$4,0),0)</f>
        <v>#REF!</v>
      </c>
      <c r="AG66" s="1" t="e">
        <f>_xlfn.IFNA(VLOOKUP(B67,#REF!,$K$4,0),0)</f>
        <v>#REF!</v>
      </c>
      <c r="AH66" s="1" t="e">
        <f>_xlfn.IFNA(VLOOKUP(B67,#REF!,$K$4,0),0)</f>
        <v>#REF!</v>
      </c>
      <c r="AI66" s="1" t="e">
        <f>_xlfn.IFNA(VLOOKUP(B67,#REF!,$K$4,0),0)</f>
        <v>#REF!</v>
      </c>
    </row>
    <row r="67" spans="1:35" s="2" customFormat="1" ht="27" customHeight="1">
      <c r="A67" s="254">
        <v>47</v>
      </c>
      <c r="B67" s="181" t="e">
        <f>#REF!</f>
        <v>#REF!</v>
      </c>
      <c r="C67" s="176" t="e">
        <f>#REF!</f>
        <v>#REF!</v>
      </c>
      <c r="D67" s="181" t="e">
        <f>#REF!</f>
        <v>#REF!</v>
      </c>
      <c r="E67" s="276" t="e">
        <f>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</f>
        <v>#REF!</v>
      </c>
      <c r="F67" s="255" t="e">
        <f>'29P'!N47</f>
        <v>#REF!</v>
      </c>
      <c r="G67" s="256" t="e">
        <f t="shared" si="1"/>
        <v>#REF!</v>
      </c>
      <c r="H67" s="257"/>
      <c r="I67" s="251" t="e">
        <f t="shared" si="2"/>
        <v>#REF!</v>
      </c>
      <c r="J67" s="251" t="e">
        <f t="shared" si="0"/>
        <v>#REF!</v>
      </c>
      <c r="K67" s="1" t="e">
        <f>_xlfn.IFNA(VLOOKUP(B68,#REF!,$K$4,0),0)</f>
        <v>#REF!</v>
      </c>
      <c r="L67" s="1" t="e">
        <f>_xlfn.IFNA(VLOOKUP(B68,#REF!,$K$4,0),0)</f>
        <v>#REF!</v>
      </c>
      <c r="M67" s="1" t="e">
        <f>_xlfn.IFNA(VLOOKUP(B68,#REF!,$K$4,0),0)</f>
        <v>#REF!</v>
      </c>
      <c r="N67" s="1" t="e">
        <f>_xlfn.IFNA(VLOOKUP(B68,#REF!,$K$4,0),0)</f>
        <v>#REF!</v>
      </c>
      <c r="O67" s="1" t="e">
        <f>_xlfn.IFNA(VLOOKUP(B68,#REF!,$K$4,0),0)</f>
        <v>#REF!</v>
      </c>
      <c r="P67" s="1" t="e">
        <f>_xlfn.IFNA(VLOOKUP(B68,#REF!,$K$4,0),0)</f>
        <v>#REF!</v>
      </c>
      <c r="Q67" s="1" t="e">
        <f>_xlfn.IFNA(VLOOKUP(B68,#REF!,$K$4,0),0)</f>
        <v>#REF!</v>
      </c>
      <c r="R67" s="1" t="e">
        <f>_xlfn.IFNA(VLOOKUP(B68,#REF!,$K$4,0),0)</f>
        <v>#REF!</v>
      </c>
      <c r="S67" s="1" t="e">
        <f>_xlfn.IFNA(VLOOKUP(B68,#REF!,$K$4,0),0)</f>
        <v>#REF!</v>
      </c>
      <c r="T67" s="1" t="e">
        <f>_xlfn.IFNA(VLOOKUP(B68,#REF!,$K$4,0),0)</f>
        <v>#REF!</v>
      </c>
      <c r="U67" s="1" t="e">
        <f>_xlfn.IFNA(VLOOKUP(B68,#REF!,$K$4,0),0)</f>
        <v>#REF!</v>
      </c>
      <c r="V67" s="1" t="e">
        <f>_xlfn.IFNA(VLOOKUP(B68,#REF!,$K$4,0),0)</f>
        <v>#REF!</v>
      </c>
      <c r="W67" s="1" t="e">
        <f>_xlfn.IFNA(VLOOKUP(B68,#REF!,$K$4,0),0)</f>
        <v>#REF!</v>
      </c>
      <c r="X67" s="1" t="e">
        <f>_xlfn.IFNA(VLOOKUP(B68,#REF!,$K$4,0),0)</f>
        <v>#REF!</v>
      </c>
      <c r="Y67" s="1" t="e">
        <f>_xlfn.IFNA(VLOOKUP(B68,#REF!,$K$4,0),0)</f>
        <v>#REF!</v>
      </c>
      <c r="Z67" s="1" t="e">
        <f>_xlfn.IFNA(VLOOKUP(B68,#REF!,$K$4,0),0)</f>
        <v>#REF!</v>
      </c>
      <c r="AA67" s="1" t="e">
        <f>_xlfn.IFNA(VLOOKUP(B68,#REF!,$K$4,0),0)</f>
        <v>#REF!</v>
      </c>
      <c r="AB67" s="1" t="e">
        <f>_xlfn.IFNA(VLOOKUP(B68,#REF!,$K$4,0),0)</f>
        <v>#REF!</v>
      </c>
      <c r="AC67" s="1" t="e">
        <f>_xlfn.IFNA(VLOOKUP(B68,#REF!,$K$4,0),0)</f>
        <v>#REF!</v>
      </c>
      <c r="AD67" s="1" t="e">
        <f>_xlfn.IFNA(VLOOKUP(B68,#REF!,$K$4,0),0)</f>
        <v>#REF!</v>
      </c>
      <c r="AE67" s="1" t="e">
        <f>_xlfn.IFNA(VLOOKUP(B68,#REF!,$K$4,0),0)</f>
        <v>#REF!</v>
      </c>
      <c r="AF67" s="1" t="e">
        <f>_xlfn.IFNA(VLOOKUP(B68,#REF!,$K$4,0),0)</f>
        <v>#REF!</v>
      </c>
      <c r="AG67" s="1" t="e">
        <f>_xlfn.IFNA(VLOOKUP(B68,#REF!,$K$4,0),0)</f>
        <v>#REF!</v>
      </c>
      <c r="AH67" s="1" t="e">
        <f>_xlfn.IFNA(VLOOKUP(B68,#REF!,$K$4,0),0)</f>
        <v>#REF!</v>
      </c>
      <c r="AI67" s="1" t="e">
        <f>_xlfn.IFNA(VLOOKUP(B68,#REF!,$K$4,0),0)</f>
        <v>#REF!</v>
      </c>
    </row>
    <row r="68" spans="1:35" s="2" customFormat="1" ht="27" customHeight="1">
      <c r="A68" s="254">
        <v>48</v>
      </c>
      <c r="B68" s="181" t="e">
        <f>#REF!</f>
        <v>#REF!</v>
      </c>
      <c r="C68" s="176" t="e">
        <f>#REF!</f>
        <v>#REF!</v>
      </c>
      <c r="D68" s="181" t="e">
        <f>#REF!</f>
        <v>#REF!</v>
      </c>
      <c r="E68" s="276" t="e">
        <f>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</f>
        <v>#REF!</v>
      </c>
      <c r="F68" s="255" t="e">
        <f>'30P'!N47</f>
        <v>#REF!</v>
      </c>
      <c r="G68" s="256" t="e">
        <f t="shared" si="1"/>
        <v>#REF!</v>
      </c>
      <c r="H68" s="257"/>
      <c r="I68" s="251" t="e">
        <f t="shared" si="2"/>
        <v>#REF!</v>
      </c>
      <c r="J68" s="251" t="e">
        <f t="shared" si="0"/>
        <v>#REF!</v>
      </c>
      <c r="K68" s="1" t="e">
        <f>_xlfn.IFNA(VLOOKUP(B69,#REF!,$K$4,0),0)</f>
        <v>#REF!</v>
      </c>
      <c r="L68" s="1" t="e">
        <f>_xlfn.IFNA(VLOOKUP(B69,#REF!,$K$4,0),0)</f>
        <v>#REF!</v>
      </c>
      <c r="M68" s="1" t="e">
        <f>_xlfn.IFNA(VLOOKUP(B69,#REF!,$K$4,0),0)</f>
        <v>#REF!</v>
      </c>
      <c r="N68" s="1" t="e">
        <f>_xlfn.IFNA(VLOOKUP(B69,#REF!,$K$4,0),0)</f>
        <v>#REF!</v>
      </c>
      <c r="O68" s="1" t="e">
        <f>_xlfn.IFNA(VLOOKUP(B69,#REF!,$K$4,0),0)</f>
        <v>#REF!</v>
      </c>
      <c r="P68" s="1" t="e">
        <f>_xlfn.IFNA(VLOOKUP(B69,#REF!,$K$4,0),0)</f>
        <v>#REF!</v>
      </c>
      <c r="Q68" s="1" t="e">
        <f>_xlfn.IFNA(VLOOKUP(B69,#REF!,$K$4,0),0)</f>
        <v>#REF!</v>
      </c>
      <c r="R68" s="1" t="e">
        <f>_xlfn.IFNA(VLOOKUP(B69,#REF!,$K$4,0),0)</f>
        <v>#REF!</v>
      </c>
      <c r="S68" s="1" t="e">
        <f>_xlfn.IFNA(VLOOKUP(B69,#REF!,$K$4,0),0)</f>
        <v>#REF!</v>
      </c>
      <c r="T68" s="1" t="e">
        <f>_xlfn.IFNA(VLOOKUP(B69,#REF!,$K$4,0),0)</f>
        <v>#REF!</v>
      </c>
      <c r="U68" s="1" t="e">
        <f>_xlfn.IFNA(VLOOKUP(B69,#REF!,$K$4,0),0)</f>
        <v>#REF!</v>
      </c>
      <c r="V68" s="1" t="e">
        <f>_xlfn.IFNA(VLOOKUP(B69,#REF!,$K$4,0),0)</f>
        <v>#REF!</v>
      </c>
      <c r="W68" s="1" t="e">
        <f>_xlfn.IFNA(VLOOKUP(B69,#REF!,$K$4,0),0)</f>
        <v>#REF!</v>
      </c>
      <c r="X68" s="1" t="e">
        <f>_xlfn.IFNA(VLOOKUP(B69,#REF!,$K$4,0),0)</f>
        <v>#REF!</v>
      </c>
      <c r="Y68" s="1" t="e">
        <f>_xlfn.IFNA(VLOOKUP(B69,#REF!,$K$4,0),0)</f>
        <v>#REF!</v>
      </c>
      <c r="Z68" s="1" t="e">
        <f>_xlfn.IFNA(VLOOKUP(B69,#REF!,$K$4,0),0)</f>
        <v>#REF!</v>
      </c>
      <c r="AA68" s="1" t="e">
        <f>_xlfn.IFNA(VLOOKUP(B69,#REF!,$K$4,0),0)</f>
        <v>#REF!</v>
      </c>
      <c r="AB68" s="1" t="e">
        <f>_xlfn.IFNA(VLOOKUP(B69,#REF!,$K$4,0),0)</f>
        <v>#REF!</v>
      </c>
      <c r="AC68" s="1" t="e">
        <f>_xlfn.IFNA(VLOOKUP(B69,#REF!,$K$4,0),0)</f>
        <v>#REF!</v>
      </c>
      <c r="AD68" s="1" t="e">
        <f>_xlfn.IFNA(VLOOKUP(B69,#REF!,$K$4,0),0)</f>
        <v>#REF!</v>
      </c>
      <c r="AE68" s="1" t="e">
        <f>_xlfn.IFNA(VLOOKUP(B69,#REF!,$K$4,0),0)</f>
        <v>#REF!</v>
      </c>
      <c r="AF68" s="1" t="e">
        <f>_xlfn.IFNA(VLOOKUP(B69,#REF!,$K$4,0),0)</f>
        <v>#REF!</v>
      </c>
      <c r="AG68" s="1" t="e">
        <f>_xlfn.IFNA(VLOOKUP(B69,#REF!,$K$4,0),0)</f>
        <v>#REF!</v>
      </c>
      <c r="AH68" s="1" t="e">
        <f>_xlfn.IFNA(VLOOKUP(B69,#REF!,$K$4,0),0)</f>
        <v>#REF!</v>
      </c>
      <c r="AI68" s="1" t="e">
        <f>_xlfn.IFNA(VLOOKUP(B69,#REF!,$K$4,0),0)</f>
        <v>#REF!</v>
      </c>
    </row>
    <row r="69" spans="1:35" s="2" customFormat="1" ht="27" customHeight="1">
      <c r="A69" s="254">
        <v>49</v>
      </c>
      <c r="B69" s="181" t="e">
        <f>#REF!</f>
        <v>#REF!</v>
      </c>
      <c r="C69" s="176" t="e">
        <f>#REF!</f>
        <v>#REF!</v>
      </c>
      <c r="D69" s="181" t="e">
        <f>#REF!</f>
        <v>#REF!</v>
      </c>
      <c r="E69" s="276" t="e">
        <f>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</f>
        <v>#REF!</v>
      </c>
      <c r="F69" s="255" t="e">
        <f>'31P'!N47</f>
        <v>#REF!</v>
      </c>
      <c r="G69" s="256" t="e">
        <f t="shared" si="1"/>
        <v>#REF!</v>
      </c>
      <c r="H69" s="257"/>
      <c r="I69" s="251" t="e">
        <f t="shared" si="2"/>
        <v>#REF!</v>
      </c>
      <c r="J69" s="251" t="e">
        <f t="shared" si="0"/>
        <v>#REF!</v>
      </c>
      <c r="K69" s="1" t="e">
        <f>_xlfn.IFNA(VLOOKUP(B70,#REF!,$K$4,0),0)</f>
        <v>#REF!</v>
      </c>
      <c r="L69" s="1" t="e">
        <f>_xlfn.IFNA(VLOOKUP(B70,#REF!,$K$4,0),0)</f>
        <v>#REF!</v>
      </c>
      <c r="M69" s="1" t="e">
        <f>_xlfn.IFNA(VLOOKUP(B70,#REF!,$K$4,0),0)</f>
        <v>#REF!</v>
      </c>
      <c r="N69" s="1" t="e">
        <f>_xlfn.IFNA(VLOOKUP(B70,#REF!,$K$4,0),0)</f>
        <v>#REF!</v>
      </c>
      <c r="O69" s="1" t="e">
        <f>_xlfn.IFNA(VLOOKUP(B70,#REF!,$K$4,0),0)</f>
        <v>#REF!</v>
      </c>
      <c r="P69" s="1" t="e">
        <f>_xlfn.IFNA(VLOOKUP(B70,#REF!,$K$4,0),0)</f>
        <v>#REF!</v>
      </c>
      <c r="Q69" s="1" t="e">
        <f>_xlfn.IFNA(VLOOKUP(B70,#REF!,$K$4,0),0)</f>
        <v>#REF!</v>
      </c>
      <c r="R69" s="1" t="e">
        <f>_xlfn.IFNA(VLOOKUP(B70,#REF!,$K$4,0),0)</f>
        <v>#REF!</v>
      </c>
      <c r="S69" s="1" t="e">
        <f>_xlfn.IFNA(VLOOKUP(B70,#REF!,$K$4,0),0)</f>
        <v>#REF!</v>
      </c>
      <c r="T69" s="1" t="e">
        <f>_xlfn.IFNA(VLOOKUP(B70,#REF!,$K$4,0),0)</f>
        <v>#REF!</v>
      </c>
      <c r="U69" s="1" t="e">
        <f>_xlfn.IFNA(VLOOKUP(B70,#REF!,$K$4,0),0)</f>
        <v>#REF!</v>
      </c>
      <c r="V69" s="1" t="e">
        <f>_xlfn.IFNA(VLOOKUP(B70,#REF!,$K$4,0),0)</f>
        <v>#REF!</v>
      </c>
      <c r="W69" s="1" t="e">
        <f>_xlfn.IFNA(VLOOKUP(B70,#REF!,$K$4,0),0)</f>
        <v>#REF!</v>
      </c>
      <c r="X69" s="1" t="e">
        <f>_xlfn.IFNA(VLOOKUP(B70,#REF!,$K$4,0),0)</f>
        <v>#REF!</v>
      </c>
      <c r="Y69" s="1" t="e">
        <f>_xlfn.IFNA(VLOOKUP(B70,#REF!,$K$4,0),0)</f>
        <v>#REF!</v>
      </c>
      <c r="Z69" s="1" t="e">
        <f>_xlfn.IFNA(VLOOKUP(B70,#REF!,$K$4,0),0)</f>
        <v>#REF!</v>
      </c>
      <c r="AA69" s="1" t="e">
        <f>_xlfn.IFNA(VLOOKUP(B70,#REF!,$K$4,0),0)</f>
        <v>#REF!</v>
      </c>
      <c r="AB69" s="1" t="e">
        <f>_xlfn.IFNA(VLOOKUP(B70,#REF!,$K$4,0),0)</f>
        <v>#REF!</v>
      </c>
      <c r="AC69" s="1" t="e">
        <f>_xlfn.IFNA(VLOOKUP(B70,#REF!,$K$4,0),0)</f>
        <v>#REF!</v>
      </c>
      <c r="AD69" s="1" t="e">
        <f>_xlfn.IFNA(VLOOKUP(B70,#REF!,$K$4,0),0)</f>
        <v>#REF!</v>
      </c>
      <c r="AE69" s="1" t="e">
        <f>_xlfn.IFNA(VLOOKUP(B70,#REF!,$K$4,0),0)</f>
        <v>#REF!</v>
      </c>
      <c r="AF69" s="1" t="e">
        <f>_xlfn.IFNA(VLOOKUP(B70,#REF!,$K$4,0),0)</f>
        <v>#REF!</v>
      </c>
      <c r="AG69" s="1" t="e">
        <f>_xlfn.IFNA(VLOOKUP(B70,#REF!,$K$4,0),0)</f>
        <v>#REF!</v>
      </c>
      <c r="AH69" s="1" t="e">
        <f>_xlfn.IFNA(VLOOKUP(B70,#REF!,$K$4,0),0)</f>
        <v>#REF!</v>
      </c>
      <c r="AI69" s="1" t="e">
        <f>_xlfn.IFNA(VLOOKUP(B70,#REF!,$K$4,0),0)</f>
        <v>#REF!</v>
      </c>
    </row>
    <row r="70" spans="1:35">
      <c r="A70" s="237"/>
      <c r="B70" s="174" t="s">
        <v>311</v>
      </c>
      <c r="C70" s="238" t="s">
        <v>245</v>
      </c>
      <c r="D70" s="181" t="e">
        <f>#REF!</f>
        <v>#REF!</v>
      </c>
      <c r="E70" s="276"/>
      <c r="F70" s="236"/>
      <c r="G70" s="183" t="e">
        <f>SUM(G51:G69)</f>
        <v>#REF!</v>
      </c>
      <c r="H70" s="172"/>
      <c r="I70" s="251" t="e">
        <f t="shared" si="2"/>
        <v>#REF!</v>
      </c>
      <c r="J70" s="251" t="e">
        <f t="shared" si="0"/>
        <v>#REF!</v>
      </c>
      <c r="K70" s="1" t="e">
        <f>_xlfn.IFNA(VLOOKUP(B71,#REF!,$K$4,0),0)</f>
        <v>#REF!</v>
      </c>
      <c r="L70" s="1" t="e">
        <f>_xlfn.IFNA(VLOOKUP(B71,#REF!,$K$4,0),0)</f>
        <v>#REF!</v>
      </c>
      <c r="M70" s="1" t="e">
        <f>_xlfn.IFNA(VLOOKUP(B71,#REF!,$K$4,0),0)</f>
        <v>#REF!</v>
      </c>
      <c r="N70" s="1" t="e">
        <f>_xlfn.IFNA(VLOOKUP(B71,#REF!,$K$4,0),0)</f>
        <v>#REF!</v>
      </c>
      <c r="O70" s="1" t="e">
        <f>_xlfn.IFNA(VLOOKUP(B71,#REF!,$K$4,0),0)</f>
        <v>#REF!</v>
      </c>
      <c r="P70" s="1" t="e">
        <f>_xlfn.IFNA(VLOOKUP(B71,#REF!,$K$4,0),0)</f>
        <v>#REF!</v>
      </c>
      <c r="Q70" s="1" t="e">
        <f>_xlfn.IFNA(VLOOKUP(B71,#REF!,$K$4,0),0)</f>
        <v>#REF!</v>
      </c>
      <c r="R70" s="1" t="e">
        <f>_xlfn.IFNA(VLOOKUP(B71,#REF!,$K$4,0),0)</f>
        <v>#REF!</v>
      </c>
      <c r="S70" s="1" t="e">
        <f>_xlfn.IFNA(VLOOKUP(B71,#REF!,$K$4,0),0)</f>
        <v>#REF!</v>
      </c>
      <c r="T70" s="1" t="e">
        <f>_xlfn.IFNA(VLOOKUP(B71,#REF!,$K$4,0),0)</f>
        <v>#REF!</v>
      </c>
      <c r="U70" s="1" t="e">
        <f>_xlfn.IFNA(VLOOKUP(B71,#REF!,$K$4,0),0)</f>
        <v>#REF!</v>
      </c>
      <c r="V70" s="1" t="e">
        <f>_xlfn.IFNA(VLOOKUP(B71,#REF!,$K$4,0),0)</f>
        <v>#REF!</v>
      </c>
      <c r="W70" s="1" t="e">
        <f>_xlfn.IFNA(VLOOKUP(B71,#REF!,$K$4,0),0)</f>
        <v>#REF!</v>
      </c>
      <c r="X70" s="1" t="e">
        <f>_xlfn.IFNA(VLOOKUP(B71,#REF!,$K$4,0),0)</f>
        <v>#REF!</v>
      </c>
      <c r="Y70" s="1" t="e">
        <f>_xlfn.IFNA(VLOOKUP(B71,#REF!,$K$4,0),0)</f>
        <v>#REF!</v>
      </c>
      <c r="Z70" s="1" t="e">
        <f>_xlfn.IFNA(VLOOKUP(B71,#REF!,$K$4,0),0)</f>
        <v>#REF!</v>
      </c>
      <c r="AA70" s="1" t="e">
        <f>_xlfn.IFNA(VLOOKUP(B71,#REF!,$K$4,0),0)</f>
        <v>#REF!</v>
      </c>
      <c r="AB70" s="1" t="e">
        <f>_xlfn.IFNA(VLOOKUP(B71,#REF!,$K$4,0),0)</f>
        <v>#REF!</v>
      </c>
      <c r="AC70" s="1" t="e">
        <f>_xlfn.IFNA(VLOOKUP(B71,#REF!,$K$4,0),0)</f>
        <v>#REF!</v>
      </c>
      <c r="AD70" s="1" t="e">
        <f>_xlfn.IFNA(VLOOKUP(B71,#REF!,$K$4,0),0)</f>
        <v>#REF!</v>
      </c>
      <c r="AE70" s="1" t="e">
        <f>_xlfn.IFNA(VLOOKUP(B71,#REF!,$K$4,0),0)</f>
        <v>#REF!</v>
      </c>
      <c r="AF70" s="1" t="e">
        <f>_xlfn.IFNA(VLOOKUP(B71,#REF!,$K$4,0),0)</f>
        <v>#REF!</v>
      </c>
      <c r="AG70" s="1" t="e">
        <f>_xlfn.IFNA(VLOOKUP(B71,#REF!,$K$4,0),0)</f>
        <v>#REF!</v>
      </c>
      <c r="AH70" s="1" t="e">
        <f>_xlfn.IFNA(VLOOKUP(B71,#REF!,$K$4,0),0)</f>
        <v>#REF!</v>
      </c>
      <c r="AI70" s="1" t="e">
        <f>_xlfn.IFNA(VLOOKUP(B71,#REF!,$K$4,0),0)</f>
        <v>#REF!</v>
      </c>
    </row>
    <row r="71" spans="1:35">
      <c r="A71" s="224"/>
      <c r="B71" s="174" t="s">
        <v>311</v>
      </c>
      <c r="C71" s="221" t="s">
        <v>196</v>
      </c>
      <c r="D71" s="181" t="e">
        <f>#REF!</f>
        <v>#REF!</v>
      </c>
      <c r="E71" s="276"/>
      <c r="F71" s="217"/>
      <c r="G71" s="218"/>
      <c r="H71" s="172"/>
      <c r="I71" s="251" t="e">
        <f t="shared" ref="I71:I100" si="3">SUM(K71:AI71)</f>
        <v>#REF!</v>
      </c>
      <c r="J71" s="251" t="e">
        <f t="shared" ref="J71:J100" si="4">I71=G72</f>
        <v>#REF!</v>
      </c>
      <c r="K71" s="1" t="e">
        <f>_xlfn.IFNA(VLOOKUP(B72,#REF!,$K$4,0),0)</f>
        <v>#REF!</v>
      </c>
      <c r="L71" s="1" t="e">
        <f>_xlfn.IFNA(VLOOKUP(B72,#REF!,$K$4,0),0)</f>
        <v>#REF!</v>
      </c>
      <c r="M71" s="1" t="e">
        <f>_xlfn.IFNA(VLOOKUP(B72,#REF!,$K$4,0),0)</f>
        <v>#REF!</v>
      </c>
      <c r="N71" s="1" t="e">
        <f>_xlfn.IFNA(VLOOKUP(B72,#REF!,$K$4,0),0)</f>
        <v>#REF!</v>
      </c>
      <c r="O71" s="1" t="e">
        <f>_xlfn.IFNA(VLOOKUP(B72,#REF!,$K$4,0),0)</f>
        <v>#REF!</v>
      </c>
      <c r="P71" s="1" t="e">
        <f>_xlfn.IFNA(VLOOKUP(B72,#REF!,$K$4,0),0)</f>
        <v>#REF!</v>
      </c>
      <c r="Q71" s="1" t="e">
        <f>_xlfn.IFNA(VLOOKUP(B72,#REF!,$K$4,0),0)</f>
        <v>#REF!</v>
      </c>
      <c r="R71" s="1" t="e">
        <f>_xlfn.IFNA(VLOOKUP(B72,#REF!,$K$4,0),0)</f>
        <v>#REF!</v>
      </c>
      <c r="S71" s="1" t="e">
        <f>_xlfn.IFNA(VLOOKUP(B72,#REF!,$K$4,0),0)</f>
        <v>#REF!</v>
      </c>
      <c r="T71" s="1" t="e">
        <f>_xlfn.IFNA(VLOOKUP(B72,#REF!,$K$4,0),0)</f>
        <v>#REF!</v>
      </c>
      <c r="U71" s="1" t="e">
        <f>_xlfn.IFNA(VLOOKUP(B72,#REF!,$K$4,0),0)</f>
        <v>#REF!</v>
      </c>
      <c r="V71" s="1" t="e">
        <f>_xlfn.IFNA(VLOOKUP(B72,#REF!,$K$4,0),0)</f>
        <v>#REF!</v>
      </c>
      <c r="W71" s="1" t="e">
        <f>_xlfn.IFNA(VLOOKUP(B72,#REF!,$K$4,0),0)</f>
        <v>#REF!</v>
      </c>
      <c r="X71" s="1" t="e">
        <f>_xlfn.IFNA(VLOOKUP(B72,#REF!,$K$4,0),0)</f>
        <v>#REF!</v>
      </c>
      <c r="Y71" s="1" t="e">
        <f>_xlfn.IFNA(VLOOKUP(B72,#REF!,$K$4,0),0)</f>
        <v>#REF!</v>
      </c>
      <c r="Z71" s="1" t="e">
        <f>_xlfn.IFNA(VLOOKUP(B72,#REF!,$K$4,0),0)</f>
        <v>#REF!</v>
      </c>
      <c r="AA71" s="1" t="e">
        <f>_xlfn.IFNA(VLOOKUP(B72,#REF!,$K$4,0),0)</f>
        <v>#REF!</v>
      </c>
      <c r="AB71" s="1" t="e">
        <f>_xlfn.IFNA(VLOOKUP(B72,#REF!,$K$4,0),0)</f>
        <v>#REF!</v>
      </c>
      <c r="AC71" s="1" t="e">
        <f>_xlfn.IFNA(VLOOKUP(B72,#REF!,$K$4,0),0)</f>
        <v>#REF!</v>
      </c>
      <c r="AD71" s="1" t="e">
        <f>_xlfn.IFNA(VLOOKUP(B72,#REF!,$K$4,0),0)</f>
        <v>#REF!</v>
      </c>
      <c r="AE71" s="1" t="e">
        <f>_xlfn.IFNA(VLOOKUP(B72,#REF!,$K$4,0),0)</f>
        <v>#REF!</v>
      </c>
      <c r="AF71" s="1" t="e">
        <f>_xlfn.IFNA(VLOOKUP(B72,#REF!,$K$4,0),0)</f>
        <v>#REF!</v>
      </c>
      <c r="AG71" s="1" t="e">
        <f>_xlfn.IFNA(VLOOKUP(B72,#REF!,$K$4,0),0)</f>
        <v>#REF!</v>
      </c>
      <c r="AH71" s="1" t="e">
        <f>_xlfn.IFNA(VLOOKUP(B72,#REF!,$K$4,0),0)</f>
        <v>#REF!</v>
      </c>
      <c r="AI71" s="1" t="e">
        <f>_xlfn.IFNA(VLOOKUP(B72,#REF!,$K$4,0),0)</f>
        <v>#REF!</v>
      </c>
    </row>
    <row r="72" spans="1:35">
      <c r="A72" s="223">
        <v>50</v>
      </c>
      <c r="B72" s="174" t="e">
        <f>#REF!</f>
        <v>#REF!</v>
      </c>
      <c r="C72" s="176" t="e">
        <f>#REF!</f>
        <v>#REF!</v>
      </c>
      <c r="D72" s="181" t="e">
        <f>#REF!</f>
        <v>#REF!</v>
      </c>
      <c r="E72" s="276" t="e">
        <f>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</f>
        <v>#REF!</v>
      </c>
      <c r="F72" s="209" t="e">
        <f>#REF!</f>
        <v>#REF!</v>
      </c>
      <c r="G72" s="177" t="e">
        <f t="shared" si="1"/>
        <v>#REF!</v>
      </c>
      <c r="H72" s="172"/>
      <c r="I72" s="251" t="e">
        <f t="shared" si="3"/>
        <v>#REF!</v>
      </c>
      <c r="J72" s="251" t="e">
        <f t="shared" si="4"/>
        <v>#REF!</v>
      </c>
      <c r="K72" s="1" t="e">
        <f>_xlfn.IFNA(VLOOKUP(B73,#REF!,$K$4,0),0)</f>
        <v>#REF!</v>
      </c>
      <c r="L72" s="1" t="e">
        <f>_xlfn.IFNA(VLOOKUP(B73,#REF!,$K$4,0),0)</f>
        <v>#REF!</v>
      </c>
      <c r="M72" s="1" t="e">
        <f>_xlfn.IFNA(VLOOKUP(B73,#REF!,$K$4,0),0)</f>
        <v>#REF!</v>
      </c>
      <c r="N72" s="1" t="e">
        <f>_xlfn.IFNA(VLOOKUP(B73,#REF!,$K$4,0),0)</f>
        <v>#REF!</v>
      </c>
      <c r="O72" s="1" t="e">
        <f>_xlfn.IFNA(VLOOKUP(B73,#REF!,$K$4,0),0)</f>
        <v>#REF!</v>
      </c>
      <c r="P72" s="1" t="e">
        <f>_xlfn.IFNA(VLOOKUP(B73,#REF!,$K$4,0),0)</f>
        <v>#REF!</v>
      </c>
      <c r="Q72" s="1" t="e">
        <f>_xlfn.IFNA(VLOOKUP(B73,#REF!,$K$4,0),0)</f>
        <v>#REF!</v>
      </c>
      <c r="R72" s="1" t="e">
        <f>_xlfn.IFNA(VLOOKUP(B73,#REF!,$K$4,0),0)</f>
        <v>#REF!</v>
      </c>
      <c r="S72" s="1" t="e">
        <f>_xlfn.IFNA(VLOOKUP(B73,#REF!,$K$4,0),0)</f>
        <v>#REF!</v>
      </c>
      <c r="T72" s="1" t="e">
        <f>_xlfn.IFNA(VLOOKUP(B73,#REF!,$K$4,0),0)</f>
        <v>#REF!</v>
      </c>
      <c r="U72" s="1" t="e">
        <f>_xlfn.IFNA(VLOOKUP(B73,#REF!,$K$4,0),0)</f>
        <v>#REF!</v>
      </c>
      <c r="V72" s="1" t="e">
        <f>_xlfn.IFNA(VLOOKUP(B73,#REF!,$K$4,0),0)</f>
        <v>#REF!</v>
      </c>
      <c r="W72" s="1" t="e">
        <f>_xlfn.IFNA(VLOOKUP(B73,#REF!,$K$4,0),0)</f>
        <v>#REF!</v>
      </c>
      <c r="X72" s="1" t="e">
        <f>_xlfn.IFNA(VLOOKUP(B73,#REF!,$K$4,0),0)</f>
        <v>#REF!</v>
      </c>
      <c r="Y72" s="1" t="e">
        <f>_xlfn.IFNA(VLOOKUP(B73,#REF!,$K$4,0),0)</f>
        <v>#REF!</v>
      </c>
      <c r="Z72" s="1" t="e">
        <f>_xlfn.IFNA(VLOOKUP(B73,#REF!,$K$4,0),0)</f>
        <v>#REF!</v>
      </c>
      <c r="AA72" s="1" t="e">
        <f>_xlfn.IFNA(VLOOKUP(B73,#REF!,$K$4,0),0)</f>
        <v>#REF!</v>
      </c>
      <c r="AB72" s="1" t="e">
        <f>_xlfn.IFNA(VLOOKUP(B73,#REF!,$K$4,0),0)</f>
        <v>#REF!</v>
      </c>
      <c r="AC72" s="1" t="e">
        <f>_xlfn.IFNA(VLOOKUP(B73,#REF!,$K$4,0),0)</f>
        <v>#REF!</v>
      </c>
      <c r="AD72" s="1" t="e">
        <f>_xlfn.IFNA(VLOOKUP(B73,#REF!,$K$4,0),0)</f>
        <v>#REF!</v>
      </c>
      <c r="AE72" s="1" t="e">
        <f>_xlfn.IFNA(VLOOKUP(B73,#REF!,$K$4,0),0)</f>
        <v>#REF!</v>
      </c>
      <c r="AF72" s="1" t="e">
        <f>_xlfn.IFNA(VLOOKUP(B73,#REF!,$K$4,0),0)</f>
        <v>#REF!</v>
      </c>
      <c r="AG72" s="1" t="e">
        <f>_xlfn.IFNA(VLOOKUP(B73,#REF!,$K$4,0),0)</f>
        <v>#REF!</v>
      </c>
      <c r="AH72" s="1" t="e">
        <f>_xlfn.IFNA(VLOOKUP(B73,#REF!,$K$4,0),0)</f>
        <v>#REF!</v>
      </c>
      <c r="AI72" s="1" t="e">
        <f>_xlfn.IFNA(VLOOKUP(B73,#REF!,$K$4,0),0)</f>
        <v>#REF!</v>
      </c>
    </row>
    <row r="73" spans="1:35">
      <c r="A73" s="223">
        <v>51</v>
      </c>
      <c r="B73" s="174" t="e">
        <f>#REF!</f>
        <v>#REF!</v>
      </c>
      <c r="C73" s="176" t="e">
        <f>#REF!</f>
        <v>#REF!</v>
      </c>
      <c r="D73" s="181" t="e">
        <f>#REF!</f>
        <v>#REF!</v>
      </c>
      <c r="E73" s="276" t="e">
        <f>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</f>
        <v>#REF!</v>
      </c>
      <c r="F73" s="209" t="e">
        <f>#REF!</f>
        <v>#REF!</v>
      </c>
      <c r="G73" s="177" t="e">
        <f t="shared" si="1"/>
        <v>#REF!</v>
      </c>
      <c r="H73" s="172"/>
      <c r="I73" s="251" t="e">
        <f t="shared" si="3"/>
        <v>#REF!</v>
      </c>
      <c r="J73" s="251" t="e">
        <f t="shared" si="4"/>
        <v>#REF!</v>
      </c>
      <c r="K73" s="1" t="e">
        <f>_xlfn.IFNA(VLOOKUP(B74,#REF!,$K$4,0),0)</f>
        <v>#REF!</v>
      </c>
      <c r="L73" s="1" t="e">
        <f>_xlfn.IFNA(VLOOKUP(B74,#REF!,$K$4,0),0)</f>
        <v>#REF!</v>
      </c>
      <c r="M73" s="1" t="e">
        <f>_xlfn.IFNA(VLOOKUP(B74,#REF!,$K$4,0),0)</f>
        <v>#REF!</v>
      </c>
      <c r="N73" s="1" t="e">
        <f>_xlfn.IFNA(VLOOKUP(B74,#REF!,$K$4,0),0)</f>
        <v>#REF!</v>
      </c>
      <c r="O73" s="1" t="e">
        <f>_xlfn.IFNA(VLOOKUP(B74,#REF!,$K$4,0),0)</f>
        <v>#REF!</v>
      </c>
      <c r="P73" s="1" t="e">
        <f>_xlfn.IFNA(VLOOKUP(B74,#REF!,$K$4,0),0)</f>
        <v>#REF!</v>
      </c>
      <c r="Q73" s="1" t="e">
        <f>_xlfn.IFNA(VLOOKUP(B74,#REF!,$K$4,0),0)</f>
        <v>#REF!</v>
      </c>
      <c r="R73" s="1" t="e">
        <f>_xlfn.IFNA(VLOOKUP(B74,#REF!,$K$4,0),0)</f>
        <v>#REF!</v>
      </c>
      <c r="S73" s="1" t="e">
        <f>_xlfn.IFNA(VLOOKUP(B74,#REF!,$K$4,0),0)</f>
        <v>#REF!</v>
      </c>
      <c r="T73" s="1" t="e">
        <f>_xlfn.IFNA(VLOOKUP(B74,#REF!,$K$4,0),0)</f>
        <v>#REF!</v>
      </c>
      <c r="U73" s="1" t="e">
        <f>_xlfn.IFNA(VLOOKUP(B74,#REF!,$K$4,0),0)</f>
        <v>#REF!</v>
      </c>
      <c r="V73" s="1" t="e">
        <f>_xlfn.IFNA(VLOOKUP(B74,#REF!,$K$4,0),0)</f>
        <v>#REF!</v>
      </c>
      <c r="W73" s="1" t="e">
        <f>_xlfn.IFNA(VLOOKUP(B74,#REF!,$K$4,0),0)</f>
        <v>#REF!</v>
      </c>
      <c r="X73" s="1" t="e">
        <f>_xlfn.IFNA(VLOOKUP(B74,#REF!,$K$4,0),0)</f>
        <v>#REF!</v>
      </c>
      <c r="Y73" s="1" t="e">
        <f>_xlfn.IFNA(VLOOKUP(B74,#REF!,$K$4,0),0)</f>
        <v>#REF!</v>
      </c>
      <c r="Z73" s="1" t="e">
        <f>_xlfn.IFNA(VLOOKUP(B74,#REF!,$K$4,0),0)</f>
        <v>#REF!</v>
      </c>
      <c r="AA73" s="1" t="e">
        <f>_xlfn.IFNA(VLOOKUP(B74,#REF!,$K$4,0),0)</f>
        <v>#REF!</v>
      </c>
      <c r="AB73" s="1" t="e">
        <f>_xlfn.IFNA(VLOOKUP(B74,#REF!,$K$4,0),0)</f>
        <v>#REF!</v>
      </c>
      <c r="AC73" s="1" t="e">
        <f>_xlfn.IFNA(VLOOKUP(B74,#REF!,$K$4,0),0)</f>
        <v>#REF!</v>
      </c>
      <c r="AD73" s="1" t="e">
        <f>_xlfn.IFNA(VLOOKUP(B74,#REF!,$K$4,0),0)</f>
        <v>#REF!</v>
      </c>
      <c r="AE73" s="1" t="e">
        <f>_xlfn.IFNA(VLOOKUP(B74,#REF!,$K$4,0),0)</f>
        <v>#REF!</v>
      </c>
      <c r="AF73" s="1" t="e">
        <f>_xlfn.IFNA(VLOOKUP(B74,#REF!,$K$4,0),0)</f>
        <v>#REF!</v>
      </c>
      <c r="AG73" s="1" t="e">
        <f>_xlfn.IFNA(VLOOKUP(B74,#REF!,$K$4,0),0)</f>
        <v>#REF!</v>
      </c>
      <c r="AH73" s="1" t="e">
        <f>_xlfn.IFNA(VLOOKUP(B74,#REF!,$K$4,0),0)</f>
        <v>#REF!</v>
      </c>
      <c r="AI73" s="1" t="e">
        <f>_xlfn.IFNA(VLOOKUP(B74,#REF!,$K$4,0),0)</f>
        <v>#REF!</v>
      </c>
    </row>
    <row r="74" spans="1:35">
      <c r="A74" s="223">
        <v>52</v>
      </c>
      <c r="B74" s="174" t="e">
        <f>#REF!</f>
        <v>#REF!</v>
      </c>
      <c r="C74" s="176" t="e">
        <f>#REF!</f>
        <v>#REF!</v>
      </c>
      <c r="D74" s="181" t="e">
        <f>#REF!</f>
        <v>#REF!</v>
      </c>
      <c r="E74" s="276" t="e">
        <f>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</f>
        <v>#REF!</v>
      </c>
      <c r="F74" s="209" t="e">
        <f>#REF!</f>
        <v>#REF!</v>
      </c>
      <c r="G74" s="177" t="e">
        <f t="shared" si="1"/>
        <v>#REF!</v>
      </c>
      <c r="H74" s="172"/>
      <c r="I74" s="251" t="e">
        <f t="shared" si="3"/>
        <v>#REF!</v>
      </c>
      <c r="J74" s="251" t="e">
        <f t="shared" si="4"/>
        <v>#REF!</v>
      </c>
      <c r="K74" s="1" t="e">
        <f>_xlfn.IFNA(VLOOKUP(B75,#REF!,$K$4,0),0)</f>
        <v>#REF!</v>
      </c>
      <c r="L74" s="1" t="e">
        <f>_xlfn.IFNA(VLOOKUP(B75,#REF!,$K$4,0),0)</f>
        <v>#REF!</v>
      </c>
      <c r="M74" s="1" t="e">
        <f>_xlfn.IFNA(VLOOKUP(B75,#REF!,$K$4,0),0)</f>
        <v>#REF!</v>
      </c>
      <c r="N74" s="1" t="e">
        <f>_xlfn.IFNA(VLOOKUP(B75,#REF!,$K$4,0),0)</f>
        <v>#REF!</v>
      </c>
      <c r="O74" s="1" t="e">
        <f>_xlfn.IFNA(VLOOKUP(B75,#REF!,$K$4,0),0)</f>
        <v>#REF!</v>
      </c>
      <c r="P74" s="1" t="e">
        <f>_xlfn.IFNA(VLOOKUP(B75,#REF!,$K$4,0),0)</f>
        <v>#REF!</v>
      </c>
      <c r="Q74" s="1" t="e">
        <f>_xlfn.IFNA(VLOOKUP(B75,#REF!,$K$4,0),0)</f>
        <v>#REF!</v>
      </c>
      <c r="R74" s="1" t="e">
        <f>_xlfn.IFNA(VLOOKUP(B75,#REF!,$K$4,0),0)</f>
        <v>#REF!</v>
      </c>
      <c r="S74" s="1" t="e">
        <f>_xlfn.IFNA(VLOOKUP(B75,#REF!,$K$4,0),0)</f>
        <v>#REF!</v>
      </c>
      <c r="T74" s="1" t="e">
        <f>_xlfn.IFNA(VLOOKUP(B75,#REF!,$K$4,0),0)</f>
        <v>#REF!</v>
      </c>
      <c r="U74" s="1" t="e">
        <f>_xlfn.IFNA(VLOOKUP(B75,#REF!,$K$4,0),0)</f>
        <v>#REF!</v>
      </c>
      <c r="V74" s="1" t="e">
        <f>_xlfn.IFNA(VLOOKUP(B75,#REF!,$K$4,0),0)</f>
        <v>#REF!</v>
      </c>
      <c r="W74" s="1" t="e">
        <f>_xlfn.IFNA(VLOOKUP(B75,#REF!,$K$4,0),0)</f>
        <v>#REF!</v>
      </c>
      <c r="X74" s="1" t="e">
        <f>_xlfn.IFNA(VLOOKUP(B75,#REF!,$K$4,0),0)</f>
        <v>#REF!</v>
      </c>
      <c r="Y74" s="1" t="e">
        <f>_xlfn.IFNA(VLOOKUP(B75,#REF!,$K$4,0),0)</f>
        <v>#REF!</v>
      </c>
      <c r="Z74" s="1" t="e">
        <f>_xlfn.IFNA(VLOOKUP(B75,#REF!,$K$4,0),0)</f>
        <v>#REF!</v>
      </c>
      <c r="AA74" s="1" t="e">
        <f>_xlfn.IFNA(VLOOKUP(B75,#REF!,$K$4,0),0)</f>
        <v>#REF!</v>
      </c>
      <c r="AB74" s="1" t="e">
        <f>_xlfn.IFNA(VLOOKUP(B75,#REF!,$K$4,0),0)</f>
        <v>#REF!</v>
      </c>
      <c r="AC74" s="1" t="e">
        <f>_xlfn.IFNA(VLOOKUP(B75,#REF!,$K$4,0),0)</f>
        <v>#REF!</v>
      </c>
      <c r="AD74" s="1" t="e">
        <f>_xlfn.IFNA(VLOOKUP(B75,#REF!,$K$4,0),0)</f>
        <v>#REF!</v>
      </c>
      <c r="AE74" s="1" t="e">
        <f>_xlfn.IFNA(VLOOKUP(B75,#REF!,$K$4,0),0)</f>
        <v>#REF!</v>
      </c>
      <c r="AF74" s="1" t="e">
        <f>_xlfn.IFNA(VLOOKUP(B75,#REF!,$K$4,0),0)</f>
        <v>#REF!</v>
      </c>
      <c r="AG74" s="1" t="e">
        <f>_xlfn.IFNA(VLOOKUP(B75,#REF!,$K$4,0),0)</f>
        <v>#REF!</v>
      </c>
      <c r="AH74" s="1" t="e">
        <f>_xlfn.IFNA(VLOOKUP(B75,#REF!,$K$4,0),0)</f>
        <v>#REF!</v>
      </c>
      <c r="AI74" s="1" t="e">
        <f>_xlfn.IFNA(VLOOKUP(B75,#REF!,$K$4,0),0)</f>
        <v>#REF!</v>
      </c>
    </row>
    <row r="75" spans="1:35">
      <c r="A75" s="223">
        <v>53</v>
      </c>
      <c r="B75" s="174" t="e">
        <f>#REF!</f>
        <v>#REF!</v>
      </c>
      <c r="C75" s="176" t="e">
        <f>#REF!</f>
        <v>#REF!</v>
      </c>
      <c r="D75" s="181" t="e">
        <f>#REF!</f>
        <v>#REF!</v>
      </c>
      <c r="E75" s="276" t="e">
        <f>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</f>
        <v>#REF!</v>
      </c>
      <c r="F75" s="209" t="e">
        <f>#REF!</f>
        <v>#REF!</v>
      </c>
      <c r="G75" s="177" t="e">
        <f t="shared" si="1"/>
        <v>#REF!</v>
      </c>
      <c r="H75" s="172"/>
      <c r="I75" s="251" t="e">
        <f t="shared" si="3"/>
        <v>#REF!</v>
      </c>
      <c r="J75" s="251" t="e">
        <f t="shared" si="4"/>
        <v>#REF!</v>
      </c>
      <c r="K75" s="1" t="e">
        <f>_xlfn.IFNA(VLOOKUP(B76,#REF!,$K$4,0),0)</f>
        <v>#REF!</v>
      </c>
      <c r="L75" s="1" t="e">
        <f>_xlfn.IFNA(VLOOKUP(B76,#REF!,$K$4,0),0)</f>
        <v>#REF!</v>
      </c>
      <c r="M75" s="1" t="e">
        <f>_xlfn.IFNA(VLOOKUP(B76,#REF!,$K$4,0),0)</f>
        <v>#REF!</v>
      </c>
      <c r="N75" s="1" t="e">
        <f>_xlfn.IFNA(VLOOKUP(B76,#REF!,$K$4,0),0)</f>
        <v>#REF!</v>
      </c>
      <c r="O75" s="1" t="e">
        <f>_xlfn.IFNA(VLOOKUP(B76,#REF!,$K$4,0),0)</f>
        <v>#REF!</v>
      </c>
      <c r="P75" s="1" t="e">
        <f>_xlfn.IFNA(VLOOKUP(B76,#REF!,$K$4,0),0)</f>
        <v>#REF!</v>
      </c>
      <c r="Q75" s="1" t="e">
        <f>_xlfn.IFNA(VLOOKUP(B76,#REF!,$K$4,0),0)</f>
        <v>#REF!</v>
      </c>
      <c r="R75" s="1" t="e">
        <f>_xlfn.IFNA(VLOOKUP(B76,#REF!,$K$4,0),0)</f>
        <v>#REF!</v>
      </c>
      <c r="S75" s="1" t="e">
        <f>_xlfn.IFNA(VLOOKUP(B76,#REF!,$K$4,0),0)</f>
        <v>#REF!</v>
      </c>
      <c r="T75" s="1" t="e">
        <f>_xlfn.IFNA(VLOOKUP(B76,#REF!,$K$4,0),0)</f>
        <v>#REF!</v>
      </c>
      <c r="U75" s="1" t="e">
        <f>_xlfn.IFNA(VLOOKUP(B76,#REF!,$K$4,0),0)</f>
        <v>#REF!</v>
      </c>
      <c r="V75" s="1" t="e">
        <f>_xlfn.IFNA(VLOOKUP(B76,#REF!,$K$4,0),0)</f>
        <v>#REF!</v>
      </c>
      <c r="W75" s="1" t="e">
        <f>_xlfn.IFNA(VLOOKUP(B76,#REF!,$K$4,0),0)</f>
        <v>#REF!</v>
      </c>
      <c r="X75" s="1" t="e">
        <f>_xlfn.IFNA(VLOOKUP(B76,#REF!,$K$4,0),0)</f>
        <v>#REF!</v>
      </c>
      <c r="Y75" s="1" t="e">
        <f>_xlfn.IFNA(VLOOKUP(B76,#REF!,$K$4,0),0)</f>
        <v>#REF!</v>
      </c>
      <c r="Z75" s="1" t="e">
        <f>_xlfn.IFNA(VLOOKUP(B76,#REF!,$K$4,0),0)</f>
        <v>#REF!</v>
      </c>
      <c r="AA75" s="1" t="e">
        <f>_xlfn.IFNA(VLOOKUP(B76,#REF!,$K$4,0),0)</f>
        <v>#REF!</v>
      </c>
      <c r="AB75" s="1" t="e">
        <f>_xlfn.IFNA(VLOOKUP(B76,#REF!,$K$4,0),0)</f>
        <v>#REF!</v>
      </c>
      <c r="AC75" s="1" t="e">
        <f>_xlfn.IFNA(VLOOKUP(B76,#REF!,$K$4,0),0)</f>
        <v>#REF!</v>
      </c>
      <c r="AD75" s="1" t="e">
        <f>_xlfn.IFNA(VLOOKUP(B76,#REF!,$K$4,0),0)</f>
        <v>#REF!</v>
      </c>
      <c r="AE75" s="1" t="e">
        <f>_xlfn.IFNA(VLOOKUP(B76,#REF!,$K$4,0),0)</f>
        <v>#REF!</v>
      </c>
      <c r="AF75" s="1" t="e">
        <f>_xlfn.IFNA(VLOOKUP(B76,#REF!,$K$4,0),0)</f>
        <v>#REF!</v>
      </c>
      <c r="AG75" s="1" t="e">
        <f>_xlfn.IFNA(VLOOKUP(B76,#REF!,$K$4,0),0)</f>
        <v>#REF!</v>
      </c>
      <c r="AH75" s="1" t="e">
        <f>_xlfn.IFNA(VLOOKUP(B76,#REF!,$K$4,0),0)</f>
        <v>#REF!</v>
      </c>
      <c r="AI75" s="1" t="e">
        <f>_xlfn.IFNA(VLOOKUP(B76,#REF!,$K$4,0),0)</f>
        <v>#REF!</v>
      </c>
    </row>
    <row r="76" spans="1:35">
      <c r="A76" s="223">
        <v>54</v>
      </c>
      <c r="B76" s="174" t="e">
        <f>#REF!</f>
        <v>#REF!</v>
      </c>
      <c r="C76" s="176" t="e">
        <f>#REF!</f>
        <v>#REF!</v>
      </c>
      <c r="D76" s="181" t="e">
        <f>#REF!</f>
        <v>#REF!</v>
      </c>
      <c r="E76" s="276" t="e">
        <f>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</f>
        <v>#REF!</v>
      </c>
      <c r="F76" s="209" t="e">
        <f>#REF!</f>
        <v>#REF!</v>
      </c>
      <c r="G76" s="177" t="e">
        <f t="shared" si="1"/>
        <v>#REF!</v>
      </c>
      <c r="H76" s="172"/>
      <c r="I76" s="251" t="e">
        <f t="shared" si="3"/>
        <v>#REF!</v>
      </c>
      <c r="J76" s="251" t="e">
        <f t="shared" si="4"/>
        <v>#REF!</v>
      </c>
      <c r="K76" s="1" t="e">
        <f>_xlfn.IFNA(VLOOKUP(B77,#REF!,$K$4,0),0)</f>
        <v>#REF!</v>
      </c>
      <c r="L76" s="1" t="e">
        <f>_xlfn.IFNA(VLOOKUP(B77,#REF!,$K$4,0),0)</f>
        <v>#REF!</v>
      </c>
      <c r="M76" s="1" t="e">
        <f>_xlfn.IFNA(VLOOKUP(B77,#REF!,$K$4,0),0)</f>
        <v>#REF!</v>
      </c>
      <c r="N76" s="1" t="e">
        <f>_xlfn.IFNA(VLOOKUP(B77,#REF!,$K$4,0),0)</f>
        <v>#REF!</v>
      </c>
      <c r="O76" s="1" t="e">
        <f>_xlfn.IFNA(VLOOKUP(B77,#REF!,$K$4,0),0)</f>
        <v>#REF!</v>
      </c>
      <c r="P76" s="1" t="e">
        <f>_xlfn.IFNA(VLOOKUP(B77,#REF!,$K$4,0),0)</f>
        <v>#REF!</v>
      </c>
      <c r="Q76" s="1" t="e">
        <f>_xlfn.IFNA(VLOOKUP(B77,#REF!,$K$4,0),0)</f>
        <v>#REF!</v>
      </c>
      <c r="R76" s="1" t="e">
        <f>_xlfn.IFNA(VLOOKUP(B77,#REF!,$K$4,0),0)</f>
        <v>#REF!</v>
      </c>
      <c r="S76" s="1" t="e">
        <f>_xlfn.IFNA(VLOOKUP(B77,#REF!,$K$4,0),0)</f>
        <v>#REF!</v>
      </c>
      <c r="T76" s="1" t="e">
        <f>_xlfn.IFNA(VLOOKUP(B77,#REF!,$K$4,0),0)</f>
        <v>#REF!</v>
      </c>
      <c r="U76" s="1" t="e">
        <f>_xlfn.IFNA(VLOOKUP(B77,#REF!,$K$4,0),0)</f>
        <v>#REF!</v>
      </c>
      <c r="V76" s="1" t="e">
        <f>_xlfn.IFNA(VLOOKUP(B77,#REF!,$K$4,0),0)</f>
        <v>#REF!</v>
      </c>
      <c r="W76" s="1" t="e">
        <f>_xlfn.IFNA(VLOOKUP(B77,#REF!,$K$4,0),0)</f>
        <v>#REF!</v>
      </c>
      <c r="X76" s="1" t="e">
        <f>_xlfn.IFNA(VLOOKUP(B77,#REF!,$K$4,0),0)</f>
        <v>#REF!</v>
      </c>
      <c r="Y76" s="1" t="e">
        <f>_xlfn.IFNA(VLOOKUP(B77,#REF!,$K$4,0),0)</f>
        <v>#REF!</v>
      </c>
      <c r="Z76" s="1" t="e">
        <f>_xlfn.IFNA(VLOOKUP(B77,#REF!,$K$4,0),0)</f>
        <v>#REF!</v>
      </c>
      <c r="AA76" s="1" t="e">
        <f>_xlfn.IFNA(VLOOKUP(B77,#REF!,$K$4,0),0)</f>
        <v>#REF!</v>
      </c>
      <c r="AB76" s="1" t="e">
        <f>_xlfn.IFNA(VLOOKUP(B77,#REF!,$K$4,0),0)</f>
        <v>#REF!</v>
      </c>
      <c r="AC76" s="1" t="e">
        <f>_xlfn.IFNA(VLOOKUP(B77,#REF!,$K$4,0),0)</f>
        <v>#REF!</v>
      </c>
      <c r="AD76" s="1" t="e">
        <f>_xlfn.IFNA(VLOOKUP(B77,#REF!,$K$4,0),0)</f>
        <v>#REF!</v>
      </c>
      <c r="AE76" s="1" t="e">
        <f>_xlfn.IFNA(VLOOKUP(B77,#REF!,$K$4,0),0)</f>
        <v>#REF!</v>
      </c>
      <c r="AF76" s="1" t="e">
        <f>_xlfn.IFNA(VLOOKUP(B77,#REF!,$K$4,0),0)</f>
        <v>#REF!</v>
      </c>
      <c r="AG76" s="1" t="e">
        <f>_xlfn.IFNA(VLOOKUP(B77,#REF!,$K$4,0),0)</f>
        <v>#REF!</v>
      </c>
      <c r="AH76" s="1" t="e">
        <f>_xlfn.IFNA(VLOOKUP(B77,#REF!,$K$4,0),0)</f>
        <v>#REF!</v>
      </c>
      <c r="AI76" s="1" t="e">
        <f>_xlfn.IFNA(VLOOKUP(B77,#REF!,$K$4,0),0)</f>
        <v>#REF!</v>
      </c>
    </row>
    <row r="77" spans="1:35">
      <c r="A77" s="223">
        <v>55</v>
      </c>
      <c r="B77" s="174" t="e">
        <f>#REF!</f>
        <v>#REF!</v>
      </c>
      <c r="C77" s="176" t="e">
        <f>#REF!</f>
        <v>#REF!</v>
      </c>
      <c r="D77" s="181" t="e">
        <f>#REF!</f>
        <v>#REF!</v>
      </c>
      <c r="E77" s="276" t="e">
        <f>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</f>
        <v>#REF!</v>
      </c>
      <c r="F77" s="209" t="e">
        <f>#REF!</f>
        <v>#REF!</v>
      </c>
      <c r="G77" s="177" t="e">
        <f t="shared" si="1"/>
        <v>#REF!</v>
      </c>
      <c r="H77" s="172"/>
      <c r="I77" s="251" t="e">
        <f t="shared" si="3"/>
        <v>#REF!</v>
      </c>
      <c r="J77" s="251" t="e">
        <f t="shared" si="4"/>
        <v>#REF!</v>
      </c>
      <c r="K77" s="1" t="e">
        <f>_xlfn.IFNA(VLOOKUP(B78,#REF!,$K$4,0),0)</f>
        <v>#REF!</v>
      </c>
      <c r="L77" s="1" t="e">
        <f>_xlfn.IFNA(VLOOKUP(B78,#REF!,$K$4,0),0)</f>
        <v>#REF!</v>
      </c>
      <c r="M77" s="1" t="e">
        <f>_xlfn.IFNA(VLOOKUP(B78,#REF!,$K$4,0),0)</f>
        <v>#REF!</v>
      </c>
      <c r="N77" s="1" t="e">
        <f>_xlfn.IFNA(VLOOKUP(B78,#REF!,$K$4,0),0)</f>
        <v>#REF!</v>
      </c>
      <c r="O77" s="1" t="e">
        <f>_xlfn.IFNA(VLOOKUP(B78,#REF!,$K$4,0),0)</f>
        <v>#REF!</v>
      </c>
      <c r="P77" s="1" t="e">
        <f>_xlfn.IFNA(VLOOKUP(B78,#REF!,$K$4,0),0)</f>
        <v>#REF!</v>
      </c>
      <c r="Q77" s="1" t="e">
        <f>_xlfn.IFNA(VLOOKUP(B78,#REF!,$K$4,0),0)</f>
        <v>#REF!</v>
      </c>
      <c r="R77" s="1" t="e">
        <f>_xlfn.IFNA(VLOOKUP(B78,#REF!,$K$4,0),0)</f>
        <v>#REF!</v>
      </c>
      <c r="S77" s="1" t="e">
        <f>_xlfn.IFNA(VLOOKUP(B78,#REF!,$K$4,0),0)</f>
        <v>#REF!</v>
      </c>
      <c r="T77" s="1" t="e">
        <f>_xlfn.IFNA(VLOOKUP(B78,#REF!,$K$4,0),0)</f>
        <v>#REF!</v>
      </c>
      <c r="U77" s="1" t="e">
        <f>_xlfn.IFNA(VLOOKUP(B78,#REF!,$K$4,0),0)</f>
        <v>#REF!</v>
      </c>
      <c r="V77" s="1" t="e">
        <f>_xlfn.IFNA(VLOOKUP(B78,#REF!,$K$4,0),0)</f>
        <v>#REF!</v>
      </c>
      <c r="W77" s="1" t="e">
        <f>_xlfn.IFNA(VLOOKUP(B78,#REF!,$K$4,0),0)</f>
        <v>#REF!</v>
      </c>
      <c r="X77" s="1" t="e">
        <f>_xlfn.IFNA(VLOOKUP(B78,#REF!,$K$4,0),0)</f>
        <v>#REF!</v>
      </c>
      <c r="Y77" s="1" t="e">
        <f>_xlfn.IFNA(VLOOKUP(B78,#REF!,$K$4,0),0)</f>
        <v>#REF!</v>
      </c>
      <c r="Z77" s="1" t="e">
        <f>_xlfn.IFNA(VLOOKUP(B78,#REF!,$K$4,0),0)</f>
        <v>#REF!</v>
      </c>
      <c r="AA77" s="1" t="e">
        <f>_xlfn.IFNA(VLOOKUP(B78,#REF!,$K$4,0),0)</f>
        <v>#REF!</v>
      </c>
      <c r="AB77" s="1" t="e">
        <f>_xlfn.IFNA(VLOOKUP(B78,#REF!,$K$4,0),0)</f>
        <v>#REF!</v>
      </c>
      <c r="AC77" s="1" t="e">
        <f>_xlfn.IFNA(VLOOKUP(B78,#REF!,$K$4,0),0)</f>
        <v>#REF!</v>
      </c>
      <c r="AD77" s="1" t="e">
        <f>_xlfn.IFNA(VLOOKUP(B78,#REF!,$K$4,0),0)</f>
        <v>#REF!</v>
      </c>
      <c r="AE77" s="1" t="e">
        <f>_xlfn.IFNA(VLOOKUP(B78,#REF!,$K$4,0),0)</f>
        <v>#REF!</v>
      </c>
      <c r="AF77" s="1" t="e">
        <f>_xlfn.IFNA(VLOOKUP(B78,#REF!,$K$4,0),0)</f>
        <v>#REF!</v>
      </c>
      <c r="AG77" s="1" t="e">
        <f>_xlfn.IFNA(VLOOKUP(B78,#REF!,$K$4,0),0)</f>
        <v>#REF!</v>
      </c>
      <c r="AH77" s="1" t="e">
        <f>_xlfn.IFNA(VLOOKUP(B78,#REF!,$K$4,0),0)</f>
        <v>#REF!</v>
      </c>
      <c r="AI77" s="1" t="e">
        <f>_xlfn.IFNA(VLOOKUP(B78,#REF!,$K$4,0),0)</f>
        <v>#REF!</v>
      </c>
    </row>
    <row r="78" spans="1:35">
      <c r="A78" s="223">
        <v>56</v>
      </c>
      <c r="B78" s="174" t="e">
        <f>#REF!</f>
        <v>#REF!</v>
      </c>
      <c r="C78" s="176" t="e">
        <f>#REF!</f>
        <v>#REF!</v>
      </c>
      <c r="D78" s="181" t="e">
        <f>#REF!</f>
        <v>#REF!</v>
      </c>
      <c r="E78" s="276" t="e">
        <f>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</f>
        <v>#REF!</v>
      </c>
      <c r="F78" s="209" t="e">
        <f>#REF!</f>
        <v>#REF!</v>
      </c>
      <c r="G78" s="177" t="e">
        <f t="shared" si="1"/>
        <v>#REF!</v>
      </c>
      <c r="H78" s="172"/>
      <c r="I78" s="251" t="e">
        <f t="shared" si="3"/>
        <v>#REF!</v>
      </c>
      <c r="J78" s="251" t="e">
        <f t="shared" si="4"/>
        <v>#REF!</v>
      </c>
      <c r="K78" s="1" t="e">
        <f>_xlfn.IFNA(VLOOKUP(B79,#REF!,$K$4,0),0)</f>
        <v>#REF!</v>
      </c>
      <c r="L78" s="1" t="e">
        <f>_xlfn.IFNA(VLOOKUP(B79,#REF!,$K$4,0),0)</f>
        <v>#REF!</v>
      </c>
      <c r="M78" s="1" t="e">
        <f>_xlfn.IFNA(VLOOKUP(B79,#REF!,$K$4,0),0)</f>
        <v>#REF!</v>
      </c>
      <c r="N78" s="1" t="e">
        <f>_xlfn.IFNA(VLOOKUP(B79,#REF!,$K$4,0),0)</f>
        <v>#REF!</v>
      </c>
      <c r="O78" s="1" t="e">
        <f>_xlfn.IFNA(VLOOKUP(B79,#REF!,$K$4,0),0)</f>
        <v>#REF!</v>
      </c>
      <c r="P78" s="1" t="e">
        <f>_xlfn.IFNA(VLOOKUP(B79,#REF!,$K$4,0),0)</f>
        <v>#REF!</v>
      </c>
      <c r="Q78" s="1" t="e">
        <f>_xlfn.IFNA(VLOOKUP(B79,#REF!,$K$4,0),0)</f>
        <v>#REF!</v>
      </c>
      <c r="R78" s="1" t="e">
        <f>_xlfn.IFNA(VLOOKUP(B79,#REF!,$K$4,0),0)</f>
        <v>#REF!</v>
      </c>
      <c r="S78" s="1" t="e">
        <f>_xlfn.IFNA(VLOOKUP(B79,#REF!,$K$4,0),0)</f>
        <v>#REF!</v>
      </c>
      <c r="T78" s="1" t="e">
        <f>_xlfn.IFNA(VLOOKUP(B79,#REF!,$K$4,0),0)</f>
        <v>#REF!</v>
      </c>
      <c r="U78" s="1" t="e">
        <f>_xlfn.IFNA(VLOOKUP(B79,#REF!,$K$4,0),0)</f>
        <v>#REF!</v>
      </c>
      <c r="V78" s="1" t="e">
        <f>_xlfn.IFNA(VLOOKUP(B79,#REF!,$K$4,0),0)</f>
        <v>#REF!</v>
      </c>
      <c r="W78" s="1" t="e">
        <f>_xlfn.IFNA(VLOOKUP(B79,#REF!,$K$4,0),0)</f>
        <v>#REF!</v>
      </c>
      <c r="X78" s="1" t="e">
        <f>_xlfn.IFNA(VLOOKUP(B79,#REF!,$K$4,0),0)</f>
        <v>#REF!</v>
      </c>
      <c r="Y78" s="1" t="e">
        <f>_xlfn.IFNA(VLOOKUP(B79,#REF!,$K$4,0),0)</f>
        <v>#REF!</v>
      </c>
      <c r="Z78" s="1" t="e">
        <f>_xlfn.IFNA(VLOOKUP(B79,#REF!,$K$4,0),0)</f>
        <v>#REF!</v>
      </c>
      <c r="AA78" s="1" t="e">
        <f>_xlfn.IFNA(VLOOKUP(B79,#REF!,$K$4,0),0)</f>
        <v>#REF!</v>
      </c>
      <c r="AB78" s="1" t="e">
        <f>_xlfn.IFNA(VLOOKUP(B79,#REF!,$K$4,0),0)</f>
        <v>#REF!</v>
      </c>
      <c r="AC78" s="1" t="e">
        <f>_xlfn.IFNA(VLOOKUP(B79,#REF!,$K$4,0),0)</f>
        <v>#REF!</v>
      </c>
      <c r="AD78" s="1" t="e">
        <f>_xlfn.IFNA(VLOOKUP(B79,#REF!,$K$4,0),0)</f>
        <v>#REF!</v>
      </c>
      <c r="AE78" s="1" t="e">
        <f>_xlfn.IFNA(VLOOKUP(B79,#REF!,$K$4,0),0)</f>
        <v>#REF!</v>
      </c>
      <c r="AF78" s="1" t="e">
        <f>_xlfn.IFNA(VLOOKUP(B79,#REF!,$K$4,0),0)</f>
        <v>#REF!</v>
      </c>
      <c r="AG78" s="1" t="e">
        <f>_xlfn.IFNA(VLOOKUP(B79,#REF!,$K$4,0),0)</f>
        <v>#REF!</v>
      </c>
      <c r="AH78" s="1" t="e">
        <f>_xlfn.IFNA(VLOOKUP(B79,#REF!,$K$4,0),0)</f>
        <v>#REF!</v>
      </c>
      <c r="AI78" s="1" t="e">
        <f>_xlfn.IFNA(VLOOKUP(B79,#REF!,$K$4,0),0)</f>
        <v>#REF!</v>
      </c>
    </row>
    <row r="79" spans="1:35">
      <c r="A79" s="237"/>
      <c r="B79" s="174" t="s">
        <v>311</v>
      </c>
      <c r="C79" s="238" t="s">
        <v>244</v>
      </c>
      <c r="D79" s="181" t="e">
        <f>#REF!</f>
        <v>#REF!</v>
      </c>
      <c r="E79" s="276"/>
      <c r="F79" s="236"/>
      <c r="G79" s="183" t="e">
        <f>SUM(G72:G78)</f>
        <v>#REF!</v>
      </c>
      <c r="H79" s="172"/>
      <c r="I79" s="251" t="e">
        <f t="shared" si="3"/>
        <v>#REF!</v>
      </c>
      <c r="J79" s="251" t="e">
        <f t="shared" si="4"/>
        <v>#REF!</v>
      </c>
      <c r="K79" s="1" t="e">
        <f>_xlfn.IFNA(VLOOKUP(B80,#REF!,$K$4,0),0)</f>
        <v>#REF!</v>
      </c>
      <c r="L79" s="1" t="e">
        <f>_xlfn.IFNA(VLOOKUP(B80,#REF!,$K$4,0),0)</f>
        <v>#REF!</v>
      </c>
      <c r="M79" s="1" t="e">
        <f>_xlfn.IFNA(VLOOKUP(B80,#REF!,$K$4,0),0)</f>
        <v>#REF!</v>
      </c>
      <c r="N79" s="1" t="e">
        <f>_xlfn.IFNA(VLOOKUP(B80,#REF!,$K$4,0),0)</f>
        <v>#REF!</v>
      </c>
      <c r="O79" s="1" t="e">
        <f>_xlfn.IFNA(VLOOKUP(B80,#REF!,$K$4,0),0)</f>
        <v>#REF!</v>
      </c>
      <c r="P79" s="1" t="e">
        <f>_xlfn.IFNA(VLOOKUP(B80,#REF!,$K$4,0),0)</f>
        <v>#REF!</v>
      </c>
      <c r="Q79" s="1" t="e">
        <f>_xlfn.IFNA(VLOOKUP(B80,#REF!,$K$4,0),0)</f>
        <v>#REF!</v>
      </c>
      <c r="R79" s="1" t="e">
        <f>_xlfn.IFNA(VLOOKUP(B80,#REF!,$K$4,0),0)</f>
        <v>#REF!</v>
      </c>
      <c r="S79" s="1" t="e">
        <f>_xlfn.IFNA(VLOOKUP(B80,#REF!,$K$4,0),0)</f>
        <v>#REF!</v>
      </c>
      <c r="T79" s="1" t="e">
        <f>_xlfn.IFNA(VLOOKUP(B80,#REF!,$K$4,0),0)</f>
        <v>#REF!</v>
      </c>
      <c r="U79" s="1" t="e">
        <f>_xlfn.IFNA(VLOOKUP(B80,#REF!,$K$4,0),0)</f>
        <v>#REF!</v>
      </c>
      <c r="V79" s="1" t="e">
        <f>_xlfn.IFNA(VLOOKUP(B80,#REF!,$K$4,0),0)</f>
        <v>#REF!</v>
      </c>
      <c r="W79" s="1" t="e">
        <f>_xlfn.IFNA(VLOOKUP(B80,#REF!,$K$4,0),0)</f>
        <v>#REF!</v>
      </c>
      <c r="X79" s="1" t="e">
        <f>_xlfn.IFNA(VLOOKUP(B80,#REF!,$K$4,0),0)</f>
        <v>#REF!</v>
      </c>
      <c r="Y79" s="1" t="e">
        <f>_xlfn.IFNA(VLOOKUP(B80,#REF!,$K$4,0),0)</f>
        <v>#REF!</v>
      </c>
      <c r="Z79" s="1" t="e">
        <f>_xlfn.IFNA(VLOOKUP(B80,#REF!,$K$4,0),0)</f>
        <v>#REF!</v>
      </c>
      <c r="AA79" s="1" t="e">
        <f>_xlfn.IFNA(VLOOKUP(B80,#REF!,$K$4,0),0)</f>
        <v>#REF!</v>
      </c>
      <c r="AB79" s="1" t="e">
        <f>_xlfn.IFNA(VLOOKUP(B80,#REF!,$K$4,0),0)</f>
        <v>#REF!</v>
      </c>
      <c r="AC79" s="1" t="e">
        <f>_xlfn.IFNA(VLOOKUP(B80,#REF!,$K$4,0),0)</f>
        <v>#REF!</v>
      </c>
      <c r="AD79" s="1" t="e">
        <f>_xlfn.IFNA(VLOOKUP(B80,#REF!,$K$4,0),0)</f>
        <v>#REF!</v>
      </c>
      <c r="AE79" s="1" t="e">
        <f>_xlfn.IFNA(VLOOKUP(B80,#REF!,$K$4,0),0)</f>
        <v>#REF!</v>
      </c>
      <c r="AF79" s="1" t="e">
        <f>_xlfn.IFNA(VLOOKUP(B80,#REF!,$K$4,0),0)</f>
        <v>#REF!</v>
      </c>
      <c r="AG79" s="1" t="e">
        <f>_xlfn.IFNA(VLOOKUP(B80,#REF!,$K$4,0),0)</f>
        <v>#REF!</v>
      </c>
      <c r="AH79" s="1" t="e">
        <f>_xlfn.IFNA(VLOOKUP(B80,#REF!,$K$4,0),0)</f>
        <v>#REF!</v>
      </c>
      <c r="AI79" s="1" t="e">
        <f>_xlfn.IFNA(VLOOKUP(B80,#REF!,$K$4,0),0)</f>
        <v>#REF!</v>
      </c>
    </row>
    <row r="80" spans="1:35">
      <c r="A80" s="224"/>
      <c r="B80" s="174" t="s">
        <v>311</v>
      </c>
      <c r="C80" s="221" t="s">
        <v>197</v>
      </c>
      <c r="D80" s="181" t="e">
        <f>#REF!</f>
        <v>#REF!</v>
      </c>
      <c r="E80" s="276"/>
      <c r="F80" s="217"/>
      <c r="G80" s="218"/>
      <c r="H80" s="172"/>
      <c r="I80" s="251" t="e">
        <f t="shared" si="3"/>
        <v>#REF!</v>
      </c>
      <c r="J80" s="251" t="e">
        <f t="shared" si="4"/>
        <v>#REF!</v>
      </c>
      <c r="K80" s="1" t="e">
        <f>_xlfn.IFNA(VLOOKUP(B81,#REF!,$K$4,0),0)</f>
        <v>#REF!</v>
      </c>
      <c r="L80" s="1" t="e">
        <f>_xlfn.IFNA(VLOOKUP(B81,#REF!,$K$4,0),0)</f>
        <v>#REF!</v>
      </c>
      <c r="M80" s="1" t="e">
        <f>_xlfn.IFNA(VLOOKUP(B81,#REF!,$K$4,0),0)</f>
        <v>#REF!</v>
      </c>
      <c r="N80" s="1" t="e">
        <f>_xlfn.IFNA(VLOOKUP(B81,#REF!,$K$4,0),0)</f>
        <v>#REF!</v>
      </c>
      <c r="O80" s="1" t="e">
        <f>_xlfn.IFNA(VLOOKUP(B81,#REF!,$K$4,0),0)</f>
        <v>#REF!</v>
      </c>
      <c r="P80" s="1" t="e">
        <f>_xlfn.IFNA(VLOOKUP(B81,#REF!,$K$4,0),0)</f>
        <v>#REF!</v>
      </c>
      <c r="Q80" s="1" t="e">
        <f>_xlfn.IFNA(VLOOKUP(B81,#REF!,$K$4,0),0)</f>
        <v>#REF!</v>
      </c>
      <c r="R80" s="1" t="e">
        <f>_xlfn.IFNA(VLOOKUP(B81,#REF!,$K$4,0),0)</f>
        <v>#REF!</v>
      </c>
      <c r="S80" s="1" t="e">
        <f>_xlfn.IFNA(VLOOKUP(B81,#REF!,$K$4,0),0)</f>
        <v>#REF!</v>
      </c>
      <c r="T80" s="1" t="e">
        <f>_xlfn.IFNA(VLOOKUP(B81,#REF!,$K$4,0),0)</f>
        <v>#REF!</v>
      </c>
      <c r="U80" s="1" t="e">
        <f>_xlfn.IFNA(VLOOKUP(B81,#REF!,$K$4,0),0)</f>
        <v>#REF!</v>
      </c>
      <c r="V80" s="1" t="e">
        <f>_xlfn.IFNA(VLOOKUP(B81,#REF!,$K$4,0),0)</f>
        <v>#REF!</v>
      </c>
      <c r="W80" s="1" t="e">
        <f>_xlfn.IFNA(VLOOKUP(B81,#REF!,$K$4,0),0)</f>
        <v>#REF!</v>
      </c>
      <c r="X80" s="1" t="e">
        <f>_xlfn.IFNA(VLOOKUP(B81,#REF!,$K$4,0),0)</f>
        <v>#REF!</v>
      </c>
      <c r="Y80" s="1" t="e">
        <f>_xlfn.IFNA(VLOOKUP(B81,#REF!,$K$4,0),0)</f>
        <v>#REF!</v>
      </c>
      <c r="Z80" s="1" t="e">
        <f>_xlfn.IFNA(VLOOKUP(B81,#REF!,$K$4,0),0)</f>
        <v>#REF!</v>
      </c>
      <c r="AA80" s="1" t="e">
        <f>_xlfn.IFNA(VLOOKUP(B81,#REF!,$K$4,0),0)</f>
        <v>#REF!</v>
      </c>
      <c r="AB80" s="1" t="e">
        <f>_xlfn.IFNA(VLOOKUP(B81,#REF!,$K$4,0),0)</f>
        <v>#REF!</v>
      </c>
      <c r="AC80" s="1" t="e">
        <f>_xlfn.IFNA(VLOOKUP(B81,#REF!,$K$4,0),0)</f>
        <v>#REF!</v>
      </c>
      <c r="AD80" s="1" t="e">
        <f>_xlfn.IFNA(VLOOKUP(B81,#REF!,$K$4,0),0)</f>
        <v>#REF!</v>
      </c>
      <c r="AE80" s="1" t="e">
        <f>_xlfn.IFNA(VLOOKUP(B81,#REF!,$K$4,0),0)</f>
        <v>#REF!</v>
      </c>
      <c r="AF80" s="1" t="e">
        <f>_xlfn.IFNA(VLOOKUP(B81,#REF!,$K$4,0),0)</f>
        <v>#REF!</v>
      </c>
      <c r="AG80" s="1" t="e">
        <f>_xlfn.IFNA(VLOOKUP(B81,#REF!,$K$4,0),0)</f>
        <v>#REF!</v>
      </c>
      <c r="AH80" s="1" t="e">
        <f>_xlfn.IFNA(VLOOKUP(B81,#REF!,$K$4,0),0)</f>
        <v>#REF!</v>
      </c>
      <c r="AI80" s="1" t="e">
        <f>_xlfn.IFNA(VLOOKUP(B81,#REF!,$K$4,0),0)</f>
        <v>#REF!</v>
      </c>
    </row>
    <row r="81" spans="1:35">
      <c r="A81" s="224"/>
      <c r="B81" s="174" t="s">
        <v>311</v>
      </c>
      <c r="C81" s="222" t="s">
        <v>198</v>
      </c>
      <c r="D81" s="181" t="e">
        <f>#REF!</f>
        <v>#REF!</v>
      </c>
      <c r="E81" s="276"/>
      <c r="F81" s="217"/>
      <c r="G81" s="218"/>
      <c r="H81" s="172"/>
      <c r="I81" s="251" t="e">
        <f t="shared" si="3"/>
        <v>#REF!</v>
      </c>
      <c r="J81" s="251" t="e">
        <f t="shared" si="4"/>
        <v>#REF!</v>
      </c>
      <c r="K81" s="1" t="e">
        <f>_xlfn.IFNA(VLOOKUP(B82,#REF!,$K$4,0),0)</f>
        <v>#REF!</v>
      </c>
      <c r="L81" s="1" t="e">
        <f>_xlfn.IFNA(VLOOKUP(B82,#REF!,$K$4,0),0)</f>
        <v>#REF!</v>
      </c>
      <c r="M81" s="1" t="e">
        <f>_xlfn.IFNA(VLOOKUP(B82,#REF!,$K$4,0),0)</f>
        <v>#REF!</v>
      </c>
      <c r="N81" s="1" t="e">
        <f>_xlfn.IFNA(VLOOKUP(B82,#REF!,$K$4,0),0)</f>
        <v>#REF!</v>
      </c>
      <c r="O81" s="1" t="e">
        <f>_xlfn.IFNA(VLOOKUP(B82,#REF!,$K$4,0),0)</f>
        <v>#REF!</v>
      </c>
      <c r="P81" s="1" t="e">
        <f>_xlfn.IFNA(VLOOKUP(B82,#REF!,$K$4,0),0)</f>
        <v>#REF!</v>
      </c>
      <c r="Q81" s="1" t="e">
        <f>_xlfn.IFNA(VLOOKUP(B82,#REF!,$K$4,0),0)</f>
        <v>#REF!</v>
      </c>
      <c r="R81" s="1" t="e">
        <f>_xlfn.IFNA(VLOOKUP(B82,#REF!,$K$4,0),0)</f>
        <v>#REF!</v>
      </c>
      <c r="S81" s="1" t="e">
        <f>_xlfn.IFNA(VLOOKUP(B82,#REF!,$K$4,0),0)</f>
        <v>#REF!</v>
      </c>
      <c r="T81" s="1" t="e">
        <f>_xlfn.IFNA(VLOOKUP(B82,#REF!,$K$4,0),0)</f>
        <v>#REF!</v>
      </c>
      <c r="U81" s="1" t="e">
        <f>_xlfn.IFNA(VLOOKUP(B82,#REF!,$K$4,0),0)</f>
        <v>#REF!</v>
      </c>
      <c r="V81" s="1" t="e">
        <f>_xlfn.IFNA(VLOOKUP(B82,#REF!,$K$4,0),0)</f>
        <v>#REF!</v>
      </c>
      <c r="W81" s="1" t="e">
        <f>_xlfn.IFNA(VLOOKUP(B82,#REF!,$K$4,0),0)</f>
        <v>#REF!</v>
      </c>
      <c r="X81" s="1" t="e">
        <f>_xlfn.IFNA(VLOOKUP(B82,#REF!,$K$4,0),0)</f>
        <v>#REF!</v>
      </c>
      <c r="Y81" s="1" t="e">
        <f>_xlfn.IFNA(VLOOKUP(B82,#REF!,$K$4,0),0)</f>
        <v>#REF!</v>
      </c>
      <c r="Z81" s="1" t="e">
        <f>_xlfn.IFNA(VLOOKUP(B82,#REF!,$K$4,0),0)</f>
        <v>#REF!</v>
      </c>
      <c r="AA81" s="1" t="e">
        <f>_xlfn.IFNA(VLOOKUP(B82,#REF!,$K$4,0),0)</f>
        <v>#REF!</v>
      </c>
      <c r="AB81" s="1" t="e">
        <f>_xlfn.IFNA(VLOOKUP(B82,#REF!,$K$4,0),0)</f>
        <v>#REF!</v>
      </c>
      <c r="AC81" s="1" t="e">
        <f>_xlfn.IFNA(VLOOKUP(B82,#REF!,$K$4,0),0)</f>
        <v>#REF!</v>
      </c>
      <c r="AD81" s="1" t="e">
        <f>_xlfn.IFNA(VLOOKUP(B82,#REF!,$K$4,0),0)</f>
        <v>#REF!</v>
      </c>
      <c r="AE81" s="1" t="e">
        <f>_xlfn.IFNA(VLOOKUP(B82,#REF!,$K$4,0),0)</f>
        <v>#REF!</v>
      </c>
      <c r="AF81" s="1" t="e">
        <f>_xlfn.IFNA(VLOOKUP(B82,#REF!,$K$4,0),0)</f>
        <v>#REF!</v>
      </c>
      <c r="AG81" s="1" t="e">
        <f>_xlfn.IFNA(VLOOKUP(B82,#REF!,$K$4,0),0)</f>
        <v>#REF!</v>
      </c>
      <c r="AH81" s="1" t="e">
        <f>_xlfn.IFNA(VLOOKUP(B82,#REF!,$K$4,0),0)</f>
        <v>#REF!</v>
      </c>
      <c r="AI81" s="1" t="e">
        <f>_xlfn.IFNA(VLOOKUP(B82,#REF!,$K$4,0),0)</f>
        <v>#REF!</v>
      </c>
    </row>
    <row r="82" spans="1:35">
      <c r="A82" s="223">
        <v>57</v>
      </c>
      <c r="B82" s="174" t="e">
        <f>#REF!</f>
        <v>#REF!</v>
      </c>
      <c r="C82" s="176" t="e">
        <f>#REF!</f>
        <v>#REF!</v>
      </c>
      <c r="D82" s="181" t="e">
        <f>#REF!</f>
        <v>#REF!</v>
      </c>
      <c r="E82" s="276" t="e">
        <f>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</f>
        <v>#REF!</v>
      </c>
      <c r="F82" s="209" t="e">
        <f>#REF!</f>
        <v>#REF!</v>
      </c>
      <c r="G82" s="177" t="e">
        <f t="shared" ref="G82:G100" si="5">ROUND(E82*F82,0)</f>
        <v>#REF!</v>
      </c>
      <c r="H82" s="172"/>
      <c r="I82" s="251" t="e">
        <f t="shared" si="3"/>
        <v>#REF!</v>
      </c>
      <c r="J82" s="251" t="e">
        <f t="shared" si="4"/>
        <v>#REF!</v>
      </c>
      <c r="K82" s="1" t="e">
        <f>_xlfn.IFNA(VLOOKUP(B83,#REF!,$K$4,0),0)</f>
        <v>#REF!</v>
      </c>
      <c r="L82" s="1" t="e">
        <f>_xlfn.IFNA(VLOOKUP(B83,#REF!,$K$4,0),0)</f>
        <v>#REF!</v>
      </c>
      <c r="M82" s="1" t="e">
        <f>_xlfn.IFNA(VLOOKUP(B83,#REF!,$K$4,0),0)</f>
        <v>#REF!</v>
      </c>
      <c r="N82" s="1" t="e">
        <f>_xlfn.IFNA(VLOOKUP(B83,#REF!,$K$4,0),0)</f>
        <v>#REF!</v>
      </c>
      <c r="O82" s="1" t="e">
        <f>_xlfn.IFNA(VLOOKUP(B83,#REF!,$K$4,0),0)</f>
        <v>#REF!</v>
      </c>
      <c r="P82" s="1" t="e">
        <f>_xlfn.IFNA(VLOOKUP(B83,#REF!,$K$4,0),0)</f>
        <v>#REF!</v>
      </c>
      <c r="Q82" s="1" t="e">
        <f>_xlfn.IFNA(VLOOKUP(B83,#REF!,$K$4,0),0)</f>
        <v>#REF!</v>
      </c>
      <c r="R82" s="1" t="e">
        <f>_xlfn.IFNA(VLOOKUP(B83,#REF!,$K$4,0),0)</f>
        <v>#REF!</v>
      </c>
      <c r="S82" s="1" t="e">
        <f>_xlfn.IFNA(VLOOKUP(B83,#REF!,$K$4,0),0)</f>
        <v>#REF!</v>
      </c>
      <c r="T82" s="1" t="e">
        <f>_xlfn.IFNA(VLOOKUP(B83,#REF!,$K$4,0),0)</f>
        <v>#REF!</v>
      </c>
      <c r="U82" s="1" t="e">
        <f>_xlfn.IFNA(VLOOKUP(B83,#REF!,$K$4,0),0)</f>
        <v>#REF!</v>
      </c>
      <c r="V82" s="1" t="e">
        <f>_xlfn.IFNA(VLOOKUP(B83,#REF!,$K$4,0),0)</f>
        <v>#REF!</v>
      </c>
      <c r="W82" s="1" t="e">
        <f>_xlfn.IFNA(VLOOKUP(B83,#REF!,$K$4,0),0)</f>
        <v>#REF!</v>
      </c>
      <c r="X82" s="1" t="e">
        <f>_xlfn.IFNA(VLOOKUP(B83,#REF!,$K$4,0),0)</f>
        <v>#REF!</v>
      </c>
      <c r="Y82" s="1" t="e">
        <f>_xlfn.IFNA(VLOOKUP(B83,#REF!,$K$4,0),0)</f>
        <v>#REF!</v>
      </c>
      <c r="Z82" s="1" t="e">
        <f>_xlfn.IFNA(VLOOKUP(B83,#REF!,$K$4,0),0)</f>
        <v>#REF!</v>
      </c>
      <c r="AA82" s="1" t="e">
        <f>_xlfn.IFNA(VLOOKUP(B83,#REF!,$K$4,0),0)</f>
        <v>#REF!</v>
      </c>
      <c r="AB82" s="1" t="e">
        <f>_xlfn.IFNA(VLOOKUP(B83,#REF!,$K$4,0),0)</f>
        <v>#REF!</v>
      </c>
      <c r="AC82" s="1" t="e">
        <f>_xlfn.IFNA(VLOOKUP(B83,#REF!,$K$4,0),0)</f>
        <v>#REF!</v>
      </c>
      <c r="AD82" s="1" t="e">
        <f>_xlfn.IFNA(VLOOKUP(B83,#REF!,$K$4,0),0)</f>
        <v>#REF!</v>
      </c>
      <c r="AE82" s="1" t="e">
        <f>_xlfn.IFNA(VLOOKUP(B83,#REF!,$K$4,0),0)</f>
        <v>#REF!</v>
      </c>
      <c r="AF82" s="1" t="e">
        <f>_xlfn.IFNA(VLOOKUP(B83,#REF!,$K$4,0),0)</f>
        <v>#REF!</v>
      </c>
      <c r="AG82" s="1" t="e">
        <f>_xlfn.IFNA(VLOOKUP(B83,#REF!,$K$4,0),0)</f>
        <v>#REF!</v>
      </c>
      <c r="AH82" s="1" t="e">
        <f>_xlfn.IFNA(VLOOKUP(B83,#REF!,$K$4,0),0)</f>
        <v>#REF!</v>
      </c>
      <c r="AI82" s="1" t="e">
        <f>_xlfn.IFNA(VLOOKUP(B83,#REF!,$K$4,0),0)</f>
        <v>#REF!</v>
      </c>
    </row>
    <row r="83" spans="1:35">
      <c r="A83" s="223">
        <v>58</v>
      </c>
      <c r="B83" s="174" t="e">
        <f>#REF!</f>
        <v>#REF!</v>
      </c>
      <c r="C83" s="176" t="e">
        <f>#REF!</f>
        <v>#REF!</v>
      </c>
      <c r="D83" s="181" t="e">
        <f>#REF!</f>
        <v>#REF!</v>
      </c>
      <c r="E83" s="276" t="e">
        <f>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</f>
        <v>#REF!</v>
      </c>
      <c r="F83" s="209" t="e">
        <f>#REF!</f>
        <v>#REF!</v>
      </c>
      <c r="G83" s="177" t="e">
        <f t="shared" si="5"/>
        <v>#REF!</v>
      </c>
      <c r="H83" s="172"/>
      <c r="I83" s="251" t="e">
        <f t="shared" si="3"/>
        <v>#REF!</v>
      </c>
      <c r="J83" s="251" t="e">
        <f t="shared" si="4"/>
        <v>#REF!</v>
      </c>
      <c r="K83" s="1" t="e">
        <f>_xlfn.IFNA(VLOOKUP(B84,#REF!,$K$4,0),0)</f>
        <v>#REF!</v>
      </c>
      <c r="L83" s="1" t="e">
        <f>_xlfn.IFNA(VLOOKUP(B84,#REF!,$K$4,0),0)</f>
        <v>#REF!</v>
      </c>
      <c r="M83" s="1" t="e">
        <f>_xlfn.IFNA(VLOOKUP(B84,#REF!,$K$4,0),0)</f>
        <v>#REF!</v>
      </c>
      <c r="N83" s="1" t="e">
        <f>_xlfn.IFNA(VLOOKUP(B84,#REF!,$K$4,0),0)</f>
        <v>#REF!</v>
      </c>
      <c r="O83" s="1" t="e">
        <f>_xlfn.IFNA(VLOOKUP(B84,#REF!,$K$4,0),0)</f>
        <v>#REF!</v>
      </c>
      <c r="P83" s="1" t="e">
        <f>_xlfn.IFNA(VLOOKUP(B84,#REF!,$K$4,0),0)</f>
        <v>#REF!</v>
      </c>
      <c r="Q83" s="1" t="e">
        <f>_xlfn.IFNA(VLOOKUP(B84,#REF!,$K$4,0),0)</f>
        <v>#REF!</v>
      </c>
      <c r="R83" s="1" t="e">
        <f>_xlfn.IFNA(VLOOKUP(B84,#REF!,$K$4,0),0)</f>
        <v>#REF!</v>
      </c>
      <c r="S83" s="1" t="e">
        <f>_xlfn.IFNA(VLOOKUP(B84,#REF!,$K$4,0),0)</f>
        <v>#REF!</v>
      </c>
      <c r="T83" s="1" t="e">
        <f>_xlfn.IFNA(VLOOKUP(B84,#REF!,$K$4,0),0)</f>
        <v>#REF!</v>
      </c>
      <c r="U83" s="1" t="e">
        <f>_xlfn.IFNA(VLOOKUP(B84,#REF!,$K$4,0),0)</f>
        <v>#REF!</v>
      </c>
      <c r="V83" s="1" t="e">
        <f>_xlfn.IFNA(VLOOKUP(B84,#REF!,$K$4,0),0)</f>
        <v>#REF!</v>
      </c>
      <c r="W83" s="1" t="e">
        <f>_xlfn.IFNA(VLOOKUP(B84,#REF!,$K$4,0),0)</f>
        <v>#REF!</v>
      </c>
      <c r="X83" s="1" t="e">
        <f>_xlfn.IFNA(VLOOKUP(B84,#REF!,$K$4,0),0)</f>
        <v>#REF!</v>
      </c>
      <c r="Y83" s="1" t="e">
        <f>_xlfn.IFNA(VLOOKUP(B84,#REF!,$K$4,0),0)</f>
        <v>#REF!</v>
      </c>
      <c r="Z83" s="1" t="e">
        <f>_xlfn.IFNA(VLOOKUP(B84,#REF!,$K$4,0),0)</f>
        <v>#REF!</v>
      </c>
      <c r="AA83" s="1" t="e">
        <f>_xlfn.IFNA(VLOOKUP(B84,#REF!,$K$4,0),0)</f>
        <v>#REF!</v>
      </c>
      <c r="AB83" s="1" t="e">
        <f>_xlfn.IFNA(VLOOKUP(B84,#REF!,$K$4,0),0)</f>
        <v>#REF!</v>
      </c>
      <c r="AC83" s="1" t="e">
        <f>_xlfn.IFNA(VLOOKUP(B84,#REF!,$K$4,0),0)</f>
        <v>#REF!</v>
      </c>
      <c r="AD83" s="1" t="e">
        <f>_xlfn.IFNA(VLOOKUP(B84,#REF!,$K$4,0),0)</f>
        <v>#REF!</v>
      </c>
      <c r="AE83" s="1" t="e">
        <f>_xlfn.IFNA(VLOOKUP(B84,#REF!,$K$4,0),0)</f>
        <v>#REF!</v>
      </c>
      <c r="AF83" s="1" t="e">
        <f>_xlfn.IFNA(VLOOKUP(B84,#REF!,$K$4,0),0)</f>
        <v>#REF!</v>
      </c>
      <c r="AG83" s="1" t="e">
        <f>_xlfn.IFNA(VLOOKUP(B84,#REF!,$K$4,0),0)</f>
        <v>#REF!</v>
      </c>
      <c r="AH83" s="1" t="e">
        <f>_xlfn.IFNA(VLOOKUP(B84,#REF!,$K$4,0),0)</f>
        <v>#REF!</v>
      </c>
      <c r="AI83" s="1" t="e">
        <f>_xlfn.IFNA(VLOOKUP(B84,#REF!,$K$4,0),0)</f>
        <v>#REF!</v>
      </c>
    </row>
    <row r="84" spans="1:35">
      <c r="A84" s="223">
        <v>59</v>
      </c>
      <c r="B84" s="174" t="e">
        <f>#REF!</f>
        <v>#REF!</v>
      </c>
      <c r="C84" s="176" t="e">
        <f>#REF!</f>
        <v>#REF!</v>
      </c>
      <c r="D84" s="181" t="e">
        <f>#REF!</f>
        <v>#REF!</v>
      </c>
      <c r="E84" s="276" t="e">
        <f>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</f>
        <v>#REF!</v>
      </c>
      <c r="F84" s="209" t="e">
        <f>#REF!</f>
        <v>#REF!</v>
      </c>
      <c r="G84" s="177" t="e">
        <f t="shared" si="5"/>
        <v>#REF!</v>
      </c>
      <c r="H84" s="172"/>
      <c r="I84" s="251" t="e">
        <f t="shared" si="3"/>
        <v>#REF!</v>
      </c>
      <c r="J84" s="251" t="e">
        <f t="shared" si="4"/>
        <v>#REF!</v>
      </c>
      <c r="K84" s="1" t="e">
        <f>_xlfn.IFNA(VLOOKUP(B85,#REF!,$K$4,0),0)</f>
        <v>#REF!</v>
      </c>
      <c r="L84" s="1" t="e">
        <f>_xlfn.IFNA(VLOOKUP(B85,#REF!,$K$4,0),0)</f>
        <v>#REF!</v>
      </c>
      <c r="M84" s="1" t="e">
        <f>_xlfn.IFNA(VLOOKUP(B85,#REF!,$K$4,0),0)</f>
        <v>#REF!</v>
      </c>
      <c r="N84" s="1" t="e">
        <f>_xlfn.IFNA(VLOOKUP(B85,#REF!,$K$4,0),0)</f>
        <v>#REF!</v>
      </c>
      <c r="O84" s="1" t="e">
        <f>_xlfn.IFNA(VLOOKUP(B85,#REF!,$K$4,0),0)</f>
        <v>#REF!</v>
      </c>
      <c r="P84" s="1" t="e">
        <f>_xlfn.IFNA(VLOOKUP(B85,#REF!,$K$4,0),0)</f>
        <v>#REF!</v>
      </c>
      <c r="Q84" s="1" t="e">
        <f>_xlfn.IFNA(VLOOKUP(B85,#REF!,$K$4,0),0)</f>
        <v>#REF!</v>
      </c>
      <c r="R84" s="1" t="e">
        <f>_xlfn.IFNA(VLOOKUP(B85,#REF!,$K$4,0),0)</f>
        <v>#REF!</v>
      </c>
      <c r="S84" s="1" t="e">
        <f>_xlfn.IFNA(VLOOKUP(B85,#REF!,$K$4,0),0)</f>
        <v>#REF!</v>
      </c>
      <c r="T84" s="1" t="e">
        <f>_xlfn.IFNA(VLOOKUP(B85,#REF!,$K$4,0),0)</f>
        <v>#REF!</v>
      </c>
      <c r="U84" s="1" t="e">
        <f>_xlfn.IFNA(VLOOKUP(B85,#REF!,$K$4,0),0)</f>
        <v>#REF!</v>
      </c>
      <c r="V84" s="1" t="e">
        <f>_xlfn.IFNA(VLOOKUP(B85,#REF!,$K$4,0),0)</f>
        <v>#REF!</v>
      </c>
      <c r="W84" s="1" t="e">
        <f>_xlfn.IFNA(VLOOKUP(B85,#REF!,$K$4,0),0)</f>
        <v>#REF!</v>
      </c>
      <c r="X84" s="1" t="e">
        <f>_xlfn.IFNA(VLOOKUP(B85,#REF!,$K$4,0),0)</f>
        <v>#REF!</v>
      </c>
      <c r="Y84" s="1" t="e">
        <f>_xlfn.IFNA(VLOOKUP(B85,#REF!,$K$4,0),0)</f>
        <v>#REF!</v>
      </c>
      <c r="Z84" s="1" t="e">
        <f>_xlfn.IFNA(VLOOKUP(B85,#REF!,$K$4,0),0)</f>
        <v>#REF!</v>
      </c>
      <c r="AA84" s="1" t="e">
        <f>_xlfn.IFNA(VLOOKUP(B85,#REF!,$K$4,0),0)</f>
        <v>#REF!</v>
      </c>
      <c r="AB84" s="1" t="e">
        <f>_xlfn.IFNA(VLOOKUP(B85,#REF!,$K$4,0),0)</f>
        <v>#REF!</v>
      </c>
      <c r="AC84" s="1" t="e">
        <f>_xlfn.IFNA(VLOOKUP(B85,#REF!,$K$4,0),0)</f>
        <v>#REF!</v>
      </c>
      <c r="AD84" s="1" t="e">
        <f>_xlfn.IFNA(VLOOKUP(B85,#REF!,$K$4,0),0)</f>
        <v>#REF!</v>
      </c>
      <c r="AE84" s="1" t="e">
        <f>_xlfn.IFNA(VLOOKUP(B85,#REF!,$K$4,0),0)</f>
        <v>#REF!</v>
      </c>
      <c r="AF84" s="1" t="e">
        <f>_xlfn.IFNA(VLOOKUP(B85,#REF!,$K$4,0),0)</f>
        <v>#REF!</v>
      </c>
      <c r="AG84" s="1" t="e">
        <f>_xlfn.IFNA(VLOOKUP(B85,#REF!,$K$4,0),0)</f>
        <v>#REF!</v>
      </c>
      <c r="AH84" s="1" t="e">
        <f>_xlfn.IFNA(VLOOKUP(B85,#REF!,$K$4,0),0)</f>
        <v>#REF!</v>
      </c>
      <c r="AI84" s="1" t="e">
        <f>_xlfn.IFNA(VLOOKUP(B85,#REF!,$K$4,0),0)</f>
        <v>#REF!</v>
      </c>
    </row>
    <row r="85" spans="1:35">
      <c r="A85" s="223">
        <v>60</v>
      </c>
      <c r="B85" s="174" t="e">
        <f>#REF!</f>
        <v>#REF!</v>
      </c>
      <c r="C85" s="176" t="e">
        <f>#REF!</f>
        <v>#REF!</v>
      </c>
      <c r="D85" s="181" t="e">
        <f>#REF!</f>
        <v>#REF!</v>
      </c>
      <c r="E85" s="276" t="e">
        <f>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</f>
        <v>#REF!</v>
      </c>
      <c r="F85" s="209" t="e">
        <f>#REF!</f>
        <v>#REF!</v>
      </c>
      <c r="G85" s="177" t="e">
        <f t="shared" si="5"/>
        <v>#REF!</v>
      </c>
      <c r="H85" s="172"/>
      <c r="I85" s="251" t="e">
        <f t="shared" si="3"/>
        <v>#REF!</v>
      </c>
      <c r="J85" s="251" t="e">
        <f t="shared" si="4"/>
        <v>#REF!</v>
      </c>
      <c r="K85" s="1" t="e">
        <f>_xlfn.IFNA(VLOOKUP(B86,#REF!,$K$4,0),0)</f>
        <v>#REF!</v>
      </c>
      <c r="L85" s="1" t="e">
        <f>_xlfn.IFNA(VLOOKUP(B86,#REF!,$K$4,0),0)</f>
        <v>#REF!</v>
      </c>
      <c r="M85" s="1" t="e">
        <f>_xlfn.IFNA(VLOOKUP(B86,#REF!,$K$4,0),0)</f>
        <v>#REF!</v>
      </c>
      <c r="N85" s="1" t="e">
        <f>_xlfn.IFNA(VLOOKUP(B86,#REF!,$K$4,0),0)</f>
        <v>#REF!</v>
      </c>
      <c r="O85" s="1" t="e">
        <f>_xlfn.IFNA(VLOOKUP(B86,#REF!,$K$4,0),0)</f>
        <v>#REF!</v>
      </c>
      <c r="P85" s="1" t="e">
        <f>_xlfn.IFNA(VLOOKUP(B86,#REF!,$K$4,0),0)</f>
        <v>#REF!</v>
      </c>
      <c r="Q85" s="1" t="e">
        <f>_xlfn.IFNA(VLOOKUP(B86,#REF!,$K$4,0),0)</f>
        <v>#REF!</v>
      </c>
      <c r="R85" s="1" t="e">
        <f>_xlfn.IFNA(VLOOKUP(B86,#REF!,$K$4,0),0)</f>
        <v>#REF!</v>
      </c>
      <c r="S85" s="1" t="e">
        <f>_xlfn.IFNA(VLOOKUP(B86,#REF!,$K$4,0),0)</f>
        <v>#REF!</v>
      </c>
      <c r="T85" s="1" t="e">
        <f>_xlfn.IFNA(VLOOKUP(B86,#REF!,$K$4,0),0)</f>
        <v>#REF!</v>
      </c>
      <c r="U85" s="1" t="e">
        <f>_xlfn.IFNA(VLOOKUP(B86,#REF!,$K$4,0),0)</f>
        <v>#REF!</v>
      </c>
      <c r="V85" s="1" t="e">
        <f>_xlfn.IFNA(VLOOKUP(B86,#REF!,$K$4,0),0)</f>
        <v>#REF!</v>
      </c>
      <c r="W85" s="1" t="e">
        <f>_xlfn.IFNA(VLOOKUP(B86,#REF!,$K$4,0),0)</f>
        <v>#REF!</v>
      </c>
      <c r="X85" s="1" t="e">
        <f>_xlfn.IFNA(VLOOKUP(B86,#REF!,$K$4,0),0)</f>
        <v>#REF!</v>
      </c>
      <c r="Y85" s="1" t="e">
        <f>_xlfn.IFNA(VLOOKUP(B86,#REF!,$K$4,0),0)</f>
        <v>#REF!</v>
      </c>
      <c r="Z85" s="1" t="e">
        <f>_xlfn.IFNA(VLOOKUP(B86,#REF!,$K$4,0),0)</f>
        <v>#REF!</v>
      </c>
      <c r="AA85" s="1" t="e">
        <f>_xlfn.IFNA(VLOOKUP(B86,#REF!,$K$4,0),0)</f>
        <v>#REF!</v>
      </c>
      <c r="AB85" s="1" t="e">
        <f>_xlfn.IFNA(VLOOKUP(B86,#REF!,$K$4,0),0)</f>
        <v>#REF!</v>
      </c>
      <c r="AC85" s="1" t="e">
        <f>_xlfn.IFNA(VLOOKUP(B86,#REF!,$K$4,0),0)</f>
        <v>#REF!</v>
      </c>
      <c r="AD85" s="1" t="e">
        <f>_xlfn.IFNA(VLOOKUP(B86,#REF!,$K$4,0),0)</f>
        <v>#REF!</v>
      </c>
      <c r="AE85" s="1" t="e">
        <f>_xlfn.IFNA(VLOOKUP(B86,#REF!,$K$4,0),0)</f>
        <v>#REF!</v>
      </c>
      <c r="AF85" s="1" t="e">
        <f>_xlfn.IFNA(VLOOKUP(B86,#REF!,$K$4,0),0)</f>
        <v>#REF!</v>
      </c>
      <c r="AG85" s="1" t="e">
        <f>_xlfn.IFNA(VLOOKUP(B86,#REF!,$K$4,0),0)</f>
        <v>#REF!</v>
      </c>
      <c r="AH85" s="1" t="e">
        <f>_xlfn.IFNA(VLOOKUP(B86,#REF!,$K$4,0),0)</f>
        <v>#REF!</v>
      </c>
      <c r="AI85" s="1" t="e">
        <f>_xlfn.IFNA(VLOOKUP(B86,#REF!,$K$4,0),0)</f>
        <v>#REF!</v>
      </c>
    </row>
    <row r="86" spans="1:35">
      <c r="A86" s="223">
        <v>61</v>
      </c>
      <c r="B86" s="174" t="e">
        <f>#REF!</f>
        <v>#REF!</v>
      </c>
      <c r="C86" s="176" t="e">
        <f>#REF!</f>
        <v>#REF!</v>
      </c>
      <c r="D86" s="181" t="e">
        <f>#REF!</f>
        <v>#REF!</v>
      </c>
      <c r="E86" s="276" t="e">
        <f>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</f>
        <v>#REF!</v>
      </c>
      <c r="F86" s="209" t="e">
        <f>#REF!</f>
        <v>#REF!</v>
      </c>
      <c r="G86" s="177" t="e">
        <f t="shared" si="5"/>
        <v>#REF!</v>
      </c>
      <c r="H86" s="172"/>
      <c r="I86" s="251" t="e">
        <f t="shared" si="3"/>
        <v>#REF!</v>
      </c>
      <c r="J86" s="251" t="e">
        <f t="shared" si="4"/>
        <v>#REF!</v>
      </c>
      <c r="K86" s="1" t="e">
        <f>_xlfn.IFNA(VLOOKUP(B87,#REF!,$K$4,0),0)</f>
        <v>#REF!</v>
      </c>
      <c r="L86" s="1" t="e">
        <f>_xlfn.IFNA(VLOOKUP(B87,#REF!,$K$4,0),0)</f>
        <v>#REF!</v>
      </c>
      <c r="M86" s="1" t="e">
        <f>_xlfn.IFNA(VLOOKUP(B87,#REF!,$K$4,0),0)</f>
        <v>#REF!</v>
      </c>
      <c r="N86" s="1" t="e">
        <f>_xlfn.IFNA(VLOOKUP(B87,#REF!,$K$4,0),0)</f>
        <v>#REF!</v>
      </c>
      <c r="O86" s="1" t="e">
        <f>_xlfn.IFNA(VLOOKUP(B87,#REF!,$K$4,0),0)</f>
        <v>#REF!</v>
      </c>
      <c r="P86" s="1" t="e">
        <f>_xlfn.IFNA(VLOOKUP(B87,#REF!,$K$4,0),0)</f>
        <v>#REF!</v>
      </c>
      <c r="Q86" s="1" t="e">
        <f>_xlfn.IFNA(VLOOKUP(B87,#REF!,$K$4,0),0)</f>
        <v>#REF!</v>
      </c>
      <c r="R86" s="1" t="e">
        <f>_xlfn.IFNA(VLOOKUP(B87,#REF!,$K$4,0),0)</f>
        <v>#REF!</v>
      </c>
      <c r="S86" s="1" t="e">
        <f>_xlfn.IFNA(VLOOKUP(B87,#REF!,$K$4,0),0)</f>
        <v>#REF!</v>
      </c>
      <c r="T86" s="1" t="e">
        <f>_xlfn.IFNA(VLOOKUP(B87,#REF!,$K$4,0),0)</f>
        <v>#REF!</v>
      </c>
      <c r="U86" s="1" t="e">
        <f>_xlfn.IFNA(VLOOKUP(B87,#REF!,$K$4,0),0)</f>
        <v>#REF!</v>
      </c>
      <c r="V86" s="1" t="e">
        <f>_xlfn.IFNA(VLOOKUP(B87,#REF!,$K$4,0),0)</f>
        <v>#REF!</v>
      </c>
      <c r="W86" s="1" t="e">
        <f>_xlfn.IFNA(VLOOKUP(B87,#REF!,$K$4,0),0)</f>
        <v>#REF!</v>
      </c>
      <c r="X86" s="1" t="e">
        <f>_xlfn.IFNA(VLOOKUP(B87,#REF!,$K$4,0),0)</f>
        <v>#REF!</v>
      </c>
      <c r="Y86" s="1" t="e">
        <f>_xlfn.IFNA(VLOOKUP(B87,#REF!,$K$4,0),0)</f>
        <v>#REF!</v>
      </c>
      <c r="Z86" s="1" t="e">
        <f>_xlfn.IFNA(VLOOKUP(B87,#REF!,$K$4,0),0)</f>
        <v>#REF!</v>
      </c>
      <c r="AA86" s="1" t="e">
        <f>_xlfn.IFNA(VLOOKUP(B87,#REF!,$K$4,0),0)</f>
        <v>#REF!</v>
      </c>
      <c r="AB86" s="1" t="e">
        <f>_xlfn.IFNA(VLOOKUP(B87,#REF!,$K$4,0),0)</f>
        <v>#REF!</v>
      </c>
      <c r="AC86" s="1" t="e">
        <f>_xlfn.IFNA(VLOOKUP(B87,#REF!,$K$4,0),0)</f>
        <v>#REF!</v>
      </c>
      <c r="AD86" s="1" t="e">
        <f>_xlfn.IFNA(VLOOKUP(B87,#REF!,$K$4,0),0)</f>
        <v>#REF!</v>
      </c>
      <c r="AE86" s="1" t="e">
        <f>_xlfn.IFNA(VLOOKUP(B87,#REF!,$K$4,0),0)</f>
        <v>#REF!</v>
      </c>
      <c r="AF86" s="1" t="e">
        <f>_xlfn.IFNA(VLOOKUP(B87,#REF!,$K$4,0),0)</f>
        <v>#REF!</v>
      </c>
      <c r="AG86" s="1" t="e">
        <f>_xlfn.IFNA(VLOOKUP(B87,#REF!,$K$4,0),0)</f>
        <v>#REF!</v>
      </c>
      <c r="AH86" s="1" t="e">
        <f>_xlfn.IFNA(VLOOKUP(B87,#REF!,$K$4,0),0)</f>
        <v>#REF!</v>
      </c>
      <c r="AI86" s="1" t="e">
        <f>_xlfn.IFNA(VLOOKUP(B87,#REF!,$K$4,0),0)</f>
        <v>#REF!</v>
      </c>
    </row>
    <row r="87" spans="1:35">
      <c r="A87" s="223">
        <v>62</v>
      </c>
      <c r="B87" s="174" t="e">
        <f>#REF!</f>
        <v>#REF!</v>
      </c>
      <c r="C87" s="176" t="e">
        <f>#REF!</f>
        <v>#REF!</v>
      </c>
      <c r="D87" s="181" t="e">
        <f>#REF!</f>
        <v>#REF!</v>
      </c>
      <c r="E87" s="276" t="e">
        <f>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</f>
        <v>#REF!</v>
      </c>
      <c r="F87" s="209" t="e">
        <f>#REF!</f>
        <v>#REF!</v>
      </c>
      <c r="G87" s="177" t="e">
        <f t="shared" si="5"/>
        <v>#REF!</v>
      </c>
      <c r="H87" s="172"/>
      <c r="I87" s="251" t="e">
        <f t="shared" si="3"/>
        <v>#REF!</v>
      </c>
      <c r="J87" s="251" t="e">
        <f t="shared" si="4"/>
        <v>#REF!</v>
      </c>
      <c r="K87" s="1" t="e">
        <f>_xlfn.IFNA(VLOOKUP(B88,#REF!,$K$4,0),0)</f>
        <v>#REF!</v>
      </c>
      <c r="L87" s="1" t="e">
        <f>_xlfn.IFNA(VLOOKUP(B88,#REF!,$K$4,0),0)</f>
        <v>#REF!</v>
      </c>
      <c r="M87" s="1" t="e">
        <f>_xlfn.IFNA(VLOOKUP(B88,#REF!,$K$4,0),0)</f>
        <v>#REF!</v>
      </c>
      <c r="N87" s="1" t="e">
        <f>_xlfn.IFNA(VLOOKUP(B88,#REF!,$K$4,0),0)</f>
        <v>#REF!</v>
      </c>
      <c r="O87" s="1" t="e">
        <f>_xlfn.IFNA(VLOOKUP(B88,#REF!,$K$4,0),0)</f>
        <v>#REF!</v>
      </c>
      <c r="P87" s="1" t="e">
        <f>_xlfn.IFNA(VLOOKUP(B88,#REF!,$K$4,0),0)</f>
        <v>#REF!</v>
      </c>
      <c r="Q87" s="1" t="e">
        <f>_xlfn.IFNA(VLOOKUP(B88,#REF!,$K$4,0),0)</f>
        <v>#REF!</v>
      </c>
      <c r="R87" s="1" t="e">
        <f>_xlfn.IFNA(VLOOKUP(B88,#REF!,$K$4,0),0)</f>
        <v>#REF!</v>
      </c>
      <c r="S87" s="1" t="e">
        <f>_xlfn.IFNA(VLOOKUP(B88,#REF!,$K$4,0),0)</f>
        <v>#REF!</v>
      </c>
      <c r="T87" s="1" t="e">
        <f>_xlfn.IFNA(VLOOKUP(B88,#REF!,$K$4,0),0)</f>
        <v>#REF!</v>
      </c>
      <c r="U87" s="1" t="e">
        <f>_xlfn.IFNA(VLOOKUP(B88,#REF!,$K$4,0),0)</f>
        <v>#REF!</v>
      </c>
      <c r="V87" s="1" t="e">
        <f>_xlfn.IFNA(VLOOKUP(B88,#REF!,$K$4,0),0)</f>
        <v>#REF!</v>
      </c>
      <c r="W87" s="1" t="e">
        <f>_xlfn.IFNA(VLOOKUP(B88,#REF!,$K$4,0),0)</f>
        <v>#REF!</v>
      </c>
      <c r="X87" s="1" t="e">
        <f>_xlfn.IFNA(VLOOKUP(B88,#REF!,$K$4,0),0)</f>
        <v>#REF!</v>
      </c>
      <c r="Y87" s="1" t="e">
        <f>_xlfn.IFNA(VLOOKUP(B88,#REF!,$K$4,0),0)</f>
        <v>#REF!</v>
      </c>
      <c r="Z87" s="1" t="e">
        <f>_xlfn.IFNA(VLOOKUP(B88,#REF!,$K$4,0),0)</f>
        <v>#REF!</v>
      </c>
      <c r="AA87" s="1" t="e">
        <f>_xlfn.IFNA(VLOOKUP(B88,#REF!,$K$4,0),0)</f>
        <v>#REF!</v>
      </c>
      <c r="AB87" s="1" t="e">
        <f>_xlfn.IFNA(VLOOKUP(B88,#REF!,$K$4,0),0)</f>
        <v>#REF!</v>
      </c>
      <c r="AC87" s="1" t="e">
        <f>_xlfn.IFNA(VLOOKUP(B88,#REF!,$K$4,0),0)</f>
        <v>#REF!</v>
      </c>
      <c r="AD87" s="1" t="e">
        <f>_xlfn.IFNA(VLOOKUP(B88,#REF!,$K$4,0),0)</f>
        <v>#REF!</v>
      </c>
      <c r="AE87" s="1" t="e">
        <f>_xlfn.IFNA(VLOOKUP(B88,#REF!,$K$4,0),0)</f>
        <v>#REF!</v>
      </c>
      <c r="AF87" s="1" t="e">
        <f>_xlfn.IFNA(VLOOKUP(B88,#REF!,$K$4,0),0)</f>
        <v>#REF!</v>
      </c>
      <c r="AG87" s="1" t="e">
        <f>_xlfn.IFNA(VLOOKUP(B88,#REF!,$K$4,0),0)</f>
        <v>#REF!</v>
      </c>
      <c r="AH87" s="1" t="e">
        <f>_xlfn.IFNA(VLOOKUP(B88,#REF!,$K$4,0),0)</f>
        <v>#REF!</v>
      </c>
      <c r="AI87" s="1" t="e">
        <f>_xlfn.IFNA(VLOOKUP(B88,#REF!,$K$4,0),0)</f>
        <v>#REF!</v>
      </c>
    </row>
    <row r="88" spans="1:35">
      <c r="A88" s="223">
        <v>63</v>
      </c>
      <c r="B88" s="174" t="e">
        <f>#REF!</f>
        <v>#REF!</v>
      </c>
      <c r="C88" s="176" t="e">
        <f>#REF!</f>
        <v>#REF!</v>
      </c>
      <c r="D88" s="181" t="e">
        <f>#REF!</f>
        <v>#REF!</v>
      </c>
      <c r="E88" s="276" t="e">
        <f>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</f>
        <v>#REF!</v>
      </c>
      <c r="F88" s="209" t="e">
        <f>#REF!</f>
        <v>#REF!</v>
      </c>
      <c r="G88" s="177" t="e">
        <f t="shared" si="5"/>
        <v>#REF!</v>
      </c>
      <c r="H88" s="172"/>
      <c r="I88" s="251" t="e">
        <f t="shared" si="3"/>
        <v>#REF!</v>
      </c>
      <c r="J88" s="251" t="e">
        <f t="shared" si="4"/>
        <v>#REF!</v>
      </c>
      <c r="K88" s="1" t="e">
        <f>_xlfn.IFNA(VLOOKUP(B89,#REF!,$K$4,0),0)</f>
        <v>#REF!</v>
      </c>
      <c r="L88" s="1" t="e">
        <f>_xlfn.IFNA(VLOOKUP(B89,#REF!,$K$4,0),0)</f>
        <v>#REF!</v>
      </c>
      <c r="M88" s="1" t="e">
        <f>_xlfn.IFNA(VLOOKUP(B89,#REF!,$K$4,0),0)</f>
        <v>#REF!</v>
      </c>
      <c r="N88" s="1" t="e">
        <f>_xlfn.IFNA(VLOOKUP(B89,#REF!,$K$4,0),0)</f>
        <v>#REF!</v>
      </c>
      <c r="O88" s="1" t="e">
        <f>_xlfn.IFNA(VLOOKUP(B89,#REF!,$K$4,0),0)</f>
        <v>#REF!</v>
      </c>
      <c r="P88" s="1" t="e">
        <f>_xlfn.IFNA(VLOOKUP(B89,#REF!,$K$4,0),0)</f>
        <v>#REF!</v>
      </c>
      <c r="Q88" s="1" t="e">
        <f>_xlfn.IFNA(VLOOKUP(B89,#REF!,$K$4,0),0)</f>
        <v>#REF!</v>
      </c>
      <c r="R88" s="1" t="e">
        <f>_xlfn.IFNA(VLOOKUP(B89,#REF!,$K$4,0),0)</f>
        <v>#REF!</v>
      </c>
      <c r="S88" s="1" t="e">
        <f>_xlfn.IFNA(VLOOKUP(B89,#REF!,$K$4,0),0)</f>
        <v>#REF!</v>
      </c>
      <c r="T88" s="1" t="e">
        <f>_xlfn.IFNA(VLOOKUP(B89,#REF!,$K$4,0),0)</f>
        <v>#REF!</v>
      </c>
      <c r="U88" s="1" t="e">
        <f>_xlfn.IFNA(VLOOKUP(B89,#REF!,$K$4,0),0)</f>
        <v>#REF!</v>
      </c>
      <c r="V88" s="1" t="e">
        <f>_xlfn.IFNA(VLOOKUP(B89,#REF!,$K$4,0),0)</f>
        <v>#REF!</v>
      </c>
      <c r="W88" s="1" t="e">
        <f>_xlfn.IFNA(VLOOKUP(B89,#REF!,$K$4,0),0)</f>
        <v>#REF!</v>
      </c>
      <c r="X88" s="1" t="e">
        <f>_xlfn.IFNA(VLOOKUP(B89,#REF!,$K$4,0),0)</f>
        <v>#REF!</v>
      </c>
      <c r="Y88" s="1" t="e">
        <f>_xlfn.IFNA(VLOOKUP(B89,#REF!,$K$4,0),0)</f>
        <v>#REF!</v>
      </c>
      <c r="Z88" s="1" t="e">
        <f>_xlfn.IFNA(VLOOKUP(B89,#REF!,$K$4,0),0)</f>
        <v>#REF!</v>
      </c>
      <c r="AA88" s="1" t="e">
        <f>_xlfn.IFNA(VLOOKUP(B89,#REF!,$K$4,0),0)</f>
        <v>#REF!</v>
      </c>
      <c r="AB88" s="1" t="e">
        <f>_xlfn.IFNA(VLOOKUP(B89,#REF!,$K$4,0),0)</f>
        <v>#REF!</v>
      </c>
      <c r="AC88" s="1" t="e">
        <f>_xlfn.IFNA(VLOOKUP(B89,#REF!,$K$4,0),0)</f>
        <v>#REF!</v>
      </c>
      <c r="AD88" s="1" t="e">
        <f>_xlfn.IFNA(VLOOKUP(B89,#REF!,$K$4,0),0)</f>
        <v>#REF!</v>
      </c>
      <c r="AE88" s="1" t="e">
        <f>_xlfn.IFNA(VLOOKUP(B89,#REF!,$K$4,0),0)</f>
        <v>#REF!</v>
      </c>
      <c r="AF88" s="1" t="e">
        <f>_xlfn.IFNA(VLOOKUP(B89,#REF!,$K$4,0),0)</f>
        <v>#REF!</v>
      </c>
      <c r="AG88" s="1" t="e">
        <f>_xlfn.IFNA(VLOOKUP(B89,#REF!,$K$4,0),0)</f>
        <v>#REF!</v>
      </c>
      <c r="AH88" s="1" t="e">
        <f>_xlfn.IFNA(VLOOKUP(B89,#REF!,$K$4,0),0)</f>
        <v>#REF!</v>
      </c>
      <c r="AI88" s="1" t="e">
        <f>_xlfn.IFNA(VLOOKUP(B89,#REF!,$K$4,0),0)</f>
        <v>#REF!</v>
      </c>
    </row>
    <row r="89" spans="1:35">
      <c r="A89" s="223">
        <v>64</v>
      </c>
      <c r="B89" s="174" t="e">
        <f>#REF!</f>
        <v>#REF!</v>
      </c>
      <c r="C89" s="176" t="e">
        <f>#REF!</f>
        <v>#REF!</v>
      </c>
      <c r="D89" s="181" t="e">
        <f>#REF!</f>
        <v>#REF!</v>
      </c>
      <c r="E89" s="276" t="e">
        <f>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</f>
        <v>#REF!</v>
      </c>
      <c r="F89" s="209" t="e">
        <f>#REF!</f>
        <v>#REF!</v>
      </c>
      <c r="G89" s="177" t="e">
        <f t="shared" si="5"/>
        <v>#REF!</v>
      </c>
      <c r="H89" s="172"/>
      <c r="I89" s="251" t="e">
        <f t="shared" si="3"/>
        <v>#REF!</v>
      </c>
      <c r="J89" s="251" t="e">
        <f t="shared" si="4"/>
        <v>#REF!</v>
      </c>
      <c r="K89" s="1" t="e">
        <f>_xlfn.IFNA(VLOOKUP(B90,#REF!,$K$4,0),0)</f>
        <v>#REF!</v>
      </c>
      <c r="L89" s="1" t="e">
        <f>_xlfn.IFNA(VLOOKUP(B90,#REF!,$K$4,0),0)</f>
        <v>#REF!</v>
      </c>
      <c r="M89" s="1" t="e">
        <f>_xlfn.IFNA(VLOOKUP(B90,#REF!,$K$4,0),0)</f>
        <v>#REF!</v>
      </c>
      <c r="N89" s="1" t="e">
        <f>_xlfn.IFNA(VLOOKUP(B90,#REF!,$K$4,0),0)</f>
        <v>#REF!</v>
      </c>
      <c r="O89" s="1" t="e">
        <f>_xlfn.IFNA(VLOOKUP(B90,#REF!,$K$4,0),0)</f>
        <v>#REF!</v>
      </c>
      <c r="P89" s="1" t="e">
        <f>_xlfn.IFNA(VLOOKUP(B90,#REF!,$K$4,0),0)</f>
        <v>#REF!</v>
      </c>
      <c r="Q89" s="1" t="e">
        <f>_xlfn.IFNA(VLOOKUP(B90,#REF!,$K$4,0),0)</f>
        <v>#REF!</v>
      </c>
      <c r="R89" s="1" t="e">
        <f>_xlfn.IFNA(VLOOKUP(B90,#REF!,$K$4,0),0)</f>
        <v>#REF!</v>
      </c>
      <c r="S89" s="1" t="e">
        <f>_xlfn.IFNA(VLOOKUP(B90,#REF!,$K$4,0),0)</f>
        <v>#REF!</v>
      </c>
      <c r="T89" s="1" t="e">
        <f>_xlfn.IFNA(VLOOKUP(B90,#REF!,$K$4,0),0)</f>
        <v>#REF!</v>
      </c>
      <c r="U89" s="1" t="e">
        <f>_xlfn.IFNA(VLOOKUP(B90,#REF!,$K$4,0),0)</f>
        <v>#REF!</v>
      </c>
      <c r="V89" s="1" t="e">
        <f>_xlfn.IFNA(VLOOKUP(B90,#REF!,$K$4,0),0)</f>
        <v>#REF!</v>
      </c>
      <c r="W89" s="1" t="e">
        <f>_xlfn.IFNA(VLOOKUP(B90,#REF!,$K$4,0),0)</f>
        <v>#REF!</v>
      </c>
      <c r="X89" s="1" t="e">
        <f>_xlfn.IFNA(VLOOKUP(B90,#REF!,$K$4,0),0)</f>
        <v>#REF!</v>
      </c>
      <c r="Y89" s="1" t="e">
        <f>_xlfn.IFNA(VLOOKUP(B90,#REF!,$K$4,0),0)</f>
        <v>#REF!</v>
      </c>
      <c r="Z89" s="1" t="e">
        <f>_xlfn.IFNA(VLOOKUP(B90,#REF!,$K$4,0),0)</f>
        <v>#REF!</v>
      </c>
      <c r="AA89" s="1" t="e">
        <f>_xlfn.IFNA(VLOOKUP(B90,#REF!,$K$4,0),0)</f>
        <v>#REF!</v>
      </c>
      <c r="AB89" s="1" t="e">
        <f>_xlfn.IFNA(VLOOKUP(B90,#REF!,$K$4,0),0)</f>
        <v>#REF!</v>
      </c>
      <c r="AC89" s="1" t="e">
        <f>_xlfn.IFNA(VLOOKUP(B90,#REF!,$K$4,0),0)</f>
        <v>#REF!</v>
      </c>
      <c r="AD89" s="1" t="e">
        <f>_xlfn.IFNA(VLOOKUP(B90,#REF!,$K$4,0),0)</f>
        <v>#REF!</v>
      </c>
      <c r="AE89" s="1" t="e">
        <f>_xlfn.IFNA(VLOOKUP(B90,#REF!,$K$4,0),0)</f>
        <v>#REF!</v>
      </c>
      <c r="AF89" s="1" t="e">
        <f>_xlfn.IFNA(VLOOKUP(B90,#REF!,$K$4,0),0)</f>
        <v>#REF!</v>
      </c>
      <c r="AG89" s="1" t="e">
        <f>_xlfn.IFNA(VLOOKUP(B90,#REF!,$K$4,0),0)</f>
        <v>#REF!</v>
      </c>
      <c r="AH89" s="1" t="e">
        <f>_xlfn.IFNA(VLOOKUP(B90,#REF!,$K$4,0),0)</f>
        <v>#REF!</v>
      </c>
      <c r="AI89" s="1" t="e">
        <f>_xlfn.IFNA(VLOOKUP(B90,#REF!,$K$4,0),0)</f>
        <v>#REF!</v>
      </c>
    </row>
    <row r="90" spans="1:35">
      <c r="A90" s="237"/>
      <c r="B90" s="174" t="s">
        <v>311</v>
      </c>
      <c r="C90" s="238" t="s">
        <v>243</v>
      </c>
      <c r="D90" s="181" t="e">
        <f>#REF!</f>
        <v>#REF!</v>
      </c>
      <c r="E90" s="276"/>
      <c r="F90" s="236"/>
      <c r="G90" s="183" t="e">
        <f>SUM(G82:G89)</f>
        <v>#REF!</v>
      </c>
      <c r="H90" s="172"/>
      <c r="I90" s="251" t="e">
        <f t="shared" si="3"/>
        <v>#REF!</v>
      </c>
      <c r="J90" s="251" t="e">
        <f t="shared" si="4"/>
        <v>#REF!</v>
      </c>
      <c r="K90" s="1" t="e">
        <f>_xlfn.IFNA(VLOOKUP(B91,#REF!,$K$4,0),0)</f>
        <v>#REF!</v>
      </c>
      <c r="L90" s="1" t="e">
        <f>_xlfn.IFNA(VLOOKUP(B91,#REF!,$K$4,0),0)</f>
        <v>#REF!</v>
      </c>
      <c r="M90" s="1" t="e">
        <f>_xlfn.IFNA(VLOOKUP(B91,#REF!,$K$4,0),0)</f>
        <v>#REF!</v>
      </c>
      <c r="N90" s="1" t="e">
        <f>_xlfn.IFNA(VLOOKUP(B91,#REF!,$K$4,0),0)</f>
        <v>#REF!</v>
      </c>
      <c r="O90" s="1" t="e">
        <f>_xlfn.IFNA(VLOOKUP(B91,#REF!,$K$4,0),0)</f>
        <v>#REF!</v>
      </c>
      <c r="P90" s="1" t="e">
        <f>_xlfn.IFNA(VLOOKUP(B91,#REF!,$K$4,0),0)</f>
        <v>#REF!</v>
      </c>
      <c r="Q90" s="1" t="e">
        <f>_xlfn.IFNA(VLOOKUP(B91,#REF!,$K$4,0),0)</f>
        <v>#REF!</v>
      </c>
      <c r="R90" s="1" t="e">
        <f>_xlfn.IFNA(VLOOKUP(B91,#REF!,$K$4,0),0)</f>
        <v>#REF!</v>
      </c>
      <c r="S90" s="1" t="e">
        <f>_xlfn.IFNA(VLOOKUP(B91,#REF!,$K$4,0),0)</f>
        <v>#REF!</v>
      </c>
      <c r="T90" s="1" t="e">
        <f>_xlfn.IFNA(VLOOKUP(B91,#REF!,$K$4,0),0)</f>
        <v>#REF!</v>
      </c>
      <c r="U90" s="1" t="e">
        <f>_xlfn.IFNA(VLOOKUP(B91,#REF!,$K$4,0),0)</f>
        <v>#REF!</v>
      </c>
      <c r="V90" s="1" t="e">
        <f>_xlfn.IFNA(VLOOKUP(B91,#REF!,$K$4,0),0)</f>
        <v>#REF!</v>
      </c>
      <c r="W90" s="1" t="e">
        <f>_xlfn.IFNA(VLOOKUP(B91,#REF!,$K$4,0),0)</f>
        <v>#REF!</v>
      </c>
      <c r="X90" s="1" t="e">
        <f>_xlfn.IFNA(VLOOKUP(B91,#REF!,$K$4,0),0)</f>
        <v>#REF!</v>
      </c>
      <c r="Y90" s="1" t="e">
        <f>_xlfn.IFNA(VLOOKUP(B91,#REF!,$K$4,0),0)</f>
        <v>#REF!</v>
      </c>
      <c r="Z90" s="1" t="e">
        <f>_xlfn.IFNA(VLOOKUP(B91,#REF!,$K$4,0),0)</f>
        <v>#REF!</v>
      </c>
      <c r="AA90" s="1" t="e">
        <f>_xlfn.IFNA(VLOOKUP(B91,#REF!,$K$4,0),0)</f>
        <v>#REF!</v>
      </c>
      <c r="AB90" s="1" t="e">
        <f>_xlfn.IFNA(VLOOKUP(B91,#REF!,$K$4,0),0)</f>
        <v>#REF!</v>
      </c>
      <c r="AC90" s="1" t="e">
        <f>_xlfn.IFNA(VLOOKUP(B91,#REF!,$K$4,0),0)</f>
        <v>#REF!</v>
      </c>
      <c r="AD90" s="1" t="e">
        <f>_xlfn.IFNA(VLOOKUP(B91,#REF!,$K$4,0),0)</f>
        <v>#REF!</v>
      </c>
      <c r="AE90" s="1" t="e">
        <f>_xlfn.IFNA(VLOOKUP(B91,#REF!,$K$4,0),0)</f>
        <v>#REF!</v>
      </c>
      <c r="AF90" s="1" t="e">
        <f>_xlfn.IFNA(VLOOKUP(B91,#REF!,$K$4,0),0)</f>
        <v>#REF!</v>
      </c>
      <c r="AG90" s="1" t="e">
        <f>_xlfn.IFNA(VLOOKUP(B91,#REF!,$K$4,0),0)</f>
        <v>#REF!</v>
      </c>
      <c r="AH90" s="1" t="e">
        <f>_xlfn.IFNA(VLOOKUP(B91,#REF!,$K$4,0),0)</f>
        <v>#REF!</v>
      </c>
      <c r="AI90" s="1" t="e">
        <f>_xlfn.IFNA(VLOOKUP(B91,#REF!,$K$4,0),0)</f>
        <v>#REF!</v>
      </c>
    </row>
    <row r="91" spans="1:35">
      <c r="A91" s="223"/>
      <c r="B91" s="174" t="s">
        <v>311</v>
      </c>
      <c r="C91" s="222" t="s">
        <v>213</v>
      </c>
      <c r="D91" s="181" t="e">
        <f>#REF!</f>
        <v>#REF!</v>
      </c>
      <c r="E91" s="276"/>
      <c r="F91" s="217"/>
      <c r="G91" s="218"/>
      <c r="H91" s="172"/>
      <c r="I91" s="251" t="e">
        <f t="shared" si="3"/>
        <v>#REF!</v>
      </c>
      <c r="J91" s="251" t="e">
        <f t="shared" si="4"/>
        <v>#REF!</v>
      </c>
      <c r="K91" s="1" t="e">
        <f>_xlfn.IFNA(VLOOKUP(B92,#REF!,$K$4,0),0)</f>
        <v>#REF!</v>
      </c>
      <c r="L91" s="1" t="e">
        <f>_xlfn.IFNA(VLOOKUP(B92,#REF!,$K$4,0),0)</f>
        <v>#REF!</v>
      </c>
      <c r="M91" s="1" t="e">
        <f>_xlfn.IFNA(VLOOKUP(B92,#REF!,$K$4,0),0)</f>
        <v>#REF!</v>
      </c>
      <c r="N91" s="1" t="e">
        <f>_xlfn.IFNA(VLOOKUP(B92,#REF!,$K$4,0),0)</f>
        <v>#REF!</v>
      </c>
      <c r="O91" s="1" t="e">
        <f>_xlfn.IFNA(VLOOKUP(B92,#REF!,$K$4,0),0)</f>
        <v>#REF!</v>
      </c>
      <c r="P91" s="1" t="e">
        <f>_xlfn.IFNA(VLOOKUP(B92,#REF!,$K$4,0),0)</f>
        <v>#REF!</v>
      </c>
      <c r="Q91" s="1" t="e">
        <f>_xlfn.IFNA(VLOOKUP(B92,#REF!,$K$4,0),0)</f>
        <v>#REF!</v>
      </c>
      <c r="R91" s="1" t="e">
        <f>_xlfn.IFNA(VLOOKUP(B92,#REF!,$K$4,0),0)</f>
        <v>#REF!</v>
      </c>
      <c r="S91" s="1" t="e">
        <f>_xlfn.IFNA(VLOOKUP(B92,#REF!,$K$4,0),0)</f>
        <v>#REF!</v>
      </c>
      <c r="T91" s="1" t="e">
        <f>_xlfn.IFNA(VLOOKUP(B92,#REF!,$K$4,0),0)</f>
        <v>#REF!</v>
      </c>
      <c r="U91" s="1" t="e">
        <f>_xlfn.IFNA(VLOOKUP(B92,#REF!,$K$4,0),0)</f>
        <v>#REF!</v>
      </c>
      <c r="V91" s="1" t="e">
        <f>_xlfn.IFNA(VLOOKUP(B92,#REF!,$K$4,0),0)</f>
        <v>#REF!</v>
      </c>
      <c r="W91" s="1" t="e">
        <f>_xlfn.IFNA(VLOOKUP(B92,#REF!,$K$4,0),0)</f>
        <v>#REF!</v>
      </c>
      <c r="X91" s="1" t="e">
        <f>_xlfn.IFNA(VLOOKUP(B92,#REF!,$K$4,0),0)</f>
        <v>#REF!</v>
      </c>
      <c r="Y91" s="1" t="e">
        <f>_xlfn.IFNA(VLOOKUP(B92,#REF!,$K$4,0),0)</f>
        <v>#REF!</v>
      </c>
      <c r="Z91" s="1" t="e">
        <f>_xlfn.IFNA(VLOOKUP(B92,#REF!,$K$4,0),0)</f>
        <v>#REF!</v>
      </c>
      <c r="AA91" s="1" t="e">
        <f>_xlfn.IFNA(VLOOKUP(B92,#REF!,$K$4,0),0)</f>
        <v>#REF!</v>
      </c>
      <c r="AB91" s="1" t="e">
        <f>_xlfn.IFNA(VLOOKUP(B92,#REF!,$K$4,0),0)</f>
        <v>#REF!</v>
      </c>
      <c r="AC91" s="1" t="e">
        <f>_xlfn.IFNA(VLOOKUP(B92,#REF!,$K$4,0),0)</f>
        <v>#REF!</v>
      </c>
      <c r="AD91" s="1" t="e">
        <f>_xlfn.IFNA(VLOOKUP(B92,#REF!,$K$4,0),0)</f>
        <v>#REF!</v>
      </c>
      <c r="AE91" s="1" t="e">
        <f>_xlfn.IFNA(VLOOKUP(B92,#REF!,$K$4,0),0)</f>
        <v>#REF!</v>
      </c>
      <c r="AF91" s="1" t="e">
        <f>_xlfn.IFNA(VLOOKUP(B92,#REF!,$K$4,0),0)</f>
        <v>#REF!</v>
      </c>
      <c r="AG91" s="1" t="e">
        <f>_xlfn.IFNA(VLOOKUP(B92,#REF!,$K$4,0),0)</f>
        <v>#REF!</v>
      </c>
      <c r="AH91" s="1" t="e">
        <f>_xlfn.IFNA(VLOOKUP(B92,#REF!,$K$4,0),0)</f>
        <v>#REF!</v>
      </c>
      <c r="AI91" s="1" t="e">
        <f>_xlfn.IFNA(VLOOKUP(B92,#REF!,$K$4,0),0)</f>
        <v>#REF!</v>
      </c>
    </row>
    <row r="92" spans="1:35">
      <c r="A92" s="223">
        <v>65</v>
      </c>
      <c r="B92" s="174" t="e">
        <f>#REF!</f>
        <v>#REF!</v>
      </c>
      <c r="C92" s="176" t="e">
        <f>#REF!</f>
        <v>#REF!</v>
      </c>
      <c r="D92" s="181" t="e">
        <f>#REF!</f>
        <v>#REF!</v>
      </c>
      <c r="E92" s="276" t="e">
        <f>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</f>
        <v>#REF!</v>
      </c>
      <c r="F92" s="209" t="e">
        <f>#REF!</f>
        <v>#REF!</v>
      </c>
      <c r="G92" s="177" t="e">
        <f t="shared" si="5"/>
        <v>#REF!</v>
      </c>
      <c r="H92" s="172"/>
      <c r="I92" s="251" t="e">
        <f t="shared" si="3"/>
        <v>#REF!</v>
      </c>
      <c r="J92" s="251" t="e">
        <f t="shared" si="4"/>
        <v>#REF!</v>
      </c>
      <c r="K92" s="1" t="e">
        <f>_xlfn.IFNA(VLOOKUP(B93,#REF!,$K$4,0),0)</f>
        <v>#REF!</v>
      </c>
      <c r="L92" s="1" t="e">
        <f>_xlfn.IFNA(VLOOKUP(B93,#REF!,$K$4,0),0)</f>
        <v>#REF!</v>
      </c>
      <c r="M92" s="1" t="e">
        <f>_xlfn.IFNA(VLOOKUP(B93,#REF!,$K$4,0),0)</f>
        <v>#REF!</v>
      </c>
      <c r="N92" s="1" t="e">
        <f>_xlfn.IFNA(VLOOKUP(B93,#REF!,$K$4,0),0)</f>
        <v>#REF!</v>
      </c>
      <c r="O92" s="1" t="e">
        <f>_xlfn.IFNA(VLOOKUP(B93,#REF!,$K$4,0),0)</f>
        <v>#REF!</v>
      </c>
      <c r="P92" s="1" t="e">
        <f>_xlfn.IFNA(VLOOKUP(B93,#REF!,$K$4,0),0)</f>
        <v>#REF!</v>
      </c>
      <c r="Q92" s="1" t="e">
        <f>_xlfn.IFNA(VLOOKUP(B93,#REF!,$K$4,0),0)</f>
        <v>#REF!</v>
      </c>
      <c r="R92" s="1" t="e">
        <f>_xlfn.IFNA(VLOOKUP(B93,#REF!,$K$4,0),0)</f>
        <v>#REF!</v>
      </c>
      <c r="S92" s="1" t="e">
        <f>_xlfn.IFNA(VLOOKUP(B93,#REF!,$K$4,0),0)</f>
        <v>#REF!</v>
      </c>
      <c r="T92" s="1" t="e">
        <f>_xlfn.IFNA(VLOOKUP(B93,#REF!,$K$4,0),0)</f>
        <v>#REF!</v>
      </c>
      <c r="U92" s="1" t="e">
        <f>_xlfn.IFNA(VLOOKUP(B93,#REF!,$K$4,0),0)</f>
        <v>#REF!</v>
      </c>
      <c r="V92" s="1" t="e">
        <f>_xlfn.IFNA(VLOOKUP(B93,#REF!,$K$4,0),0)</f>
        <v>#REF!</v>
      </c>
      <c r="W92" s="1" t="e">
        <f>_xlfn.IFNA(VLOOKUP(B93,#REF!,$K$4,0),0)</f>
        <v>#REF!</v>
      </c>
      <c r="X92" s="1" t="e">
        <f>_xlfn.IFNA(VLOOKUP(B93,#REF!,$K$4,0),0)</f>
        <v>#REF!</v>
      </c>
      <c r="Y92" s="1" t="e">
        <f>_xlfn.IFNA(VLOOKUP(B93,#REF!,$K$4,0),0)</f>
        <v>#REF!</v>
      </c>
      <c r="Z92" s="1" t="e">
        <f>_xlfn.IFNA(VLOOKUP(B93,#REF!,$K$4,0),0)</f>
        <v>#REF!</v>
      </c>
      <c r="AA92" s="1" t="e">
        <f>_xlfn.IFNA(VLOOKUP(B93,#REF!,$K$4,0),0)</f>
        <v>#REF!</v>
      </c>
      <c r="AB92" s="1" t="e">
        <f>_xlfn.IFNA(VLOOKUP(B93,#REF!,$K$4,0),0)</f>
        <v>#REF!</v>
      </c>
      <c r="AC92" s="1" t="e">
        <f>_xlfn.IFNA(VLOOKUP(B93,#REF!,$K$4,0),0)</f>
        <v>#REF!</v>
      </c>
      <c r="AD92" s="1" t="e">
        <f>_xlfn.IFNA(VLOOKUP(B93,#REF!,$K$4,0),0)</f>
        <v>#REF!</v>
      </c>
      <c r="AE92" s="1" t="e">
        <f>_xlfn.IFNA(VLOOKUP(B93,#REF!,$K$4,0),0)</f>
        <v>#REF!</v>
      </c>
      <c r="AF92" s="1" t="e">
        <f>_xlfn.IFNA(VLOOKUP(B93,#REF!,$K$4,0),0)</f>
        <v>#REF!</v>
      </c>
      <c r="AG92" s="1" t="e">
        <f>_xlfn.IFNA(VLOOKUP(B93,#REF!,$K$4,0),0)</f>
        <v>#REF!</v>
      </c>
      <c r="AH92" s="1" t="e">
        <f>_xlfn.IFNA(VLOOKUP(B93,#REF!,$K$4,0),0)</f>
        <v>#REF!</v>
      </c>
      <c r="AI92" s="1" t="e">
        <f>_xlfn.IFNA(VLOOKUP(B93,#REF!,$K$4,0),0)</f>
        <v>#REF!</v>
      </c>
    </row>
    <row r="93" spans="1:35">
      <c r="A93" s="223">
        <v>66</v>
      </c>
      <c r="B93" s="174" t="e">
        <f>#REF!</f>
        <v>#REF!</v>
      </c>
      <c r="C93" s="176" t="e">
        <f>#REF!</f>
        <v>#REF!</v>
      </c>
      <c r="D93" s="181" t="e">
        <f>#REF!</f>
        <v>#REF!</v>
      </c>
      <c r="E93" s="276" t="e">
        <f>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</f>
        <v>#REF!</v>
      </c>
      <c r="F93" s="209" t="e">
        <f>#REF!</f>
        <v>#REF!</v>
      </c>
      <c r="G93" s="177" t="e">
        <f t="shared" si="5"/>
        <v>#REF!</v>
      </c>
      <c r="H93" s="172"/>
      <c r="I93" s="251" t="e">
        <f t="shared" si="3"/>
        <v>#REF!</v>
      </c>
      <c r="J93" s="251" t="e">
        <f t="shared" si="4"/>
        <v>#REF!</v>
      </c>
      <c r="K93" s="1" t="e">
        <f>_xlfn.IFNA(VLOOKUP(B94,#REF!,$K$4,0),0)</f>
        <v>#REF!</v>
      </c>
      <c r="L93" s="1" t="e">
        <f>_xlfn.IFNA(VLOOKUP(B94,#REF!,$K$4,0),0)</f>
        <v>#REF!</v>
      </c>
      <c r="M93" s="1" t="e">
        <f>_xlfn.IFNA(VLOOKUP(B94,#REF!,$K$4,0),0)</f>
        <v>#REF!</v>
      </c>
      <c r="N93" s="1" t="e">
        <f>_xlfn.IFNA(VLOOKUP(B94,#REF!,$K$4,0),0)</f>
        <v>#REF!</v>
      </c>
      <c r="O93" s="1" t="e">
        <f>_xlfn.IFNA(VLOOKUP(B94,#REF!,$K$4,0),0)</f>
        <v>#REF!</v>
      </c>
      <c r="P93" s="1" t="e">
        <f>_xlfn.IFNA(VLOOKUP(B94,#REF!,$K$4,0),0)</f>
        <v>#REF!</v>
      </c>
      <c r="Q93" s="1" t="e">
        <f>_xlfn.IFNA(VLOOKUP(B94,#REF!,$K$4,0),0)</f>
        <v>#REF!</v>
      </c>
      <c r="R93" s="1" t="e">
        <f>_xlfn.IFNA(VLOOKUP(B94,#REF!,$K$4,0),0)</f>
        <v>#REF!</v>
      </c>
      <c r="S93" s="1" t="e">
        <f>_xlfn.IFNA(VLOOKUP(B94,#REF!,$K$4,0),0)</f>
        <v>#REF!</v>
      </c>
      <c r="T93" s="1" t="e">
        <f>_xlfn.IFNA(VLOOKUP(B94,#REF!,$K$4,0),0)</f>
        <v>#REF!</v>
      </c>
      <c r="U93" s="1" t="e">
        <f>_xlfn.IFNA(VLOOKUP(B94,#REF!,$K$4,0),0)</f>
        <v>#REF!</v>
      </c>
      <c r="V93" s="1" t="e">
        <f>_xlfn.IFNA(VLOOKUP(B94,#REF!,$K$4,0),0)</f>
        <v>#REF!</v>
      </c>
      <c r="W93" s="1" t="e">
        <f>_xlfn.IFNA(VLOOKUP(B94,#REF!,$K$4,0),0)</f>
        <v>#REF!</v>
      </c>
      <c r="X93" s="1" t="e">
        <f>_xlfn.IFNA(VLOOKUP(B94,#REF!,$K$4,0),0)</f>
        <v>#REF!</v>
      </c>
      <c r="Y93" s="1" t="e">
        <f>_xlfn.IFNA(VLOOKUP(B94,#REF!,$K$4,0),0)</f>
        <v>#REF!</v>
      </c>
      <c r="Z93" s="1" t="e">
        <f>_xlfn.IFNA(VLOOKUP(B94,#REF!,$K$4,0),0)</f>
        <v>#REF!</v>
      </c>
      <c r="AA93" s="1" t="e">
        <f>_xlfn.IFNA(VLOOKUP(B94,#REF!,$K$4,0),0)</f>
        <v>#REF!</v>
      </c>
      <c r="AB93" s="1" t="e">
        <f>_xlfn.IFNA(VLOOKUP(B94,#REF!,$K$4,0),0)</f>
        <v>#REF!</v>
      </c>
      <c r="AC93" s="1" t="e">
        <f>_xlfn.IFNA(VLOOKUP(B94,#REF!,$K$4,0),0)</f>
        <v>#REF!</v>
      </c>
      <c r="AD93" s="1" t="e">
        <f>_xlfn.IFNA(VLOOKUP(B94,#REF!,$K$4,0),0)</f>
        <v>#REF!</v>
      </c>
      <c r="AE93" s="1" t="e">
        <f>_xlfn.IFNA(VLOOKUP(B94,#REF!,$K$4,0),0)</f>
        <v>#REF!</v>
      </c>
      <c r="AF93" s="1" t="e">
        <f>_xlfn.IFNA(VLOOKUP(B94,#REF!,$K$4,0),0)</f>
        <v>#REF!</v>
      </c>
      <c r="AG93" s="1" t="e">
        <f>_xlfn.IFNA(VLOOKUP(B94,#REF!,$K$4,0),0)</f>
        <v>#REF!</v>
      </c>
      <c r="AH93" s="1" t="e">
        <f>_xlfn.IFNA(VLOOKUP(B94,#REF!,$K$4,0),0)</f>
        <v>#REF!</v>
      </c>
      <c r="AI93" s="1" t="e">
        <f>_xlfn.IFNA(VLOOKUP(B94,#REF!,$K$4,0),0)</f>
        <v>#REF!</v>
      </c>
    </row>
    <row r="94" spans="1:35">
      <c r="A94" s="223">
        <v>67</v>
      </c>
      <c r="B94" s="174" t="e">
        <f>#REF!</f>
        <v>#REF!</v>
      </c>
      <c r="C94" s="176" t="e">
        <f>#REF!</f>
        <v>#REF!</v>
      </c>
      <c r="D94" s="181" t="e">
        <f>#REF!</f>
        <v>#REF!</v>
      </c>
      <c r="E94" s="276" t="e">
        <f>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</f>
        <v>#REF!</v>
      </c>
      <c r="F94" s="209" t="e">
        <f>#REF!</f>
        <v>#REF!</v>
      </c>
      <c r="G94" s="177" t="e">
        <f t="shared" si="5"/>
        <v>#REF!</v>
      </c>
      <c r="H94" s="172"/>
      <c r="I94" s="281" t="e">
        <f t="shared" si="3"/>
        <v>#REF!</v>
      </c>
      <c r="J94" s="251" t="e">
        <f t="shared" si="4"/>
        <v>#REF!</v>
      </c>
      <c r="K94" s="1" t="e">
        <f>_xlfn.IFNA(VLOOKUP(B95,#REF!,$K$4,0),0)</f>
        <v>#REF!</v>
      </c>
      <c r="L94" s="1" t="e">
        <f>_xlfn.IFNA(VLOOKUP(B95,#REF!,$K$4,0),0)</f>
        <v>#REF!</v>
      </c>
      <c r="M94" s="1" t="e">
        <f>_xlfn.IFNA(VLOOKUP(B95,#REF!,$K$4,0),0)</f>
        <v>#REF!</v>
      </c>
      <c r="N94" s="1" t="e">
        <f>_xlfn.IFNA(VLOOKUP(B95,#REF!,$K$4,0),0)</f>
        <v>#REF!</v>
      </c>
      <c r="O94" s="1" t="e">
        <f>_xlfn.IFNA(VLOOKUP(B95,#REF!,$K$4,0),0)</f>
        <v>#REF!</v>
      </c>
      <c r="P94" s="1" t="e">
        <f>_xlfn.IFNA(VLOOKUP(B95,#REF!,$K$4,0),0)</f>
        <v>#REF!</v>
      </c>
      <c r="Q94" s="1" t="e">
        <f>_xlfn.IFNA(VLOOKUP(B95,#REF!,$K$4,0),0)</f>
        <v>#REF!</v>
      </c>
      <c r="R94" s="1" t="e">
        <f>_xlfn.IFNA(VLOOKUP(B95,#REF!,$K$4,0),0)</f>
        <v>#REF!</v>
      </c>
      <c r="S94" s="1" t="e">
        <f>_xlfn.IFNA(VLOOKUP(B95,#REF!,$K$4,0),0)</f>
        <v>#REF!</v>
      </c>
      <c r="T94" s="1" t="e">
        <f>_xlfn.IFNA(VLOOKUP(B95,#REF!,$K$4,0),0)</f>
        <v>#REF!</v>
      </c>
      <c r="U94" s="1" t="e">
        <f>_xlfn.IFNA(VLOOKUP(B95,#REF!,$K$4,0),0)</f>
        <v>#REF!</v>
      </c>
      <c r="V94" s="1" t="e">
        <f>_xlfn.IFNA(VLOOKUP(B95,#REF!,$K$4,0),0)</f>
        <v>#REF!</v>
      </c>
      <c r="W94" s="1" t="e">
        <f>_xlfn.IFNA(VLOOKUP(B95,#REF!,$K$4,0),0)</f>
        <v>#REF!</v>
      </c>
      <c r="X94" s="1" t="e">
        <f>_xlfn.IFNA(VLOOKUP(B95,#REF!,$K$4,0),0)</f>
        <v>#REF!</v>
      </c>
      <c r="Y94" s="1" t="e">
        <f>_xlfn.IFNA(VLOOKUP(B95,#REF!,$K$4,0),0)</f>
        <v>#REF!</v>
      </c>
      <c r="Z94" s="1" t="e">
        <f>_xlfn.IFNA(VLOOKUP(B95,#REF!,$K$4,0),0)</f>
        <v>#REF!</v>
      </c>
      <c r="AA94" s="1" t="e">
        <f>_xlfn.IFNA(VLOOKUP(B95,#REF!,$K$4,0),0)</f>
        <v>#REF!</v>
      </c>
      <c r="AB94" s="1" t="e">
        <f>_xlfn.IFNA(VLOOKUP(B95,#REF!,$K$4,0),0)</f>
        <v>#REF!</v>
      </c>
      <c r="AC94" s="1" t="e">
        <f>_xlfn.IFNA(VLOOKUP(B95,#REF!,$K$4,0),0)</f>
        <v>#REF!</v>
      </c>
      <c r="AD94" s="1" t="e">
        <f>_xlfn.IFNA(VLOOKUP(B95,#REF!,$K$4,0),0)</f>
        <v>#REF!</v>
      </c>
      <c r="AE94" s="1" t="e">
        <f>_xlfn.IFNA(VLOOKUP(B95,#REF!,$K$4,0),0)</f>
        <v>#REF!</v>
      </c>
      <c r="AF94" s="1" t="e">
        <f>_xlfn.IFNA(VLOOKUP(B95,#REF!,$K$4,0),0)</f>
        <v>#REF!</v>
      </c>
      <c r="AG94" s="1" t="e">
        <f>_xlfn.IFNA(VLOOKUP(B95,#REF!,$K$4,0),0)</f>
        <v>#REF!</v>
      </c>
      <c r="AH94" s="1" t="e">
        <f>_xlfn.IFNA(VLOOKUP(B95,#REF!,$K$4,0),0)</f>
        <v>#REF!</v>
      </c>
      <c r="AI94" s="1" t="e">
        <f>_xlfn.IFNA(VLOOKUP(B95,#REF!,$K$4,0),0)</f>
        <v>#REF!</v>
      </c>
    </row>
    <row r="95" spans="1:35">
      <c r="A95" s="223">
        <v>68</v>
      </c>
      <c r="B95" s="174" t="e">
        <f>#REF!</f>
        <v>#REF!</v>
      </c>
      <c r="C95" s="176" t="e">
        <f>#REF!</f>
        <v>#REF!</v>
      </c>
      <c r="D95" s="181" t="e">
        <f>#REF!</f>
        <v>#REF!</v>
      </c>
      <c r="E95" s="276" t="e">
        <f>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</f>
        <v>#REF!</v>
      </c>
      <c r="F95" s="209" t="e">
        <f>#REF!</f>
        <v>#REF!</v>
      </c>
      <c r="G95" s="177" t="e">
        <f t="shared" si="5"/>
        <v>#REF!</v>
      </c>
      <c r="H95" s="172"/>
      <c r="I95" s="251" t="e">
        <f t="shared" si="3"/>
        <v>#REF!</v>
      </c>
      <c r="J95" s="251" t="e">
        <f t="shared" si="4"/>
        <v>#REF!</v>
      </c>
      <c r="K95" s="1" t="e">
        <f>_xlfn.IFNA(VLOOKUP(B96,#REF!,$K$4,0),0)</f>
        <v>#REF!</v>
      </c>
      <c r="L95" s="1" t="e">
        <f>_xlfn.IFNA(VLOOKUP(B96,#REF!,$K$4,0),0)</f>
        <v>#REF!</v>
      </c>
      <c r="M95" s="1" t="e">
        <f>_xlfn.IFNA(VLOOKUP(B96,#REF!,$K$4,0),0)</f>
        <v>#REF!</v>
      </c>
      <c r="N95" s="1" t="e">
        <f>_xlfn.IFNA(VLOOKUP(B96,#REF!,$K$4,0),0)</f>
        <v>#REF!</v>
      </c>
      <c r="O95" s="1" t="e">
        <f>_xlfn.IFNA(VLOOKUP(B96,#REF!,$K$4,0),0)</f>
        <v>#REF!</v>
      </c>
      <c r="P95" s="1" t="e">
        <f>_xlfn.IFNA(VLOOKUP(B96,#REF!,$K$4,0),0)</f>
        <v>#REF!</v>
      </c>
      <c r="Q95" s="1" t="e">
        <f>_xlfn.IFNA(VLOOKUP(B96,#REF!,$K$4,0),0)</f>
        <v>#REF!</v>
      </c>
      <c r="R95" s="1" t="e">
        <f>_xlfn.IFNA(VLOOKUP(B96,#REF!,$K$4,0),0)</f>
        <v>#REF!</v>
      </c>
      <c r="S95" s="1" t="e">
        <f>_xlfn.IFNA(VLOOKUP(B96,#REF!,$K$4,0),0)</f>
        <v>#REF!</v>
      </c>
      <c r="T95" s="1" t="e">
        <f>_xlfn.IFNA(VLOOKUP(B96,#REF!,$K$4,0),0)</f>
        <v>#REF!</v>
      </c>
      <c r="U95" s="1" t="e">
        <f>_xlfn.IFNA(VLOOKUP(B96,#REF!,$K$4,0),0)</f>
        <v>#REF!</v>
      </c>
      <c r="V95" s="1" t="e">
        <f>_xlfn.IFNA(VLOOKUP(B96,#REF!,$K$4,0),0)</f>
        <v>#REF!</v>
      </c>
      <c r="W95" s="1" t="e">
        <f>_xlfn.IFNA(VLOOKUP(B96,#REF!,$K$4,0),0)</f>
        <v>#REF!</v>
      </c>
      <c r="X95" s="1" t="e">
        <f>_xlfn.IFNA(VLOOKUP(B96,#REF!,$K$4,0),0)</f>
        <v>#REF!</v>
      </c>
      <c r="Y95" s="1" t="e">
        <f>_xlfn.IFNA(VLOOKUP(B96,#REF!,$K$4,0),0)</f>
        <v>#REF!</v>
      </c>
      <c r="Z95" s="1" t="e">
        <f>_xlfn.IFNA(VLOOKUP(B96,#REF!,$K$4,0),0)</f>
        <v>#REF!</v>
      </c>
      <c r="AA95" s="1" t="e">
        <f>_xlfn.IFNA(VLOOKUP(B96,#REF!,$K$4,0),0)</f>
        <v>#REF!</v>
      </c>
      <c r="AB95" s="1" t="e">
        <f>_xlfn.IFNA(VLOOKUP(B96,#REF!,$K$4,0),0)</f>
        <v>#REF!</v>
      </c>
      <c r="AC95" s="1" t="e">
        <f>_xlfn.IFNA(VLOOKUP(B96,#REF!,$K$4,0),0)</f>
        <v>#REF!</v>
      </c>
      <c r="AD95" s="1" t="e">
        <f>_xlfn.IFNA(VLOOKUP(B96,#REF!,$K$4,0),0)</f>
        <v>#REF!</v>
      </c>
      <c r="AE95" s="1" t="e">
        <f>_xlfn.IFNA(VLOOKUP(B96,#REF!,$K$4,0),0)</f>
        <v>#REF!</v>
      </c>
      <c r="AF95" s="1" t="e">
        <f>_xlfn.IFNA(VLOOKUP(B96,#REF!,$K$4,0),0)</f>
        <v>#REF!</v>
      </c>
      <c r="AG95" s="1" t="e">
        <f>_xlfn.IFNA(VLOOKUP(B96,#REF!,$K$4,0),0)</f>
        <v>#REF!</v>
      </c>
      <c r="AH95" s="1" t="e">
        <f>_xlfn.IFNA(VLOOKUP(B96,#REF!,$K$4,0),0)</f>
        <v>#REF!</v>
      </c>
      <c r="AI95" s="1" t="e">
        <f>_xlfn.IFNA(VLOOKUP(B96,#REF!,$K$4,0),0)</f>
        <v>#REF!</v>
      </c>
    </row>
    <row r="96" spans="1:35">
      <c r="A96" s="223">
        <v>69</v>
      </c>
      <c r="B96" s="174" t="e">
        <f>#REF!</f>
        <v>#REF!</v>
      </c>
      <c r="C96" s="176" t="e">
        <f>#REF!</f>
        <v>#REF!</v>
      </c>
      <c r="D96" s="181" t="e">
        <f>#REF!</f>
        <v>#REF!</v>
      </c>
      <c r="E96" s="276" t="e">
        <f>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</f>
        <v>#REF!</v>
      </c>
      <c r="F96" s="209" t="e">
        <f>#REF!</f>
        <v>#REF!</v>
      </c>
      <c r="G96" s="177" t="e">
        <f t="shared" si="5"/>
        <v>#REF!</v>
      </c>
      <c r="H96" s="172"/>
      <c r="I96" s="251" t="e">
        <f t="shared" si="3"/>
        <v>#REF!</v>
      </c>
      <c r="J96" s="251" t="e">
        <f t="shared" si="4"/>
        <v>#REF!</v>
      </c>
      <c r="K96" s="1" t="e">
        <f>_xlfn.IFNA(VLOOKUP(B97,#REF!,$K$4,0),0)</f>
        <v>#REF!</v>
      </c>
      <c r="L96" s="1" t="e">
        <f>_xlfn.IFNA(VLOOKUP(B97,#REF!,$K$4,0),0)</f>
        <v>#REF!</v>
      </c>
      <c r="M96" s="1" t="e">
        <f>_xlfn.IFNA(VLOOKUP(B97,#REF!,$K$4,0),0)</f>
        <v>#REF!</v>
      </c>
      <c r="N96" s="1" t="e">
        <f>_xlfn.IFNA(VLOOKUP(B97,#REF!,$K$4,0),0)</f>
        <v>#REF!</v>
      </c>
      <c r="O96" s="1" t="e">
        <f>_xlfn.IFNA(VLOOKUP(B97,#REF!,$K$4,0),0)</f>
        <v>#REF!</v>
      </c>
      <c r="P96" s="1" t="e">
        <f>_xlfn.IFNA(VLOOKUP(B97,#REF!,$K$4,0),0)</f>
        <v>#REF!</v>
      </c>
      <c r="Q96" s="1" t="e">
        <f>_xlfn.IFNA(VLOOKUP(B97,#REF!,$K$4,0),0)</f>
        <v>#REF!</v>
      </c>
      <c r="R96" s="1" t="e">
        <f>_xlfn.IFNA(VLOOKUP(B97,#REF!,$K$4,0),0)</f>
        <v>#REF!</v>
      </c>
      <c r="S96" s="1" t="e">
        <f>_xlfn.IFNA(VLOOKUP(B97,#REF!,$K$4,0),0)</f>
        <v>#REF!</v>
      </c>
      <c r="T96" s="1" t="e">
        <f>_xlfn.IFNA(VLOOKUP(B97,#REF!,$K$4,0),0)</f>
        <v>#REF!</v>
      </c>
      <c r="U96" s="1" t="e">
        <f>_xlfn.IFNA(VLOOKUP(B97,#REF!,$K$4,0),0)</f>
        <v>#REF!</v>
      </c>
      <c r="V96" s="1" t="e">
        <f>_xlfn.IFNA(VLOOKUP(B97,#REF!,$K$4,0),0)</f>
        <v>#REF!</v>
      </c>
      <c r="W96" s="1" t="e">
        <f>_xlfn.IFNA(VLOOKUP(B97,#REF!,$K$4,0),0)</f>
        <v>#REF!</v>
      </c>
      <c r="X96" s="1" t="e">
        <f>_xlfn.IFNA(VLOOKUP(B97,#REF!,$K$4,0),0)</f>
        <v>#REF!</v>
      </c>
      <c r="Y96" s="1" t="e">
        <f>_xlfn.IFNA(VLOOKUP(B97,#REF!,$K$4,0),0)</f>
        <v>#REF!</v>
      </c>
      <c r="Z96" s="1" t="e">
        <f>_xlfn.IFNA(VLOOKUP(B97,#REF!,$K$4,0),0)</f>
        <v>#REF!</v>
      </c>
      <c r="AA96" s="1" t="e">
        <f>_xlfn.IFNA(VLOOKUP(B97,#REF!,$K$4,0),0)</f>
        <v>#REF!</v>
      </c>
      <c r="AB96" s="1" t="e">
        <f>_xlfn.IFNA(VLOOKUP(B97,#REF!,$K$4,0),0)</f>
        <v>#REF!</v>
      </c>
      <c r="AC96" s="1" t="e">
        <f>_xlfn.IFNA(VLOOKUP(B97,#REF!,$K$4,0),0)</f>
        <v>#REF!</v>
      </c>
      <c r="AD96" s="1" t="e">
        <f>_xlfn.IFNA(VLOOKUP(B97,#REF!,$K$4,0),0)</f>
        <v>#REF!</v>
      </c>
      <c r="AE96" s="1" t="e">
        <f>_xlfn.IFNA(VLOOKUP(B97,#REF!,$K$4,0),0)</f>
        <v>#REF!</v>
      </c>
      <c r="AF96" s="1" t="e">
        <f>_xlfn.IFNA(VLOOKUP(B97,#REF!,$K$4,0),0)</f>
        <v>#REF!</v>
      </c>
      <c r="AG96" s="1" t="e">
        <f>_xlfn.IFNA(VLOOKUP(B97,#REF!,$K$4,0),0)</f>
        <v>#REF!</v>
      </c>
      <c r="AH96" s="1" t="e">
        <f>_xlfn.IFNA(VLOOKUP(B97,#REF!,$K$4,0),0)</f>
        <v>#REF!</v>
      </c>
      <c r="AI96" s="1" t="e">
        <f>_xlfn.IFNA(VLOOKUP(B97,#REF!,$K$4,0),0)</f>
        <v>#REF!</v>
      </c>
    </row>
    <row r="97" spans="1:37">
      <c r="A97" s="223">
        <v>70</v>
      </c>
      <c r="B97" s="174" t="e">
        <f>#REF!</f>
        <v>#REF!</v>
      </c>
      <c r="C97" s="176" t="e">
        <f>#REF!</f>
        <v>#REF!</v>
      </c>
      <c r="D97" s="181" t="e">
        <f>#REF!</f>
        <v>#REF!</v>
      </c>
      <c r="E97" s="276" t="e">
        <f>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</f>
        <v>#REF!</v>
      </c>
      <c r="F97" s="209" t="e">
        <f>#REF!</f>
        <v>#REF!</v>
      </c>
      <c r="G97" s="177" t="e">
        <f t="shared" si="5"/>
        <v>#REF!</v>
      </c>
      <c r="H97" s="172"/>
      <c r="I97" s="251" t="e">
        <f t="shared" si="3"/>
        <v>#REF!</v>
      </c>
      <c r="J97" s="251" t="e">
        <f t="shared" si="4"/>
        <v>#REF!</v>
      </c>
      <c r="K97" s="1" t="e">
        <f>_xlfn.IFNA(VLOOKUP(B98,#REF!,$K$4,0),0)</f>
        <v>#REF!</v>
      </c>
      <c r="L97" s="1" t="e">
        <f>_xlfn.IFNA(VLOOKUP(B98,#REF!,$K$4,0),0)</f>
        <v>#REF!</v>
      </c>
      <c r="M97" s="1" t="e">
        <f>_xlfn.IFNA(VLOOKUP(B98,#REF!,$K$4,0),0)</f>
        <v>#REF!</v>
      </c>
      <c r="N97" s="1" t="e">
        <f>_xlfn.IFNA(VLOOKUP(B98,#REF!,$K$4,0),0)</f>
        <v>#REF!</v>
      </c>
      <c r="O97" s="1" t="e">
        <f>_xlfn.IFNA(VLOOKUP(B98,#REF!,$K$4,0),0)</f>
        <v>#REF!</v>
      </c>
      <c r="P97" s="1" t="e">
        <f>_xlfn.IFNA(VLOOKUP(B98,#REF!,$K$4,0),0)</f>
        <v>#REF!</v>
      </c>
      <c r="Q97" s="1" t="e">
        <f>_xlfn.IFNA(VLOOKUP(B98,#REF!,$K$4,0),0)</f>
        <v>#REF!</v>
      </c>
      <c r="R97" s="1" t="e">
        <f>_xlfn.IFNA(VLOOKUP(B98,#REF!,$K$4,0),0)</f>
        <v>#REF!</v>
      </c>
      <c r="S97" s="1" t="e">
        <f>_xlfn.IFNA(VLOOKUP(B98,#REF!,$K$4,0),0)</f>
        <v>#REF!</v>
      </c>
      <c r="T97" s="1" t="e">
        <f>_xlfn.IFNA(VLOOKUP(B98,#REF!,$K$4,0),0)</f>
        <v>#REF!</v>
      </c>
      <c r="U97" s="1" t="e">
        <f>_xlfn.IFNA(VLOOKUP(B98,#REF!,$K$4,0),0)</f>
        <v>#REF!</v>
      </c>
      <c r="V97" s="1" t="e">
        <f>_xlfn.IFNA(VLOOKUP(B98,#REF!,$K$4,0),0)</f>
        <v>#REF!</v>
      </c>
      <c r="W97" s="1" t="e">
        <f>_xlfn.IFNA(VLOOKUP(B98,#REF!,$K$4,0),0)</f>
        <v>#REF!</v>
      </c>
      <c r="X97" s="1" t="e">
        <f>_xlfn.IFNA(VLOOKUP(B98,#REF!,$K$4,0),0)</f>
        <v>#REF!</v>
      </c>
      <c r="Y97" s="1" t="e">
        <f>_xlfn.IFNA(VLOOKUP(B98,#REF!,$K$4,0),0)</f>
        <v>#REF!</v>
      </c>
      <c r="Z97" s="1" t="e">
        <f>_xlfn.IFNA(VLOOKUP(B98,#REF!,$K$4,0),0)</f>
        <v>#REF!</v>
      </c>
      <c r="AA97" s="1" t="e">
        <f>_xlfn.IFNA(VLOOKUP(B98,#REF!,$K$4,0),0)</f>
        <v>#REF!</v>
      </c>
      <c r="AB97" s="1" t="e">
        <f>_xlfn.IFNA(VLOOKUP(B98,#REF!,$K$4,0),0)</f>
        <v>#REF!</v>
      </c>
      <c r="AC97" s="1" t="e">
        <f>_xlfn.IFNA(VLOOKUP(B98,#REF!,$K$4,0),0)</f>
        <v>#REF!</v>
      </c>
      <c r="AD97" s="1" t="e">
        <f>_xlfn.IFNA(VLOOKUP(B98,#REF!,$K$4,0),0)</f>
        <v>#REF!</v>
      </c>
      <c r="AE97" s="1" t="e">
        <f>_xlfn.IFNA(VLOOKUP(B98,#REF!,$K$4,0),0)</f>
        <v>#REF!</v>
      </c>
      <c r="AF97" s="1" t="e">
        <f>_xlfn.IFNA(VLOOKUP(B98,#REF!,$K$4,0),0)</f>
        <v>#REF!</v>
      </c>
      <c r="AG97" s="1" t="e">
        <f>_xlfn.IFNA(VLOOKUP(B98,#REF!,$K$4,0),0)</f>
        <v>#REF!</v>
      </c>
      <c r="AH97" s="1" t="e">
        <f>_xlfn.IFNA(VLOOKUP(B98,#REF!,$K$4,0),0)</f>
        <v>#REF!</v>
      </c>
      <c r="AI97" s="1" t="e">
        <f>_xlfn.IFNA(VLOOKUP(B98,#REF!,$K$4,0),0)</f>
        <v>#REF!</v>
      </c>
    </row>
    <row r="98" spans="1:37">
      <c r="A98" s="223">
        <v>71</v>
      </c>
      <c r="B98" s="174" t="e">
        <f>#REF!</f>
        <v>#REF!</v>
      </c>
      <c r="C98" s="176" t="e">
        <f>#REF!</f>
        <v>#REF!</v>
      </c>
      <c r="D98" s="181" t="e">
        <f>#REF!</f>
        <v>#REF!</v>
      </c>
      <c r="E98" s="276" t="e">
        <f>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</f>
        <v>#REF!</v>
      </c>
      <c r="F98" s="209" t="e">
        <f>'51P'!N43</f>
        <v>#REF!</v>
      </c>
      <c r="G98" s="177" t="e">
        <f t="shared" si="5"/>
        <v>#REF!</v>
      </c>
      <c r="H98" s="172"/>
      <c r="I98" s="251" t="e">
        <f t="shared" si="3"/>
        <v>#REF!</v>
      </c>
      <c r="J98" s="251" t="e">
        <f t="shared" si="4"/>
        <v>#REF!</v>
      </c>
      <c r="K98" s="1" t="e">
        <f>_xlfn.IFNA(VLOOKUP(B99,#REF!,$K$4,0),0)</f>
        <v>#REF!</v>
      </c>
      <c r="L98" s="1" t="e">
        <f>_xlfn.IFNA(VLOOKUP(B99,#REF!,$K$4,0),0)</f>
        <v>#REF!</v>
      </c>
      <c r="M98" s="1" t="e">
        <f>_xlfn.IFNA(VLOOKUP(B99,#REF!,$K$4,0),0)</f>
        <v>#REF!</v>
      </c>
      <c r="N98" s="1" t="e">
        <f>_xlfn.IFNA(VLOOKUP(B99,#REF!,$K$4,0),0)</f>
        <v>#REF!</v>
      </c>
      <c r="O98" s="1" t="e">
        <f>_xlfn.IFNA(VLOOKUP(B99,#REF!,$K$4,0),0)</f>
        <v>#REF!</v>
      </c>
      <c r="P98" s="1" t="e">
        <f>_xlfn.IFNA(VLOOKUP(B99,#REF!,$K$4,0),0)</f>
        <v>#REF!</v>
      </c>
      <c r="Q98" s="1" t="e">
        <f>_xlfn.IFNA(VLOOKUP(B99,#REF!,$K$4,0),0)</f>
        <v>#REF!</v>
      </c>
      <c r="R98" s="1" t="e">
        <f>_xlfn.IFNA(VLOOKUP(B99,#REF!,$K$4,0),0)</f>
        <v>#REF!</v>
      </c>
      <c r="S98" s="1" t="e">
        <f>_xlfn.IFNA(VLOOKUP(B99,#REF!,$K$4,0),0)</f>
        <v>#REF!</v>
      </c>
      <c r="T98" s="1" t="e">
        <f>_xlfn.IFNA(VLOOKUP(B99,#REF!,$K$4,0),0)</f>
        <v>#REF!</v>
      </c>
      <c r="U98" s="1" t="e">
        <f>_xlfn.IFNA(VLOOKUP(B99,#REF!,$K$4,0),0)</f>
        <v>#REF!</v>
      </c>
      <c r="V98" s="1" t="e">
        <f>_xlfn.IFNA(VLOOKUP(B99,#REF!,$K$4,0),0)</f>
        <v>#REF!</v>
      </c>
      <c r="W98" s="1" t="e">
        <f>_xlfn.IFNA(VLOOKUP(B99,#REF!,$K$4,0),0)</f>
        <v>#REF!</v>
      </c>
      <c r="X98" s="1" t="e">
        <f>_xlfn.IFNA(VLOOKUP(B99,#REF!,$K$4,0),0)</f>
        <v>#REF!</v>
      </c>
      <c r="Y98" s="1" t="e">
        <f>_xlfn.IFNA(VLOOKUP(B99,#REF!,$K$4,0),0)</f>
        <v>#REF!</v>
      </c>
      <c r="Z98" s="1" t="e">
        <f>_xlfn.IFNA(VLOOKUP(B99,#REF!,$K$4,0),0)</f>
        <v>#REF!</v>
      </c>
      <c r="AA98" s="1" t="e">
        <f>_xlfn.IFNA(VLOOKUP(B99,#REF!,$K$4,0),0)</f>
        <v>#REF!</v>
      </c>
      <c r="AB98" s="1" t="e">
        <f>_xlfn.IFNA(VLOOKUP(B99,#REF!,$K$4,0),0)</f>
        <v>#REF!</v>
      </c>
      <c r="AC98" s="1" t="e">
        <f>_xlfn.IFNA(VLOOKUP(B99,#REF!,$K$4,0),0)</f>
        <v>#REF!</v>
      </c>
      <c r="AD98" s="1" t="e">
        <f>_xlfn.IFNA(VLOOKUP(B99,#REF!,$K$4,0),0)</f>
        <v>#REF!</v>
      </c>
      <c r="AE98" s="1" t="e">
        <f>_xlfn.IFNA(VLOOKUP(B99,#REF!,$K$4,0),0)</f>
        <v>#REF!</v>
      </c>
      <c r="AF98" s="1" t="e">
        <f>_xlfn.IFNA(VLOOKUP(B99,#REF!,$K$4,0),0)</f>
        <v>#REF!</v>
      </c>
      <c r="AG98" s="1" t="e">
        <f>_xlfn.IFNA(VLOOKUP(B99,#REF!,$K$4,0),0)</f>
        <v>#REF!</v>
      </c>
      <c r="AH98" s="1" t="e">
        <f>_xlfn.IFNA(VLOOKUP(B99,#REF!,$K$4,0),0)</f>
        <v>#REF!</v>
      </c>
      <c r="AI98" s="1" t="e">
        <f>_xlfn.IFNA(VLOOKUP(B99,#REF!,$K$4,0),0)</f>
        <v>#REF!</v>
      </c>
    </row>
    <row r="99" spans="1:37">
      <c r="A99" s="244"/>
      <c r="B99" s="245" t="s">
        <v>311</v>
      </c>
      <c r="C99" s="246" t="s">
        <v>242</v>
      </c>
      <c r="D99" s="247"/>
      <c r="E99" s="276"/>
      <c r="F99" s="209"/>
      <c r="G99" s="248" t="e">
        <f>SUM(G92:G98)</f>
        <v>#REF!</v>
      </c>
      <c r="H99" s="172"/>
      <c r="I99" s="251" t="e">
        <f t="shared" si="3"/>
        <v>#REF!</v>
      </c>
      <c r="J99" s="251" t="e">
        <f t="shared" si="4"/>
        <v>#REF!</v>
      </c>
      <c r="K99" s="1" t="e">
        <f>_xlfn.IFNA(VLOOKUP(B100,#REF!,$K$4,0),0)</f>
        <v>#REF!</v>
      </c>
      <c r="L99" s="1" t="e">
        <f>_xlfn.IFNA(VLOOKUP(B100,#REF!,$K$4,0),0)</f>
        <v>#REF!</v>
      </c>
      <c r="M99" s="1" t="e">
        <f>_xlfn.IFNA(VLOOKUP(B100,#REF!,$K$4,0),0)</f>
        <v>#REF!</v>
      </c>
      <c r="N99" s="1" t="e">
        <f>_xlfn.IFNA(VLOOKUP(B100,#REF!,$K$4,0),0)</f>
        <v>#REF!</v>
      </c>
      <c r="O99" s="1" t="e">
        <f>_xlfn.IFNA(VLOOKUP(B100,#REF!,$K$4,0),0)</f>
        <v>#REF!</v>
      </c>
      <c r="P99" s="1" t="e">
        <f>_xlfn.IFNA(VLOOKUP(B100,#REF!,$K$4,0),0)</f>
        <v>#REF!</v>
      </c>
      <c r="Q99" s="1" t="e">
        <f>_xlfn.IFNA(VLOOKUP(B100,#REF!,$K$4,0),0)</f>
        <v>#REF!</v>
      </c>
      <c r="R99" s="1" t="e">
        <f>_xlfn.IFNA(VLOOKUP(B100,#REF!,$K$4,0),0)</f>
        <v>#REF!</v>
      </c>
      <c r="S99" s="1" t="e">
        <f>_xlfn.IFNA(VLOOKUP(B100,#REF!,$K$4,0),0)</f>
        <v>#REF!</v>
      </c>
      <c r="T99" s="1" t="e">
        <f>_xlfn.IFNA(VLOOKUP(B100,#REF!,$K$4,0),0)</f>
        <v>#REF!</v>
      </c>
      <c r="U99" s="1" t="e">
        <f>_xlfn.IFNA(VLOOKUP(B100,#REF!,$K$4,0),0)</f>
        <v>#REF!</v>
      </c>
      <c r="V99" s="1" t="e">
        <f>_xlfn.IFNA(VLOOKUP(B100,#REF!,$K$4,0),0)</f>
        <v>#REF!</v>
      </c>
      <c r="W99" s="1" t="e">
        <f>_xlfn.IFNA(VLOOKUP(B100,#REF!,$K$4,0),0)</f>
        <v>#REF!</v>
      </c>
      <c r="X99" s="1" t="e">
        <f>_xlfn.IFNA(VLOOKUP(B100,#REF!,$K$4,0),0)</f>
        <v>#REF!</v>
      </c>
      <c r="Y99" s="1" t="e">
        <f>_xlfn.IFNA(VLOOKUP(B100,#REF!,$K$4,0),0)</f>
        <v>#REF!</v>
      </c>
      <c r="Z99" s="1" t="e">
        <f>_xlfn.IFNA(VLOOKUP(B100,#REF!,$K$4,0),0)</f>
        <v>#REF!</v>
      </c>
      <c r="AA99" s="1" t="e">
        <f>_xlfn.IFNA(VLOOKUP(B100,#REF!,$K$4,0),0)</f>
        <v>#REF!</v>
      </c>
      <c r="AB99" s="1" t="e">
        <f>_xlfn.IFNA(VLOOKUP(B100,#REF!,$K$4,0),0)</f>
        <v>#REF!</v>
      </c>
      <c r="AC99" s="1" t="e">
        <f>_xlfn.IFNA(VLOOKUP(B100,#REF!,$K$4,0),0)</f>
        <v>#REF!</v>
      </c>
      <c r="AD99" s="1" t="e">
        <f>_xlfn.IFNA(VLOOKUP(B100,#REF!,$K$4,0),0)</f>
        <v>#REF!</v>
      </c>
      <c r="AE99" s="1" t="e">
        <f>_xlfn.IFNA(VLOOKUP(B100,#REF!,$K$4,0),0)</f>
        <v>#REF!</v>
      </c>
      <c r="AF99" s="1" t="e">
        <f>_xlfn.IFNA(VLOOKUP(B100,#REF!,$K$4,0),0)</f>
        <v>#REF!</v>
      </c>
      <c r="AG99" s="1" t="e">
        <f>_xlfn.IFNA(VLOOKUP(B100,#REF!,$K$4,0),0)</f>
        <v>#REF!</v>
      </c>
      <c r="AH99" s="1" t="e">
        <f>_xlfn.IFNA(VLOOKUP(B100,#REF!,$K$4,0),0)</f>
        <v>#REF!</v>
      </c>
      <c r="AI99" s="1" t="e">
        <f>_xlfn.IFNA(VLOOKUP(B100,#REF!,$K$4,0),0)</f>
        <v>#REF!</v>
      </c>
    </row>
    <row r="100" spans="1:37" ht="46.95" customHeight="1">
      <c r="A100" s="249">
        <v>71</v>
      </c>
      <c r="B100" s="261" t="e">
        <f>#REF!</f>
        <v>#REF!</v>
      </c>
      <c r="C100" s="262" t="e">
        <f>#REF!</f>
        <v>#REF!</v>
      </c>
      <c r="D100" s="212" t="e">
        <f>#REF!</f>
        <v>#REF!</v>
      </c>
      <c r="E100" s="276" t="e">
        <f>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</f>
        <v>#REF!</v>
      </c>
      <c r="F100" s="217" t="e">
        <f>#REF!</f>
        <v>#REF!</v>
      </c>
      <c r="G100" s="243" t="e">
        <f t="shared" si="5"/>
        <v>#REF!</v>
      </c>
      <c r="H100" s="172"/>
      <c r="I100" s="251" t="e">
        <f t="shared" si="3"/>
        <v>#REF!</v>
      </c>
      <c r="J100" s="251" t="e">
        <f t="shared" si="4"/>
        <v>#REF!</v>
      </c>
      <c r="K100" s="1" t="e">
        <f>_xlfn.IFNA(VLOOKUP(B101,#REF!,$K$4,0),0)</f>
        <v>#REF!</v>
      </c>
      <c r="L100" s="1" t="e">
        <f>_xlfn.IFNA(VLOOKUP(B101,#REF!,$K$4,0),0)</f>
        <v>#REF!</v>
      </c>
      <c r="M100" s="1" t="e">
        <f>_xlfn.IFNA(VLOOKUP(B101,#REF!,$K$4,0),0)</f>
        <v>#REF!</v>
      </c>
      <c r="N100" s="1" t="e">
        <f>_xlfn.IFNA(VLOOKUP(B101,#REF!,$K$4,0),0)</f>
        <v>#REF!</v>
      </c>
      <c r="O100" s="1" t="e">
        <f>_xlfn.IFNA(VLOOKUP(B101,#REF!,$K$4,0),0)</f>
        <v>#REF!</v>
      </c>
      <c r="P100" s="1" t="e">
        <f>_xlfn.IFNA(VLOOKUP(B101,#REF!,$K$4,0),0)</f>
        <v>#REF!</v>
      </c>
      <c r="Q100" s="1" t="e">
        <f>_xlfn.IFNA(VLOOKUP(B101,#REF!,$K$4,0),0)</f>
        <v>#REF!</v>
      </c>
      <c r="R100" s="1" t="e">
        <f>_xlfn.IFNA(VLOOKUP(B101,#REF!,$K$4,0),0)</f>
        <v>#REF!</v>
      </c>
      <c r="S100" s="1" t="e">
        <f>_xlfn.IFNA(VLOOKUP(B101,#REF!,$K$4,0),0)</f>
        <v>#REF!</v>
      </c>
      <c r="T100" s="1" t="e">
        <f>_xlfn.IFNA(VLOOKUP(B101,#REF!,$K$4,0),0)</f>
        <v>#REF!</v>
      </c>
      <c r="U100" s="1" t="e">
        <f>_xlfn.IFNA(VLOOKUP(B101,#REF!,$K$4,0),0)</f>
        <v>#REF!</v>
      </c>
      <c r="V100" s="1" t="e">
        <f>_xlfn.IFNA(VLOOKUP(B101,#REF!,$K$4,0),0)</f>
        <v>#REF!</v>
      </c>
      <c r="W100" s="1" t="e">
        <f>_xlfn.IFNA(VLOOKUP(B101,#REF!,$K$4,0),0)</f>
        <v>#REF!</v>
      </c>
      <c r="X100" s="1" t="e">
        <f>_xlfn.IFNA(VLOOKUP(B101,#REF!,$K$4,0),0)</f>
        <v>#REF!</v>
      </c>
      <c r="Y100" s="1" t="e">
        <f>_xlfn.IFNA(VLOOKUP(B101,#REF!,$K$4,0),0)</f>
        <v>#REF!</v>
      </c>
      <c r="Z100" s="1" t="e">
        <f>_xlfn.IFNA(VLOOKUP(B101,#REF!,$K$4,0),0)</f>
        <v>#REF!</v>
      </c>
      <c r="AA100" s="1" t="e">
        <f>_xlfn.IFNA(VLOOKUP(B101,#REF!,$K$4,0),0)</f>
        <v>#REF!</v>
      </c>
      <c r="AB100" s="1" t="e">
        <f>_xlfn.IFNA(VLOOKUP(B101,#REF!,$K$4,0),0)</f>
        <v>#REF!</v>
      </c>
      <c r="AC100" s="1" t="e">
        <f>_xlfn.IFNA(VLOOKUP(B101,#REF!,$K$4,0),0)</f>
        <v>#REF!</v>
      </c>
      <c r="AD100" s="1" t="e">
        <f>_xlfn.IFNA(VLOOKUP(B101,#REF!,$K$4,0),0)</f>
        <v>#REF!</v>
      </c>
      <c r="AE100" s="1" t="e">
        <f>_xlfn.IFNA(VLOOKUP(B101,#REF!,$K$4,0),0)</f>
        <v>#REF!</v>
      </c>
      <c r="AF100" s="1" t="e">
        <f>_xlfn.IFNA(VLOOKUP(B101,#REF!,$K$4,0),0)</f>
        <v>#REF!</v>
      </c>
      <c r="AG100" s="1" t="e">
        <f>_xlfn.IFNA(VLOOKUP(B101,#REF!,$K$4,0),0)</f>
        <v>#REF!</v>
      </c>
      <c r="AH100" s="1" t="e">
        <f>_xlfn.IFNA(VLOOKUP(B101,#REF!,$K$4,0),0)</f>
        <v>#REF!</v>
      </c>
      <c r="AI100" s="1" t="e">
        <f>_xlfn.IFNA(VLOOKUP(B101,#REF!,$K$4,0),0)</f>
        <v>#REF!</v>
      </c>
    </row>
    <row r="101" spans="1:37">
      <c r="A101" s="260">
        <v>72</v>
      </c>
      <c r="B101" s="261" t="e">
        <f>#REF!</f>
        <v>#REF!</v>
      </c>
      <c r="C101" s="262" t="e">
        <f>#REF!</f>
        <v>#REF!</v>
      </c>
      <c r="D101" s="212" t="e">
        <f>#REF!</f>
        <v>#REF!</v>
      </c>
      <c r="E101" s="276" t="e">
        <f>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</f>
        <v>#REF!</v>
      </c>
      <c r="F101" s="217" t="e">
        <f>#REF!</f>
        <v>#REF!</v>
      </c>
      <c r="G101" s="243"/>
      <c r="H101" s="172"/>
      <c r="I101" s="172"/>
      <c r="J101" s="172"/>
      <c r="K101" s="18" t="e">
        <f>SUM(K6:K100)</f>
        <v>#REF!</v>
      </c>
      <c r="L101" s="18" t="e">
        <f>SUM(L6:L100)</f>
        <v>#REF!</v>
      </c>
      <c r="M101" s="18" t="e">
        <f t="shared" ref="M101:AI101" si="6">SUM(M6:M100)</f>
        <v>#REF!</v>
      </c>
      <c r="N101" s="18" t="e">
        <f t="shared" si="6"/>
        <v>#REF!</v>
      </c>
      <c r="O101" s="18" t="e">
        <f t="shared" si="6"/>
        <v>#REF!</v>
      </c>
      <c r="P101" s="18" t="e">
        <f t="shared" si="6"/>
        <v>#REF!</v>
      </c>
      <c r="Q101" s="18" t="e">
        <f t="shared" si="6"/>
        <v>#REF!</v>
      </c>
      <c r="R101" s="18" t="e">
        <f t="shared" si="6"/>
        <v>#REF!</v>
      </c>
      <c r="S101" s="18" t="e">
        <f t="shared" si="6"/>
        <v>#REF!</v>
      </c>
      <c r="T101" s="18" t="e">
        <f t="shared" si="6"/>
        <v>#REF!</v>
      </c>
      <c r="U101" s="18" t="e">
        <f t="shared" si="6"/>
        <v>#REF!</v>
      </c>
      <c r="V101" s="18" t="e">
        <f t="shared" si="6"/>
        <v>#REF!</v>
      </c>
      <c r="W101" s="18" t="e">
        <f t="shared" si="6"/>
        <v>#REF!</v>
      </c>
      <c r="X101" s="18" t="e">
        <f t="shared" si="6"/>
        <v>#REF!</v>
      </c>
      <c r="Y101" s="18" t="e">
        <f t="shared" si="6"/>
        <v>#REF!</v>
      </c>
      <c r="Z101" s="18" t="e">
        <f t="shared" si="6"/>
        <v>#REF!</v>
      </c>
      <c r="AA101" s="18" t="e">
        <f t="shared" si="6"/>
        <v>#REF!</v>
      </c>
      <c r="AB101" s="18" t="e">
        <f t="shared" si="6"/>
        <v>#REF!</v>
      </c>
      <c r="AC101" s="18" t="e">
        <f t="shared" si="6"/>
        <v>#REF!</v>
      </c>
      <c r="AD101" s="18" t="e">
        <f t="shared" si="6"/>
        <v>#REF!</v>
      </c>
      <c r="AE101" s="18" t="e">
        <f t="shared" si="6"/>
        <v>#REF!</v>
      </c>
      <c r="AF101" s="18" t="e">
        <f t="shared" si="6"/>
        <v>#REF!</v>
      </c>
      <c r="AG101" s="18" t="e">
        <f t="shared" si="6"/>
        <v>#REF!</v>
      </c>
      <c r="AH101" s="18" t="e">
        <f t="shared" si="6"/>
        <v>#REF!</v>
      </c>
      <c r="AI101" s="18" t="e">
        <f t="shared" si="6"/>
        <v>#REF!</v>
      </c>
      <c r="AJ101" s="283" t="e">
        <f>SUM(K101:AI101)</f>
        <v>#REF!</v>
      </c>
      <c r="AK101" s="282"/>
    </row>
    <row r="102" spans="1:37">
      <c r="A102" s="384" t="s">
        <v>9</v>
      </c>
      <c r="B102" s="385"/>
      <c r="C102" s="385"/>
      <c r="D102" s="385"/>
      <c r="E102" s="385"/>
      <c r="F102" s="386"/>
      <c r="G102" s="182" t="e">
        <f>G101+G100+G99+G90+G79+G70+G49+G44+G41+G38+G33+G27+G21+G15</f>
        <v>#REF!</v>
      </c>
      <c r="H102" s="172"/>
      <c r="I102" s="172"/>
      <c r="J102" s="172"/>
      <c r="K102" s="17" t="e">
        <f>K101*1.3</f>
        <v>#REF!</v>
      </c>
      <c r="L102" s="17" t="e">
        <f>L101*1.3</f>
        <v>#REF!</v>
      </c>
      <c r="M102" s="17" t="e">
        <f t="shared" ref="M102:AI102" si="7">M101*1.3</f>
        <v>#REF!</v>
      </c>
      <c r="N102" s="17" t="e">
        <f t="shared" si="7"/>
        <v>#REF!</v>
      </c>
      <c r="O102" s="17" t="e">
        <f t="shared" si="7"/>
        <v>#REF!</v>
      </c>
      <c r="P102" s="17" t="e">
        <f t="shared" si="7"/>
        <v>#REF!</v>
      </c>
      <c r="Q102" s="17" t="e">
        <f t="shared" si="7"/>
        <v>#REF!</v>
      </c>
      <c r="R102" s="17" t="e">
        <f t="shared" si="7"/>
        <v>#REF!</v>
      </c>
      <c r="S102" s="17" t="e">
        <f t="shared" si="7"/>
        <v>#REF!</v>
      </c>
      <c r="T102" s="17" t="e">
        <f t="shared" si="7"/>
        <v>#REF!</v>
      </c>
      <c r="U102" s="17" t="e">
        <f t="shared" si="7"/>
        <v>#REF!</v>
      </c>
      <c r="V102" s="17" t="e">
        <f t="shared" si="7"/>
        <v>#REF!</v>
      </c>
      <c r="W102" s="17" t="e">
        <f t="shared" si="7"/>
        <v>#REF!</v>
      </c>
      <c r="X102" s="17" t="e">
        <f t="shared" si="7"/>
        <v>#REF!</v>
      </c>
      <c r="Y102" s="17" t="e">
        <f t="shared" si="7"/>
        <v>#REF!</v>
      </c>
      <c r="Z102" s="17" t="e">
        <f t="shared" si="7"/>
        <v>#REF!</v>
      </c>
      <c r="AA102" s="17" t="e">
        <f t="shared" si="7"/>
        <v>#REF!</v>
      </c>
      <c r="AB102" s="17" t="e">
        <f t="shared" si="7"/>
        <v>#REF!</v>
      </c>
      <c r="AC102" s="17" t="e">
        <f t="shared" si="7"/>
        <v>#REF!</v>
      </c>
      <c r="AD102" s="17" t="e">
        <f t="shared" si="7"/>
        <v>#REF!</v>
      </c>
      <c r="AE102" s="17" t="e">
        <f t="shared" si="7"/>
        <v>#REF!</v>
      </c>
      <c r="AF102" s="17" t="e">
        <f t="shared" si="7"/>
        <v>#REF!</v>
      </c>
      <c r="AG102" s="17" t="e">
        <f t="shared" si="7"/>
        <v>#REF!</v>
      </c>
      <c r="AH102" s="17" t="e">
        <f t="shared" si="7"/>
        <v>#REF!</v>
      </c>
      <c r="AI102" s="17" t="e">
        <f t="shared" si="7"/>
        <v>#REF!</v>
      </c>
    </row>
    <row r="103" spans="1:37">
      <c r="A103" s="372" t="s">
        <v>10</v>
      </c>
      <c r="B103" s="373"/>
      <c r="C103" s="374"/>
      <c r="D103" s="174"/>
      <c r="E103" s="179"/>
      <c r="F103" s="253">
        <v>0.24</v>
      </c>
      <c r="G103" s="177" t="e">
        <f>ROUND(F103*G102,0)</f>
        <v>#REF!</v>
      </c>
      <c r="H103" s="172"/>
      <c r="I103" s="172"/>
      <c r="J103" s="172"/>
      <c r="K103" s="17">
        <v>2045224800</v>
      </c>
      <c r="L103" s="18">
        <v>990273954</v>
      </c>
      <c r="M103" s="12">
        <v>1022566318</v>
      </c>
      <c r="N103" s="18">
        <v>1753422035</v>
      </c>
      <c r="O103" s="18">
        <v>1630605273</v>
      </c>
      <c r="P103" s="12">
        <v>923919987</v>
      </c>
      <c r="Q103" s="12">
        <v>425629600</v>
      </c>
      <c r="R103" s="12">
        <v>81206800</v>
      </c>
      <c r="S103" s="166">
        <v>734269977</v>
      </c>
      <c r="T103" s="166">
        <v>1242087440</v>
      </c>
      <c r="U103" s="166">
        <v>4381668863</v>
      </c>
      <c r="V103" s="166">
        <v>3502134447</v>
      </c>
      <c r="W103" s="166">
        <v>916797320</v>
      </c>
      <c r="X103" s="12">
        <v>2360283780</v>
      </c>
      <c r="Y103" s="12">
        <v>3900151833</v>
      </c>
      <c r="Z103" s="12">
        <v>480041270</v>
      </c>
      <c r="AA103" s="12">
        <v>792839565</v>
      </c>
      <c r="AB103" s="12">
        <v>413309417</v>
      </c>
      <c r="AC103" s="12">
        <v>553758315</v>
      </c>
      <c r="AD103" s="12">
        <v>918689339</v>
      </c>
      <c r="AE103" s="12">
        <v>468122713</v>
      </c>
      <c r="AF103" s="12">
        <v>554608013</v>
      </c>
      <c r="AG103" s="12">
        <v>554452195</v>
      </c>
      <c r="AH103" s="12">
        <v>351468572</v>
      </c>
      <c r="AI103" s="12">
        <v>2762175568</v>
      </c>
      <c r="AJ103" s="283">
        <f>SUM(K103:AI103)</f>
        <v>33759707394</v>
      </c>
    </row>
    <row r="104" spans="1:37">
      <c r="A104" s="372" t="s">
        <v>11</v>
      </c>
      <c r="B104" s="373"/>
      <c r="C104" s="374"/>
      <c r="D104" s="174"/>
      <c r="E104" s="179"/>
      <c r="F104" s="253">
        <v>0.01</v>
      </c>
      <c r="G104" s="177" t="e">
        <f>ROUND(F104*G102,0)</f>
        <v>#REF!</v>
      </c>
      <c r="H104" s="172"/>
      <c r="I104" s="172" t="s">
        <v>312</v>
      </c>
      <c r="J104" s="172"/>
      <c r="K104" s="17" t="e">
        <f>K103-K102</f>
        <v>#REF!</v>
      </c>
      <c r="L104" s="17" t="e">
        <f>L103-L102</f>
        <v>#REF!</v>
      </c>
      <c r="M104" s="17" t="e">
        <f t="shared" ref="M104:AI104" si="8">M103-M102</f>
        <v>#REF!</v>
      </c>
      <c r="N104" s="17" t="e">
        <f t="shared" si="8"/>
        <v>#REF!</v>
      </c>
      <c r="O104" s="17" t="e">
        <f t="shared" si="8"/>
        <v>#REF!</v>
      </c>
      <c r="P104" s="17" t="e">
        <f t="shared" si="8"/>
        <v>#REF!</v>
      </c>
      <c r="Q104" s="17" t="e">
        <f t="shared" si="8"/>
        <v>#REF!</v>
      </c>
      <c r="R104" s="17" t="e">
        <f t="shared" si="8"/>
        <v>#REF!</v>
      </c>
      <c r="S104" s="17" t="e">
        <f t="shared" si="8"/>
        <v>#REF!</v>
      </c>
      <c r="T104" s="17" t="e">
        <f t="shared" si="8"/>
        <v>#REF!</v>
      </c>
      <c r="U104" s="17" t="e">
        <f t="shared" si="8"/>
        <v>#REF!</v>
      </c>
      <c r="V104" s="17" t="e">
        <f t="shared" si="8"/>
        <v>#REF!</v>
      </c>
      <c r="W104" s="17" t="e">
        <f t="shared" si="8"/>
        <v>#REF!</v>
      </c>
      <c r="X104" s="17" t="e">
        <f t="shared" si="8"/>
        <v>#REF!</v>
      </c>
      <c r="Y104" s="17" t="e">
        <f t="shared" si="8"/>
        <v>#REF!</v>
      </c>
      <c r="Z104" s="17" t="e">
        <f t="shared" si="8"/>
        <v>#REF!</v>
      </c>
      <c r="AA104" s="17" t="e">
        <f t="shared" si="8"/>
        <v>#REF!</v>
      </c>
      <c r="AB104" s="17" t="e">
        <f t="shared" si="8"/>
        <v>#REF!</v>
      </c>
      <c r="AC104" s="17" t="e">
        <f t="shared" si="8"/>
        <v>#REF!</v>
      </c>
      <c r="AD104" s="17" t="e">
        <f t="shared" si="8"/>
        <v>#REF!</v>
      </c>
      <c r="AE104" s="17" t="e">
        <f t="shared" si="8"/>
        <v>#REF!</v>
      </c>
      <c r="AF104" s="17" t="e">
        <f t="shared" si="8"/>
        <v>#REF!</v>
      </c>
      <c r="AG104" s="17" t="e">
        <f t="shared" si="8"/>
        <v>#REF!</v>
      </c>
      <c r="AH104" s="17" t="e">
        <f t="shared" si="8"/>
        <v>#REF!</v>
      </c>
      <c r="AI104" s="17" t="e">
        <f t="shared" si="8"/>
        <v>#REF!</v>
      </c>
    </row>
    <row r="105" spans="1:37">
      <c r="A105" s="372" t="s">
        <v>12</v>
      </c>
      <c r="B105" s="373"/>
      <c r="C105" s="374"/>
      <c r="D105" s="174"/>
      <c r="E105" s="179"/>
      <c r="F105" s="253">
        <v>0.05</v>
      </c>
      <c r="G105" s="177" t="e">
        <f>ROUND(F105*G102,0)</f>
        <v>#REF!</v>
      </c>
      <c r="H105" s="25"/>
      <c r="I105" s="172"/>
      <c r="J105" s="172"/>
    </row>
    <row r="106" spans="1:37" ht="32.700000000000003" customHeight="1">
      <c r="A106" s="372" t="s">
        <v>13</v>
      </c>
      <c r="B106" s="373"/>
      <c r="C106" s="374"/>
      <c r="D106" s="174"/>
      <c r="E106" s="179"/>
      <c r="F106" s="208"/>
      <c r="G106" s="183" t="e">
        <f>+G102+G103+G104+G105</f>
        <v>#REF!</v>
      </c>
      <c r="H106" s="172"/>
      <c r="I106" s="172"/>
      <c r="J106" s="172"/>
      <c r="K106" s="17"/>
    </row>
    <row r="107" spans="1:37" ht="34.950000000000003" customHeight="1">
      <c r="A107" s="393" t="s">
        <v>63</v>
      </c>
      <c r="B107" s="394"/>
      <c r="C107" s="395"/>
      <c r="D107" s="396" t="s">
        <v>57</v>
      </c>
      <c r="E107" s="397"/>
      <c r="F107" s="398"/>
      <c r="G107" s="177">
        <v>1</v>
      </c>
      <c r="H107" s="172"/>
      <c r="I107" s="172"/>
      <c r="J107" s="172"/>
      <c r="K107" s="18"/>
      <c r="L107" s="20"/>
    </row>
    <row r="108" spans="1:37" ht="34.950000000000003" customHeight="1">
      <c r="A108" s="393" t="s">
        <v>111</v>
      </c>
      <c r="B108" s="394"/>
      <c r="C108" s="395"/>
      <c r="D108" s="396" t="s">
        <v>57</v>
      </c>
      <c r="E108" s="397"/>
      <c r="F108" s="398"/>
      <c r="G108" s="177">
        <v>1</v>
      </c>
      <c r="H108" s="172"/>
      <c r="I108" s="172"/>
      <c r="J108" s="172"/>
      <c r="K108" s="18"/>
      <c r="L108" s="20"/>
    </row>
    <row r="109" spans="1:37" ht="32.25" customHeight="1">
      <c r="A109" s="393" t="s">
        <v>112</v>
      </c>
      <c r="B109" s="394"/>
      <c r="C109" s="395"/>
      <c r="D109" s="396"/>
      <c r="E109" s="397"/>
      <c r="F109" s="398"/>
      <c r="G109" s="177">
        <v>1</v>
      </c>
    </row>
    <row r="110" spans="1:37" ht="14.4" thickBot="1">
      <c r="A110" s="387" t="s">
        <v>50</v>
      </c>
      <c r="B110" s="388"/>
      <c r="C110" s="389"/>
      <c r="D110" s="390"/>
      <c r="E110" s="391"/>
      <c r="F110" s="392"/>
      <c r="G110" s="184" t="e">
        <f>G106+G107+G108+G109</f>
        <v>#REF!</v>
      </c>
      <c r="H110" s="185"/>
      <c r="I110" s="185"/>
      <c r="J110" s="185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</row>
    <row r="111" spans="1:37">
      <c r="A111" s="186"/>
      <c r="B111" s="186"/>
      <c r="C111" s="186"/>
      <c r="D111" s="187"/>
      <c r="E111" s="188"/>
      <c r="F111" s="18"/>
      <c r="G111" s="189"/>
      <c r="H111" s="185"/>
      <c r="I111" s="190"/>
      <c r="J111" s="190"/>
    </row>
    <row r="112" spans="1:37">
      <c r="F112" s="18"/>
      <c r="G112" s="189">
        <v>33759707394</v>
      </c>
      <c r="H112" s="15"/>
      <c r="I112" s="15"/>
      <c r="J112" s="15"/>
      <c r="K112" s="166"/>
    </row>
    <row r="113" spans="1:11" ht="14.4" thickBot="1">
      <c r="F113" s="18"/>
      <c r="G113" s="189" t="e">
        <f>G110-G112</f>
        <v>#REF!</v>
      </c>
      <c r="H113" s="15"/>
      <c r="I113" s="15"/>
      <c r="J113" s="15"/>
      <c r="K113" s="166"/>
    </row>
    <row r="114" spans="1:11">
      <c r="A114" s="400"/>
      <c r="B114" s="401"/>
      <c r="C114" s="401"/>
      <c r="D114" s="401"/>
      <c r="E114" s="401"/>
      <c r="F114" s="401"/>
      <c r="G114" s="402"/>
      <c r="H114" s="15"/>
      <c r="I114" s="15"/>
      <c r="J114" s="15"/>
      <c r="K114" s="166"/>
    </row>
    <row r="115" spans="1:11">
      <c r="A115" s="403"/>
      <c r="B115" s="404"/>
      <c r="C115" s="404"/>
      <c r="D115" s="404"/>
      <c r="E115" s="404"/>
      <c r="F115" s="404"/>
      <c r="G115" s="405"/>
      <c r="H115" s="15"/>
      <c r="I115" s="15"/>
      <c r="J115" s="15"/>
      <c r="K115" s="166"/>
    </row>
    <row r="116" spans="1:11" ht="26.7" customHeight="1">
      <c r="A116" s="277"/>
      <c r="B116" s="273"/>
      <c r="C116" s="273"/>
      <c r="D116" s="273"/>
      <c r="E116" s="272"/>
      <c r="F116" s="273"/>
      <c r="G116" s="274"/>
      <c r="H116" s="15"/>
      <c r="I116" s="15"/>
      <c r="J116" s="15"/>
      <c r="K116" s="166"/>
    </row>
    <row r="117" spans="1:11">
      <c r="A117" s="265"/>
      <c r="B117" s="263"/>
      <c r="C117" s="264"/>
      <c r="D117" s="263"/>
      <c r="E117" s="263"/>
      <c r="F117" s="208"/>
      <c r="G117" s="266"/>
    </row>
    <row r="118" spans="1:11">
      <c r="A118" s="265"/>
      <c r="B118" s="263"/>
      <c r="C118" s="264"/>
      <c r="D118" s="263"/>
      <c r="E118" s="263"/>
      <c r="F118" s="208"/>
      <c r="G118" s="266"/>
    </row>
    <row r="119" spans="1:11">
      <c r="A119" s="265"/>
      <c r="B119" s="263"/>
      <c r="C119" s="264"/>
      <c r="D119" s="263"/>
      <c r="E119" s="263"/>
      <c r="F119" s="208"/>
      <c r="G119" s="266"/>
    </row>
    <row r="120" spans="1:11">
      <c r="A120" s="265"/>
      <c r="B120" s="263"/>
      <c r="C120" s="264"/>
      <c r="D120" s="263"/>
      <c r="E120" s="263"/>
      <c r="F120" s="208"/>
      <c r="G120" s="266"/>
    </row>
    <row r="121" spans="1:11">
      <c r="A121" s="265"/>
      <c r="B121" s="263"/>
      <c r="C121" s="264"/>
      <c r="D121" s="263"/>
      <c r="E121" s="263"/>
      <c r="F121" s="208"/>
      <c r="G121" s="266"/>
    </row>
    <row r="122" spans="1:11">
      <c r="A122" s="265"/>
      <c r="B122" s="263"/>
      <c r="C122" s="264"/>
      <c r="D122" s="263"/>
      <c r="E122" s="263"/>
      <c r="F122" s="208"/>
      <c r="G122" s="266"/>
    </row>
    <row r="123" spans="1:11">
      <c r="A123" s="265"/>
      <c r="B123" s="263"/>
      <c r="C123" s="264"/>
      <c r="D123" s="263"/>
      <c r="E123" s="263"/>
      <c r="F123" s="208"/>
      <c r="G123" s="266"/>
    </row>
    <row r="124" spans="1:11">
      <c r="A124" s="265"/>
      <c r="B124" s="263"/>
      <c r="C124" s="264"/>
      <c r="D124" s="263"/>
      <c r="E124" s="263"/>
      <c r="F124" s="208"/>
      <c r="G124" s="266"/>
    </row>
    <row r="125" spans="1:11">
      <c r="A125" s="265"/>
      <c r="B125" s="263"/>
      <c r="C125" s="264"/>
      <c r="D125" s="263"/>
      <c r="E125" s="263"/>
      <c r="F125" s="208"/>
      <c r="G125" s="266"/>
    </row>
    <row r="126" spans="1:11">
      <c r="A126" s="265"/>
      <c r="B126" s="263"/>
      <c r="C126" s="264"/>
      <c r="D126" s="263"/>
      <c r="E126" s="263"/>
      <c r="F126" s="208"/>
      <c r="G126" s="266"/>
    </row>
    <row r="127" spans="1:11">
      <c r="A127" s="265"/>
      <c r="B127" s="263"/>
      <c r="C127" s="264"/>
      <c r="D127" s="263"/>
      <c r="E127" s="263"/>
      <c r="F127" s="208"/>
      <c r="G127" s="266"/>
    </row>
    <row r="128" spans="1:11">
      <c r="A128" s="265"/>
      <c r="B128" s="263"/>
      <c r="C128" s="264"/>
      <c r="D128" s="263"/>
      <c r="E128" s="263"/>
      <c r="F128" s="208"/>
      <c r="G128" s="266"/>
    </row>
    <row r="129" spans="1:7">
      <c r="A129" s="265"/>
      <c r="B129" s="263"/>
      <c r="C129" s="264"/>
      <c r="D129" s="263"/>
      <c r="E129" s="263"/>
      <c r="F129" s="208"/>
      <c r="G129" s="266"/>
    </row>
    <row r="130" spans="1:7">
      <c r="A130" s="265"/>
      <c r="B130" s="263"/>
      <c r="C130" s="264"/>
      <c r="D130" s="263"/>
      <c r="E130" s="263"/>
      <c r="F130" s="208"/>
      <c r="G130" s="266"/>
    </row>
    <row r="131" spans="1:7">
      <c r="A131" s="265"/>
      <c r="B131" s="263"/>
      <c r="C131" s="264"/>
      <c r="D131" s="263"/>
      <c r="E131" s="263"/>
      <c r="F131" s="208"/>
      <c r="G131" s="266"/>
    </row>
    <row r="132" spans="1:7">
      <c r="A132" s="265"/>
      <c r="B132" s="263"/>
      <c r="C132" s="264"/>
      <c r="D132" s="263"/>
      <c r="E132" s="263"/>
      <c r="F132" s="208"/>
      <c r="G132" s="266"/>
    </row>
    <row r="133" spans="1:7">
      <c r="A133" s="265"/>
      <c r="B133" s="263"/>
      <c r="C133" s="264"/>
      <c r="D133" s="263"/>
      <c r="E133" s="263"/>
      <c r="F133" s="208"/>
      <c r="G133" s="266"/>
    </row>
    <row r="134" spans="1:7">
      <c r="A134" s="265"/>
      <c r="B134" s="263"/>
      <c r="C134" s="264"/>
      <c r="D134" s="263"/>
      <c r="E134" s="263"/>
      <c r="F134" s="208"/>
      <c r="G134" s="266"/>
    </row>
    <row r="135" spans="1:7">
      <c r="A135" s="265"/>
      <c r="B135" s="263"/>
      <c r="C135" s="264"/>
      <c r="D135" s="263"/>
      <c r="E135" s="263"/>
      <c r="F135" s="208"/>
      <c r="G135" s="266"/>
    </row>
    <row r="136" spans="1:7">
      <c r="A136" s="265"/>
      <c r="B136" s="263"/>
      <c r="C136" s="264"/>
      <c r="D136" s="263"/>
      <c r="E136" s="263"/>
      <c r="F136" s="208"/>
      <c r="G136" s="266"/>
    </row>
    <row r="137" spans="1:7">
      <c r="A137" s="265"/>
      <c r="B137" s="263"/>
      <c r="C137" s="264"/>
      <c r="D137" s="263"/>
      <c r="E137" s="263"/>
      <c r="F137" s="208"/>
      <c r="G137" s="266"/>
    </row>
    <row r="138" spans="1:7">
      <c r="A138" s="265"/>
      <c r="B138" s="263"/>
      <c r="C138" s="264"/>
      <c r="D138" s="263"/>
      <c r="E138" s="263"/>
      <c r="F138" s="208"/>
      <c r="G138" s="266"/>
    </row>
    <row r="139" spans="1:7">
      <c r="A139" s="265"/>
      <c r="B139" s="263"/>
      <c r="C139" s="264"/>
      <c r="D139" s="263"/>
      <c r="E139" s="263"/>
      <c r="F139" s="208"/>
      <c r="G139" s="266"/>
    </row>
    <row r="140" spans="1:7">
      <c r="A140" s="265"/>
      <c r="B140" s="263"/>
      <c r="C140" s="264"/>
      <c r="D140" s="263"/>
      <c r="E140" s="263"/>
      <c r="F140" s="208"/>
      <c r="G140" s="266"/>
    </row>
    <row r="141" spans="1:7" ht="14.4" thickBot="1">
      <c r="A141" s="267"/>
      <c r="B141" s="268"/>
      <c r="C141" s="269"/>
      <c r="D141" s="268"/>
      <c r="E141" s="268"/>
      <c r="F141" s="270"/>
      <c r="G141" s="271"/>
    </row>
  </sheetData>
  <mergeCells count="16">
    <mergeCell ref="A110:C110"/>
    <mergeCell ref="D110:F110"/>
    <mergeCell ref="A114:G115"/>
    <mergeCell ref="A106:C106"/>
    <mergeCell ref="A107:C107"/>
    <mergeCell ref="D107:F107"/>
    <mergeCell ref="A108:C108"/>
    <mergeCell ref="D108:F108"/>
    <mergeCell ref="A109:C109"/>
    <mergeCell ref="D109:F109"/>
    <mergeCell ref="A105:C105"/>
    <mergeCell ref="A1:G4"/>
    <mergeCell ref="K2:L3"/>
    <mergeCell ref="A102:F102"/>
    <mergeCell ref="A103:C103"/>
    <mergeCell ref="A104:C104"/>
  </mergeCells>
  <phoneticPr fontId="16" type="noConversion"/>
  <conditionalFormatting sqref="A17:A21 C21">
    <cfRule type="cellIs" dxfId="113" priority="48" operator="equal">
      <formula>#REF!</formula>
    </cfRule>
  </conditionalFormatting>
  <conditionalFormatting sqref="A17:A26 C21:C26">
    <cfRule type="cellIs" dxfId="112" priority="47" operator="equal">
      <formula>0</formula>
    </cfRule>
  </conditionalFormatting>
  <conditionalFormatting sqref="A21 C21">
    <cfRule type="cellIs" dxfId="111" priority="46" operator="equal">
      <formula>#REF!</formula>
    </cfRule>
    <cfRule type="cellIs" dxfId="110" priority="45" operator="equal">
      <formula>0</formula>
    </cfRule>
  </conditionalFormatting>
  <conditionalFormatting sqref="A27 C27">
    <cfRule type="cellIs" dxfId="109" priority="42" operator="equal">
      <formula>#REF!</formula>
    </cfRule>
    <cfRule type="cellIs" dxfId="108" priority="41" operator="equal">
      <formula>0</formula>
    </cfRule>
  </conditionalFormatting>
  <conditionalFormatting sqref="A33 C33">
    <cfRule type="cellIs" dxfId="107" priority="38" operator="equal">
      <formula>#REF!</formula>
    </cfRule>
    <cfRule type="cellIs" dxfId="106" priority="37" operator="equal">
      <formula>0</formula>
    </cfRule>
  </conditionalFormatting>
  <conditionalFormatting sqref="A38 C38">
    <cfRule type="cellIs" dxfId="105" priority="1" operator="equal">
      <formula>0</formula>
    </cfRule>
    <cfRule type="cellIs" dxfId="104" priority="2" operator="equal">
      <formula>#REF!</formula>
    </cfRule>
  </conditionalFormatting>
  <conditionalFormatting sqref="A38:A39 C38:C39">
    <cfRule type="cellIs" dxfId="103" priority="3" operator="equal">
      <formula>0</formula>
    </cfRule>
    <cfRule type="cellIs" dxfId="102" priority="4" operator="equal">
      <formula>#REF!</formula>
    </cfRule>
  </conditionalFormatting>
  <conditionalFormatting sqref="A39:A43 C39:C43">
    <cfRule type="cellIs" dxfId="101" priority="31" operator="equal">
      <formula>0</formula>
    </cfRule>
  </conditionalFormatting>
  <conditionalFormatting sqref="A41 C41">
    <cfRule type="cellIs" dxfId="100" priority="30" operator="equal">
      <formula>#REF!</formula>
    </cfRule>
    <cfRule type="cellIs" dxfId="99" priority="29" operator="equal">
      <formula>0</formula>
    </cfRule>
  </conditionalFormatting>
  <conditionalFormatting sqref="A44 C44">
    <cfRule type="cellIs" dxfId="98" priority="25" operator="equal">
      <formula>0</formula>
    </cfRule>
    <cfRule type="cellIs" dxfId="97" priority="26" operator="equal">
      <formula>#REF!</formula>
    </cfRule>
  </conditionalFormatting>
  <conditionalFormatting sqref="A49 C49">
    <cfRule type="cellIs" dxfId="96" priority="22" operator="equal">
      <formula>#REF!</formula>
    </cfRule>
    <cfRule type="cellIs" dxfId="95" priority="21" operator="equal">
      <formula>0</formula>
    </cfRule>
  </conditionalFormatting>
  <conditionalFormatting sqref="A70 C70">
    <cfRule type="cellIs" dxfId="94" priority="17" operator="equal">
      <formula>0</formula>
    </cfRule>
    <cfRule type="cellIs" dxfId="93" priority="18" operator="equal">
      <formula>#REF!</formula>
    </cfRule>
  </conditionalFormatting>
  <conditionalFormatting sqref="A79 C79">
    <cfRule type="cellIs" dxfId="92" priority="13" operator="equal">
      <formula>0</formula>
    </cfRule>
    <cfRule type="cellIs" dxfId="91" priority="14" operator="equal">
      <formula>#REF!</formula>
    </cfRule>
  </conditionalFormatting>
  <conditionalFormatting sqref="A90 C90">
    <cfRule type="cellIs" dxfId="90" priority="9" operator="equal">
      <formula>0</formula>
    </cfRule>
    <cfRule type="cellIs" dxfId="89" priority="10" operator="equal">
      <formula>#REF!</formula>
    </cfRule>
  </conditionalFormatting>
  <conditionalFormatting sqref="A15:C16 C92:C98 A22:A26">
    <cfRule type="cellIs" dxfId="88" priority="56" operator="equal">
      <formula>#REF!</formula>
    </cfRule>
  </conditionalFormatting>
  <conditionalFormatting sqref="A15:C16 C92:C98">
    <cfRule type="cellIs" dxfId="87" priority="55" operator="equal">
      <formula>0</formula>
    </cfRule>
  </conditionalFormatting>
  <conditionalFormatting sqref="A6:D14">
    <cfRule type="cellIs" dxfId="86" priority="51" operator="equal">
      <formula>0</formula>
    </cfRule>
    <cfRule type="cellIs" dxfId="85" priority="52" operator="equal">
      <formula>#REF!</formula>
    </cfRule>
  </conditionalFormatting>
  <conditionalFormatting sqref="A7:D20 B21:B98 D21:D98 C40 C91:C98 A102 A105:B111 D105:D111 A5:D5 C22:C26 C42:C43 C71:C78 C80:C89">
    <cfRule type="cellIs" dxfId="84" priority="62" operator="equal">
      <formula>#REF!</formula>
    </cfRule>
  </conditionalFormatting>
  <conditionalFormatting sqref="A7:D20 B21:B98 D21:D98 C91:C98 C40 A102">
    <cfRule type="cellIs" dxfId="83" priority="61" operator="equal">
      <formula>0</formula>
    </cfRule>
  </conditionalFormatting>
  <conditionalFormatting sqref="A99:D101">
    <cfRule type="cellIs" dxfId="82" priority="5" operator="equal">
      <formula>0</formula>
    </cfRule>
    <cfRule type="cellIs" dxfId="81" priority="6" operator="equal">
      <formula>#REF!</formula>
    </cfRule>
    <cfRule type="cellIs" dxfId="80" priority="8" operator="equal">
      <formula>#REF!</formula>
    </cfRule>
    <cfRule type="cellIs" dxfId="79" priority="7" operator="equal">
      <formula>0</formula>
    </cfRule>
  </conditionalFormatting>
  <conditionalFormatting sqref="C27:C28 A27:A32">
    <cfRule type="cellIs" dxfId="78" priority="43" operator="equal">
      <formula>0</formula>
    </cfRule>
    <cfRule type="cellIs" dxfId="77" priority="44" operator="equal">
      <formula>#REF!</formula>
    </cfRule>
  </conditionalFormatting>
  <conditionalFormatting sqref="C33 A33:A37">
    <cfRule type="cellIs" dxfId="76" priority="39" operator="equal">
      <formula>0</formula>
    </cfRule>
    <cfRule type="cellIs" dxfId="75" priority="40" operator="equal">
      <formula>#REF!</formula>
    </cfRule>
  </conditionalFormatting>
  <conditionalFormatting sqref="C39:C41 A39:A43">
    <cfRule type="cellIs" dxfId="74" priority="32" operator="equal">
      <formula>#REF!</formula>
    </cfRule>
  </conditionalFormatting>
  <conditionalFormatting sqref="C43:C48 A44:A48">
    <cfRule type="cellIs" dxfId="73" priority="27" operator="equal">
      <formula>0</formula>
    </cfRule>
    <cfRule type="cellIs" dxfId="72" priority="28" operator="equal">
      <formula>#REF!</formula>
    </cfRule>
  </conditionalFormatting>
  <conditionalFormatting sqref="C46:C69 A49:A69">
    <cfRule type="cellIs" dxfId="71" priority="24" operator="equal">
      <formula>#REF!</formula>
    </cfRule>
    <cfRule type="cellIs" dxfId="70" priority="23" operator="equal">
      <formula>0</formula>
    </cfRule>
  </conditionalFormatting>
  <conditionalFormatting sqref="C51:C70 A70:A78">
    <cfRule type="cellIs" dxfId="69" priority="20" operator="equal">
      <formula>#REF!</formula>
    </cfRule>
  </conditionalFormatting>
  <conditionalFormatting sqref="C51:C78 A70:A78">
    <cfRule type="cellIs" dxfId="68" priority="19" operator="equal">
      <formula>0</formula>
    </cfRule>
  </conditionalFormatting>
  <conditionalFormatting sqref="C72:C79 A79:A89">
    <cfRule type="cellIs" dxfId="67" priority="16" operator="equal">
      <formula>#REF!</formula>
    </cfRule>
  </conditionalFormatting>
  <conditionalFormatting sqref="C72:C89 A79:A89">
    <cfRule type="cellIs" dxfId="66" priority="15" operator="equal">
      <formula>0</formula>
    </cfRule>
  </conditionalFormatting>
  <conditionalFormatting sqref="C82:C90 A90:A98">
    <cfRule type="cellIs" dxfId="65" priority="12" operator="equal">
      <formula>#REF!</formula>
    </cfRule>
    <cfRule type="cellIs" dxfId="64" priority="11" operator="equal">
      <formula>0</formula>
    </cfRule>
  </conditionalFormatting>
  <conditionalFormatting sqref="D15:D19 B17:B98 C20:D20 D21:D98 A103:B104 D103:D104">
    <cfRule type="cellIs" dxfId="63" priority="60" operator="equal">
      <formula>#REF!</formula>
    </cfRule>
  </conditionalFormatting>
  <conditionalFormatting sqref="D15:D19 B17:B98 C20:D20 D21:D98 A103:B111 D103:D111">
    <cfRule type="cellIs" dxfId="62" priority="59" operator="equal">
      <formula>0</formula>
    </cfRule>
  </conditionalFormatting>
  <conditionalFormatting sqref="H3:J3 A5:G5">
    <cfRule type="cellIs" dxfId="61" priority="57" operator="equal">
      <formula>0</formula>
    </cfRule>
  </conditionalFormatting>
  <conditionalFormatting sqref="H3:J3 E5:G5">
    <cfRule type="cellIs" dxfId="60" priority="58" operator="equal">
      <formula>#REF!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3D584-7D44-4BBC-AEB6-5EC636028527}">
  <sheetPr codeName="Hoja6">
    <tabColor rgb="FF00B0F0"/>
  </sheetPr>
  <dimension ref="A1:H128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8.6640625" style="1" customWidth="1"/>
    <col min="3" max="3" width="74.33203125" style="2" customWidth="1"/>
    <col min="4" max="4" width="11" style="1" bestFit="1" customWidth="1"/>
    <col min="5" max="5" width="12.6640625" style="1" bestFit="1" customWidth="1"/>
    <col min="6" max="6" width="14.109375" style="17" customWidth="1"/>
    <col min="7" max="7" width="16.33203125" style="16" bestFit="1" customWidth="1"/>
    <col min="8" max="8" width="8" style="16" customWidth="1"/>
    <col min="9" max="16384" width="11.44140625" style="1"/>
  </cols>
  <sheetData>
    <row r="1" spans="1:8" ht="16.5" customHeight="1">
      <c r="A1" s="375" t="s">
        <v>393</v>
      </c>
      <c r="B1" s="376"/>
      <c r="C1" s="376"/>
      <c r="D1" s="376"/>
      <c r="E1" s="376"/>
      <c r="F1" s="376"/>
      <c r="G1" s="377"/>
      <c r="H1" s="14"/>
    </row>
    <row r="2" spans="1:8" ht="16.5" customHeight="1">
      <c r="A2" s="378"/>
      <c r="B2" s="379"/>
      <c r="C2" s="379"/>
      <c r="D2" s="379"/>
      <c r="E2" s="379"/>
      <c r="F2" s="379"/>
      <c r="G2" s="380"/>
      <c r="H2" s="250"/>
    </row>
    <row r="3" spans="1:8" ht="22.5" customHeight="1">
      <c r="A3" s="378"/>
      <c r="B3" s="379"/>
      <c r="C3" s="379"/>
      <c r="D3" s="379"/>
      <c r="E3" s="379"/>
      <c r="F3" s="379"/>
      <c r="G3" s="380"/>
      <c r="H3" s="167"/>
    </row>
    <row r="4" spans="1:8" ht="14.4" thickBot="1">
      <c r="A4" s="381"/>
      <c r="B4" s="382"/>
      <c r="C4" s="382"/>
      <c r="D4" s="382"/>
      <c r="E4" s="382"/>
      <c r="F4" s="382"/>
      <c r="G4" s="383"/>
      <c r="H4" s="19"/>
    </row>
    <row r="5" spans="1:8" ht="29.25" customHeight="1">
      <c r="A5" s="288" t="s">
        <v>0</v>
      </c>
      <c r="B5" s="289" t="s">
        <v>51</v>
      </c>
      <c r="C5" s="289" t="s">
        <v>1</v>
      </c>
      <c r="D5" s="290" t="s">
        <v>52</v>
      </c>
      <c r="E5" s="290" t="s">
        <v>387</v>
      </c>
      <c r="F5" s="291" t="s">
        <v>3</v>
      </c>
      <c r="G5" s="358" t="s">
        <v>384</v>
      </c>
      <c r="H5" s="251"/>
    </row>
    <row r="6" spans="1:8" ht="15.75" customHeight="1">
      <c r="A6" s="211"/>
      <c r="B6" s="212"/>
      <c r="C6" s="213" t="s">
        <v>133</v>
      </c>
      <c r="D6" s="212" t="s">
        <v>388</v>
      </c>
      <c r="E6" s="212" t="s">
        <v>388</v>
      </c>
      <c r="F6" s="215"/>
      <c r="G6" s="359"/>
      <c r="H6" s="251"/>
    </row>
    <row r="7" spans="1:8" ht="15.75" customHeight="1">
      <c r="A7" s="223">
        <v>1</v>
      </c>
      <c r="B7" s="292" t="s">
        <v>44</v>
      </c>
      <c r="C7" s="176" t="s">
        <v>150</v>
      </c>
      <c r="D7" s="174" t="s">
        <v>14</v>
      </c>
      <c r="E7" s="174">
        <v>1711.08</v>
      </c>
      <c r="F7" s="209" t="e">
        <f>+#REF!</f>
        <v>#REF!</v>
      </c>
      <c r="G7" s="360" t="e">
        <f>F7*E7</f>
        <v>#REF!</v>
      </c>
      <c r="H7" s="231"/>
    </row>
    <row r="8" spans="1:8" ht="15.75" customHeight="1">
      <c r="A8" s="223">
        <v>2</v>
      </c>
      <c r="B8" s="292" t="s">
        <v>114</v>
      </c>
      <c r="C8" s="176" t="s">
        <v>113</v>
      </c>
      <c r="D8" s="174" t="s">
        <v>6</v>
      </c>
      <c r="E8" s="174">
        <v>769.99</v>
      </c>
      <c r="F8" s="209" t="e">
        <f>#REF!</f>
        <v>#REF!</v>
      </c>
      <c r="G8" s="360" t="e">
        <f t="shared" ref="G8:G14" si="0">F8*E8</f>
        <v>#REF!</v>
      </c>
      <c r="H8" s="231"/>
    </row>
    <row r="9" spans="1:8" ht="14.4">
      <c r="A9" s="223">
        <v>3</v>
      </c>
      <c r="B9" s="292" t="s">
        <v>115</v>
      </c>
      <c r="C9" s="176" t="s">
        <v>151</v>
      </c>
      <c r="D9" s="174" t="s">
        <v>177</v>
      </c>
      <c r="E9" s="174">
        <v>1119.27</v>
      </c>
      <c r="F9" s="209" t="e">
        <f>#REF!</f>
        <v>#REF!</v>
      </c>
      <c r="G9" s="360" t="e">
        <f t="shared" si="0"/>
        <v>#REF!</v>
      </c>
      <c r="H9" s="231"/>
    </row>
    <row r="10" spans="1:8" ht="27.6">
      <c r="A10" s="223">
        <v>4</v>
      </c>
      <c r="B10" s="292" t="s">
        <v>116</v>
      </c>
      <c r="C10" s="176" t="s">
        <v>152</v>
      </c>
      <c r="D10" s="174" t="s">
        <v>177</v>
      </c>
      <c r="E10" s="174">
        <v>205.27</v>
      </c>
      <c r="F10" s="209" t="e">
        <f>#REF!</f>
        <v>#REF!</v>
      </c>
      <c r="G10" s="360" t="e">
        <f t="shared" si="0"/>
        <v>#REF!</v>
      </c>
      <c r="H10" s="231"/>
    </row>
    <row r="11" spans="1:8" ht="15.75" customHeight="1">
      <c r="A11" s="223">
        <v>5</v>
      </c>
      <c r="B11" s="292" t="s">
        <v>117</v>
      </c>
      <c r="C11" s="176" t="s">
        <v>153</v>
      </c>
      <c r="D11" s="174" t="s">
        <v>6</v>
      </c>
      <c r="E11" s="174">
        <v>8.51</v>
      </c>
      <c r="F11" s="209" t="e">
        <f>#REF!</f>
        <v>#REF!</v>
      </c>
      <c r="G11" s="360" t="e">
        <f t="shared" si="0"/>
        <v>#REF!</v>
      </c>
      <c r="H11" s="231"/>
    </row>
    <row r="12" spans="1:8" ht="15.75" customHeight="1">
      <c r="A12" s="223">
        <v>6</v>
      </c>
      <c r="B12" s="292" t="s">
        <v>119</v>
      </c>
      <c r="C12" s="176" t="s">
        <v>280</v>
      </c>
      <c r="D12" s="174" t="s">
        <v>14</v>
      </c>
      <c r="E12" s="174"/>
      <c r="F12" s="209" t="e">
        <f>'201.3P'!N50</f>
        <v>#REF!</v>
      </c>
      <c r="G12" s="360" t="e">
        <f t="shared" si="0"/>
        <v>#REF!</v>
      </c>
      <c r="H12" s="231"/>
    </row>
    <row r="13" spans="1:8" ht="15.75" customHeight="1">
      <c r="A13" s="223">
        <v>7</v>
      </c>
      <c r="B13" s="292" t="s">
        <v>118</v>
      </c>
      <c r="C13" s="176" t="s">
        <v>154</v>
      </c>
      <c r="D13" s="174" t="s">
        <v>6</v>
      </c>
      <c r="E13" s="174"/>
      <c r="F13" s="209" t="e">
        <f>'201.3'!N50</f>
        <v>#REF!</v>
      </c>
      <c r="G13" s="360" t="e">
        <f t="shared" si="0"/>
        <v>#REF!</v>
      </c>
      <c r="H13" s="231"/>
    </row>
    <row r="14" spans="1:8" ht="15.75" customHeight="1">
      <c r="A14" s="223">
        <v>8</v>
      </c>
      <c r="B14" s="292" t="s">
        <v>120</v>
      </c>
      <c r="C14" s="176" t="s">
        <v>155</v>
      </c>
      <c r="D14" s="174" t="s">
        <v>6</v>
      </c>
      <c r="E14" s="174">
        <v>44.58</v>
      </c>
      <c r="F14" s="209" t="e">
        <f>#REF!</f>
        <v>#REF!</v>
      </c>
      <c r="G14" s="360" t="e">
        <f t="shared" si="0"/>
        <v>#REF!</v>
      </c>
      <c r="H14" s="231"/>
    </row>
    <row r="15" spans="1:8" ht="15.75" customHeight="1">
      <c r="A15" s="223"/>
      <c r="B15" s="175"/>
      <c r="C15" s="176"/>
      <c r="D15" s="174"/>
      <c r="E15" s="174"/>
      <c r="F15" s="209"/>
      <c r="G15" s="360" t="e">
        <f>SUM(G7:G14)</f>
        <v>#REF!</v>
      </c>
      <c r="H15" s="231"/>
    </row>
    <row r="16" spans="1:8" ht="15.75" customHeight="1">
      <c r="A16" s="224"/>
      <c r="B16" s="175"/>
      <c r="C16" s="213" t="s">
        <v>134</v>
      </c>
      <c r="D16" s="212" t="s">
        <v>176</v>
      </c>
      <c r="E16" s="212" t="s">
        <v>388</v>
      </c>
      <c r="F16" s="217"/>
      <c r="G16" s="361"/>
      <c r="H16" s="231"/>
    </row>
    <row r="17" spans="1:8" ht="34.5" customHeight="1">
      <c r="A17" s="223">
        <v>9</v>
      </c>
      <c r="B17" s="292" t="s">
        <v>121</v>
      </c>
      <c r="C17" s="176" t="s">
        <v>156</v>
      </c>
      <c r="D17" s="174" t="s">
        <v>6</v>
      </c>
      <c r="E17" s="174">
        <v>140.02000000000001</v>
      </c>
      <c r="F17" s="209" t="e">
        <f>+#REF!</f>
        <v>#REF!</v>
      </c>
      <c r="G17" s="360" t="e">
        <f t="shared" ref="G17:G21" si="1">F17*E17</f>
        <v>#REF!</v>
      </c>
      <c r="H17" s="231"/>
    </row>
    <row r="18" spans="1:8" ht="34.5" customHeight="1">
      <c r="A18" s="223">
        <v>10</v>
      </c>
      <c r="B18" s="292" t="s">
        <v>122</v>
      </c>
      <c r="C18" s="176" t="s">
        <v>157</v>
      </c>
      <c r="D18" s="174" t="s">
        <v>6</v>
      </c>
      <c r="E18" s="174"/>
      <c r="F18" s="209" t="e">
        <f>#REF!</f>
        <v>#REF!</v>
      </c>
      <c r="G18" s="360" t="e">
        <f t="shared" si="1"/>
        <v>#REF!</v>
      </c>
      <c r="H18" s="178"/>
    </row>
    <row r="19" spans="1:8" ht="34.5" customHeight="1">
      <c r="A19" s="223">
        <v>11</v>
      </c>
      <c r="B19" s="292" t="s">
        <v>45</v>
      </c>
      <c r="C19" s="176" t="s">
        <v>158</v>
      </c>
      <c r="D19" s="174" t="s">
        <v>6</v>
      </c>
      <c r="E19" s="174">
        <v>153.22999999999999</v>
      </c>
      <c r="F19" s="209" t="e">
        <f>#REF!</f>
        <v>#REF!</v>
      </c>
      <c r="G19" s="360" t="e">
        <f t="shared" si="1"/>
        <v>#REF!</v>
      </c>
      <c r="H19" s="178"/>
    </row>
    <row r="20" spans="1:8" ht="34.5" customHeight="1">
      <c r="A20" s="223">
        <v>12</v>
      </c>
      <c r="B20" s="292" t="s">
        <v>282</v>
      </c>
      <c r="C20" s="176" t="s">
        <v>283</v>
      </c>
      <c r="D20" s="174" t="s">
        <v>6</v>
      </c>
      <c r="E20" s="174"/>
      <c r="F20" s="209" t="e">
        <f>#REF!</f>
        <v>#REF!</v>
      </c>
      <c r="G20" s="360" t="e">
        <f t="shared" si="1"/>
        <v>#REF!</v>
      </c>
      <c r="H20" s="178"/>
    </row>
    <row r="21" spans="1:8" ht="27.6">
      <c r="A21" s="223">
        <v>13</v>
      </c>
      <c r="B21" s="292" t="s">
        <v>53</v>
      </c>
      <c r="C21" s="176" t="s">
        <v>159</v>
      </c>
      <c r="D21" s="174" t="s">
        <v>177</v>
      </c>
      <c r="E21" s="174"/>
      <c r="F21" s="209" t="e">
        <f>+'3P'!N52</f>
        <v>#REF!</v>
      </c>
      <c r="G21" s="360" t="e">
        <f t="shared" si="1"/>
        <v>#REF!</v>
      </c>
      <c r="H21" s="178"/>
    </row>
    <row r="22" spans="1:8">
      <c r="A22" s="223"/>
      <c r="B22" s="175"/>
      <c r="C22" s="176"/>
      <c r="D22" s="174"/>
      <c r="E22" s="174"/>
      <c r="F22" s="209"/>
      <c r="G22" s="360" t="e">
        <f>SUM(G17:G21)</f>
        <v>#REF!</v>
      </c>
      <c r="H22" s="178"/>
    </row>
    <row r="23" spans="1:8">
      <c r="A23" s="224"/>
      <c r="B23" s="175"/>
      <c r="C23" s="213" t="s">
        <v>7</v>
      </c>
      <c r="D23" s="212" t="s">
        <v>176</v>
      </c>
      <c r="E23" s="212"/>
      <c r="F23" s="215"/>
      <c r="G23" s="359"/>
      <c r="H23" s="172"/>
    </row>
    <row r="24" spans="1:8" ht="14.4">
      <c r="A24" s="223">
        <v>14</v>
      </c>
      <c r="B24" s="292" t="s">
        <v>123</v>
      </c>
      <c r="C24" s="176" t="s">
        <v>160</v>
      </c>
      <c r="D24" s="174" t="s">
        <v>14</v>
      </c>
      <c r="E24" s="174">
        <v>1711.08</v>
      </c>
      <c r="F24" s="209" t="e">
        <f>+#REF!</f>
        <v>#REF!</v>
      </c>
      <c r="G24" s="360" t="e">
        <f t="shared" ref="G24:G27" si="2">F24*E24</f>
        <v>#REF!</v>
      </c>
      <c r="H24" s="172"/>
    </row>
    <row r="25" spans="1:8" ht="14.4">
      <c r="A25" s="223"/>
      <c r="B25" s="292">
        <v>311.10000000000002</v>
      </c>
      <c r="C25" s="176" t="s">
        <v>390</v>
      </c>
      <c r="D25" s="174" t="s">
        <v>177</v>
      </c>
      <c r="E25" s="174">
        <v>329.56</v>
      </c>
      <c r="F25" s="209" t="e">
        <f>#REF!</f>
        <v>#REF!</v>
      </c>
      <c r="G25" s="360" t="e">
        <f t="shared" si="2"/>
        <v>#REF!</v>
      </c>
      <c r="H25" s="172"/>
    </row>
    <row r="26" spans="1:8" ht="27.6">
      <c r="A26" s="223">
        <v>15</v>
      </c>
      <c r="B26" s="292" t="s">
        <v>54</v>
      </c>
      <c r="C26" s="176" t="s">
        <v>391</v>
      </c>
      <c r="D26" s="174" t="s">
        <v>177</v>
      </c>
      <c r="E26" s="174"/>
      <c r="F26" s="209" t="e">
        <f>+'320.1'!N51</f>
        <v>#REF!</v>
      </c>
      <c r="G26" s="360" t="e">
        <f t="shared" si="2"/>
        <v>#REF!</v>
      </c>
      <c r="H26" s="172"/>
    </row>
    <row r="27" spans="1:8" ht="27.6">
      <c r="A27" s="223">
        <v>16</v>
      </c>
      <c r="B27" s="292" t="s">
        <v>55</v>
      </c>
      <c r="C27" s="176" t="s">
        <v>389</v>
      </c>
      <c r="D27" s="174" t="s">
        <v>177</v>
      </c>
      <c r="E27" s="174">
        <v>256.66000000000003</v>
      </c>
      <c r="F27" s="209" t="e">
        <f>+#REF!</f>
        <v>#REF!</v>
      </c>
      <c r="G27" s="360" t="e">
        <f t="shared" si="2"/>
        <v>#REF!</v>
      </c>
      <c r="H27" s="172"/>
    </row>
    <row r="28" spans="1:8">
      <c r="A28" s="223"/>
      <c r="B28" s="175"/>
      <c r="C28" s="176"/>
      <c r="D28" s="174"/>
      <c r="E28" s="174"/>
      <c r="F28" s="209"/>
      <c r="G28" s="360" t="e">
        <f>SUM(G24:G27)</f>
        <v>#REF!</v>
      </c>
      <c r="H28" s="172"/>
    </row>
    <row r="29" spans="1:8" ht="15.45" customHeight="1">
      <c r="A29" s="224"/>
      <c r="B29" s="175"/>
      <c r="C29" s="213" t="s">
        <v>124</v>
      </c>
      <c r="D29" s="212" t="s">
        <v>176</v>
      </c>
      <c r="E29" s="212"/>
      <c r="F29" s="215"/>
      <c r="G29" s="359"/>
      <c r="H29" s="172"/>
    </row>
    <row r="30" spans="1:8" ht="27.6">
      <c r="A30" s="254">
        <v>17</v>
      </c>
      <c r="B30" s="293" t="s">
        <v>125</v>
      </c>
      <c r="C30" s="176" t="s">
        <v>161</v>
      </c>
      <c r="D30" s="181" t="s">
        <v>6</v>
      </c>
      <c r="E30" s="181"/>
      <c r="F30" s="210" t="e">
        <f>'500.1.1P'!N56</f>
        <v>#REF!</v>
      </c>
      <c r="G30" s="360" t="e">
        <f t="shared" ref="G30:G35" si="3">F30*E30</f>
        <v>#REF!</v>
      </c>
      <c r="H30" s="172"/>
    </row>
    <row r="31" spans="1:8" ht="28.8">
      <c r="A31" s="254">
        <v>18</v>
      </c>
      <c r="B31" s="293" t="s">
        <v>328</v>
      </c>
      <c r="C31" s="176" t="s">
        <v>327</v>
      </c>
      <c r="D31" s="181" t="s">
        <v>6</v>
      </c>
      <c r="E31" s="181"/>
      <c r="F31" s="210" t="e">
        <f>'500.1.1.1P'!N56</f>
        <v>#REF!</v>
      </c>
      <c r="G31" s="360" t="e">
        <f t="shared" si="3"/>
        <v>#REF!</v>
      </c>
      <c r="H31" s="172"/>
    </row>
    <row r="32" spans="1:8" ht="27.6">
      <c r="A32" s="254">
        <v>19</v>
      </c>
      <c r="B32" s="293" t="s">
        <v>126</v>
      </c>
      <c r="C32" s="176" t="s">
        <v>162</v>
      </c>
      <c r="D32" s="181" t="s">
        <v>6</v>
      </c>
      <c r="E32" s="181">
        <v>256.66000000000003</v>
      </c>
      <c r="F32" s="210" t="e">
        <f>#REF!</f>
        <v>#REF!</v>
      </c>
      <c r="G32" s="360" t="e">
        <f t="shared" si="3"/>
        <v>#REF!</v>
      </c>
      <c r="H32" s="172"/>
    </row>
    <row r="33" spans="1:8" ht="27.6">
      <c r="A33" s="254">
        <v>20</v>
      </c>
      <c r="B33" s="293" t="s">
        <v>127</v>
      </c>
      <c r="C33" s="176" t="s">
        <v>163</v>
      </c>
      <c r="D33" s="181" t="s">
        <v>6</v>
      </c>
      <c r="E33" s="181"/>
      <c r="F33" s="210" t="e">
        <f>'500.1.3P'!N56</f>
        <v>#REF!</v>
      </c>
      <c r="G33" s="360" t="e">
        <f t="shared" si="3"/>
        <v>#REF!</v>
      </c>
      <c r="H33" s="172"/>
    </row>
    <row r="34" spans="1:8" ht="14.4">
      <c r="A34" s="254">
        <v>21</v>
      </c>
      <c r="B34" s="293" t="s">
        <v>128</v>
      </c>
      <c r="C34" s="176" t="s">
        <v>164</v>
      </c>
      <c r="D34" s="181" t="s">
        <v>76</v>
      </c>
      <c r="E34" s="181">
        <v>570</v>
      </c>
      <c r="F34" s="210" t="e">
        <f>#REF!</f>
        <v>#REF!</v>
      </c>
      <c r="G34" s="360" t="e">
        <f t="shared" si="3"/>
        <v>#REF!</v>
      </c>
      <c r="H34" s="172"/>
    </row>
    <row r="35" spans="1:8" ht="14.4">
      <c r="A35" s="254">
        <v>22</v>
      </c>
      <c r="B35" s="293" t="s">
        <v>129</v>
      </c>
      <c r="C35" s="176" t="s">
        <v>165</v>
      </c>
      <c r="D35" s="181" t="s">
        <v>76</v>
      </c>
      <c r="E35" s="181">
        <v>1459.54</v>
      </c>
      <c r="F35" s="210" t="e">
        <f>#REF!</f>
        <v>#REF!</v>
      </c>
      <c r="G35" s="360" t="e">
        <f t="shared" si="3"/>
        <v>#REF!</v>
      </c>
      <c r="H35" s="172"/>
    </row>
    <row r="36" spans="1:8">
      <c r="A36" s="254"/>
      <c r="B36" s="180"/>
      <c r="C36" s="176"/>
      <c r="D36" s="181"/>
      <c r="E36" s="181"/>
      <c r="F36" s="210"/>
      <c r="G36" s="362" t="e">
        <f>SUM(G30:G35)</f>
        <v>#REF!</v>
      </c>
      <c r="H36" s="172"/>
    </row>
    <row r="37" spans="1:8">
      <c r="A37" s="254"/>
      <c r="B37" s="180"/>
      <c r="C37" s="213" t="s">
        <v>135</v>
      </c>
      <c r="D37" s="219" t="s">
        <v>176</v>
      </c>
      <c r="E37" s="219"/>
      <c r="F37" s="220"/>
      <c r="G37" s="363"/>
      <c r="H37" s="172"/>
    </row>
    <row r="38" spans="1:8" ht="14.4">
      <c r="A38" s="254">
        <v>23</v>
      </c>
      <c r="B38" s="293" t="s">
        <v>130</v>
      </c>
      <c r="C38" s="176" t="s">
        <v>166</v>
      </c>
      <c r="D38" s="181" t="s">
        <v>14</v>
      </c>
      <c r="E38" s="181">
        <v>658.03</v>
      </c>
      <c r="F38" s="210" t="e">
        <f>#REF!</f>
        <v>#REF!</v>
      </c>
      <c r="G38" s="360" t="e">
        <f t="shared" ref="G38:G46" si="4">F38*E38</f>
        <v>#REF!</v>
      </c>
      <c r="H38" s="172"/>
    </row>
    <row r="39" spans="1:8" ht="27.6">
      <c r="A39" s="254">
        <v>24</v>
      </c>
      <c r="B39" s="293" t="s">
        <v>131</v>
      </c>
      <c r="C39" s="176" t="s">
        <v>167</v>
      </c>
      <c r="D39" s="181" t="s">
        <v>76</v>
      </c>
      <c r="E39" s="181">
        <v>548.36</v>
      </c>
      <c r="F39" s="210" t="e">
        <f>#REF!</f>
        <v>#REF!</v>
      </c>
      <c r="G39" s="360" t="e">
        <f t="shared" si="4"/>
        <v>#REF!</v>
      </c>
      <c r="H39" s="172"/>
    </row>
    <row r="40" spans="1:8" ht="14.4">
      <c r="A40" s="254">
        <v>25</v>
      </c>
      <c r="B40" s="293" t="s">
        <v>132</v>
      </c>
      <c r="C40" s="176" t="s">
        <v>168</v>
      </c>
      <c r="D40" s="181" t="s">
        <v>76</v>
      </c>
      <c r="E40" s="181">
        <v>34</v>
      </c>
      <c r="F40" s="210" t="e">
        <f>#REF!</f>
        <v>#REF!</v>
      </c>
      <c r="G40" s="360" t="e">
        <f t="shared" si="4"/>
        <v>#REF!</v>
      </c>
      <c r="H40" s="172"/>
    </row>
    <row r="41" spans="1:8" ht="14.4">
      <c r="A41" s="254">
        <v>26</v>
      </c>
      <c r="B41" s="293" t="s">
        <v>260</v>
      </c>
      <c r="C41" s="176" t="s">
        <v>372</v>
      </c>
      <c r="D41" s="181" t="s">
        <v>6</v>
      </c>
      <c r="E41" s="181"/>
      <c r="F41" s="210" t="e">
        <f>'630.3'!N48</f>
        <v>#REF!</v>
      </c>
      <c r="G41" s="360" t="e">
        <f t="shared" si="4"/>
        <v>#REF!</v>
      </c>
      <c r="H41" s="172"/>
    </row>
    <row r="42" spans="1:8" ht="14.4">
      <c r="A42" s="254">
        <v>27</v>
      </c>
      <c r="B42" s="293" t="s">
        <v>261</v>
      </c>
      <c r="C42" s="176" t="s">
        <v>373</v>
      </c>
      <c r="D42" s="181" t="s">
        <v>6</v>
      </c>
      <c r="E42" s="181"/>
      <c r="F42" s="210" t="e">
        <f>'630.4'!N48</f>
        <v>#REF!</v>
      </c>
      <c r="G42" s="360" t="e">
        <f t="shared" si="4"/>
        <v>#REF!</v>
      </c>
      <c r="H42" s="172"/>
    </row>
    <row r="43" spans="1:8" ht="14.4">
      <c r="A43" s="254">
        <v>28</v>
      </c>
      <c r="B43" s="293" t="s">
        <v>262</v>
      </c>
      <c r="C43" s="176" t="s">
        <v>374</v>
      </c>
      <c r="D43" s="181" t="s">
        <v>6</v>
      </c>
      <c r="E43" s="181"/>
      <c r="F43" s="210" t="e">
        <f>#REF!</f>
        <v>#REF!</v>
      </c>
      <c r="G43" s="360" t="e">
        <f t="shared" si="4"/>
        <v>#REF!</v>
      </c>
      <c r="H43" s="172"/>
    </row>
    <row r="44" spans="1:8" ht="28.8">
      <c r="A44" s="254">
        <v>29</v>
      </c>
      <c r="B44" s="354" t="s">
        <v>378</v>
      </c>
      <c r="C44" s="176" t="s">
        <v>375</v>
      </c>
      <c r="D44" s="181" t="s">
        <v>6</v>
      </c>
      <c r="E44" s="181"/>
      <c r="F44" s="210" t="e">
        <f>#REF!</f>
        <v>#REF!</v>
      </c>
      <c r="G44" s="360" t="e">
        <f t="shared" si="4"/>
        <v>#REF!</v>
      </c>
      <c r="H44" s="172"/>
    </row>
    <row r="45" spans="1:8" ht="28.8">
      <c r="A45" s="254">
        <v>30</v>
      </c>
      <c r="B45" s="354" t="s">
        <v>379</v>
      </c>
      <c r="C45" s="176" t="s">
        <v>376</v>
      </c>
      <c r="D45" s="181" t="s">
        <v>6</v>
      </c>
      <c r="E45" s="181"/>
      <c r="F45" s="210" t="e">
        <f>'630.4P'!N48</f>
        <v>#REF!</v>
      </c>
      <c r="G45" s="360" t="e">
        <f t="shared" si="4"/>
        <v>#REF!</v>
      </c>
      <c r="H45" s="172"/>
    </row>
    <row r="46" spans="1:8" ht="28.8">
      <c r="A46" s="254">
        <v>31</v>
      </c>
      <c r="B46" s="354" t="s">
        <v>380</v>
      </c>
      <c r="C46" s="176" t="s">
        <v>377</v>
      </c>
      <c r="D46" s="181" t="s">
        <v>6</v>
      </c>
      <c r="E46" s="181"/>
      <c r="F46" s="210" t="e">
        <f>#REF!</f>
        <v>#REF!</v>
      </c>
      <c r="G46" s="360" t="e">
        <f t="shared" si="4"/>
        <v>#REF!</v>
      </c>
      <c r="H46" s="172"/>
    </row>
    <row r="47" spans="1:8">
      <c r="A47" s="254"/>
      <c r="B47" s="180"/>
      <c r="C47" s="176"/>
      <c r="D47" s="181"/>
      <c r="E47" s="181"/>
      <c r="F47" s="210"/>
      <c r="G47" s="362" t="e">
        <f>SUM(G38:G46)</f>
        <v>#REF!</v>
      </c>
      <c r="H47" s="172"/>
    </row>
    <row r="48" spans="1:8">
      <c r="A48" s="224"/>
      <c r="B48" s="175"/>
      <c r="C48" s="213" t="s">
        <v>8</v>
      </c>
      <c r="D48" s="212" t="s">
        <v>176</v>
      </c>
      <c r="E48" s="212"/>
      <c r="F48" s="215"/>
      <c r="G48" s="359"/>
      <c r="H48" s="172"/>
    </row>
    <row r="49" spans="1:8" ht="14.4">
      <c r="A49" s="223">
        <v>32</v>
      </c>
      <c r="B49" s="292" t="s">
        <v>56</v>
      </c>
      <c r="C49" s="176" t="s">
        <v>169</v>
      </c>
      <c r="D49" s="174" t="s">
        <v>14</v>
      </c>
      <c r="E49" s="174"/>
      <c r="F49" s="209" t="e">
        <f>+'420.1'!N48</f>
        <v>#REF!</v>
      </c>
      <c r="G49" s="360" t="e">
        <f t="shared" ref="G49:G51" si="5">F49*E49</f>
        <v>#REF!</v>
      </c>
      <c r="H49" s="172"/>
    </row>
    <row r="50" spans="1:8" ht="15" customHeight="1">
      <c r="A50" s="223">
        <v>33</v>
      </c>
      <c r="B50" s="292" t="s">
        <v>61</v>
      </c>
      <c r="C50" s="176" t="s">
        <v>170</v>
      </c>
      <c r="D50" s="174" t="s">
        <v>6</v>
      </c>
      <c r="E50" s="174"/>
      <c r="F50" s="209" t="e">
        <f>+'450.2P'!N53</f>
        <v>#REF!</v>
      </c>
      <c r="G50" s="360" t="e">
        <f t="shared" si="5"/>
        <v>#REF!</v>
      </c>
      <c r="H50" s="172"/>
    </row>
    <row r="51" spans="1:8" ht="15" customHeight="1">
      <c r="A51" s="223">
        <v>34</v>
      </c>
      <c r="B51" s="292" t="s">
        <v>241</v>
      </c>
      <c r="C51" s="176" t="s">
        <v>240</v>
      </c>
      <c r="D51" s="174" t="s">
        <v>76</v>
      </c>
      <c r="E51" s="174"/>
      <c r="F51" s="209" t="e">
        <f>'10.1P'!N51</f>
        <v>#REF!</v>
      </c>
      <c r="G51" s="360" t="e">
        <f t="shared" si="5"/>
        <v>#REF!</v>
      </c>
      <c r="H51" s="172"/>
    </row>
    <row r="52" spans="1:8" ht="15" customHeight="1">
      <c r="A52" s="223"/>
      <c r="B52" s="175"/>
      <c r="C52" s="176"/>
      <c r="D52" s="174"/>
      <c r="E52" s="174"/>
      <c r="F52" s="209"/>
      <c r="G52" s="360" t="e">
        <f>SUM(G49:G51)</f>
        <v>#REF!</v>
      </c>
      <c r="H52" s="172"/>
    </row>
    <row r="53" spans="1:8" ht="15" customHeight="1">
      <c r="A53" s="224"/>
      <c r="B53" s="175"/>
      <c r="C53" s="213" t="s">
        <v>136</v>
      </c>
      <c r="D53" s="212" t="s">
        <v>176</v>
      </c>
      <c r="E53" s="212"/>
      <c r="F53" s="217"/>
      <c r="G53" s="361"/>
      <c r="H53" s="172"/>
    </row>
    <row r="54" spans="1:8" ht="14.4">
      <c r="A54" s="223">
        <v>35</v>
      </c>
      <c r="B54" s="292" t="s">
        <v>46</v>
      </c>
      <c r="C54" s="176" t="s">
        <v>171</v>
      </c>
      <c r="D54" s="174" t="s">
        <v>69</v>
      </c>
      <c r="E54" s="174">
        <v>1274.31</v>
      </c>
      <c r="F54" s="209" t="e">
        <f>#REF!</f>
        <v>#REF!</v>
      </c>
      <c r="G54" s="360" t="e">
        <f>F54*E54</f>
        <v>#REF!</v>
      </c>
      <c r="H54" s="172"/>
    </row>
    <row r="55" spans="1:8" ht="14.4">
      <c r="A55" s="223"/>
      <c r="B55" s="355" t="s">
        <v>382</v>
      </c>
      <c r="C55" s="176" t="s">
        <v>381</v>
      </c>
      <c r="D55" s="174" t="s">
        <v>69</v>
      </c>
      <c r="E55" s="174">
        <v>1825.43</v>
      </c>
      <c r="F55" s="209" t="e">
        <f>#REF!</f>
        <v>#REF!</v>
      </c>
      <c r="G55" s="360" t="e">
        <f>F55*E55</f>
        <v>#REF!</v>
      </c>
      <c r="H55" s="172"/>
    </row>
    <row r="56" spans="1:8">
      <c r="A56" s="223"/>
      <c r="B56" s="175"/>
      <c r="C56" s="176"/>
      <c r="D56" s="174"/>
      <c r="E56" s="174"/>
      <c r="F56" s="209"/>
      <c r="G56" s="360" t="e">
        <f>SUM(G54:G55)</f>
        <v>#REF!</v>
      </c>
      <c r="H56" s="172"/>
    </row>
    <row r="57" spans="1:8">
      <c r="A57" s="224"/>
      <c r="B57" s="175"/>
      <c r="C57" s="213" t="s">
        <v>137</v>
      </c>
      <c r="D57" s="212" t="s">
        <v>176</v>
      </c>
      <c r="E57" s="212"/>
      <c r="F57" s="217"/>
      <c r="G57" s="361"/>
      <c r="H57" s="172"/>
    </row>
    <row r="58" spans="1:8" ht="14.4">
      <c r="A58" s="223">
        <v>36</v>
      </c>
      <c r="B58" s="292" t="s">
        <v>47</v>
      </c>
      <c r="C58" s="176" t="s">
        <v>172</v>
      </c>
      <c r="D58" s="174" t="s">
        <v>14</v>
      </c>
      <c r="E58" s="174">
        <v>1882.19</v>
      </c>
      <c r="F58" s="209" t="e">
        <f>#REF!</f>
        <v>#REF!</v>
      </c>
      <c r="G58" s="360" t="e">
        <f t="shared" ref="G58:G60" si="6">F58*E58</f>
        <v>#REF!</v>
      </c>
      <c r="H58" s="172"/>
    </row>
    <row r="59" spans="1:8" ht="14.4">
      <c r="A59" s="223">
        <v>37</v>
      </c>
      <c r="B59" s="292" t="s">
        <v>138</v>
      </c>
      <c r="C59" s="176" t="s">
        <v>173</v>
      </c>
      <c r="D59" s="174" t="s">
        <v>14</v>
      </c>
      <c r="E59" s="174"/>
      <c r="F59" s="209" t="e">
        <f>'673.1.2'!N44</f>
        <v>#REF!</v>
      </c>
      <c r="G59" s="360" t="e">
        <f t="shared" si="6"/>
        <v>#REF!</v>
      </c>
      <c r="H59" s="172"/>
    </row>
    <row r="60" spans="1:8" ht="14.4">
      <c r="A60" s="223">
        <v>38</v>
      </c>
      <c r="B60" s="292" t="s">
        <v>139</v>
      </c>
      <c r="C60" s="176" t="s">
        <v>174</v>
      </c>
      <c r="D60" s="174" t="s">
        <v>76</v>
      </c>
      <c r="E60" s="174">
        <v>285.18</v>
      </c>
      <c r="F60" s="209" t="e">
        <f>#REF!</f>
        <v>#REF!</v>
      </c>
      <c r="G60" s="360" t="e">
        <f t="shared" si="6"/>
        <v>#REF!</v>
      </c>
      <c r="H60" s="172"/>
    </row>
    <row r="61" spans="1:8" ht="14.4">
      <c r="A61" s="223"/>
      <c r="B61" s="292"/>
      <c r="C61" s="176"/>
      <c r="D61" s="174"/>
      <c r="E61" s="174"/>
      <c r="F61" s="209"/>
      <c r="G61" s="360" t="e">
        <f>SUM(G58:G60)</f>
        <v>#REF!</v>
      </c>
      <c r="H61" s="172"/>
    </row>
    <row r="62" spans="1:8">
      <c r="A62" s="224"/>
      <c r="B62" s="175"/>
      <c r="C62" s="213" t="s">
        <v>140</v>
      </c>
      <c r="D62" s="212"/>
      <c r="E62" s="212"/>
      <c r="F62" s="217"/>
      <c r="G62" s="361"/>
      <c r="H62" s="172"/>
    </row>
    <row r="63" spans="1:8" ht="14.4">
      <c r="A63" s="223">
        <v>59</v>
      </c>
      <c r="B63" s="292" t="s">
        <v>190</v>
      </c>
      <c r="C63" s="199" t="s">
        <v>149</v>
      </c>
      <c r="D63" s="174" t="s">
        <v>76</v>
      </c>
      <c r="E63" s="174">
        <v>79.790000000000006</v>
      </c>
      <c r="F63" s="209" t="e">
        <f>#REF!</f>
        <v>#REF!</v>
      </c>
      <c r="G63" s="360" t="e">
        <f t="shared" ref="G63:G85" si="7">F63*E63</f>
        <v>#REF!</v>
      </c>
      <c r="H63" s="172"/>
    </row>
    <row r="64" spans="1:8" ht="14.4">
      <c r="A64" s="223">
        <v>60</v>
      </c>
      <c r="B64" s="292" t="s">
        <v>228</v>
      </c>
      <c r="C64" s="199" t="s">
        <v>284</v>
      </c>
      <c r="D64" s="174" t="s">
        <v>6</v>
      </c>
      <c r="E64" s="174">
        <v>35.700000000000003</v>
      </c>
      <c r="F64" s="209" t="e">
        <f>#REF!</f>
        <v>#REF!</v>
      </c>
      <c r="G64" s="360" t="e">
        <f t="shared" si="7"/>
        <v>#REF!</v>
      </c>
      <c r="H64" s="172"/>
    </row>
    <row r="65" spans="1:8" ht="14.4">
      <c r="A65" s="223">
        <v>61</v>
      </c>
      <c r="B65" s="292" t="s">
        <v>178</v>
      </c>
      <c r="C65" s="199" t="s">
        <v>263</v>
      </c>
      <c r="D65" s="174" t="s">
        <v>76</v>
      </c>
      <c r="E65" s="174"/>
      <c r="F65" s="209" t="e">
        <f>#REF!</f>
        <v>#REF!</v>
      </c>
      <c r="G65" s="360" t="e">
        <f t="shared" si="7"/>
        <v>#REF!</v>
      </c>
      <c r="H65" s="1"/>
    </row>
    <row r="66" spans="1:8" ht="14.4">
      <c r="A66" s="223">
        <v>62</v>
      </c>
      <c r="B66" s="292" t="s">
        <v>179</v>
      </c>
      <c r="C66" s="199" t="s">
        <v>264</v>
      </c>
      <c r="D66" s="174" t="s">
        <v>76</v>
      </c>
      <c r="E66" s="174"/>
      <c r="F66" s="209" t="e">
        <f>#REF!</f>
        <v>#REF!</v>
      </c>
      <c r="G66" s="360" t="e">
        <f t="shared" si="7"/>
        <v>#REF!</v>
      </c>
      <c r="H66" s="1"/>
    </row>
    <row r="67" spans="1:8" ht="14.4">
      <c r="A67" s="223">
        <v>63</v>
      </c>
      <c r="B67" s="292" t="s">
        <v>180</v>
      </c>
      <c r="C67" s="199" t="s">
        <v>265</v>
      </c>
      <c r="D67" s="174" t="s">
        <v>76</v>
      </c>
      <c r="E67" s="174">
        <v>16.59</v>
      </c>
      <c r="F67" s="209" t="e">
        <f>#REF!</f>
        <v>#REF!</v>
      </c>
      <c r="G67" s="360" t="e">
        <f t="shared" si="7"/>
        <v>#REF!</v>
      </c>
      <c r="H67" s="1"/>
    </row>
    <row r="68" spans="1:8" ht="14.4">
      <c r="A68" s="223">
        <v>64</v>
      </c>
      <c r="B68" s="292" t="s">
        <v>181</v>
      </c>
      <c r="C68" s="199" t="s">
        <v>266</v>
      </c>
      <c r="D68" s="174" t="s">
        <v>76</v>
      </c>
      <c r="E68" s="174">
        <v>79.790000000000006</v>
      </c>
      <c r="F68" s="209" t="e">
        <f>#REF!</f>
        <v>#REF!</v>
      </c>
      <c r="G68" s="360" t="e">
        <f t="shared" si="7"/>
        <v>#REF!</v>
      </c>
      <c r="H68" s="1"/>
    </row>
    <row r="69" spans="1:8" ht="14.4">
      <c r="A69" s="223">
        <v>65</v>
      </c>
      <c r="B69" s="292" t="s">
        <v>187</v>
      </c>
      <c r="C69" s="199" t="s">
        <v>267</v>
      </c>
      <c r="D69" s="174" t="s">
        <v>76</v>
      </c>
      <c r="E69" s="174"/>
      <c r="F69" s="209" t="e">
        <f>'19P'!N46</f>
        <v>#REF!</v>
      </c>
      <c r="G69" s="360" t="e">
        <f t="shared" si="7"/>
        <v>#REF!</v>
      </c>
      <c r="H69" s="1"/>
    </row>
    <row r="70" spans="1:8" ht="14.4">
      <c r="A70" s="223">
        <v>66</v>
      </c>
      <c r="B70" s="292" t="s">
        <v>188</v>
      </c>
      <c r="C70" s="199" t="s">
        <v>268</v>
      </c>
      <c r="D70" s="174" t="s">
        <v>76</v>
      </c>
      <c r="E70" s="174"/>
      <c r="F70" s="209" t="e">
        <f>#REF!</f>
        <v>#REF!</v>
      </c>
      <c r="G70" s="360" t="e">
        <f t="shared" si="7"/>
        <v>#REF!</v>
      </c>
      <c r="H70" s="1"/>
    </row>
    <row r="71" spans="1:8" ht="14.4">
      <c r="A71" s="223">
        <v>67</v>
      </c>
      <c r="B71" s="292" t="s">
        <v>276</v>
      </c>
      <c r="C71" s="199" t="s">
        <v>277</v>
      </c>
      <c r="D71" s="174" t="s">
        <v>76</v>
      </c>
      <c r="E71" s="174"/>
      <c r="F71" s="209" t="e">
        <f>#REF!</f>
        <v>#REF!</v>
      </c>
      <c r="G71" s="360" t="e">
        <f t="shared" si="7"/>
        <v>#REF!</v>
      </c>
      <c r="H71" s="1"/>
    </row>
    <row r="72" spans="1:8" ht="14.4">
      <c r="A72" s="223">
        <v>68</v>
      </c>
      <c r="B72" s="292" t="s">
        <v>189</v>
      </c>
      <c r="C72" s="199" t="s">
        <v>269</v>
      </c>
      <c r="D72" s="174" t="s">
        <v>76</v>
      </c>
      <c r="E72" s="174"/>
      <c r="F72" s="209" t="e">
        <f>'21P'!N46</f>
        <v>#REF!</v>
      </c>
      <c r="G72" s="360" t="e">
        <f t="shared" si="7"/>
        <v>#REF!</v>
      </c>
      <c r="H72" s="1"/>
    </row>
    <row r="73" spans="1:8" ht="14.4">
      <c r="A73" s="223">
        <v>69</v>
      </c>
      <c r="B73" s="292" t="s">
        <v>182</v>
      </c>
      <c r="C73" s="199" t="s">
        <v>270</v>
      </c>
      <c r="D73" s="174" t="s">
        <v>76</v>
      </c>
      <c r="E73" s="174"/>
      <c r="F73" s="209" t="e">
        <f>'22P'!N46</f>
        <v>#REF!</v>
      </c>
      <c r="G73" s="360" t="e">
        <f t="shared" si="7"/>
        <v>#REF!</v>
      </c>
      <c r="H73" s="1"/>
    </row>
    <row r="74" spans="1:8" ht="14.4">
      <c r="A74" s="223">
        <v>70</v>
      </c>
      <c r="B74" s="292" t="s">
        <v>183</v>
      </c>
      <c r="C74" s="199" t="s">
        <v>271</v>
      </c>
      <c r="D74" s="174" t="s">
        <v>76</v>
      </c>
      <c r="E74" s="174"/>
      <c r="F74" s="209" t="e">
        <f>'23P'!N46</f>
        <v>#REF!</v>
      </c>
      <c r="G74" s="360" t="e">
        <f t="shared" si="7"/>
        <v>#REF!</v>
      </c>
      <c r="H74" s="1"/>
    </row>
    <row r="75" spans="1:8" ht="14.4">
      <c r="A75" s="223">
        <v>71</v>
      </c>
      <c r="B75" s="292" t="s">
        <v>273</v>
      </c>
      <c r="C75" s="199" t="s">
        <v>272</v>
      </c>
      <c r="D75" s="174" t="s">
        <v>76</v>
      </c>
      <c r="E75" s="174"/>
      <c r="F75" s="209" t="e">
        <f>'23.1P'!N46</f>
        <v>#REF!</v>
      </c>
      <c r="G75" s="360" t="e">
        <f t="shared" si="7"/>
        <v>#REF!</v>
      </c>
      <c r="H75" s="1"/>
    </row>
    <row r="76" spans="1:8" ht="27.6">
      <c r="A76" s="223">
        <v>72</v>
      </c>
      <c r="B76" s="292" t="s">
        <v>184</v>
      </c>
      <c r="C76" s="194" t="s">
        <v>141</v>
      </c>
      <c r="D76" s="174" t="s">
        <v>78</v>
      </c>
      <c r="E76" s="174"/>
      <c r="F76" s="209" t="e">
        <f>#REF!</f>
        <v>#REF!</v>
      </c>
      <c r="G76" s="360" t="e">
        <f t="shared" si="7"/>
        <v>#REF!</v>
      </c>
      <c r="H76" s="1"/>
    </row>
    <row r="77" spans="1:8" ht="27.6">
      <c r="A77" s="223">
        <v>73</v>
      </c>
      <c r="B77" s="292" t="s">
        <v>185</v>
      </c>
      <c r="C77" s="194" t="s">
        <v>142</v>
      </c>
      <c r="D77" s="174" t="s">
        <v>78</v>
      </c>
      <c r="E77" s="174"/>
      <c r="F77" s="209" t="e">
        <f>#REF!</f>
        <v>#REF!</v>
      </c>
      <c r="G77" s="360" t="e">
        <f t="shared" si="7"/>
        <v>#REF!</v>
      </c>
      <c r="H77" s="172"/>
    </row>
    <row r="78" spans="1:8" ht="27.6">
      <c r="A78" s="223">
        <v>74</v>
      </c>
      <c r="B78" s="292" t="s">
        <v>186</v>
      </c>
      <c r="C78" s="194" t="s">
        <v>143</v>
      </c>
      <c r="D78" s="174" t="s">
        <v>78</v>
      </c>
      <c r="E78" s="174"/>
      <c r="F78" s="209" t="e">
        <f>#REF!</f>
        <v>#REF!</v>
      </c>
      <c r="G78" s="360" t="e">
        <f t="shared" si="7"/>
        <v>#REF!</v>
      </c>
      <c r="H78" s="172"/>
    </row>
    <row r="79" spans="1:8" ht="27.6">
      <c r="A79" s="223">
        <v>75</v>
      </c>
      <c r="B79" s="292" t="s">
        <v>191</v>
      </c>
      <c r="C79" s="194" t="s">
        <v>144</v>
      </c>
      <c r="D79" s="174" t="s">
        <v>78</v>
      </c>
      <c r="E79" s="174"/>
      <c r="F79" s="209" t="e">
        <f>'27P'!N47</f>
        <v>#REF!</v>
      </c>
      <c r="G79" s="360" t="e">
        <f t="shared" si="7"/>
        <v>#REF!</v>
      </c>
      <c r="H79" s="172"/>
    </row>
    <row r="80" spans="1:8" ht="27.6">
      <c r="A80" s="223">
        <v>76</v>
      </c>
      <c r="B80" s="292" t="s">
        <v>192</v>
      </c>
      <c r="C80" s="194" t="s">
        <v>145</v>
      </c>
      <c r="D80" s="174" t="s">
        <v>78</v>
      </c>
      <c r="E80" s="174"/>
      <c r="F80" s="209" t="e">
        <f>#REF!</f>
        <v>#REF!</v>
      </c>
      <c r="G80" s="360" t="e">
        <f t="shared" si="7"/>
        <v>#REF!</v>
      </c>
      <c r="H80" s="172"/>
    </row>
    <row r="81" spans="1:8" ht="27.6">
      <c r="A81" s="223">
        <v>77</v>
      </c>
      <c r="B81" s="292" t="s">
        <v>278</v>
      </c>
      <c r="C81" s="194" t="s">
        <v>279</v>
      </c>
      <c r="D81" s="174" t="s">
        <v>78</v>
      </c>
      <c r="E81" s="174"/>
      <c r="F81" s="209" t="e">
        <f>'28.1P'!N47</f>
        <v>#REF!</v>
      </c>
      <c r="G81" s="360" t="e">
        <f t="shared" si="7"/>
        <v>#REF!</v>
      </c>
      <c r="H81" s="172"/>
    </row>
    <row r="82" spans="1:8" ht="27.6">
      <c r="A82" s="223">
        <v>78</v>
      </c>
      <c r="B82" s="292" t="s">
        <v>193</v>
      </c>
      <c r="C82" s="194" t="s">
        <v>146</v>
      </c>
      <c r="D82" s="174" t="s">
        <v>78</v>
      </c>
      <c r="E82" s="174"/>
      <c r="F82" s="209" t="e">
        <f>'29P'!N47</f>
        <v>#REF!</v>
      </c>
      <c r="G82" s="360" t="e">
        <f t="shared" si="7"/>
        <v>#REF!</v>
      </c>
      <c r="H82" s="172"/>
    </row>
    <row r="83" spans="1:8" ht="27.6">
      <c r="A83" s="223">
        <v>79</v>
      </c>
      <c r="B83" s="292" t="s">
        <v>194</v>
      </c>
      <c r="C83" s="194" t="s">
        <v>147</v>
      </c>
      <c r="D83" s="174" t="s">
        <v>78</v>
      </c>
      <c r="E83" s="174"/>
      <c r="F83" s="209" t="e">
        <f>'30P'!N47</f>
        <v>#REF!</v>
      </c>
      <c r="G83" s="360" t="e">
        <f t="shared" si="7"/>
        <v>#REF!</v>
      </c>
      <c r="H83" s="172"/>
    </row>
    <row r="84" spans="1:8" ht="27.6">
      <c r="A84" s="223">
        <v>80</v>
      </c>
      <c r="B84" s="292" t="s">
        <v>195</v>
      </c>
      <c r="C84" s="194" t="s">
        <v>148</v>
      </c>
      <c r="D84" s="174" t="s">
        <v>78</v>
      </c>
      <c r="E84" s="174"/>
      <c r="F84" s="209" t="e">
        <f>'31P'!N47</f>
        <v>#REF!</v>
      </c>
      <c r="G84" s="360" t="e">
        <f t="shared" si="7"/>
        <v>#REF!</v>
      </c>
      <c r="H84" s="172"/>
    </row>
    <row r="85" spans="1:8" ht="27.6">
      <c r="A85" s="223">
        <v>81</v>
      </c>
      <c r="B85" s="292" t="s">
        <v>274</v>
      </c>
      <c r="C85" s="194" t="s">
        <v>275</v>
      </c>
      <c r="D85" s="174" t="s">
        <v>78</v>
      </c>
      <c r="E85" s="174"/>
      <c r="F85" s="209" t="e">
        <f>'31.1P'!N47</f>
        <v>#REF!</v>
      </c>
      <c r="G85" s="360" t="e">
        <f t="shared" si="7"/>
        <v>#REF!</v>
      </c>
      <c r="H85" s="172"/>
    </row>
    <row r="86" spans="1:8">
      <c r="A86" s="223"/>
      <c r="B86" s="175"/>
      <c r="C86" s="194"/>
      <c r="D86" s="174"/>
      <c r="E86" s="174"/>
      <c r="F86" s="209"/>
      <c r="G86" s="360" t="e">
        <f>SUM(G63:G85)</f>
        <v>#REF!</v>
      </c>
      <c r="H86" s="172"/>
    </row>
    <row r="87" spans="1:8">
      <c r="A87" s="224"/>
      <c r="B87" s="175"/>
      <c r="C87" s="221" t="s">
        <v>196</v>
      </c>
      <c r="D87" s="212"/>
      <c r="E87" s="212"/>
      <c r="F87" s="217"/>
      <c r="G87" s="361"/>
      <c r="H87" s="172"/>
    </row>
    <row r="88" spans="1:8" ht="27.6">
      <c r="A88" s="223">
        <v>82</v>
      </c>
      <c r="B88" s="292" t="s">
        <v>229</v>
      </c>
      <c r="C88" s="194" t="s">
        <v>199</v>
      </c>
      <c r="D88" s="174" t="s">
        <v>6</v>
      </c>
      <c r="E88" s="174">
        <v>36.159999999999997</v>
      </c>
      <c r="F88" s="209" t="e">
        <f>#REF!</f>
        <v>#REF!</v>
      </c>
      <c r="G88" s="360" t="e">
        <f t="shared" ref="G88:G99" si="8">F88*E88</f>
        <v>#REF!</v>
      </c>
      <c r="H88" s="172"/>
    </row>
    <row r="89" spans="1:8" ht="14.4">
      <c r="A89" s="223">
        <v>83</v>
      </c>
      <c r="B89" s="292" t="s">
        <v>219</v>
      </c>
      <c r="C89" s="194" t="s">
        <v>200</v>
      </c>
      <c r="D89" s="197" t="s">
        <v>78</v>
      </c>
      <c r="E89" s="197">
        <v>21</v>
      </c>
      <c r="F89" s="209" t="e">
        <f>#REF!</f>
        <v>#REF!</v>
      </c>
      <c r="G89" s="360" t="e">
        <f t="shared" si="8"/>
        <v>#REF!</v>
      </c>
      <c r="H89" s="172"/>
    </row>
    <row r="90" spans="1:8" ht="14.4">
      <c r="A90" s="223">
        <v>84</v>
      </c>
      <c r="B90" s="292" t="s">
        <v>220</v>
      </c>
      <c r="C90" s="194" t="s">
        <v>201</v>
      </c>
      <c r="D90" s="197" t="s">
        <v>78</v>
      </c>
      <c r="E90" s="197">
        <v>21</v>
      </c>
      <c r="F90" s="209" t="e">
        <f>#REF!</f>
        <v>#REF!</v>
      </c>
      <c r="G90" s="360" t="e">
        <f t="shared" si="8"/>
        <v>#REF!</v>
      </c>
      <c r="H90" s="172"/>
    </row>
    <row r="91" spans="1:8" ht="14.4">
      <c r="A91" s="223">
        <v>85</v>
      </c>
      <c r="B91" s="292" t="s">
        <v>221</v>
      </c>
      <c r="C91" s="194" t="s">
        <v>202</v>
      </c>
      <c r="D91" s="197" t="s">
        <v>76</v>
      </c>
      <c r="E91" s="197">
        <v>94.5</v>
      </c>
      <c r="F91" s="209" t="e">
        <f>#REF!</f>
        <v>#REF!</v>
      </c>
      <c r="G91" s="360" t="e">
        <f t="shared" si="8"/>
        <v>#REF!</v>
      </c>
      <c r="H91" s="172"/>
    </row>
    <row r="92" spans="1:8" ht="14.4">
      <c r="A92" s="223">
        <v>86</v>
      </c>
      <c r="B92" s="292" t="s">
        <v>222</v>
      </c>
      <c r="C92" s="194" t="s">
        <v>203</v>
      </c>
      <c r="D92" s="197" t="s">
        <v>78</v>
      </c>
      <c r="E92" s="197">
        <v>21</v>
      </c>
      <c r="F92" s="209" t="e">
        <f>#REF!</f>
        <v>#REF!</v>
      </c>
      <c r="G92" s="360" t="e">
        <f t="shared" si="8"/>
        <v>#REF!</v>
      </c>
      <c r="H92" s="172"/>
    </row>
    <row r="93" spans="1:8" ht="14.4">
      <c r="A93" s="223">
        <v>87</v>
      </c>
      <c r="B93" s="292" t="s">
        <v>223</v>
      </c>
      <c r="C93" s="194" t="s">
        <v>204</v>
      </c>
      <c r="D93" s="197" t="s">
        <v>78</v>
      </c>
      <c r="E93" s="197">
        <v>21</v>
      </c>
      <c r="F93" s="209" t="e">
        <f>#REF!</f>
        <v>#REF!</v>
      </c>
      <c r="G93" s="360" t="e">
        <f t="shared" si="8"/>
        <v>#REF!</v>
      </c>
      <c r="H93" s="172"/>
    </row>
    <row r="94" spans="1:8" ht="27.6">
      <c r="A94" s="223">
        <v>88</v>
      </c>
      <c r="B94" s="292" t="s">
        <v>224</v>
      </c>
      <c r="C94" s="195" t="s">
        <v>205</v>
      </c>
      <c r="D94" s="174" t="s">
        <v>76</v>
      </c>
      <c r="E94" s="174">
        <v>287</v>
      </c>
      <c r="F94" s="209" t="e">
        <f>#REF!</f>
        <v>#REF!</v>
      </c>
      <c r="G94" s="360" t="e">
        <f t="shared" si="8"/>
        <v>#REF!</v>
      </c>
      <c r="H94" s="172"/>
    </row>
    <row r="95" spans="1:8" ht="14.4">
      <c r="A95" s="223">
        <v>89</v>
      </c>
      <c r="B95" s="292" t="s">
        <v>313</v>
      </c>
      <c r="C95" s="195" t="s">
        <v>317</v>
      </c>
      <c r="D95" s="174" t="s">
        <v>78</v>
      </c>
      <c r="E95" s="174"/>
      <c r="F95" s="209" t="e">
        <f>#REF!</f>
        <v>#REF!</v>
      </c>
      <c r="G95" s="360" t="e">
        <f t="shared" si="8"/>
        <v>#REF!</v>
      </c>
      <c r="H95" s="172"/>
    </row>
    <row r="96" spans="1:8" ht="14.4">
      <c r="A96" s="223">
        <v>90</v>
      </c>
      <c r="B96" s="292" t="s">
        <v>321</v>
      </c>
      <c r="C96" s="195" t="s">
        <v>318</v>
      </c>
      <c r="D96" s="174" t="s">
        <v>78</v>
      </c>
      <c r="E96" s="174"/>
      <c r="F96" s="209" t="e">
        <f>'60.1P'!N43</f>
        <v>#REF!</v>
      </c>
      <c r="G96" s="360" t="e">
        <f t="shared" si="8"/>
        <v>#REF!</v>
      </c>
      <c r="H96" s="172"/>
    </row>
    <row r="97" spans="1:8" ht="14.4">
      <c r="A97" s="223">
        <v>91</v>
      </c>
      <c r="B97" s="292" t="s">
        <v>314</v>
      </c>
      <c r="C97" s="195" t="s">
        <v>323</v>
      </c>
      <c r="D97" s="174" t="s">
        <v>78</v>
      </c>
      <c r="E97" s="174"/>
      <c r="F97" s="209" t="e">
        <f>#REF!</f>
        <v>#REF!</v>
      </c>
      <c r="G97" s="360" t="e">
        <f t="shared" si="8"/>
        <v>#REF!</v>
      </c>
      <c r="H97" s="172"/>
    </row>
    <row r="98" spans="1:8" ht="14.4">
      <c r="A98" s="223">
        <v>92</v>
      </c>
      <c r="B98" s="292" t="s">
        <v>315</v>
      </c>
      <c r="C98" s="195" t="s">
        <v>319</v>
      </c>
      <c r="D98" s="174" t="s">
        <v>78</v>
      </c>
      <c r="E98" s="174"/>
      <c r="F98" s="209" t="e">
        <f>#REF!</f>
        <v>#REF!</v>
      </c>
      <c r="G98" s="360" t="e">
        <f t="shared" si="8"/>
        <v>#REF!</v>
      </c>
      <c r="H98" s="172"/>
    </row>
    <row r="99" spans="1:8" ht="14.4">
      <c r="A99" s="223">
        <v>93</v>
      </c>
      <c r="B99" s="292" t="s">
        <v>316</v>
      </c>
      <c r="C99" s="195" t="s">
        <v>320</v>
      </c>
      <c r="D99" s="174" t="s">
        <v>78</v>
      </c>
      <c r="E99" s="174"/>
      <c r="F99" s="209" t="e">
        <f>'63P'!N43</f>
        <v>#REF!</v>
      </c>
      <c r="G99" s="360" t="e">
        <f t="shared" si="8"/>
        <v>#REF!</v>
      </c>
      <c r="H99" s="172"/>
    </row>
    <row r="100" spans="1:8">
      <c r="A100" s="223"/>
      <c r="B100" s="175"/>
      <c r="C100" s="195"/>
      <c r="D100" s="174"/>
      <c r="E100" s="174"/>
      <c r="F100" s="209"/>
      <c r="G100" s="360" t="e">
        <f>SUM(G88:G99)</f>
        <v>#REF!</v>
      </c>
      <c r="H100" s="172"/>
    </row>
    <row r="101" spans="1:8">
      <c r="A101" s="224"/>
      <c r="B101" s="175"/>
      <c r="C101" s="221" t="s">
        <v>197</v>
      </c>
      <c r="D101" s="212"/>
      <c r="E101" s="212"/>
      <c r="F101" s="217"/>
      <c r="G101" s="361"/>
      <c r="H101" s="172"/>
    </row>
    <row r="102" spans="1:8">
      <c r="A102" s="224"/>
      <c r="B102" s="175"/>
      <c r="C102" s="222" t="s">
        <v>198</v>
      </c>
      <c r="D102" s="212"/>
      <c r="E102" s="212"/>
      <c r="F102" s="217"/>
      <c r="G102" s="361"/>
      <c r="H102" s="172"/>
    </row>
    <row r="103" spans="1:8" ht="14.4">
      <c r="A103" s="223">
        <v>94</v>
      </c>
      <c r="B103" s="292" t="s">
        <v>227</v>
      </c>
      <c r="C103" s="194" t="s">
        <v>206</v>
      </c>
      <c r="D103" s="197" t="s">
        <v>78</v>
      </c>
      <c r="E103" s="197">
        <v>2</v>
      </c>
      <c r="F103" s="209" t="e">
        <f>#REF!</f>
        <v>#REF!</v>
      </c>
      <c r="G103" s="360" t="e">
        <f t="shared" ref="G103:G110" si="9">F103*E103</f>
        <v>#REF!</v>
      </c>
      <c r="H103" s="172"/>
    </row>
    <row r="104" spans="1:8" ht="14.4">
      <c r="A104" s="223">
        <v>95</v>
      </c>
      <c r="B104" s="292" t="s">
        <v>225</v>
      </c>
      <c r="C104" s="194" t="s">
        <v>207</v>
      </c>
      <c r="D104" s="197" t="s">
        <v>76</v>
      </c>
      <c r="E104" s="197">
        <v>1.89</v>
      </c>
      <c r="F104" s="209" t="e">
        <f>#REF!</f>
        <v>#REF!</v>
      </c>
      <c r="G104" s="360" t="e">
        <f t="shared" si="9"/>
        <v>#REF!</v>
      </c>
      <c r="H104" s="172"/>
    </row>
    <row r="105" spans="1:8" ht="14.4">
      <c r="A105" s="223">
        <v>96</v>
      </c>
      <c r="B105" s="292" t="s">
        <v>226</v>
      </c>
      <c r="C105" s="194" t="s">
        <v>208</v>
      </c>
      <c r="D105" s="197" t="s">
        <v>76</v>
      </c>
      <c r="E105" s="197">
        <v>1.89</v>
      </c>
      <c r="F105" s="209" t="e">
        <f>#REF!</f>
        <v>#REF!</v>
      </c>
      <c r="G105" s="360" t="e">
        <f t="shared" si="9"/>
        <v>#REF!</v>
      </c>
      <c r="H105" s="172"/>
    </row>
    <row r="106" spans="1:8" ht="14.4">
      <c r="A106" s="223">
        <v>97</v>
      </c>
      <c r="B106" s="292" t="s">
        <v>230</v>
      </c>
      <c r="C106" s="194" t="s">
        <v>209</v>
      </c>
      <c r="D106" s="197" t="s">
        <v>78</v>
      </c>
      <c r="E106" s="197">
        <v>2</v>
      </c>
      <c r="F106" s="209" t="e">
        <f>#REF!</f>
        <v>#REF!</v>
      </c>
      <c r="G106" s="360" t="e">
        <f t="shared" si="9"/>
        <v>#REF!</v>
      </c>
      <c r="H106" s="172"/>
    </row>
    <row r="107" spans="1:8" ht="14.4">
      <c r="A107" s="223">
        <v>98</v>
      </c>
      <c r="B107" s="292" t="s">
        <v>231</v>
      </c>
      <c r="C107" s="194" t="s">
        <v>210</v>
      </c>
      <c r="D107" s="197" t="s">
        <v>78</v>
      </c>
      <c r="E107" s="197">
        <v>8</v>
      </c>
      <c r="F107" s="209" t="e">
        <f>#REF!</f>
        <v>#REF!</v>
      </c>
      <c r="G107" s="360" t="e">
        <f t="shared" si="9"/>
        <v>#REF!</v>
      </c>
      <c r="H107" s="172"/>
    </row>
    <row r="108" spans="1:8" ht="14.4">
      <c r="A108" s="223">
        <v>99</v>
      </c>
      <c r="B108" s="292" t="s">
        <v>232</v>
      </c>
      <c r="C108" s="194" t="s">
        <v>235</v>
      </c>
      <c r="D108" s="197" t="s">
        <v>78</v>
      </c>
      <c r="E108" s="197">
        <v>2</v>
      </c>
      <c r="F108" s="209" t="e">
        <f>#REF!</f>
        <v>#REF!</v>
      </c>
      <c r="G108" s="360" t="e">
        <f t="shared" si="9"/>
        <v>#REF!</v>
      </c>
      <c r="H108" s="172"/>
    </row>
    <row r="109" spans="1:8" ht="27.6">
      <c r="A109" s="223">
        <v>100</v>
      </c>
      <c r="B109" s="292" t="s">
        <v>233</v>
      </c>
      <c r="C109" s="194" t="s">
        <v>211</v>
      </c>
      <c r="D109" s="197" t="s">
        <v>78</v>
      </c>
      <c r="E109" s="197"/>
      <c r="F109" s="209" t="e">
        <f>#REF!</f>
        <v>#REF!</v>
      </c>
      <c r="G109" s="360" t="e">
        <f t="shared" si="9"/>
        <v>#REF!</v>
      </c>
      <c r="H109" s="172"/>
    </row>
    <row r="110" spans="1:8" ht="27.6">
      <c r="A110" s="223">
        <v>101</v>
      </c>
      <c r="B110" s="292" t="s">
        <v>234</v>
      </c>
      <c r="C110" s="195" t="s">
        <v>212</v>
      </c>
      <c r="D110" s="197" t="s">
        <v>78</v>
      </c>
      <c r="E110" s="197">
        <v>2</v>
      </c>
      <c r="F110" s="209" t="e">
        <f>#REF!</f>
        <v>#REF!</v>
      </c>
      <c r="G110" s="360" t="e">
        <f t="shared" si="9"/>
        <v>#REF!</v>
      </c>
      <c r="H110" s="172"/>
    </row>
    <row r="111" spans="1:8">
      <c r="A111" s="223"/>
      <c r="B111" s="175"/>
      <c r="C111" s="195"/>
      <c r="D111" s="197"/>
      <c r="E111" s="197"/>
      <c r="F111" s="209"/>
      <c r="G111" s="360" t="e">
        <f>SUM(G103:G110)</f>
        <v>#REF!</v>
      </c>
      <c r="H111" s="172"/>
    </row>
    <row r="112" spans="1:8">
      <c r="A112" s="223"/>
      <c r="B112" s="175"/>
      <c r="C112" s="222" t="s">
        <v>213</v>
      </c>
      <c r="D112" s="212"/>
      <c r="E112" s="212"/>
      <c r="F112" s="217"/>
      <c r="G112" s="361"/>
      <c r="H112" s="172"/>
    </row>
    <row r="113" spans="1:8" ht="14.4">
      <c r="A113" s="223">
        <v>102</v>
      </c>
      <c r="B113" s="292" t="s">
        <v>48</v>
      </c>
      <c r="C113" s="176" t="s">
        <v>175</v>
      </c>
      <c r="D113" s="174" t="s">
        <v>76</v>
      </c>
      <c r="E113" s="174">
        <v>855.54</v>
      </c>
      <c r="F113" s="209" t="e">
        <f>#REF!</f>
        <v>#REF!</v>
      </c>
      <c r="G113" s="360" t="e">
        <f t="shared" ref="G113:G120" si="10">F113*E113</f>
        <v>#REF!</v>
      </c>
      <c r="H113" s="172"/>
    </row>
    <row r="114" spans="1:8" ht="15.6">
      <c r="A114" s="223"/>
      <c r="B114" s="355" t="s">
        <v>383</v>
      </c>
      <c r="C114" s="356" t="s">
        <v>324</v>
      </c>
      <c r="D114" s="357" t="s">
        <v>322</v>
      </c>
      <c r="E114" s="357"/>
      <c r="F114" s="209" t="e">
        <f>'701.1'!N42</f>
        <v>#REF!</v>
      </c>
      <c r="G114" s="360" t="e">
        <f t="shared" si="10"/>
        <v>#REF!</v>
      </c>
      <c r="H114" s="172"/>
    </row>
    <row r="115" spans="1:8" ht="14.4">
      <c r="A115" s="223">
        <v>103</v>
      </c>
      <c r="B115" s="292" t="s">
        <v>49</v>
      </c>
      <c r="C115" s="176" t="s">
        <v>254</v>
      </c>
      <c r="D115" s="174" t="s">
        <v>78</v>
      </c>
      <c r="E115" s="174">
        <v>2</v>
      </c>
      <c r="F115" s="209" t="e">
        <f>#REF!</f>
        <v>#REF!</v>
      </c>
      <c r="G115" s="360" t="e">
        <f t="shared" si="10"/>
        <v>#REF!</v>
      </c>
      <c r="H115" s="172"/>
    </row>
    <row r="116" spans="1:8" ht="14.4">
      <c r="A116" s="223">
        <v>104</v>
      </c>
      <c r="B116" s="292" t="s">
        <v>236</v>
      </c>
      <c r="C116" s="198" t="s">
        <v>215</v>
      </c>
      <c r="D116" s="174" t="s">
        <v>14</v>
      </c>
      <c r="E116" s="174">
        <v>256.70999999999998</v>
      </c>
      <c r="F116" s="209" t="e">
        <f>#REF!</f>
        <v>#REF!</v>
      </c>
      <c r="G116" s="360" t="e">
        <f t="shared" si="10"/>
        <v>#REF!</v>
      </c>
      <c r="H116" s="172"/>
    </row>
    <row r="117" spans="1:8" ht="27.6">
      <c r="A117" s="223">
        <v>105</v>
      </c>
      <c r="B117" s="292" t="s">
        <v>281</v>
      </c>
      <c r="C117" s="198" t="s">
        <v>285</v>
      </c>
      <c r="D117" s="174" t="s">
        <v>14</v>
      </c>
      <c r="E117" s="174"/>
      <c r="F117" s="209" t="e">
        <f>#REF!</f>
        <v>#REF!</v>
      </c>
      <c r="G117" s="360" t="e">
        <f t="shared" si="10"/>
        <v>#REF!</v>
      </c>
      <c r="H117" s="172"/>
    </row>
    <row r="118" spans="1:8" ht="14.4">
      <c r="A118" s="223">
        <v>106</v>
      </c>
      <c r="B118" s="292" t="s">
        <v>237</v>
      </c>
      <c r="C118" s="198" t="s">
        <v>216</v>
      </c>
      <c r="D118" s="174" t="s">
        <v>214</v>
      </c>
      <c r="E118" s="174">
        <v>10</v>
      </c>
      <c r="F118" s="209" t="e">
        <f>#REF!</f>
        <v>#REF!</v>
      </c>
      <c r="G118" s="360" t="e">
        <f t="shared" si="10"/>
        <v>#REF!</v>
      </c>
      <c r="H118" s="172"/>
    </row>
    <row r="119" spans="1:8" ht="14.4">
      <c r="A119" s="223">
        <v>107</v>
      </c>
      <c r="B119" s="292" t="s">
        <v>238</v>
      </c>
      <c r="C119" s="194" t="s">
        <v>217</v>
      </c>
      <c r="D119" s="174" t="s">
        <v>214</v>
      </c>
      <c r="E119" s="174"/>
      <c r="F119" s="209" t="e">
        <f>#REF!</f>
        <v>#REF!</v>
      </c>
      <c r="G119" s="360" t="e">
        <f t="shared" si="10"/>
        <v>#REF!</v>
      </c>
      <c r="H119" s="172"/>
    </row>
    <row r="120" spans="1:8" ht="14.4">
      <c r="A120" s="223">
        <v>108</v>
      </c>
      <c r="B120" s="292" t="s">
        <v>239</v>
      </c>
      <c r="C120" s="194" t="s">
        <v>218</v>
      </c>
      <c r="D120" s="174" t="s">
        <v>214</v>
      </c>
      <c r="E120" s="174"/>
      <c r="F120" s="209" t="e">
        <f>'51P'!N43</f>
        <v>#REF!</v>
      </c>
      <c r="G120" s="360" t="e">
        <f t="shared" si="10"/>
        <v>#REF!</v>
      </c>
      <c r="H120" s="172"/>
    </row>
    <row r="121" spans="1:8">
      <c r="A121" s="173"/>
      <c r="B121" s="175"/>
      <c r="C121" s="194"/>
      <c r="D121" s="174"/>
      <c r="E121" s="174"/>
      <c r="F121" s="209"/>
      <c r="G121" s="360" t="e">
        <f>SUM(G113:G120)</f>
        <v>#REF!</v>
      </c>
      <c r="H121" s="172"/>
    </row>
    <row r="122" spans="1:8" ht="41.4">
      <c r="A122" s="224">
        <v>109</v>
      </c>
      <c r="B122" s="294" t="s">
        <v>58</v>
      </c>
      <c r="C122" s="258" t="s">
        <v>255</v>
      </c>
      <c r="D122" s="212" t="s">
        <v>60</v>
      </c>
      <c r="E122" s="212">
        <v>109057.88</v>
      </c>
      <c r="F122" s="217" t="e">
        <f>#REF!</f>
        <v>#REF!</v>
      </c>
      <c r="G122" s="361" t="e">
        <f t="shared" ref="G122:G123" si="11">F122*E122</f>
        <v>#REF!</v>
      </c>
      <c r="H122" s="172"/>
    </row>
    <row r="123" spans="1:8" ht="27.6">
      <c r="A123" s="364">
        <v>110</v>
      </c>
      <c r="B123" s="295" t="s">
        <v>59</v>
      </c>
      <c r="C123" s="259" t="s">
        <v>256</v>
      </c>
      <c r="D123" s="212" t="s">
        <v>60</v>
      </c>
      <c r="E123" s="212">
        <v>2712.81</v>
      </c>
      <c r="F123" s="215" t="e">
        <f>#REF!</f>
        <v>#REF!</v>
      </c>
      <c r="G123" s="359" t="e">
        <f t="shared" si="11"/>
        <v>#REF!</v>
      </c>
      <c r="H123" s="190"/>
    </row>
    <row r="124" spans="1:8" ht="16.5" customHeight="1">
      <c r="A124" s="406" t="s">
        <v>9</v>
      </c>
      <c r="B124" s="407"/>
      <c r="C124" s="407"/>
      <c r="D124" s="407"/>
      <c r="E124" s="407"/>
      <c r="F124" s="408"/>
      <c r="G124" s="287" t="e">
        <f>G123+G122+G121+G111+G100+G86+G61+G56+G52+G47+G36+G28+G22+G15</f>
        <v>#REF!</v>
      </c>
      <c r="H124" s="15"/>
    </row>
    <row r="125" spans="1:8" ht="16.5" customHeight="1">
      <c r="A125" s="372" t="s">
        <v>10</v>
      </c>
      <c r="B125" s="373"/>
      <c r="C125" s="374"/>
      <c r="D125" s="174"/>
      <c r="E125" s="179"/>
      <c r="F125" s="253">
        <v>0.24</v>
      </c>
      <c r="G125" s="177" t="e">
        <f>ROUND(F125*G124,0)</f>
        <v>#REF!</v>
      </c>
      <c r="H125" s="15"/>
    </row>
    <row r="126" spans="1:8" ht="16.5" customHeight="1">
      <c r="A126" s="372" t="s">
        <v>11</v>
      </c>
      <c r="B126" s="373"/>
      <c r="C126" s="374"/>
      <c r="D126" s="174"/>
      <c r="E126" s="179"/>
      <c r="F126" s="253">
        <v>0.01</v>
      </c>
      <c r="G126" s="177" t="e">
        <f>ROUND(F126*G124,0)</f>
        <v>#REF!</v>
      </c>
      <c r="H126" s="15"/>
    </row>
    <row r="127" spans="1:8" ht="16.5" customHeight="1">
      <c r="A127" s="372" t="s">
        <v>12</v>
      </c>
      <c r="B127" s="373"/>
      <c r="C127" s="374"/>
      <c r="D127" s="174"/>
      <c r="E127" s="179"/>
      <c r="F127" s="253">
        <v>0.05</v>
      </c>
      <c r="G127" s="177" t="e">
        <f>ROUND(F127*G124,0)</f>
        <v>#REF!</v>
      </c>
      <c r="H127" s="15"/>
    </row>
    <row r="128" spans="1:8" ht="16.5" customHeight="1" thickBot="1">
      <c r="A128" s="387" t="s">
        <v>13</v>
      </c>
      <c r="B128" s="388"/>
      <c r="C128" s="389"/>
      <c r="D128" s="365"/>
      <c r="E128" s="366"/>
      <c r="F128" s="270"/>
      <c r="G128" s="184" t="e">
        <f>+G124+G125+G126+G127</f>
        <v>#REF!</v>
      </c>
    </row>
  </sheetData>
  <mergeCells count="6">
    <mergeCell ref="A128:C128"/>
    <mergeCell ref="A1:G4"/>
    <mergeCell ref="A124:F124"/>
    <mergeCell ref="A125:C125"/>
    <mergeCell ref="A126:C126"/>
    <mergeCell ref="A127:C127"/>
  </mergeCells>
  <conditionalFormatting sqref="A17:A22 B54:B112 B116:B120 A121:B122 A49:B50">
    <cfRule type="cellIs" dxfId="59" priority="52" operator="equal">
      <formula>#REF!</formula>
    </cfRule>
  </conditionalFormatting>
  <conditionalFormatting sqref="A17:A22 B54:B112 B116:B120 A121:B123">
    <cfRule type="cellIs" dxfId="58" priority="51" operator="equal">
      <formula>0</formula>
    </cfRule>
  </conditionalFormatting>
  <conditionalFormatting sqref="A124">
    <cfRule type="cellIs" dxfId="57" priority="3" operator="equal">
      <formula>0</formula>
    </cfRule>
    <cfRule type="cellIs" dxfId="56" priority="4" operator="equal">
      <formula>#REF!</formula>
    </cfRule>
  </conditionalFormatting>
  <conditionalFormatting sqref="A51:B53">
    <cfRule type="cellIs" dxfId="55" priority="29" operator="equal">
      <formula>0</formula>
    </cfRule>
    <cfRule type="cellIs" dxfId="54" priority="30" operator="equal">
      <formula>#REF!</formula>
    </cfRule>
  </conditionalFormatting>
  <conditionalFormatting sqref="A125:B128 D125:D128">
    <cfRule type="cellIs" dxfId="53" priority="1" operator="equal">
      <formula>0</formula>
    </cfRule>
    <cfRule type="cellIs" dxfId="52" priority="2" operator="equal">
      <formula>#REF!</formula>
    </cfRule>
  </conditionalFormatting>
  <conditionalFormatting sqref="A48:C48 A24:B24 A25 A26:B28">
    <cfRule type="cellIs" dxfId="51" priority="48" operator="equal">
      <formula>#REF!</formula>
    </cfRule>
  </conditionalFormatting>
  <conditionalFormatting sqref="A6:E16">
    <cfRule type="cellIs" dxfId="50" priority="41" operator="equal">
      <formula>0</formula>
    </cfRule>
    <cfRule type="cellIs" dxfId="49" priority="42" operator="equal">
      <formula>#REF!</formula>
    </cfRule>
  </conditionalFormatting>
  <conditionalFormatting sqref="A7:E22 A30:A47 C116:E122 D123:E123 A123:B123 D48:E50 C53:E112 A5:E5 A23:C23 D23:E28 C24:C28">
    <cfRule type="cellIs" dxfId="48" priority="54" operator="equal">
      <formula>#REF!</formula>
    </cfRule>
  </conditionalFormatting>
  <conditionalFormatting sqref="A7:E22 A30:A47 C116:E122 D123:E123">
    <cfRule type="cellIs" dxfId="47" priority="53" operator="equal">
      <formula>0</formula>
    </cfRule>
  </conditionalFormatting>
  <conditionalFormatting sqref="A23:E29">
    <cfRule type="cellIs" dxfId="46" priority="9" operator="equal">
      <formula>0</formula>
    </cfRule>
  </conditionalFormatting>
  <conditionalFormatting sqref="A29:E29">
    <cfRule type="cellIs" dxfId="45" priority="38" operator="equal">
      <formula>#REF!</formula>
    </cfRule>
  </conditionalFormatting>
  <conditionalFormatting sqref="A48:E50">
    <cfRule type="cellIs" dxfId="44" priority="45" operator="equal">
      <formula>0</formula>
    </cfRule>
  </conditionalFormatting>
  <conditionalFormatting sqref="A5:G5">
    <cfRule type="cellIs" dxfId="43" priority="11" operator="equal">
      <formula>0</formula>
    </cfRule>
  </conditionalFormatting>
  <conditionalFormatting sqref="B25">
    <cfRule type="cellIs" dxfId="42" priority="10" operator="equal">
      <formula>#REF!</formula>
    </cfRule>
  </conditionalFormatting>
  <conditionalFormatting sqref="B113:E113 B114">
    <cfRule type="cellIs" dxfId="41" priority="36" operator="equal">
      <formula>#REF!</formula>
    </cfRule>
  </conditionalFormatting>
  <conditionalFormatting sqref="B113:E115">
    <cfRule type="cellIs" dxfId="40" priority="16" operator="equal">
      <formula>0</formula>
    </cfRule>
  </conditionalFormatting>
  <conditionalFormatting sqref="B115:E115">
    <cfRule type="cellIs" dxfId="39" priority="34" operator="equal">
      <formula>#REF!</formula>
    </cfRule>
  </conditionalFormatting>
  <conditionalFormatting sqref="C49:C50">
    <cfRule type="cellIs" dxfId="38" priority="46" operator="equal">
      <formula>#REF!</formula>
    </cfRule>
  </conditionalFormatting>
  <conditionalFormatting sqref="C51:E52">
    <cfRule type="cellIs" dxfId="37" priority="32" operator="equal">
      <formula>#REF!</formula>
    </cfRule>
  </conditionalFormatting>
  <conditionalFormatting sqref="C51:E112">
    <cfRule type="cellIs" dxfId="36" priority="31" operator="equal">
      <formula>0</formula>
    </cfRule>
  </conditionalFormatting>
  <conditionalFormatting sqref="C114:E114">
    <cfRule type="cellIs" dxfId="35" priority="13" operator="equal">
      <formula>0</formula>
    </cfRule>
    <cfRule type="cellIs" dxfId="34" priority="14" operator="equal">
      <formula>#REF!</formula>
    </cfRule>
    <cfRule type="cellIs" dxfId="33" priority="15" operator="equal">
      <formula>#REF!</formula>
    </cfRule>
  </conditionalFormatting>
  <conditionalFormatting sqref="G5">
    <cfRule type="cellIs" dxfId="32" priority="12" operator="equal">
      <formula>#REF!</formula>
    </cfRule>
  </conditionalFormatting>
  <conditionalFormatting sqref="H3 A54:A120 F5">
    <cfRule type="cellIs" dxfId="31" priority="50" operator="equal">
      <formula>#REF!</formula>
    </cfRule>
  </conditionalFormatting>
  <conditionalFormatting sqref="H3 A54:A120">
    <cfRule type="cellIs" dxfId="30" priority="49" operator="equal">
      <formula>0</formula>
    </cfRule>
  </conditionalFormatting>
  <hyperlinks>
    <hyperlink ref="B7" location="'1P'!A1" display="1P" xr:uid="{DAB66357-EBD6-4DBE-897B-BD3753A1D1E8}"/>
    <hyperlink ref="B8" location="'5P'!A1" display="5P" xr:uid="{281353A9-A40E-460B-A893-FE47D07AEE65}"/>
    <hyperlink ref="B9" location="'6P'!A1" display="6P" xr:uid="{8FDCDB8D-7543-4E38-B267-7E7D0C71AC1C}"/>
    <hyperlink ref="B10" location="'7P'!A1" display="7P" xr:uid="{401AA1C4-7332-4C13-B6C7-3B883BFD895D}"/>
    <hyperlink ref="B11" location="'8P'!A1" display="8P" xr:uid="{637B6BED-38E6-44A5-9CE2-9EACD07AB692}"/>
    <hyperlink ref="B12" location="'201.3P'!A1" display="201.3P" xr:uid="{22DA1485-A99C-46F1-BFC9-46CE972E0F0C}"/>
    <hyperlink ref="B13" location="'201.3'!A1" display="201.3" xr:uid="{968D831F-BC47-42F7-B384-69EBC9D187A5}"/>
    <hyperlink ref="B14" location="'201.9'!A1" display="201.9" xr:uid="{6B3AA772-80CB-48F6-9080-56B1804095BE}"/>
    <hyperlink ref="B17" location="'210.2.1P'!A1" display="210.2.1P" xr:uid="{2E8166A6-9F1A-438C-8305-CDA7F2EB9046}"/>
    <hyperlink ref="B18" location="'210.2.2P'!A1" display="210.2.2P" xr:uid="{B52FB01C-0438-4657-AD9F-24A7B9E6F71D}"/>
    <hyperlink ref="B19" location="'600.2.3P'!A1" display="600.2.3P" xr:uid="{1E69FE1B-356A-47B4-B846-7A547EB46202}"/>
    <hyperlink ref="B20" location="'600.2.4P'!A1" display="600.2.4P" xr:uid="{3799D05E-F9E4-484C-A184-3EB48B2C8A45}"/>
    <hyperlink ref="B21" location="'3P'!A1" display="3P" xr:uid="{7A2B7C7C-400C-417C-9909-175B3E78B93D}"/>
    <hyperlink ref="B24" location="'310.1P'!A1" display="310.1P" xr:uid="{93A38DC8-A551-4DA4-B8AA-5D35E53B4C00}"/>
    <hyperlink ref="B26" location="'320.1'!A1" display="320.1" xr:uid="{B708CC8E-C70D-4581-A838-5E044FFBD4DE}"/>
    <hyperlink ref="B27" location="'330.1'!A1" display="330.1" xr:uid="{38927671-A7D5-4A85-896E-DFE83BA14B26}"/>
    <hyperlink ref="B30" location="'500.1.1P'!A1" display="500.1.1P" xr:uid="{28C4740F-9604-4E56-89EA-5187F612495B}"/>
    <hyperlink ref="B32" location="'500.1.2P'!A1" display="500.1.2P" xr:uid="{437526FD-88AC-4C79-B9AA-7906465E68DE}"/>
    <hyperlink ref="B33" location="'500.1.3P'!A1" display="500.1.3P" xr:uid="{62775ABF-0A81-4E96-A9F1-D72262B1C9A1}"/>
    <hyperlink ref="B34" location="'9P'!A1" display="9P" xr:uid="{089CC5B2-55B2-4A04-8F22-91FF19C0CF6B}"/>
    <hyperlink ref="B35" location="'10P'!A1" display="10P" xr:uid="{5A680420-BF9B-4C02-866F-EDD8E566947E}"/>
    <hyperlink ref="B38" location="'11P'!A1" display="11P" xr:uid="{E6C876C3-9C58-48A0-8D0A-68949DD39A76}"/>
    <hyperlink ref="B39" location="'12P'!A1" display="12P" xr:uid="{9CBE02E3-1843-4185-A89D-8F184C2559B7}"/>
    <hyperlink ref="B40" location="'13P'!A1" display="13P" xr:uid="{AA5E75DD-A3D7-46FA-845B-53B4B0CD2CB9}"/>
    <hyperlink ref="B41" location="'630.3'!A1" display="630.3" xr:uid="{843CFD8D-6BA8-485E-837C-28F159C5AAC8}"/>
    <hyperlink ref="B42" location="'630.4'!A1" display="630.4" xr:uid="{E4258B67-0B35-4CA9-AFA9-E12B13538BAC}"/>
    <hyperlink ref="B43" location="'630.5'!A1" display="630.5" xr:uid="{5A983B34-B794-4447-925C-38C3D301D525}"/>
    <hyperlink ref="B49" location="'420.1'!A1" display="420.1" xr:uid="{1451824B-B23A-4E41-8DAA-992F1C2E8D24}"/>
    <hyperlink ref="B50" location="'450.2P'!A1" display="450.2P" xr:uid="{677F591F-0375-4389-9D8F-E66C35BEFC15}"/>
    <hyperlink ref="B51" location="'10.1P'!A1" display="10.1P" xr:uid="{750F71D5-4974-4CB5-9D15-F85C6D2FE906}"/>
    <hyperlink ref="B54" location="'640.1'!Área_de_impresión" display="640.1" xr:uid="{E7098B7C-3FE8-40AF-A214-513D2EDFA07A}"/>
    <hyperlink ref="B58" location="'673.1.1'!A1" display="673.1.1" xr:uid="{396E7831-1D6C-4CF5-A34B-E0026429F4DE}"/>
    <hyperlink ref="B59" location="'673.1.2'!A1" display="673.1.2" xr:uid="{25D07E38-0B5C-4DB4-A429-0E134C0477F8}"/>
    <hyperlink ref="B60" location="'14P'!A1" display="14P" xr:uid="{90FDDC53-785A-4702-B3AF-A31E26404AD5}"/>
    <hyperlink ref="B63" location="'1.1P'!A1" display="1.1P" xr:uid="{D970A7B5-32F9-4267-A995-51364A2508CB}"/>
    <hyperlink ref="B64" location="'41P'!A1" display="41P" xr:uid="{474FF514-2D0B-4CC1-8473-A55161EE6700}"/>
    <hyperlink ref="B65" location="'15P'!A1" display="15P" xr:uid="{4920B50F-B3ED-4313-85E0-F25242B7C1AA}"/>
    <hyperlink ref="B66" location="'16P'!A1" display="16P" xr:uid="{15A2C975-0462-415B-900B-F77AE9D50B71}"/>
    <hyperlink ref="B67" location="'17P'!A1" display="17P" xr:uid="{EDD89F6F-66B2-474C-8BDC-40213336DA8A}"/>
    <hyperlink ref="B68" location="'18P'!A1" display="18P" xr:uid="{F91D9B1B-2C70-4FE2-82CA-44CAAB5CB381}"/>
    <hyperlink ref="B69" location="'19P'!A1" display="19P" xr:uid="{35E0FCE2-3082-4045-970F-54A54D769511}"/>
    <hyperlink ref="B70" location="'20P'!A1" display="20P" xr:uid="{5851D708-2038-4AD2-8678-B218F2E31B86}"/>
    <hyperlink ref="B71" location="'20.1P'!A1" display="20.1P" xr:uid="{010EEAA7-0EBC-45FA-AC9E-79D07D706E6A}"/>
    <hyperlink ref="B72" location="'21P'!A1" display="21P" xr:uid="{151EA81E-2861-4C80-BA91-9913D9F37F47}"/>
    <hyperlink ref="B73" location="'22P'!A1" display="22P" xr:uid="{485DB3A7-C033-47FC-8D70-960E904A9DD1}"/>
    <hyperlink ref="B74" location="'23P'!A1" display="23P" xr:uid="{808119EC-9C2F-4B04-9496-DAD6DB9E345A}"/>
    <hyperlink ref="B75" location="'23.1P'!A1" display="23.1P" xr:uid="{161FCBEF-C56A-4FA4-9167-7845B46706C1}"/>
    <hyperlink ref="B76" location="'24P'!A1" display="24P" xr:uid="{D4553DF2-B14B-4C14-9B36-3EF486895443}"/>
    <hyperlink ref="B77" location="'25P'!A1" display="25P" xr:uid="{77BBEF76-17F8-4379-91DC-804EB71C619F}"/>
    <hyperlink ref="B78" location="'26P'!A1" display="26P" xr:uid="{4A20501C-5AE0-4AA9-AE08-4F5D83028778}"/>
    <hyperlink ref="B79" location="'27P'!A1" display="27P" xr:uid="{9A6E841B-A9B0-42BC-8608-05D3F50ABED7}"/>
    <hyperlink ref="B80" location="'28P'!A1" display="28P" xr:uid="{0165D83E-8CE5-4C07-837E-D4EAD634FBBE}"/>
    <hyperlink ref="B81" location="'28.1P'!A1" display="28.1P" xr:uid="{AD6A204E-C192-4C79-BC80-7DEB3232E583}"/>
    <hyperlink ref="B82" location="'29P'!A1" display="29P" xr:uid="{02AEC6BB-8966-49CA-8604-F9A44EF51D11}"/>
    <hyperlink ref="B83" location="'30P'!A1" display="30P" xr:uid="{E80799AD-A160-40C6-BE67-3ACF49B62B0A}"/>
    <hyperlink ref="B84" location="'31P'!A1" display="31P" xr:uid="{B1C49A25-6D60-4B60-B747-07145893AEAB}"/>
    <hyperlink ref="B85" location="'31.1P'!A1" display="31.1P" xr:uid="{1ABC5A62-B22F-4F0A-9377-201EB34F138A}"/>
    <hyperlink ref="B88" location="'42P'!A1" display="42P" xr:uid="{3B2341C7-6B31-48EF-87C8-9177EDF58D06}"/>
    <hyperlink ref="B89" location="'32P'!A1" display="32P" xr:uid="{3A7C4953-BBE3-4A4E-9460-1F1E33795200}"/>
    <hyperlink ref="B90" location="'33P'!A1" display="33P" xr:uid="{6DA717C1-6EEE-4F98-A8EB-CED2A9834D5A}"/>
    <hyperlink ref="B91" location="'34P'!A1" display="34P" xr:uid="{335A3929-F9C7-4EF6-9E5C-DFDAE5681388}"/>
    <hyperlink ref="B92" location="'35P'!A1" display="35P" xr:uid="{C9AAF328-CE77-4CB4-8528-10A0B06E4432}"/>
    <hyperlink ref="B93" location="'36P'!A1" display="36P" xr:uid="{05C6CC6A-2273-4D23-AD46-EF9F7E074D80}"/>
    <hyperlink ref="B94" location="'37P'!A1" display="37P" xr:uid="{08546825-BBAE-493C-957B-AABE85EA58C7}"/>
    <hyperlink ref="B95" location="'60P'!A1" display="60P" xr:uid="{4735B964-D247-458F-BE67-BC0377C47A84}"/>
    <hyperlink ref="B96" location="'60.1P'!A1" display="60.1P" xr:uid="{08CA8091-8DB6-4FAC-9260-B00E28DFFFB8}"/>
    <hyperlink ref="B97" location="'61P'!A1" display="61P" xr:uid="{BC31354D-380F-4FB1-93E5-105225C4E1E2}"/>
    <hyperlink ref="B98" location="'62P'!A1" display="62P" xr:uid="{1401606B-FF63-469C-B53E-44BF74A372E2}"/>
    <hyperlink ref="B99" location="'63P'!A1" display="63P" xr:uid="{5B143AB8-A04F-4354-AFFE-5ACD4E6D063E}"/>
    <hyperlink ref="B103" location="'38P'!A1" display="38P" xr:uid="{1D9B7B77-5077-4995-93D6-64EDC514E4E1}"/>
    <hyperlink ref="B104" location="'39P'!A1" display="39P" xr:uid="{8A384370-5F5F-4EFE-9A29-C0637FA894C8}"/>
    <hyperlink ref="B105" location="'40P'!A1" display="40P" xr:uid="{D175CAB3-8CFE-4B73-8EDA-246AB2D80BF9}"/>
    <hyperlink ref="B106" location="'43P'!A1" display="43P" xr:uid="{D9E05948-DE00-44DB-B36E-8724964D502E}"/>
    <hyperlink ref="B107" location="'44P'!A1" display="44P" xr:uid="{FCAC73D4-325D-436D-AB8E-F702AA5DFA11}"/>
    <hyperlink ref="B108" location="'45P'!A1" display="45P" xr:uid="{CA078C03-42A7-487E-A7D5-75FD615D8BA5}"/>
    <hyperlink ref="B109" location="'46P'!A1" display="46P" xr:uid="{8B132BDF-1BF3-43B2-87FC-41CFD5A2B375}"/>
    <hyperlink ref="B110" location="'47P'!A1" display="47P" xr:uid="{B2B5AFC9-21AA-4847-8AE1-376096027A54}"/>
    <hyperlink ref="B113" location="'700.1'!A1" display="700.1" xr:uid="{E17DC8B5-4F83-4476-A179-B16A43E2A294}"/>
    <hyperlink ref="B115" location="'700.3P'!Área_de_impresión" display="700.3" xr:uid="{844FE841-A454-4BB6-A16D-9536DC0621C0}"/>
    <hyperlink ref="B116" location="'48P'!A1" display="48P" xr:uid="{7E6D0FBD-B96C-43B6-9D08-3EB52A0E6B56}"/>
    <hyperlink ref="B117" location="'48.1P'!A1" display="48.1P" xr:uid="{848028F3-0C19-4FCD-A4A9-DDA79285C0E6}"/>
    <hyperlink ref="B118" location="'49P'!A1" display="49P" xr:uid="{A51D41A1-859C-48D6-AA0F-9B6F1B452E45}"/>
    <hyperlink ref="B119" location="'50P'!A1" display="50P" xr:uid="{C5971E2C-EFF1-495B-8348-9A4CE93822B5}"/>
    <hyperlink ref="B120" location="'51P'!A1" display="51P" xr:uid="{3C1F15F7-FD46-46CF-A9B0-C6D10BEEF4CE}"/>
    <hyperlink ref="B122" location="'900.2P'!A1" display="900.2P" xr:uid="{A1ADEFED-C91D-48EA-A3E4-980611421CA4}"/>
    <hyperlink ref="B123" location="'900.2P1'!A1" display="900.2P1" xr:uid="{287658E9-AF3D-48E9-9D36-59928FC8CAFF}"/>
    <hyperlink ref="B31" location="'500.1.1.1P'!A1" display="500.1.1.1P" xr:uid="{6855FF49-1BD0-4531-8000-69B786D4AFD5}"/>
    <hyperlink ref="B44" location="'630.3P'!A1" display="'630.3P'!A1" xr:uid="{64E0D941-8617-410D-949C-5DD373DF27E9}"/>
    <hyperlink ref="B45" location="'630.4P'!A1" display="'630.4P'!A1" xr:uid="{D3A6D155-93F2-4F38-B94C-7B2A9C0673CB}"/>
    <hyperlink ref="B46" location="'630.5P'!A1" display="630.5P'!A1" xr:uid="{3D54C00F-4202-4B40-B549-AC128949538B}"/>
    <hyperlink ref="B55" location="'640.2P'!A1" display="'640.2P'!A1" xr:uid="{7DC1043E-30C3-4979-B536-828A16BC62FC}"/>
    <hyperlink ref="B114" location="'701.1'!A1" display="'701.1'!A1" xr:uid="{1BB5C1D7-EEC4-4AC4-A945-12BC64291314}"/>
    <hyperlink ref="B25" location="'311.1'!A1" display="'311.1'!A1" xr:uid="{5149A89D-1D31-4430-816D-AEB95416E732}"/>
  </hyperlinks>
  <pageMargins left="0.39370078740157483" right="0.11811023622047245" top="0.74803149606299213" bottom="0.74803149606299213" header="0.31496062992125984" footer="0.31496062992125984"/>
  <pageSetup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88D66-6457-4FDD-A6A6-593030B550B3}">
  <sheetPr codeName="Hoja7">
    <tabColor rgb="FF00B0F0"/>
  </sheetPr>
  <dimension ref="A1:H128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8.6640625" style="1" customWidth="1"/>
    <col min="3" max="3" width="74.33203125" style="2" customWidth="1"/>
    <col min="4" max="4" width="11" style="1" bestFit="1" customWidth="1"/>
    <col min="5" max="5" width="12.6640625" style="1" bestFit="1" customWidth="1"/>
    <col min="6" max="6" width="14.109375" style="17" customWidth="1"/>
    <col min="7" max="7" width="16.33203125" style="16" bestFit="1" customWidth="1"/>
    <col min="8" max="8" width="8" style="16" customWidth="1"/>
    <col min="9" max="16384" width="11.44140625" style="1"/>
  </cols>
  <sheetData>
    <row r="1" spans="1:8" ht="16.5" customHeight="1">
      <c r="A1" s="375" t="s">
        <v>392</v>
      </c>
      <c r="B1" s="376"/>
      <c r="C1" s="376"/>
      <c r="D1" s="376"/>
      <c r="E1" s="376"/>
      <c r="F1" s="376"/>
      <c r="G1" s="377"/>
      <c r="H1" s="14"/>
    </row>
    <row r="2" spans="1:8" ht="16.5" customHeight="1">
      <c r="A2" s="378"/>
      <c r="B2" s="379"/>
      <c r="C2" s="379"/>
      <c r="D2" s="379"/>
      <c r="E2" s="379"/>
      <c r="F2" s="379"/>
      <c r="G2" s="380"/>
      <c r="H2" s="250"/>
    </row>
    <row r="3" spans="1:8" ht="22.5" customHeight="1">
      <c r="A3" s="378"/>
      <c r="B3" s="379"/>
      <c r="C3" s="379"/>
      <c r="D3" s="379"/>
      <c r="E3" s="379"/>
      <c r="F3" s="379"/>
      <c r="G3" s="380"/>
      <c r="H3" s="167"/>
    </row>
    <row r="4" spans="1:8" ht="14.4" thickBot="1">
      <c r="A4" s="381"/>
      <c r="B4" s="382"/>
      <c r="C4" s="382"/>
      <c r="D4" s="382"/>
      <c r="E4" s="382"/>
      <c r="F4" s="382"/>
      <c r="G4" s="383"/>
      <c r="H4" s="19"/>
    </row>
    <row r="5" spans="1:8" ht="29.25" customHeight="1">
      <c r="A5" s="288" t="s">
        <v>0</v>
      </c>
      <c r="B5" s="289" t="s">
        <v>51</v>
      </c>
      <c r="C5" s="289" t="s">
        <v>1</v>
      </c>
      <c r="D5" s="290" t="s">
        <v>52</v>
      </c>
      <c r="E5" s="290" t="s">
        <v>387</v>
      </c>
      <c r="F5" s="291" t="s">
        <v>3</v>
      </c>
      <c r="G5" s="358" t="s">
        <v>384</v>
      </c>
      <c r="H5" s="251"/>
    </row>
    <row r="6" spans="1:8" ht="15.75" customHeight="1">
      <c r="A6" s="211"/>
      <c r="B6" s="212"/>
      <c r="C6" s="213" t="s">
        <v>133</v>
      </c>
      <c r="D6" s="212" t="s">
        <v>388</v>
      </c>
      <c r="E6" s="212" t="s">
        <v>388</v>
      </c>
      <c r="F6" s="215"/>
      <c r="G6" s="359"/>
      <c r="H6" s="251"/>
    </row>
    <row r="7" spans="1:8" ht="15.75" customHeight="1">
      <c r="A7" s="223">
        <v>1</v>
      </c>
      <c r="B7" s="292" t="s">
        <v>44</v>
      </c>
      <c r="C7" s="176" t="s">
        <v>150</v>
      </c>
      <c r="D7" s="174" t="s">
        <v>14</v>
      </c>
      <c r="E7" s="174">
        <v>4361</v>
      </c>
      <c r="F7" s="209" t="e">
        <f>+#REF!</f>
        <v>#REF!</v>
      </c>
      <c r="G7" s="360" t="e">
        <f>F7*E7</f>
        <v>#REF!</v>
      </c>
      <c r="H7" s="231"/>
    </row>
    <row r="8" spans="1:8" ht="15.75" customHeight="1">
      <c r="A8" s="223">
        <v>2</v>
      </c>
      <c r="B8" s="292" t="s">
        <v>114</v>
      </c>
      <c r="C8" s="176" t="s">
        <v>113</v>
      </c>
      <c r="D8" s="174" t="s">
        <v>6</v>
      </c>
      <c r="E8" s="174">
        <v>1348.41</v>
      </c>
      <c r="F8" s="209" t="e">
        <f>#REF!</f>
        <v>#REF!</v>
      </c>
      <c r="G8" s="360" t="e">
        <f t="shared" ref="G8:G14" si="0">F8*E8</f>
        <v>#REF!</v>
      </c>
      <c r="H8" s="231"/>
    </row>
    <row r="9" spans="1:8" ht="14.4">
      <c r="A9" s="223">
        <v>3</v>
      </c>
      <c r="B9" s="292" t="s">
        <v>115</v>
      </c>
      <c r="C9" s="176" t="s">
        <v>151</v>
      </c>
      <c r="D9" s="174" t="s">
        <v>177</v>
      </c>
      <c r="E9" s="174">
        <v>4033.24</v>
      </c>
      <c r="F9" s="209" t="e">
        <f>#REF!</f>
        <v>#REF!</v>
      </c>
      <c r="G9" s="360" t="e">
        <f t="shared" si="0"/>
        <v>#REF!</v>
      </c>
      <c r="H9" s="231"/>
    </row>
    <row r="10" spans="1:8" ht="27.6">
      <c r="A10" s="223">
        <v>4</v>
      </c>
      <c r="B10" s="292" t="s">
        <v>116</v>
      </c>
      <c r="C10" s="176" t="s">
        <v>152</v>
      </c>
      <c r="D10" s="174" t="s">
        <v>177</v>
      </c>
      <c r="E10" s="174">
        <v>1788.79</v>
      </c>
      <c r="F10" s="209" t="e">
        <f>#REF!</f>
        <v>#REF!</v>
      </c>
      <c r="G10" s="360" t="e">
        <f t="shared" si="0"/>
        <v>#REF!</v>
      </c>
      <c r="H10" s="231"/>
    </row>
    <row r="11" spans="1:8" ht="15.75" customHeight="1">
      <c r="A11" s="223">
        <v>5</v>
      </c>
      <c r="B11" s="292" t="s">
        <v>117</v>
      </c>
      <c r="C11" s="176" t="s">
        <v>153</v>
      </c>
      <c r="D11" s="174" t="s">
        <v>6</v>
      </c>
      <c r="E11" s="174">
        <v>298.68</v>
      </c>
      <c r="F11" s="209" t="e">
        <f>#REF!</f>
        <v>#REF!</v>
      </c>
      <c r="G11" s="360" t="e">
        <f t="shared" si="0"/>
        <v>#REF!</v>
      </c>
      <c r="H11" s="231"/>
    </row>
    <row r="12" spans="1:8" ht="15.75" customHeight="1">
      <c r="A12" s="223">
        <v>6</v>
      </c>
      <c r="B12" s="292" t="s">
        <v>119</v>
      </c>
      <c r="C12" s="176" t="s">
        <v>280</v>
      </c>
      <c r="D12" s="174" t="s">
        <v>14</v>
      </c>
      <c r="E12" s="174"/>
      <c r="F12" s="209" t="e">
        <f>'201.3P'!N50</f>
        <v>#REF!</v>
      </c>
      <c r="G12" s="360" t="e">
        <f t="shared" si="0"/>
        <v>#REF!</v>
      </c>
      <c r="H12" s="231"/>
    </row>
    <row r="13" spans="1:8" ht="15.75" customHeight="1">
      <c r="A13" s="223">
        <v>7</v>
      </c>
      <c r="B13" s="292" t="s">
        <v>118</v>
      </c>
      <c r="C13" s="176" t="s">
        <v>154</v>
      </c>
      <c r="D13" s="174" t="s">
        <v>6</v>
      </c>
      <c r="E13" s="174"/>
      <c r="F13" s="209" t="e">
        <f>'201.3'!N50</f>
        <v>#REF!</v>
      </c>
      <c r="G13" s="360" t="e">
        <f t="shared" si="0"/>
        <v>#REF!</v>
      </c>
      <c r="H13" s="231"/>
    </row>
    <row r="14" spans="1:8" ht="15.75" customHeight="1">
      <c r="A14" s="223">
        <v>8</v>
      </c>
      <c r="B14" s="292" t="s">
        <v>120</v>
      </c>
      <c r="C14" s="176" t="s">
        <v>155</v>
      </c>
      <c r="D14" s="174" t="s">
        <v>6</v>
      </c>
      <c r="E14" s="174">
        <v>112.09</v>
      </c>
      <c r="F14" s="209" t="e">
        <f>#REF!</f>
        <v>#REF!</v>
      </c>
      <c r="G14" s="360" t="e">
        <f t="shared" si="0"/>
        <v>#REF!</v>
      </c>
      <c r="H14" s="231"/>
    </row>
    <row r="15" spans="1:8" ht="15.75" customHeight="1">
      <c r="A15" s="223"/>
      <c r="B15" s="175"/>
      <c r="C15" s="176"/>
      <c r="D15" s="174"/>
      <c r="E15" s="174"/>
      <c r="F15" s="209"/>
      <c r="G15" s="360" t="e">
        <f>SUM(G7:G14)</f>
        <v>#REF!</v>
      </c>
      <c r="H15" s="231"/>
    </row>
    <row r="16" spans="1:8" ht="15.75" customHeight="1">
      <c r="A16" s="224"/>
      <c r="B16" s="175"/>
      <c r="C16" s="213" t="s">
        <v>134</v>
      </c>
      <c r="D16" s="212" t="s">
        <v>176</v>
      </c>
      <c r="E16" s="212"/>
      <c r="F16" s="217"/>
      <c r="G16" s="361"/>
      <c r="H16" s="231"/>
    </row>
    <row r="17" spans="1:8" ht="34.5" customHeight="1">
      <c r="A17" s="223">
        <v>9</v>
      </c>
      <c r="B17" s="292" t="s">
        <v>121</v>
      </c>
      <c r="C17" s="176" t="s">
        <v>156</v>
      </c>
      <c r="D17" s="174" t="s">
        <v>6</v>
      </c>
      <c r="E17" s="174">
        <v>2091.65</v>
      </c>
      <c r="F17" s="209" t="e">
        <f>+#REF!</f>
        <v>#REF!</v>
      </c>
      <c r="G17" s="360" t="e">
        <f t="shared" ref="G17:G21" si="1">F17*E17</f>
        <v>#REF!</v>
      </c>
      <c r="H17" s="231"/>
    </row>
    <row r="18" spans="1:8" ht="34.5" customHeight="1">
      <c r="A18" s="223">
        <v>10</v>
      </c>
      <c r="B18" s="292" t="s">
        <v>122</v>
      </c>
      <c r="C18" s="176" t="s">
        <v>157</v>
      </c>
      <c r="D18" s="174" t="s">
        <v>6</v>
      </c>
      <c r="E18" s="174"/>
      <c r="F18" s="209" t="e">
        <f>#REF!</f>
        <v>#REF!</v>
      </c>
      <c r="G18" s="360" t="e">
        <f t="shared" si="1"/>
        <v>#REF!</v>
      </c>
      <c r="H18" s="178"/>
    </row>
    <row r="19" spans="1:8" ht="34.5" customHeight="1">
      <c r="A19" s="223">
        <v>11</v>
      </c>
      <c r="B19" s="292" t="s">
        <v>45</v>
      </c>
      <c r="C19" s="176" t="s">
        <v>158</v>
      </c>
      <c r="D19" s="174" t="s">
        <v>6</v>
      </c>
      <c r="E19" s="174">
        <v>481.09</v>
      </c>
      <c r="F19" s="209" t="e">
        <f>#REF!</f>
        <v>#REF!</v>
      </c>
      <c r="G19" s="360" t="e">
        <f t="shared" si="1"/>
        <v>#REF!</v>
      </c>
      <c r="H19" s="178"/>
    </row>
    <row r="20" spans="1:8" ht="34.5" customHeight="1">
      <c r="A20" s="223">
        <v>12</v>
      </c>
      <c r="B20" s="292" t="s">
        <v>282</v>
      </c>
      <c r="C20" s="176" t="s">
        <v>283</v>
      </c>
      <c r="D20" s="174" t="s">
        <v>6</v>
      </c>
      <c r="E20" s="174"/>
      <c r="F20" s="209" t="e">
        <f>#REF!</f>
        <v>#REF!</v>
      </c>
      <c r="G20" s="360" t="e">
        <f t="shared" si="1"/>
        <v>#REF!</v>
      </c>
      <c r="H20" s="178"/>
    </row>
    <row r="21" spans="1:8" ht="27.6">
      <c r="A21" s="223">
        <v>13</v>
      </c>
      <c r="B21" s="292" t="s">
        <v>53</v>
      </c>
      <c r="C21" s="176" t="s">
        <v>159</v>
      </c>
      <c r="D21" s="174" t="s">
        <v>177</v>
      </c>
      <c r="E21" s="174"/>
      <c r="F21" s="209" t="e">
        <f>+'3P'!N52</f>
        <v>#REF!</v>
      </c>
      <c r="G21" s="360" t="e">
        <f t="shared" si="1"/>
        <v>#REF!</v>
      </c>
      <c r="H21" s="178"/>
    </row>
    <row r="22" spans="1:8">
      <c r="A22" s="223"/>
      <c r="B22" s="175"/>
      <c r="C22" s="176"/>
      <c r="D22" s="174"/>
      <c r="E22" s="174"/>
      <c r="F22" s="209"/>
      <c r="G22" s="360" t="e">
        <f>SUM(G17:G21)</f>
        <v>#REF!</v>
      </c>
      <c r="H22" s="178"/>
    </row>
    <row r="23" spans="1:8">
      <c r="A23" s="224"/>
      <c r="B23" s="175"/>
      <c r="C23" s="213" t="s">
        <v>7</v>
      </c>
      <c r="D23" s="212" t="s">
        <v>176</v>
      </c>
      <c r="E23" s="212"/>
      <c r="F23" s="215"/>
      <c r="G23" s="359"/>
      <c r="H23" s="172"/>
    </row>
    <row r="24" spans="1:8" ht="14.4">
      <c r="A24" s="223">
        <v>14</v>
      </c>
      <c r="B24" s="292" t="s">
        <v>123</v>
      </c>
      <c r="C24" s="176" t="s">
        <v>160</v>
      </c>
      <c r="D24" s="174" t="s">
        <v>14</v>
      </c>
      <c r="E24" s="174">
        <v>4361</v>
      </c>
      <c r="F24" s="209" t="e">
        <f>+#REF!</f>
        <v>#REF!</v>
      </c>
      <c r="G24" s="360" t="e">
        <f t="shared" ref="G24:G27" si="2">F24*E24</f>
        <v>#REF!</v>
      </c>
      <c r="H24" s="172"/>
    </row>
    <row r="25" spans="1:8" ht="14.4">
      <c r="A25" s="223"/>
      <c r="B25" s="292">
        <v>311.10000000000002</v>
      </c>
      <c r="C25" s="176" t="s">
        <v>390</v>
      </c>
      <c r="D25" s="174" t="s">
        <v>177</v>
      </c>
      <c r="E25" s="174">
        <v>711.48</v>
      </c>
      <c r="F25" s="209" t="e">
        <f>#REF!</f>
        <v>#REF!</v>
      </c>
      <c r="G25" s="360" t="e">
        <f t="shared" si="2"/>
        <v>#REF!</v>
      </c>
      <c r="H25" s="172"/>
    </row>
    <row r="26" spans="1:8" ht="27.6">
      <c r="A26" s="223">
        <v>15</v>
      </c>
      <c r="B26" s="292" t="s">
        <v>54</v>
      </c>
      <c r="C26" s="176" t="s">
        <v>391</v>
      </c>
      <c r="D26" s="174" t="s">
        <v>177</v>
      </c>
      <c r="E26" s="174"/>
      <c r="F26" s="209" t="e">
        <f>+'320.1'!N51</f>
        <v>#REF!</v>
      </c>
      <c r="G26" s="360" t="e">
        <f t="shared" si="2"/>
        <v>#REF!</v>
      </c>
      <c r="H26" s="172"/>
    </row>
    <row r="27" spans="1:8" ht="27.6">
      <c r="A27" s="223">
        <v>16</v>
      </c>
      <c r="B27" s="292" t="s">
        <v>55</v>
      </c>
      <c r="C27" s="176" t="s">
        <v>389</v>
      </c>
      <c r="D27" s="174" t="s">
        <v>177</v>
      </c>
      <c r="E27" s="174">
        <v>654.15</v>
      </c>
      <c r="F27" s="209" t="e">
        <f>+#REF!</f>
        <v>#REF!</v>
      </c>
      <c r="G27" s="360" t="e">
        <f t="shared" si="2"/>
        <v>#REF!</v>
      </c>
      <c r="H27" s="172"/>
    </row>
    <row r="28" spans="1:8">
      <c r="A28" s="223"/>
      <c r="B28" s="175"/>
      <c r="C28" s="176"/>
      <c r="D28" s="174"/>
      <c r="E28" s="174"/>
      <c r="F28" s="209"/>
      <c r="G28" s="360" t="e">
        <f>SUM(G24:G27)</f>
        <v>#REF!</v>
      </c>
      <c r="H28" s="172"/>
    </row>
    <row r="29" spans="1:8" ht="15.45" customHeight="1">
      <c r="A29" s="224"/>
      <c r="B29" s="175"/>
      <c r="C29" s="213" t="s">
        <v>124</v>
      </c>
      <c r="D29" s="212" t="s">
        <v>176</v>
      </c>
      <c r="E29" s="212"/>
      <c r="F29" s="215"/>
      <c r="G29" s="359"/>
      <c r="H29" s="172"/>
    </row>
    <row r="30" spans="1:8" ht="27.6">
      <c r="A30" s="254">
        <v>17</v>
      </c>
      <c r="B30" s="293" t="s">
        <v>125</v>
      </c>
      <c r="C30" s="176" t="s">
        <v>161</v>
      </c>
      <c r="D30" s="181" t="s">
        <v>6</v>
      </c>
      <c r="E30" s="181"/>
      <c r="F30" s="210" t="e">
        <f>'500.1.1P'!N56</f>
        <v>#REF!</v>
      </c>
      <c r="G30" s="360" t="e">
        <f t="shared" ref="G30:G35" si="3">F30*E30</f>
        <v>#REF!</v>
      </c>
      <c r="H30" s="172"/>
    </row>
    <row r="31" spans="1:8" ht="28.8">
      <c r="A31" s="254">
        <v>18</v>
      </c>
      <c r="B31" s="293" t="s">
        <v>328</v>
      </c>
      <c r="C31" s="176" t="s">
        <v>327</v>
      </c>
      <c r="D31" s="181" t="s">
        <v>6</v>
      </c>
      <c r="E31" s="181"/>
      <c r="F31" s="210" t="e">
        <f>'500.1.1.1P'!N56</f>
        <v>#REF!</v>
      </c>
      <c r="G31" s="360" t="e">
        <f t="shared" si="3"/>
        <v>#REF!</v>
      </c>
      <c r="H31" s="172"/>
    </row>
    <row r="32" spans="1:8" ht="27.6">
      <c r="A32" s="254">
        <v>19</v>
      </c>
      <c r="B32" s="293" t="s">
        <v>126</v>
      </c>
      <c r="C32" s="176" t="s">
        <v>162</v>
      </c>
      <c r="D32" s="181" t="s">
        <v>6</v>
      </c>
      <c r="E32" s="181">
        <v>654.15</v>
      </c>
      <c r="F32" s="210" t="e">
        <f>#REF!</f>
        <v>#REF!</v>
      </c>
      <c r="G32" s="360" t="e">
        <f t="shared" si="3"/>
        <v>#REF!</v>
      </c>
      <c r="H32" s="172"/>
    </row>
    <row r="33" spans="1:8" ht="27.6">
      <c r="A33" s="254">
        <v>20</v>
      </c>
      <c r="B33" s="293" t="s">
        <v>127</v>
      </c>
      <c r="C33" s="176" t="s">
        <v>163</v>
      </c>
      <c r="D33" s="181" t="s">
        <v>6</v>
      </c>
      <c r="E33" s="181"/>
      <c r="F33" s="210" t="e">
        <f>'500.1.3P'!N56</f>
        <v>#REF!</v>
      </c>
      <c r="G33" s="360" t="e">
        <f t="shared" si="3"/>
        <v>#REF!</v>
      </c>
      <c r="H33" s="172"/>
    </row>
    <row r="34" spans="1:8" ht="14.4">
      <c r="A34" s="254">
        <v>21</v>
      </c>
      <c r="B34" s="293" t="s">
        <v>128</v>
      </c>
      <c r="C34" s="176" t="s">
        <v>164</v>
      </c>
      <c r="D34" s="181" t="s">
        <v>76</v>
      </c>
      <c r="E34" s="181">
        <v>1239</v>
      </c>
      <c r="F34" s="210" t="e">
        <f>#REF!</f>
        <v>#REF!</v>
      </c>
      <c r="G34" s="360" t="e">
        <f t="shared" si="3"/>
        <v>#REF!</v>
      </c>
      <c r="H34" s="172"/>
    </row>
    <row r="35" spans="1:8" ht="14.4">
      <c r="A35" s="254">
        <v>22</v>
      </c>
      <c r="B35" s="293" t="s">
        <v>129</v>
      </c>
      <c r="C35" s="176" t="s">
        <v>165</v>
      </c>
      <c r="D35" s="181" t="s">
        <v>76</v>
      </c>
      <c r="E35" s="181">
        <v>3143</v>
      </c>
      <c r="F35" s="210" t="e">
        <f>#REF!</f>
        <v>#REF!</v>
      </c>
      <c r="G35" s="360" t="e">
        <f t="shared" si="3"/>
        <v>#REF!</v>
      </c>
      <c r="H35" s="172"/>
    </row>
    <row r="36" spans="1:8">
      <c r="A36" s="254"/>
      <c r="B36" s="180"/>
      <c r="C36" s="176"/>
      <c r="D36" s="181"/>
      <c r="E36" s="181"/>
      <c r="F36" s="210"/>
      <c r="G36" s="362" t="e">
        <f>SUM(G30:G35)</f>
        <v>#REF!</v>
      </c>
      <c r="H36" s="172"/>
    </row>
    <row r="37" spans="1:8">
      <c r="A37" s="254"/>
      <c r="B37" s="180"/>
      <c r="C37" s="213" t="s">
        <v>135</v>
      </c>
      <c r="D37" s="219" t="s">
        <v>176</v>
      </c>
      <c r="E37" s="219"/>
      <c r="F37" s="220"/>
      <c r="G37" s="363"/>
      <c r="H37" s="172"/>
    </row>
    <row r="38" spans="1:8" ht="14.4">
      <c r="A38" s="254">
        <v>23</v>
      </c>
      <c r="B38" s="293" t="s">
        <v>130</v>
      </c>
      <c r="C38" s="176" t="s">
        <v>166</v>
      </c>
      <c r="D38" s="181" t="s">
        <v>14</v>
      </c>
      <c r="E38" s="181">
        <v>740.4</v>
      </c>
      <c r="F38" s="210" t="e">
        <f>#REF!</f>
        <v>#REF!</v>
      </c>
      <c r="G38" s="360" t="e">
        <f t="shared" ref="G38:G46" si="4">F38*E38</f>
        <v>#REF!</v>
      </c>
      <c r="H38" s="172"/>
    </row>
    <row r="39" spans="1:8" ht="27.6">
      <c r="A39" s="254">
        <v>24</v>
      </c>
      <c r="B39" s="293" t="s">
        <v>131</v>
      </c>
      <c r="C39" s="176" t="s">
        <v>167</v>
      </c>
      <c r="D39" s="181" t="s">
        <v>76</v>
      </c>
      <c r="E39" s="181">
        <v>1225</v>
      </c>
      <c r="F39" s="210" t="e">
        <f>#REF!</f>
        <v>#REF!</v>
      </c>
      <c r="G39" s="360" t="e">
        <f t="shared" si="4"/>
        <v>#REF!</v>
      </c>
      <c r="H39" s="172"/>
    </row>
    <row r="40" spans="1:8" ht="14.4">
      <c r="A40" s="254">
        <v>25</v>
      </c>
      <c r="B40" s="293" t="s">
        <v>132</v>
      </c>
      <c r="C40" s="176" t="s">
        <v>168</v>
      </c>
      <c r="D40" s="181" t="s">
        <v>76</v>
      </c>
      <c r="E40" s="181">
        <v>35</v>
      </c>
      <c r="F40" s="210" t="e">
        <f>#REF!</f>
        <v>#REF!</v>
      </c>
      <c r="G40" s="360" t="e">
        <f t="shared" si="4"/>
        <v>#REF!</v>
      </c>
      <c r="H40" s="172"/>
    </row>
    <row r="41" spans="1:8" ht="14.4">
      <c r="A41" s="254">
        <v>26</v>
      </c>
      <c r="B41" s="293" t="s">
        <v>260</v>
      </c>
      <c r="C41" s="176" t="s">
        <v>372</v>
      </c>
      <c r="D41" s="181" t="s">
        <v>6</v>
      </c>
      <c r="E41" s="181"/>
      <c r="F41" s="210" t="e">
        <f>'630.3'!N48</f>
        <v>#REF!</v>
      </c>
      <c r="G41" s="360" t="e">
        <f t="shared" si="4"/>
        <v>#REF!</v>
      </c>
      <c r="H41" s="172"/>
    </row>
    <row r="42" spans="1:8" ht="14.4">
      <c r="A42" s="254">
        <v>27</v>
      </c>
      <c r="B42" s="293" t="s">
        <v>261</v>
      </c>
      <c r="C42" s="176" t="s">
        <v>373</v>
      </c>
      <c r="D42" s="181" t="s">
        <v>6</v>
      </c>
      <c r="E42" s="181"/>
      <c r="F42" s="210" t="e">
        <f>'630.4'!N48</f>
        <v>#REF!</v>
      </c>
      <c r="G42" s="360" t="e">
        <f t="shared" si="4"/>
        <v>#REF!</v>
      </c>
      <c r="H42" s="172"/>
    </row>
    <row r="43" spans="1:8" ht="14.4">
      <c r="A43" s="254">
        <v>28</v>
      </c>
      <c r="B43" s="293" t="s">
        <v>262</v>
      </c>
      <c r="C43" s="176" t="s">
        <v>374</v>
      </c>
      <c r="D43" s="181" t="s">
        <v>6</v>
      </c>
      <c r="E43" s="181"/>
      <c r="F43" s="210" t="e">
        <f>#REF!</f>
        <v>#REF!</v>
      </c>
      <c r="G43" s="360" t="e">
        <f t="shared" si="4"/>
        <v>#REF!</v>
      </c>
      <c r="H43" s="172"/>
    </row>
    <row r="44" spans="1:8" ht="28.8">
      <c r="A44" s="254">
        <v>29</v>
      </c>
      <c r="B44" s="354" t="s">
        <v>378</v>
      </c>
      <c r="C44" s="176" t="s">
        <v>375</v>
      </c>
      <c r="D44" s="181" t="s">
        <v>6</v>
      </c>
      <c r="E44" s="181"/>
      <c r="F44" s="210" t="e">
        <f>#REF!</f>
        <v>#REF!</v>
      </c>
      <c r="G44" s="360" t="e">
        <f t="shared" si="4"/>
        <v>#REF!</v>
      </c>
      <c r="H44" s="172"/>
    </row>
    <row r="45" spans="1:8" ht="28.8">
      <c r="A45" s="254">
        <v>30</v>
      </c>
      <c r="B45" s="354" t="s">
        <v>379</v>
      </c>
      <c r="C45" s="176" t="s">
        <v>376</v>
      </c>
      <c r="D45" s="181" t="s">
        <v>6</v>
      </c>
      <c r="E45" s="181"/>
      <c r="F45" s="210" t="e">
        <f>'630.4P'!N48</f>
        <v>#REF!</v>
      </c>
      <c r="G45" s="360" t="e">
        <f t="shared" si="4"/>
        <v>#REF!</v>
      </c>
      <c r="H45" s="172"/>
    </row>
    <row r="46" spans="1:8" ht="28.8">
      <c r="A46" s="254">
        <v>31</v>
      </c>
      <c r="B46" s="354" t="s">
        <v>380</v>
      </c>
      <c r="C46" s="176" t="s">
        <v>377</v>
      </c>
      <c r="D46" s="181" t="s">
        <v>6</v>
      </c>
      <c r="E46" s="181"/>
      <c r="F46" s="210" t="e">
        <f>#REF!</f>
        <v>#REF!</v>
      </c>
      <c r="G46" s="360" t="e">
        <f t="shared" si="4"/>
        <v>#REF!</v>
      </c>
      <c r="H46" s="172"/>
    </row>
    <row r="47" spans="1:8">
      <c r="A47" s="254"/>
      <c r="B47" s="180"/>
      <c r="C47" s="176"/>
      <c r="D47" s="181"/>
      <c r="E47" s="181"/>
      <c r="F47" s="210"/>
      <c r="G47" s="362" t="e">
        <f>SUM(G38:G46)</f>
        <v>#REF!</v>
      </c>
      <c r="H47" s="172"/>
    </row>
    <row r="48" spans="1:8">
      <c r="A48" s="224"/>
      <c r="B48" s="175"/>
      <c r="C48" s="213" t="s">
        <v>8</v>
      </c>
      <c r="D48" s="212" t="s">
        <v>176</v>
      </c>
      <c r="E48" s="212"/>
      <c r="F48" s="215"/>
      <c r="G48" s="359"/>
      <c r="H48" s="172"/>
    </row>
    <row r="49" spans="1:8" ht="14.4">
      <c r="A49" s="223">
        <v>32</v>
      </c>
      <c r="B49" s="292" t="s">
        <v>56</v>
      </c>
      <c r="C49" s="176" t="s">
        <v>169</v>
      </c>
      <c r="D49" s="174" t="s">
        <v>14</v>
      </c>
      <c r="E49" s="174"/>
      <c r="F49" s="209" t="e">
        <f>+'420.1'!N48</f>
        <v>#REF!</v>
      </c>
      <c r="G49" s="360" t="e">
        <f t="shared" ref="G49:G51" si="5">F49*E49</f>
        <v>#REF!</v>
      </c>
      <c r="H49" s="172"/>
    </row>
    <row r="50" spans="1:8" ht="15" customHeight="1">
      <c r="A50" s="223">
        <v>33</v>
      </c>
      <c r="B50" s="292" t="s">
        <v>61</v>
      </c>
      <c r="C50" s="176" t="s">
        <v>170</v>
      </c>
      <c r="D50" s="174" t="s">
        <v>6</v>
      </c>
      <c r="E50" s="174"/>
      <c r="F50" s="209" t="e">
        <f>+'450.2P'!N53</f>
        <v>#REF!</v>
      </c>
      <c r="G50" s="360" t="e">
        <f t="shared" si="5"/>
        <v>#REF!</v>
      </c>
      <c r="H50" s="172"/>
    </row>
    <row r="51" spans="1:8" ht="15" customHeight="1">
      <c r="A51" s="223">
        <v>34</v>
      </c>
      <c r="B51" s="292" t="s">
        <v>241</v>
      </c>
      <c r="C51" s="176" t="s">
        <v>240</v>
      </c>
      <c r="D51" s="174" t="s">
        <v>76</v>
      </c>
      <c r="E51" s="174"/>
      <c r="F51" s="209" t="e">
        <f>'10.1P'!N51</f>
        <v>#REF!</v>
      </c>
      <c r="G51" s="360" t="e">
        <f t="shared" si="5"/>
        <v>#REF!</v>
      </c>
      <c r="H51" s="172"/>
    </row>
    <row r="52" spans="1:8" ht="15" customHeight="1">
      <c r="A52" s="223"/>
      <c r="B52" s="175"/>
      <c r="C52" s="176"/>
      <c r="D52" s="174"/>
      <c r="E52" s="174"/>
      <c r="F52" s="209"/>
      <c r="G52" s="360" t="e">
        <f>SUM(G49:G51)</f>
        <v>#REF!</v>
      </c>
      <c r="H52" s="172"/>
    </row>
    <row r="53" spans="1:8" ht="15" customHeight="1">
      <c r="A53" s="224"/>
      <c r="B53" s="175"/>
      <c r="C53" s="213" t="s">
        <v>136</v>
      </c>
      <c r="D53" s="212" t="s">
        <v>176</v>
      </c>
      <c r="E53" s="212"/>
      <c r="F53" s="217"/>
      <c r="G53" s="361"/>
      <c r="H53" s="172"/>
    </row>
    <row r="54" spans="1:8" ht="14.4">
      <c r="A54" s="223">
        <v>35</v>
      </c>
      <c r="B54" s="292" t="s">
        <v>46</v>
      </c>
      <c r="C54" s="176" t="s">
        <v>171</v>
      </c>
      <c r="D54" s="174" t="s">
        <v>69</v>
      </c>
      <c r="E54" s="174">
        <v>10179.700000000001</v>
      </c>
      <c r="F54" s="209" t="e">
        <f>#REF!</f>
        <v>#REF!</v>
      </c>
      <c r="G54" s="360" t="e">
        <f>F54*E54</f>
        <v>#REF!</v>
      </c>
      <c r="H54" s="172"/>
    </row>
    <row r="55" spans="1:8" ht="14.4">
      <c r="A55" s="223"/>
      <c r="B55" s="355" t="s">
        <v>382</v>
      </c>
      <c r="C55" s="176" t="s">
        <v>381</v>
      </c>
      <c r="D55" s="174" t="s">
        <v>69</v>
      </c>
      <c r="E55" s="174">
        <v>3967.8974999999991</v>
      </c>
      <c r="F55" s="209" t="e">
        <f>#REF!</f>
        <v>#REF!</v>
      </c>
      <c r="G55" s="360" t="e">
        <f>F55*E55</f>
        <v>#REF!</v>
      </c>
      <c r="H55" s="172"/>
    </row>
    <row r="56" spans="1:8">
      <c r="A56" s="223"/>
      <c r="B56" s="175"/>
      <c r="C56" s="176"/>
      <c r="D56" s="174"/>
      <c r="E56" s="174"/>
      <c r="F56" s="209"/>
      <c r="G56" s="360" t="e">
        <f>SUM(G54:G55)</f>
        <v>#REF!</v>
      </c>
      <c r="H56" s="172"/>
    </row>
    <row r="57" spans="1:8">
      <c r="A57" s="224"/>
      <c r="B57" s="175"/>
      <c r="C57" s="213" t="s">
        <v>137</v>
      </c>
      <c r="D57" s="212" t="s">
        <v>176</v>
      </c>
      <c r="E57" s="212"/>
      <c r="F57" s="217"/>
      <c r="G57" s="361"/>
      <c r="H57" s="172"/>
    </row>
    <row r="58" spans="1:8" ht="14.4">
      <c r="A58" s="223">
        <v>36</v>
      </c>
      <c r="B58" s="292" t="s">
        <v>47</v>
      </c>
      <c r="C58" s="176" t="s">
        <v>172</v>
      </c>
      <c r="D58" s="174" t="s">
        <v>14</v>
      </c>
      <c r="E58" s="174">
        <v>4734.8</v>
      </c>
      <c r="F58" s="209" t="e">
        <f>#REF!</f>
        <v>#REF!</v>
      </c>
      <c r="G58" s="360" t="e">
        <f t="shared" ref="G58:G60" si="6">F58*E58</f>
        <v>#REF!</v>
      </c>
      <c r="H58" s="172"/>
    </row>
    <row r="59" spans="1:8" ht="14.4">
      <c r="A59" s="223">
        <v>37</v>
      </c>
      <c r="B59" s="292" t="s">
        <v>138</v>
      </c>
      <c r="C59" s="176" t="s">
        <v>173</v>
      </c>
      <c r="D59" s="174" t="s">
        <v>14</v>
      </c>
      <c r="E59" s="174"/>
      <c r="F59" s="209" t="e">
        <f>'673.1.2'!N44</f>
        <v>#REF!</v>
      </c>
      <c r="G59" s="360" t="e">
        <f t="shared" si="6"/>
        <v>#REF!</v>
      </c>
      <c r="H59" s="172"/>
    </row>
    <row r="60" spans="1:8" ht="14.4">
      <c r="A60" s="223">
        <v>38</v>
      </c>
      <c r="B60" s="292" t="s">
        <v>139</v>
      </c>
      <c r="C60" s="176" t="s">
        <v>174</v>
      </c>
      <c r="D60" s="174" t="s">
        <v>76</v>
      </c>
      <c r="E60" s="174">
        <v>623</v>
      </c>
      <c r="F60" s="209" t="e">
        <f>#REF!</f>
        <v>#REF!</v>
      </c>
      <c r="G60" s="360" t="e">
        <f t="shared" si="6"/>
        <v>#REF!</v>
      </c>
      <c r="H60" s="172"/>
    </row>
    <row r="61" spans="1:8" ht="14.4">
      <c r="A61" s="223"/>
      <c r="B61" s="292"/>
      <c r="C61" s="176"/>
      <c r="D61" s="174"/>
      <c r="E61" s="174"/>
      <c r="F61" s="209"/>
      <c r="G61" s="360" t="e">
        <f>SUM(G58:G60)</f>
        <v>#REF!</v>
      </c>
      <c r="H61" s="172"/>
    </row>
    <row r="62" spans="1:8">
      <c r="A62" s="224"/>
      <c r="B62" s="175"/>
      <c r="C62" s="213" t="s">
        <v>140</v>
      </c>
      <c r="D62" s="212"/>
      <c r="E62" s="212"/>
      <c r="F62" s="217"/>
      <c r="G62" s="361"/>
      <c r="H62" s="172"/>
    </row>
    <row r="63" spans="1:8" ht="14.4">
      <c r="A63" s="223">
        <v>59</v>
      </c>
      <c r="B63" s="292" t="s">
        <v>190</v>
      </c>
      <c r="C63" s="199" t="s">
        <v>149</v>
      </c>
      <c r="D63" s="174" t="s">
        <v>76</v>
      </c>
      <c r="E63" s="174">
        <v>1246.24</v>
      </c>
      <c r="F63" s="209" t="e">
        <f>#REF!</f>
        <v>#REF!</v>
      </c>
      <c r="G63" s="360" t="e">
        <f t="shared" ref="G63:G85" si="7">F63*E63</f>
        <v>#REF!</v>
      </c>
      <c r="H63" s="172"/>
    </row>
    <row r="64" spans="1:8" ht="14.4">
      <c r="A64" s="223">
        <v>60</v>
      </c>
      <c r="B64" s="292" t="s">
        <v>228</v>
      </c>
      <c r="C64" s="199" t="s">
        <v>284</v>
      </c>
      <c r="D64" s="174" t="s">
        <v>6</v>
      </c>
      <c r="E64" s="174">
        <v>560.55999999999995</v>
      </c>
      <c r="F64" s="209" t="e">
        <f>#REF!</f>
        <v>#REF!</v>
      </c>
      <c r="G64" s="360" t="e">
        <f t="shared" si="7"/>
        <v>#REF!</v>
      </c>
      <c r="H64" s="172"/>
    </row>
    <row r="65" spans="1:8" ht="14.4">
      <c r="A65" s="223">
        <v>61</v>
      </c>
      <c r="B65" s="292" t="s">
        <v>178</v>
      </c>
      <c r="C65" s="199" t="s">
        <v>263</v>
      </c>
      <c r="D65" s="174" t="s">
        <v>76</v>
      </c>
      <c r="E65" s="174">
        <v>207.04</v>
      </c>
      <c r="F65" s="209" t="e">
        <f>#REF!</f>
        <v>#REF!</v>
      </c>
      <c r="G65" s="360" t="e">
        <f t="shared" si="7"/>
        <v>#REF!</v>
      </c>
      <c r="H65" s="1"/>
    </row>
    <row r="66" spans="1:8" ht="14.4">
      <c r="A66" s="223">
        <v>62</v>
      </c>
      <c r="B66" s="292" t="s">
        <v>179</v>
      </c>
      <c r="C66" s="199" t="s">
        <v>264</v>
      </c>
      <c r="D66" s="174" t="s">
        <v>76</v>
      </c>
      <c r="E66" s="174"/>
      <c r="F66" s="209" t="e">
        <f>#REF!</f>
        <v>#REF!</v>
      </c>
      <c r="G66" s="360" t="e">
        <f t="shared" si="7"/>
        <v>#REF!</v>
      </c>
      <c r="H66" s="1"/>
    </row>
    <row r="67" spans="1:8" ht="14.4">
      <c r="A67" s="223">
        <v>63</v>
      </c>
      <c r="B67" s="292" t="s">
        <v>180</v>
      </c>
      <c r="C67" s="199" t="s">
        <v>265</v>
      </c>
      <c r="D67" s="174" t="s">
        <v>76</v>
      </c>
      <c r="E67" s="174">
        <v>1348.16</v>
      </c>
      <c r="F67" s="209" t="e">
        <f>#REF!</f>
        <v>#REF!</v>
      </c>
      <c r="G67" s="360" t="e">
        <f t="shared" si="7"/>
        <v>#REF!</v>
      </c>
      <c r="H67" s="1"/>
    </row>
    <row r="68" spans="1:8" ht="14.4">
      <c r="A68" s="223">
        <v>64</v>
      </c>
      <c r="B68" s="292" t="s">
        <v>181</v>
      </c>
      <c r="C68" s="199" t="s">
        <v>266</v>
      </c>
      <c r="D68" s="174" t="s">
        <v>76</v>
      </c>
      <c r="E68" s="174"/>
      <c r="F68" s="209" t="e">
        <f>#REF!</f>
        <v>#REF!</v>
      </c>
      <c r="G68" s="360" t="e">
        <f t="shared" si="7"/>
        <v>#REF!</v>
      </c>
      <c r="H68" s="1"/>
    </row>
    <row r="69" spans="1:8" ht="14.4">
      <c r="A69" s="223">
        <v>65</v>
      </c>
      <c r="B69" s="292" t="s">
        <v>187</v>
      </c>
      <c r="C69" s="199" t="s">
        <v>267</v>
      </c>
      <c r="D69" s="174" t="s">
        <v>76</v>
      </c>
      <c r="E69" s="174"/>
      <c r="F69" s="209" t="e">
        <f>'19P'!N46</f>
        <v>#REF!</v>
      </c>
      <c r="G69" s="360" t="e">
        <f t="shared" si="7"/>
        <v>#REF!</v>
      </c>
      <c r="H69" s="1"/>
    </row>
    <row r="70" spans="1:8" ht="14.4">
      <c r="A70" s="223">
        <v>66</v>
      </c>
      <c r="B70" s="292" t="s">
        <v>188</v>
      </c>
      <c r="C70" s="199" t="s">
        <v>268</v>
      </c>
      <c r="D70" s="174" t="s">
        <v>76</v>
      </c>
      <c r="E70" s="174"/>
      <c r="F70" s="209" t="e">
        <f>#REF!</f>
        <v>#REF!</v>
      </c>
      <c r="G70" s="360" t="e">
        <f t="shared" si="7"/>
        <v>#REF!</v>
      </c>
      <c r="H70" s="1"/>
    </row>
    <row r="71" spans="1:8" ht="14.4">
      <c r="A71" s="223">
        <v>67</v>
      </c>
      <c r="B71" s="292" t="s">
        <v>276</v>
      </c>
      <c r="C71" s="199" t="s">
        <v>277</v>
      </c>
      <c r="D71" s="174" t="s">
        <v>76</v>
      </c>
      <c r="E71" s="174"/>
      <c r="F71" s="209" t="e">
        <f>#REF!</f>
        <v>#REF!</v>
      </c>
      <c r="G71" s="360" t="e">
        <f t="shared" si="7"/>
        <v>#REF!</v>
      </c>
      <c r="H71" s="1"/>
    </row>
    <row r="72" spans="1:8" ht="14.4">
      <c r="A72" s="223">
        <v>68</v>
      </c>
      <c r="B72" s="292" t="s">
        <v>189</v>
      </c>
      <c r="C72" s="199" t="s">
        <v>269</v>
      </c>
      <c r="D72" s="174" t="s">
        <v>76</v>
      </c>
      <c r="E72" s="174"/>
      <c r="F72" s="209" t="e">
        <f>'21P'!N46</f>
        <v>#REF!</v>
      </c>
      <c r="G72" s="360" t="e">
        <f t="shared" si="7"/>
        <v>#REF!</v>
      </c>
      <c r="H72" s="1"/>
    </row>
    <row r="73" spans="1:8" ht="14.4">
      <c r="A73" s="223">
        <v>69</v>
      </c>
      <c r="B73" s="292" t="s">
        <v>182</v>
      </c>
      <c r="C73" s="199" t="s">
        <v>270</v>
      </c>
      <c r="D73" s="174" t="s">
        <v>76</v>
      </c>
      <c r="E73" s="174"/>
      <c r="F73" s="209" t="e">
        <f>'22P'!N46</f>
        <v>#REF!</v>
      </c>
      <c r="G73" s="360" t="e">
        <f t="shared" si="7"/>
        <v>#REF!</v>
      </c>
      <c r="H73" s="1"/>
    </row>
    <row r="74" spans="1:8" ht="14.4">
      <c r="A74" s="223">
        <v>70</v>
      </c>
      <c r="B74" s="292" t="s">
        <v>183</v>
      </c>
      <c r="C74" s="199" t="s">
        <v>271</v>
      </c>
      <c r="D74" s="174" t="s">
        <v>76</v>
      </c>
      <c r="E74" s="174"/>
      <c r="F74" s="209" t="e">
        <f>'23P'!N46</f>
        <v>#REF!</v>
      </c>
      <c r="G74" s="360" t="e">
        <f t="shared" si="7"/>
        <v>#REF!</v>
      </c>
      <c r="H74" s="1"/>
    </row>
    <row r="75" spans="1:8" ht="14.4">
      <c r="A75" s="223">
        <v>71</v>
      </c>
      <c r="B75" s="292" t="s">
        <v>273</v>
      </c>
      <c r="C75" s="199" t="s">
        <v>272</v>
      </c>
      <c r="D75" s="174" t="s">
        <v>76</v>
      </c>
      <c r="E75" s="174"/>
      <c r="F75" s="209" t="e">
        <f>'23.1P'!N46</f>
        <v>#REF!</v>
      </c>
      <c r="G75" s="360" t="e">
        <f t="shared" si="7"/>
        <v>#REF!</v>
      </c>
      <c r="H75" s="1"/>
    </row>
    <row r="76" spans="1:8" ht="27.6">
      <c r="A76" s="223">
        <v>72</v>
      </c>
      <c r="B76" s="292" t="s">
        <v>184</v>
      </c>
      <c r="C76" s="194" t="s">
        <v>141</v>
      </c>
      <c r="D76" s="174" t="s">
        <v>78</v>
      </c>
      <c r="E76" s="174"/>
      <c r="F76" s="209" t="e">
        <f>#REF!</f>
        <v>#REF!</v>
      </c>
      <c r="G76" s="360" t="e">
        <f t="shared" si="7"/>
        <v>#REF!</v>
      </c>
      <c r="H76" s="1"/>
    </row>
    <row r="77" spans="1:8" ht="27.6">
      <c r="A77" s="223">
        <v>73</v>
      </c>
      <c r="B77" s="292" t="s">
        <v>185</v>
      </c>
      <c r="C77" s="194" t="s">
        <v>142</v>
      </c>
      <c r="D77" s="174" t="s">
        <v>78</v>
      </c>
      <c r="E77" s="174">
        <v>32</v>
      </c>
      <c r="F77" s="209" t="e">
        <f>#REF!</f>
        <v>#REF!</v>
      </c>
      <c r="G77" s="360" t="e">
        <f t="shared" si="7"/>
        <v>#REF!</v>
      </c>
      <c r="H77" s="172"/>
    </row>
    <row r="78" spans="1:8" ht="27.6">
      <c r="A78" s="223">
        <v>74</v>
      </c>
      <c r="B78" s="292" t="s">
        <v>186</v>
      </c>
      <c r="C78" s="194" t="s">
        <v>143</v>
      </c>
      <c r="D78" s="174" t="s">
        <v>78</v>
      </c>
      <c r="E78" s="174"/>
      <c r="F78" s="209" t="e">
        <f>#REF!</f>
        <v>#REF!</v>
      </c>
      <c r="G78" s="360" t="e">
        <f t="shared" si="7"/>
        <v>#REF!</v>
      </c>
      <c r="H78" s="172"/>
    </row>
    <row r="79" spans="1:8" ht="27.6">
      <c r="A79" s="223">
        <v>75</v>
      </c>
      <c r="B79" s="292" t="s">
        <v>191</v>
      </c>
      <c r="C79" s="194" t="s">
        <v>144</v>
      </c>
      <c r="D79" s="174" t="s">
        <v>78</v>
      </c>
      <c r="E79" s="174"/>
      <c r="F79" s="209" t="e">
        <f>'27P'!N47</f>
        <v>#REF!</v>
      </c>
      <c r="G79" s="360" t="e">
        <f t="shared" si="7"/>
        <v>#REF!</v>
      </c>
      <c r="H79" s="172"/>
    </row>
    <row r="80" spans="1:8" ht="27.6">
      <c r="A80" s="223">
        <v>76</v>
      </c>
      <c r="B80" s="292" t="s">
        <v>192</v>
      </c>
      <c r="C80" s="194" t="s">
        <v>145</v>
      </c>
      <c r="D80" s="174" t="s">
        <v>78</v>
      </c>
      <c r="E80" s="174"/>
      <c r="F80" s="209" t="e">
        <f>#REF!</f>
        <v>#REF!</v>
      </c>
      <c r="G80" s="360" t="e">
        <f t="shared" si="7"/>
        <v>#REF!</v>
      </c>
      <c r="H80" s="172"/>
    </row>
    <row r="81" spans="1:8" ht="27.6">
      <c r="A81" s="223">
        <v>77</v>
      </c>
      <c r="B81" s="292" t="s">
        <v>278</v>
      </c>
      <c r="C81" s="194" t="s">
        <v>279</v>
      </c>
      <c r="D81" s="174" t="s">
        <v>78</v>
      </c>
      <c r="E81" s="174"/>
      <c r="F81" s="209" t="e">
        <f>'28.1P'!N47</f>
        <v>#REF!</v>
      </c>
      <c r="G81" s="360" t="e">
        <f t="shared" si="7"/>
        <v>#REF!</v>
      </c>
      <c r="H81" s="172"/>
    </row>
    <row r="82" spans="1:8" ht="27.6">
      <c r="A82" s="223">
        <v>78</v>
      </c>
      <c r="B82" s="292" t="s">
        <v>193</v>
      </c>
      <c r="C82" s="194" t="s">
        <v>146</v>
      </c>
      <c r="D82" s="174" t="s">
        <v>78</v>
      </c>
      <c r="E82" s="174"/>
      <c r="F82" s="209" t="e">
        <f>'29P'!N47</f>
        <v>#REF!</v>
      </c>
      <c r="G82" s="360" t="e">
        <f t="shared" si="7"/>
        <v>#REF!</v>
      </c>
      <c r="H82" s="172"/>
    </row>
    <row r="83" spans="1:8" ht="27.6">
      <c r="A83" s="223">
        <v>79</v>
      </c>
      <c r="B83" s="292" t="s">
        <v>194</v>
      </c>
      <c r="C83" s="194" t="s">
        <v>147</v>
      </c>
      <c r="D83" s="174" t="s">
        <v>78</v>
      </c>
      <c r="E83" s="174"/>
      <c r="F83" s="209" t="e">
        <f>'30P'!N47</f>
        <v>#REF!</v>
      </c>
      <c r="G83" s="360" t="e">
        <f t="shared" si="7"/>
        <v>#REF!</v>
      </c>
      <c r="H83" s="172"/>
    </row>
    <row r="84" spans="1:8" ht="27.6">
      <c r="A84" s="223">
        <v>80</v>
      </c>
      <c r="B84" s="292" t="s">
        <v>195</v>
      </c>
      <c r="C84" s="194" t="s">
        <v>148</v>
      </c>
      <c r="D84" s="174" t="s">
        <v>78</v>
      </c>
      <c r="E84" s="174"/>
      <c r="F84" s="209" t="e">
        <f>'31P'!N47</f>
        <v>#REF!</v>
      </c>
      <c r="G84" s="360" t="e">
        <f t="shared" si="7"/>
        <v>#REF!</v>
      </c>
      <c r="H84" s="172"/>
    </row>
    <row r="85" spans="1:8" ht="27.6">
      <c r="A85" s="223">
        <v>81</v>
      </c>
      <c r="B85" s="292" t="s">
        <v>274</v>
      </c>
      <c r="C85" s="194" t="s">
        <v>275</v>
      </c>
      <c r="D85" s="174" t="s">
        <v>78</v>
      </c>
      <c r="E85" s="174"/>
      <c r="F85" s="209" t="e">
        <f>'31.1P'!N47</f>
        <v>#REF!</v>
      </c>
      <c r="G85" s="360" t="e">
        <f t="shared" si="7"/>
        <v>#REF!</v>
      </c>
      <c r="H85" s="172"/>
    </row>
    <row r="86" spans="1:8">
      <c r="A86" s="223"/>
      <c r="B86" s="175"/>
      <c r="C86" s="194"/>
      <c r="D86" s="174"/>
      <c r="E86" s="174"/>
      <c r="F86" s="209"/>
      <c r="G86" s="360" t="e">
        <f>SUM(G63:G85)</f>
        <v>#REF!</v>
      </c>
      <c r="H86" s="172"/>
    </row>
    <row r="87" spans="1:8">
      <c r="A87" s="224"/>
      <c r="B87" s="175"/>
      <c r="C87" s="221" t="s">
        <v>196</v>
      </c>
      <c r="D87" s="212"/>
      <c r="E87" s="212"/>
      <c r="F87" s="217"/>
      <c r="G87" s="361"/>
      <c r="H87" s="172"/>
    </row>
    <row r="88" spans="1:8" ht="27.6">
      <c r="A88" s="223">
        <v>82</v>
      </c>
      <c r="B88" s="292" t="s">
        <v>229</v>
      </c>
      <c r="C88" s="194" t="s">
        <v>199</v>
      </c>
      <c r="D88" s="174" t="s">
        <v>6</v>
      </c>
      <c r="E88" s="174">
        <v>75.64</v>
      </c>
      <c r="F88" s="209" t="e">
        <f>#REF!</f>
        <v>#REF!</v>
      </c>
      <c r="G88" s="360" t="e">
        <f t="shared" ref="G88:G99" si="8">F88*E88</f>
        <v>#REF!</v>
      </c>
      <c r="H88" s="172"/>
    </row>
    <row r="89" spans="1:8" ht="14.4">
      <c r="A89" s="223">
        <v>83</v>
      </c>
      <c r="B89" s="292" t="s">
        <v>219</v>
      </c>
      <c r="C89" s="194" t="s">
        <v>200</v>
      </c>
      <c r="D89" s="197" t="s">
        <v>78</v>
      </c>
      <c r="E89" s="197">
        <v>32</v>
      </c>
      <c r="F89" s="209" t="e">
        <f>#REF!</f>
        <v>#REF!</v>
      </c>
      <c r="G89" s="360" t="e">
        <f t="shared" si="8"/>
        <v>#REF!</v>
      </c>
      <c r="H89" s="172"/>
    </row>
    <row r="90" spans="1:8" ht="14.4">
      <c r="A90" s="223">
        <v>84</v>
      </c>
      <c r="B90" s="292" t="s">
        <v>220</v>
      </c>
      <c r="C90" s="194" t="s">
        <v>201</v>
      </c>
      <c r="D90" s="197" t="s">
        <v>78</v>
      </c>
      <c r="E90" s="197">
        <v>32</v>
      </c>
      <c r="F90" s="209" t="e">
        <f>#REF!</f>
        <v>#REF!</v>
      </c>
      <c r="G90" s="360" t="e">
        <f t="shared" si="8"/>
        <v>#REF!</v>
      </c>
      <c r="H90" s="172"/>
    </row>
    <row r="91" spans="1:8" ht="14.4">
      <c r="A91" s="223">
        <v>85</v>
      </c>
      <c r="B91" s="292" t="s">
        <v>221</v>
      </c>
      <c r="C91" s="194" t="s">
        <v>202</v>
      </c>
      <c r="D91" s="197" t="s">
        <v>76</v>
      </c>
      <c r="E91" s="197">
        <v>144</v>
      </c>
      <c r="F91" s="209" t="e">
        <f>#REF!</f>
        <v>#REF!</v>
      </c>
      <c r="G91" s="360" t="e">
        <f t="shared" si="8"/>
        <v>#REF!</v>
      </c>
      <c r="H91" s="172"/>
    </row>
    <row r="92" spans="1:8" ht="14.4">
      <c r="A92" s="223">
        <v>86</v>
      </c>
      <c r="B92" s="292" t="s">
        <v>222</v>
      </c>
      <c r="C92" s="194" t="s">
        <v>203</v>
      </c>
      <c r="D92" s="197" t="s">
        <v>78</v>
      </c>
      <c r="E92" s="197">
        <v>32</v>
      </c>
      <c r="F92" s="209" t="e">
        <f>#REF!</f>
        <v>#REF!</v>
      </c>
      <c r="G92" s="360" t="e">
        <f t="shared" si="8"/>
        <v>#REF!</v>
      </c>
      <c r="H92" s="172"/>
    </row>
    <row r="93" spans="1:8" ht="14.4">
      <c r="A93" s="223">
        <v>87</v>
      </c>
      <c r="B93" s="292" t="s">
        <v>223</v>
      </c>
      <c r="C93" s="194" t="s">
        <v>204</v>
      </c>
      <c r="D93" s="197" t="s">
        <v>78</v>
      </c>
      <c r="E93" s="197">
        <v>32</v>
      </c>
      <c r="F93" s="209" t="e">
        <f>#REF!</f>
        <v>#REF!</v>
      </c>
      <c r="G93" s="360" t="e">
        <f t="shared" si="8"/>
        <v>#REF!</v>
      </c>
      <c r="H93" s="172"/>
    </row>
    <row r="94" spans="1:8" ht="27.6">
      <c r="A94" s="223">
        <v>88</v>
      </c>
      <c r="B94" s="292" t="s">
        <v>224</v>
      </c>
      <c r="C94" s="195" t="s">
        <v>205</v>
      </c>
      <c r="D94" s="174" t="s">
        <v>76</v>
      </c>
      <c r="E94" s="174">
        <v>623</v>
      </c>
      <c r="F94" s="209" t="e">
        <f>#REF!</f>
        <v>#REF!</v>
      </c>
      <c r="G94" s="360" t="e">
        <f t="shared" si="8"/>
        <v>#REF!</v>
      </c>
      <c r="H94" s="172"/>
    </row>
    <row r="95" spans="1:8" ht="14.4">
      <c r="A95" s="223">
        <v>89</v>
      </c>
      <c r="B95" s="292" t="s">
        <v>313</v>
      </c>
      <c r="C95" s="195" t="s">
        <v>317</v>
      </c>
      <c r="D95" s="174" t="s">
        <v>78</v>
      </c>
      <c r="E95" s="174"/>
      <c r="F95" s="209" t="e">
        <f>#REF!</f>
        <v>#REF!</v>
      </c>
      <c r="G95" s="360" t="e">
        <f t="shared" si="8"/>
        <v>#REF!</v>
      </c>
      <c r="H95" s="172"/>
    </row>
    <row r="96" spans="1:8" ht="14.4">
      <c r="A96" s="223">
        <v>90</v>
      </c>
      <c r="B96" s="292" t="s">
        <v>321</v>
      </c>
      <c r="C96" s="195" t="s">
        <v>318</v>
      </c>
      <c r="D96" s="174" t="s">
        <v>78</v>
      </c>
      <c r="E96" s="174"/>
      <c r="F96" s="209" t="e">
        <f>'60.1P'!N43</f>
        <v>#REF!</v>
      </c>
      <c r="G96" s="360" t="e">
        <f t="shared" si="8"/>
        <v>#REF!</v>
      </c>
      <c r="H96" s="172"/>
    </row>
    <row r="97" spans="1:8" ht="14.4">
      <c r="A97" s="223">
        <v>91</v>
      </c>
      <c r="B97" s="292" t="s">
        <v>314</v>
      </c>
      <c r="C97" s="195" t="s">
        <v>323</v>
      </c>
      <c r="D97" s="174" t="s">
        <v>78</v>
      </c>
      <c r="E97" s="174"/>
      <c r="F97" s="209" t="e">
        <f>#REF!</f>
        <v>#REF!</v>
      </c>
      <c r="G97" s="360" t="e">
        <f t="shared" si="8"/>
        <v>#REF!</v>
      </c>
      <c r="H97" s="172"/>
    </row>
    <row r="98" spans="1:8" ht="14.4">
      <c r="A98" s="223">
        <v>92</v>
      </c>
      <c r="B98" s="292" t="s">
        <v>315</v>
      </c>
      <c r="C98" s="195" t="s">
        <v>319</v>
      </c>
      <c r="D98" s="174" t="s">
        <v>78</v>
      </c>
      <c r="E98" s="174"/>
      <c r="F98" s="209" t="e">
        <f>#REF!</f>
        <v>#REF!</v>
      </c>
      <c r="G98" s="360" t="e">
        <f t="shared" si="8"/>
        <v>#REF!</v>
      </c>
      <c r="H98" s="172"/>
    </row>
    <row r="99" spans="1:8" ht="14.4">
      <c r="A99" s="223">
        <v>93</v>
      </c>
      <c r="B99" s="292" t="s">
        <v>316</v>
      </c>
      <c r="C99" s="195" t="s">
        <v>320</v>
      </c>
      <c r="D99" s="174" t="s">
        <v>78</v>
      </c>
      <c r="E99" s="174"/>
      <c r="F99" s="209" t="e">
        <f>'63P'!N43</f>
        <v>#REF!</v>
      </c>
      <c r="G99" s="360" t="e">
        <f t="shared" si="8"/>
        <v>#REF!</v>
      </c>
      <c r="H99" s="172"/>
    </row>
    <row r="100" spans="1:8">
      <c r="A100" s="223"/>
      <c r="B100" s="175"/>
      <c r="C100" s="195"/>
      <c r="D100" s="174"/>
      <c r="E100" s="174"/>
      <c r="F100" s="209"/>
      <c r="G100" s="360" t="e">
        <f>SUM(G88:G99)</f>
        <v>#REF!</v>
      </c>
      <c r="H100" s="172"/>
    </row>
    <row r="101" spans="1:8">
      <c r="A101" s="224"/>
      <c r="B101" s="175"/>
      <c r="C101" s="221" t="s">
        <v>197</v>
      </c>
      <c r="D101" s="212"/>
      <c r="E101" s="212"/>
      <c r="F101" s="217"/>
      <c r="G101" s="361"/>
      <c r="H101" s="172"/>
    </row>
    <row r="102" spans="1:8">
      <c r="A102" s="224"/>
      <c r="B102" s="175"/>
      <c r="C102" s="222" t="s">
        <v>198</v>
      </c>
      <c r="D102" s="212"/>
      <c r="E102" s="212"/>
      <c r="F102" s="217"/>
      <c r="G102" s="361"/>
      <c r="H102" s="172"/>
    </row>
    <row r="103" spans="1:8" ht="14.4">
      <c r="A103" s="223">
        <v>94</v>
      </c>
      <c r="B103" s="292" t="s">
        <v>227</v>
      </c>
      <c r="C103" s="194" t="s">
        <v>206</v>
      </c>
      <c r="D103" s="197" t="s">
        <v>78</v>
      </c>
      <c r="E103" s="197">
        <v>19</v>
      </c>
      <c r="F103" s="209" t="e">
        <f>#REF!</f>
        <v>#REF!</v>
      </c>
      <c r="G103" s="360" t="e">
        <f t="shared" ref="G103:G110" si="9">F103*E103</f>
        <v>#REF!</v>
      </c>
      <c r="H103" s="172"/>
    </row>
    <row r="104" spans="1:8" ht="14.4">
      <c r="A104" s="223">
        <v>95</v>
      </c>
      <c r="B104" s="292" t="s">
        <v>225</v>
      </c>
      <c r="C104" s="194" t="s">
        <v>207</v>
      </c>
      <c r="D104" s="197" t="s">
        <v>76</v>
      </c>
      <c r="E104" s="197">
        <v>11.71</v>
      </c>
      <c r="F104" s="209" t="e">
        <f>#REF!</f>
        <v>#REF!</v>
      </c>
      <c r="G104" s="360" t="e">
        <f t="shared" si="9"/>
        <v>#REF!</v>
      </c>
      <c r="H104" s="172"/>
    </row>
    <row r="105" spans="1:8" ht="14.4">
      <c r="A105" s="223">
        <v>96</v>
      </c>
      <c r="B105" s="292" t="s">
        <v>226</v>
      </c>
      <c r="C105" s="194" t="s">
        <v>208</v>
      </c>
      <c r="D105" s="197" t="s">
        <v>76</v>
      </c>
      <c r="E105" s="197">
        <v>11.71</v>
      </c>
      <c r="F105" s="209" t="e">
        <f>#REF!</f>
        <v>#REF!</v>
      </c>
      <c r="G105" s="360" t="e">
        <f t="shared" si="9"/>
        <v>#REF!</v>
      </c>
      <c r="H105" s="172"/>
    </row>
    <row r="106" spans="1:8" ht="14.4">
      <c r="A106" s="223">
        <v>97</v>
      </c>
      <c r="B106" s="292" t="s">
        <v>230</v>
      </c>
      <c r="C106" s="194" t="s">
        <v>209</v>
      </c>
      <c r="D106" s="197" t="s">
        <v>78</v>
      </c>
      <c r="E106" s="197">
        <v>19</v>
      </c>
      <c r="F106" s="209" t="e">
        <f>#REF!</f>
        <v>#REF!</v>
      </c>
      <c r="G106" s="360" t="e">
        <f t="shared" si="9"/>
        <v>#REF!</v>
      </c>
      <c r="H106" s="172"/>
    </row>
    <row r="107" spans="1:8" ht="14.4">
      <c r="A107" s="223">
        <v>98</v>
      </c>
      <c r="B107" s="292" t="s">
        <v>231</v>
      </c>
      <c r="C107" s="194" t="s">
        <v>210</v>
      </c>
      <c r="D107" s="197" t="s">
        <v>78</v>
      </c>
      <c r="E107" s="197">
        <v>59</v>
      </c>
      <c r="F107" s="209" t="e">
        <f>#REF!</f>
        <v>#REF!</v>
      </c>
      <c r="G107" s="360" t="e">
        <f t="shared" si="9"/>
        <v>#REF!</v>
      </c>
      <c r="H107" s="172"/>
    </row>
    <row r="108" spans="1:8" ht="14.4">
      <c r="A108" s="223">
        <v>99</v>
      </c>
      <c r="B108" s="292" t="s">
        <v>232</v>
      </c>
      <c r="C108" s="194" t="s">
        <v>235</v>
      </c>
      <c r="D108" s="197" t="s">
        <v>78</v>
      </c>
      <c r="E108" s="197">
        <v>19</v>
      </c>
      <c r="F108" s="209" t="e">
        <f>#REF!</f>
        <v>#REF!</v>
      </c>
      <c r="G108" s="360" t="e">
        <f t="shared" si="9"/>
        <v>#REF!</v>
      </c>
      <c r="H108" s="172"/>
    </row>
    <row r="109" spans="1:8" ht="27.6">
      <c r="A109" s="223">
        <v>100</v>
      </c>
      <c r="B109" s="292" t="s">
        <v>233</v>
      </c>
      <c r="C109" s="194" t="s">
        <v>211</v>
      </c>
      <c r="D109" s="197" t="s">
        <v>78</v>
      </c>
      <c r="E109" s="197">
        <v>32</v>
      </c>
      <c r="F109" s="209" t="e">
        <f>#REF!</f>
        <v>#REF!</v>
      </c>
      <c r="G109" s="360" t="e">
        <f t="shared" si="9"/>
        <v>#REF!</v>
      </c>
      <c r="H109" s="172"/>
    </row>
    <row r="110" spans="1:8" ht="27.6">
      <c r="A110" s="223">
        <v>101</v>
      </c>
      <c r="B110" s="292" t="s">
        <v>234</v>
      </c>
      <c r="C110" s="195" t="s">
        <v>212</v>
      </c>
      <c r="D110" s="197" t="s">
        <v>78</v>
      </c>
      <c r="E110" s="197">
        <v>20</v>
      </c>
      <c r="F110" s="209" t="e">
        <f>#REF!</f>
        <v>#REF!</v>
      </c>
      <c r="G110" s="360" t="e">
        <f t="shared" si="9"/>
        <v>#REF!</v>
      </c>
      <c r="H110" s="172"/>
    </row>
    <row r="111" spans="1:8">
      <c r="A111" s="223"/>
      <c r="B111" s="175"/>
      <c r="C111" s="195"/>
      <c r="D111" s="197"/>
      <c r="E111" s="197"/>
      <c r="F111" s="209"/>
      <c r="G111" s="360" t="e">
        <f>SUM(G103:G110)</f>
        <v>#REF!</v>
      </c>
      <c r="H111" s="172"/>
    </row>
    <row r="112" spans="1:8">
      <c r="A112" s="223"/>
      <c r="B112" s="175"/>
      <c r="C112" s="222" t="s">
        <v>213</v>
      </c>
      <c r="D112" s="212"/>
      <c r="E112" s="212"/>
      <c r="F112" s="217"/>
      <c r="G112" s="361"/>
      <c r="H112" s="172"/>
    </row>
    <row r="113" spans="1:8" ht="14.4">
      <c r="A113" s="223">
        <v>102</v>
      </c>
      <c r="B113" s="292" t="s">
        <v>48</v>
      </c>
      <c r="C113" s="176" t="s">
        <v>175</v>
      </c>
      <c r="D113" s="174" t="s">
        <v>76</v>
      </c>
      <c r="E113" s="174">
        <v>1869</v>
      </c>
      <c r="F113" s="209" t="e">
        <f>#REF!</f>
        <v>#REF!</v>
      </c>
      <c r="G113" s="360" t="e">
        <f t="shared" ref="G113:G120" si="10">F113*E113</f>
        <v>#REF!</v>
      </c>
      <c r="H113" s="172"/>
    </row>
    <row r="114" spans="1:8" ht="15.6">
      <c r="A114" s="223"/>
      <c r="B114" s="355" t="s">
        <v>383</v>
      </c>
      <c r="C114" s="356" t="s">
        <v>324</v>
      </c>
      <c r="D114" s="357" t="s">
        <v>322</v>
      </c>
      <c r="E114" s="357"/>
      <c r="F114" s="209" t="e">
        <f>'701.1'!N42</f>
        <v>#REF!</v>
      </c>
      <c r="G114" s="360" t="e">
        <f t="shared" si="10"/>
        <v>#REF!</v>
      </c>
      <c r="H114" s="172"/>
    </row>
    <row r="115" spans="1:8" ht="14.4">
      <c r="A115" s="223">
        <v>103</v>
      </c>
      <c r="B115" s="292" t="s">
        <v>49</v>
      </c>
      <c r="C115" s="176" t="s">
        <v>254</v>
      </c>
      <c r="D115" s="174" t="s">
        <v>78</v>
      </c>
      <c r="E115" s="174">
        <v>2</v>
      </c>
      <c r="F115" s="209" t="e">
        <f>#REF!</f>
        <v>#REF!</v>
      </c>
      <c r="G115" s="360" t="e">
        <f t="shared" si="10"/>
        <v>#REF!</v>
      </c>
      <c r="H115" s="172"/>
    </row>
    <row r="116" spans="1:8" ht="14.4">
      <c r="A116" s="223">
        <v>104</v>
      </c>
      <c r="B116" s="292" t="s">
        <v>236</v>
      </c>
      <c r="C116" s="198" t="s">
        <v>215</v>
      </c>
      <c r="D116" s="174" t="s">
        <v>14</v>
      </c>
      <c r="E116" s="174">
        <v>3134.06</v>
      </c>
      <c r="F116" s="209" t="e">
        <f>#REF!</f>
        <v>#REF!</v>
      </c>
      <c r="G116" s="360" t="e">
        <f t="shared" si="10"/>
        <v>#REF!</v>
      </c>
      <c r="H116" s="172"/>
    </row>
    <row r="117" spans="1:8" ht="27.6">
      <c r="A117" s="223">
        <v>105</v>
      </c>
      <c r="B117" s="292" t="s">
        <v>281</v>
      </c>
      <c r="C117" s="198" t="s">
        <v>285</v>
      </c>
      <c r="D117" s="174" t="s">
        <v>14</v>
      </c>
      <c r="E117" s="174"/>
      <c r="F117" s="209" t="e">
        <f>#REF!</f>
        <v>#REF!</v>
      </c>
      <c r="G117" s="360" t="e">
        <f t="shared" si="10"/>
        <v>#REF!</v>
      </c>
      <c r="H117" s="172"/>
    </row>
    <row r="118" spans="1:8" ht="14.4">
      <c r="A118" s="223">
        <v>106</v>
      </c>
      <c r="B118" s="292" t="s">
        <v>237</v>
      </c>
      <c r="C118" s="198" t="s">
        <v>216</v>
      </c>
      <c r="D118" s="174" t="s">
        <v>214</v>
      </c>
      <c r="E118" s="174">
        <v>10</v>
      </c>
      <c r="F118" s="209" t="e">
        <f>#REF!</f>
        <v>#REF!</v>
      </c>
      <c r="G118" s="360" t="e">
        <f t="shared" si="10"/>
        <v>#REF!</v>
      </c>
      <c r="H118" s="172"/>
    </row>
    <row r="119" spans="1:8" ht="14.4">
      <c r="A119" s="223">
        <v>107</v>
      </c>
      <c r="B119" s="292" t="s">
        <v>238</v>
      </c>
      <c r="C119" s="194" t="s">
        <v>217</v>
      </c>
      <c r="D119" s="174" t="s">
        <v>214</v>
      </c>
      <c r="E119" s="174"/>
      <c r="F119" s="209" t="e">
        <f>#REF!</f>
        <v>#REF!</v>
      </c>
      <c r="G119" s="360" t="e">
        <f t="shared" si="10"/>
        <v>#REF!</v>
      </c>
      <c r="H119" s="172"/>
    </row>
    <row r="120" spans="1:8" ht="14.4">
      <c r="A120" s="223">
        <v>108</v>
      </c>
      <c r="B120" s="292" t="s">
        <v>239</v>
      </c>
      <c r="C120" s="194" t="s">
        <v>218</v>
      </c>
      <c r="D120" s="174" t="s">
        <v>214</v>
      </c>
      <c r="E120" s="174"/>
      <c r="F120" s="209" t="e">
        <f>'51P'!N43</f>
        <v>#REF!</v>
      </c>
      <c r="G120" s="360" t="e">
        <f t="shared" si="10"/>
        <v>#REF!</v>
      </c>
      <c r="H120" s="172"/>
    </row>
    <row r="121" spans="1:8">
      <c r="A121" s="173"/>
      <c r="B121" s="175"/>
      <c r="C121" s="194"/>
      <c r="D121" s="174"/>
      <c r="E121" s="174"/>
      <c r="F121" s="209"/>
      <c r="G121" s="360" t="e">
        <f>SUM(G113:G120)</f>
        <v>#REF!</v>
      </c>
      <c r="H121" s="172"/>
    </row>
    <row r="122" spans="1:8" ht="41.4">
      <c r="A122" s="224">
        <v>109</v>
      </c>
      <c r="B122" s="294" t="s">
        <v>58</v>
      </c>
      <c r="C122" s="258" t="s">
        <v>255</v>
      </c>
      <c r="D122" s="212" t="s">
        <v>60</v>
      </c>
      <c r="E122" s="212">
        <v>436768.21</v>
      </c>
      <c r="F122" s="217" t="e">
        <f>#REF!</f>
        <v>#REF!</v>
      </c>
      <c r="G122" s="361" t="e">
        <f t="shared" ref="G122:G123" si="11">F122*E122</f>
        <v>#REF!</v>
      </c>
      <c r="H122" s="172"/>
    </row>
    <row r="123" spans="1:8" ht="27.6">
      <c r="A123" s="364">
        <v>110</v>
      </c>
      <c r="B123" s="295" t="s">
        <v>59</v>
      </c>
      <c r="C123" s="259" t="s">
        <v>256</v>
      </c>
      <c r="D123" s="212" t="s">
        <v>60</v>
      </c>
      <c r="E123" s="212">
        <v>20886.560000000001</v>
      </c>
      <c r="F123" s="215" t="e">
        <f>#REF!</f>
        <v>#REF!</v>
      </c>
      <c r="G123" s="359" t="e">
        <f t="shared" si="11"/>
        <v>#REF!</v>
      </c>
      <c r="H123" s="190"/>
    </row>
    <row r="124" spans="1:8" ht="16.5" customHeight="1">
      <c r="A124" s="406" t="s">
        <v>9</v>
      </c>
      <c r="B124" s="407"/>
      <c r="C124" s="407"/>
      <c r="D124" s="407"/>
      <c r="E124" s="407"/>
      <c r="F124" s="408"/>
      <c r="G124" s="287" t="e">
        <f>G123+G122+G121+G111+G100+G86+G61+G56+G52+G47+G36+G28+G22+G15</f>
        <v>#REF!</v>
      </c>
      <c r="H124" s="15"/>
    </row>
    <row r="125" spans="1:8" ht="16.5" customHeight="1">
      <c r="A125" s="372" t="s">
        <v>10</v>
      </c>
      <c r="B125" s="373"/>
      <c r="C125" s="374"/>
      <c r="D125" s="174"/>
      <c r="E125" s="179"/>
      <c r="F125" s="253">
        <v>0.24</v>
      </c>
      <c r="G125" s="177" t="e">
        <f>ROUND(F125*G124,0)</f>
        <v>#REF!</v>
      </c>
      <c r="H125" s="15"/>
    </row>
    <row r="126" spans="1:8" ht="16.5" customHeight="1">
      <c r="A126" s="372" t="s">
        <v>11</v>
      </c>
      <c r="B126" s="373"/>
      <c r="C126" s="374"/>
      <c r="D126" s="174"/>
      <c r="E126" s="179"/>
      <c r="F126" s="253">
        <v>0.01</v>
      </c>
      <c r="G126" s="177" t="e">
        <f>ROUND(F126*G124,0)</f>
        <v>#REF!</v>
      </c>
      <c r="H126" s="15"/>
    </row>
    <row r="127" spans="1:8" ht="16.5" customHeight="1">
      <c r="A127" s="372" t="s">
        <v>12</v>
      </c>
      <c r="B127" s="373"/>
      <c r="C127" s="374"/>
      <c r="D127" s="174"/>
      <c r="E127" s="179"/>
      <c r="F127" s="253">
        <v>0.05</v>
      </c>
      <c r="G127" s="177" t="e">
        <f>ROUND(F127*G124,0)</f>
        <v>#REF!</v>
      </c>
      <c r="H127" s="15"/>
    </row>
    <row r="128" spans="1:8" ht="16.5" customHeight="1" thickBot="1">
      <c r="A128" s="387" t="s">
        <v>13</v>
      </c>
      <c r="B128" s="388"/>
      <c r="C128" s="389"/>
      <c r="D128" s="365"/>
      <c r="E128" s="366"/>
      <c r="F128" s="270"/>
      <c r="G128" s="184" t="e">
        <f>+G124+G125+G126+G127</f>
        <v>#REF!</v>
      </c>
    </row>
  </sheetData>
  <mergeCells count="6">
    <mergeCell ref="A128:C128"/>
    <mergeCell ref="A1:G4"/>
    <mergeCell ref="A124:F124"/>
    <mergeCell ref="A125:C125"/>
    <mergeCell ref="A126:C126"/>
    <mergeCell ref="A127:C127"/>
  </mergeCells>
  <conditionalFormatting sqref="A17:A22 B54:B112 B116:B120 A121:B122 A49:B50">
    <cfRule type="cellIs" dxfId="29" priority="36" operator="equal">
      <formula>#REF!</formula>
    </cfRule>
  </conditionalFormatting>
  <conditionalFormatting sqref="A17:A22 B54:B112 B116:B120 A121:B123">
    <cfRule type="cellIs" dxfId="28" priority="35" operator="equal">
      <formula>0</formula>
    </cfRule>
  </conditionalFormatting>
  <conditionalFormatting sqref="A124">
    <cfRule type="cellIs" dxfId="27" priority="3" operator="equal">
      <formula>0</formula>
    </cfRule>
    <cfRule type="cellIs" dxfId="26" priority="4" operator="equal">
      <formula>#REF!</formula>
    </cfRule>
  </conditionalFormatting>
  <conditionalFormatting sqref="A51:B53">
    <cfRule type="cellIs" dxfId="25" priority="13" operator="equal">
      <formula>0</formula>
    </cfRule>
    <cfRule type="cellIs" dxfId="24" priority="14" operator="equal">
      <formula>#REF!</formula>
    </cfRule>
  </conditionalFormatting>
  <conditionalFormatting sqref="A125:B128 D125:D128">
    <cfRule type="cellIs" dxfId="23" priority="1" operator="equal">
      <formula>0</formula>
    </cfRule>
    <cfRule type="cellIs" dxfId="22" priority="2" operator="equal">
      <formula>#REF!</formula>
    </cfRule>
  </conditionalFormatting>
  <conditionalFormatting sqref="A48:C48 A24:B24 A25 A26:B28">
    <cfRule type="cellIs" dxfId="21" priority="32" operator="equal">
      <formula>#REF!</formula>
    </cfRule>
  </conditionalFormatting>
  <conditionalFormatting sqref="A6:E16">
    <cfRule type="cellIs" dxfId="20" priority="25" operator="equal">
      <formula>0</formula>
    </cfRule>
    <cfRule type="cellIs" dxfId="19" priority="26" operator="equal">
      <formula>#REF!</formula>
    </cfRule>
  </conditionalFormatting>
  <conditionalFormatting sqref="A7:E22 A30:A47 C116:E122 D123:E123 A123:B123 D48:E50 C53:E112 A5:E5 A23:C23 D23:E28 C24:C28">
    <cfRule type="cellIs" dxfId="18" priority="38" operator="equal">
      <formula>#REF!</formula>
    </cfRule>
  </conditionalFormatting>
  <conditionalFormatting sqref="A7:E22 A30:A47 C116:E122 D123:E123">
    <cfRule type="cellIs" dxfId="17" priority="37" operator="equal">
      <formula>0</formula>
    </cfRule>
  </conditionalFormatting>
  <conditionalFormatting sqref="A23:E29">
    <cfRule type="cellIs" dxfId="16" priority="5" operator="equal">
      <formula>0</formula>
    </cfRule>
  </conditionalFormatting>
  <conditionalFormatting sqref="A29:E29">
    <cfRule type="cellIs" dxfId="15" priority="22" operator="equal">
      <formula>#REF!</formula>
    </cfRule>
  </conditionalFormatting>
  <conditionalFormatting sqref="A48:E50">
    <cfRule type="cellIs" dxfId="14" priority="29" operator="equal">
      <formula>0</formula>
    </cfRule>
  </conditionalFormatting>
  <conditionalFormatting sqref="A5:G5">
    <cfRule type="cellIs" dxfId="13" priority="7" operator="equal">
      <formula>0</formula>
    </cfRule>
  </conditionalFormatting>
  <conditionalFormatting sqref="B25">
    <cfRule type="cellIs" dxfId="12" priority="6" operator="equal">
      <formula>#REF!</formula>
    </cfRule>
  </conditionalFormatting>
  <conditionalFormatting sqref="B113:E113 B114">
    <cfRule type="cellIs" dxfId="11" priority="20" operator="equal">
      <formula>#REF!</formula>
    </cfRule>
  </conditionalFormatting>
  <conditionalFormatting sqref="B113:E115">
    <cfRule type="cellIs" dxfId="10" priority="12" operator="equal">
      <formula>0</formula>
    </cfRule>
  </conditionalFormatting>
  <conditionalFormatting sqref="B115:E115">
    <cfRule type="cellIs" dxfId="9" priority="18" operator="equal">
      <formula>#REF!</formula>
    </cfRule>
  </conditionalFormatting>
  <conditionalFormatting sqref="C49:C50">
    <cfRule type="cellIs" dxfId="8" priority="30" operator="equal">
      <formula>#REF!</formula>
    </cfRule>
  </conditionalFormatting>
  <conditionalFormatting sqref="C51:E52">
    <cfRule type="cellIs" dxfId="7" priority="16" operator="equal">
      <formula>#REF!</formula>
    </cfRule>
  </conditionalFormatting>
  <conditionalFormatting sqref="C51:E112">
    <cfRule type="cellIs" dxfId="6" priority="15" operator="equal">
      <formula>0</formula>
    </cfRule>
  </conditionalFormatting>
  <conditionalFormatting sqref="C114:E114">
    <cfRule type="cellIs" dxfId="5" priority="9" operator="equal">
      <formula>0</formula>
    </cfRule>
    <cfRule type="cellIs" dxfId="4" priority="10" operator="equal">
      <formula>#REF!</formula>
    </cfRule>
    <cfRule type="cellIs" dxfId="3" priority="11" operator="equal">
      <formula>#REF!</formula>
    </cfRule>
  </conditionalFormatting>
  <conditionalFormatting sqref="G5">
    <cfRule type="cellIs" dxfId="2" priority="8" operator="equal">
      <formula>#REF!</formula>
    </cfRule>
  </conditionalFormatting>
  <conditionalFormatting sqref="H3 A54:A120 F5">
    <cfRule type="cellIs" dxfId="1" priority="34" operator="equal">
      <formula>#REF!</formula>
    </cfRule>
  </conditionalFormatting>
  <conditionalFormatting sqref="H3 A54:A120">
    <cfRule type="cellIs" dxfId="0" priority="33" operator="equal">
      <formula>0</formula>
    </cfRule>
  </conditionalFormatting>
  <hyperlinks>
    <hyperlink ref="B7" location="'1P'!A1" display="1P" xr:uid="{8D04BF57-23FF-498F-8E02-D85B83D4B45C}"/>
    <hyperlink ref="B8" location="'5P'!A1" display="5P" xr:uid="{DC7BAA42-5CE9-4329-A5C2-618673584D62}"/>
    <hyperlink ref="B9" location="'6P'!A1" display="6P" xr:uid="{CDB11EC3-69CE-4730-80FE-1C3175D2E402}"/>
    <hyperlink ref="B10" location="'7P'!A1" display="7P" xr:uid="{DCCEA4EF-70C5-4F14-9FF4-E6423A8167C7}"/>
    <hyperlink ref="B11" location="'8P'!A1" display="8P" xr:uid="{B361BD9B-1D5E-4FEA-B46F-2A63BCA6C074}"/>
    <hyperlink ref="B12" location="'201.3P'!A1" display="201.3P" xr:uid="{7B928FF0-811E-4E10-8D2E-C2959EE0E7D9}"/>
    <hyperlink ref="B13" location="'201.3'!A1" display="201.3" xr:uid="{32E7785F-1BBB-42DE-9CFD-E3EA7DB43476}"/>
    <hyperlink ref="B14" location="'201.9'!A1" display="201.9" xr:uid="{1E472079-EE61-44C4-8011-E1EAD809692A}"/>
    <hyperlink ref="B17" location="'210.2.1P'!A1" display="210.2.1P" xr:uid="{C80B34B4-28DB-44DC-9875-118232AC73A0}"/>
    <hyperlink ref="B18" location="'210.2.2P'!A1" display="210.2.2P" xr:uid="{79410DB0-6191-41A7-BD5A-2889934D6FE7}"/>
    <hyperlink ref="B19" location="'600.2.3P'!A1" display="600.2.3P" xr:uid="{232F26D1-47B9-458B-B64C-EDBF8BDC21B7}"/>
    <hyperlink ref="B20" location="'600.2.4P'!A1" display="600.2.4P" xr:uid="{00DFA088-D63E-49E5-8474-9384C80E5437}"/>
    <hyperlink ref="B21" location="'3P'!A1" display="3P" xr:uid="{88A2589C-C651-4333-B37D-5C7D447AF9B5}"/>
    <hyperlink ref="B24" location="'310.1P'!A1" display="310.1P" xr:uid="{3B2543B9-3D9B-4074-8E45-A4D78F5C713C}"/>
    <hyperlink ref="B26" location="'320.1'!A1" display="320.1" xr:uid="{93AD7911-F014-49EF-8F1D-1E162DADBF45}"/>
    <hyperlink ref="B27" location="'330.1'!A1" display="330.1" xr:uid="{C560C816-C870-45DE-A172-ED80B20A8B23}"/>
    <hyperlink ref="B30" location="'500.1.1P'!A1" display="500.1.1P" xr:uid="{6C3B6C1E-0B46-48DC-9B63-9A61714DE680}"/>
    <hyperlink ref="B32" location="'500.1.2P'!A1" display="500.1.2P" xr:uid="{1934E295-8AFB-4857-BE04-0B19D6C2330F}"/>
    <hyperlink ref="B33" location="'500.1.3P'!A1" display="500.1.3P" xr:uid="{6FDDDBF4-2DC2-4F02-97C4-913261B8BF28}"/>
    <hyperlink ref="B34" location="'9P'!A1" display="9P" xr:uid="{33FB9378-4698-4495-89FE-64D30DFAA92B}"/>
    <hyperlink ref="B35" location="'10P'!A1" display="10P" xr:uid="{D2451AD5-9E17-4C3A-8703-FAFC92B36BCC}"/>
    <hyperlink ref="B38" location="'11P'!A1" display="11P" xr:uid="{7FF7EE23-F8E4-451D-B033-3557C3837DA3}"/>
    <hyperlink ref="B39" location="'12P'!A1" display="12P" xr:uid="{466DF680-6811-4634-8A5C-25EECB2492B8}"/>
    <hyperlink ref="B40" location="'13P'!A1" display="13P" xr:uid="{7DC62F35-F6C2-4F53-BBF6-7ABEAF6796A0}"/>
    <hyperlink ref="B41" location="'630.3'!A1" display="630.3" xr:uid="{C94A0AAD-DD9B-465E-8C8D-6033A3C02459}"/>
    <hyperlink ref="B42" location="'630.4'!A1" display="630.4" xr:uid="{CAF0EB57-1615-4172-8B29-2A95601A1071}"/>
    <hyperlink ref="B43" location="'630.5'!A1" display="630.5" xr:uid="{81DD201F-177B-4BB1-B6F4-811AD7471C66}"/>
    <hyperlink ref="B49" location="'420.1'!A1" display="420.1" xr:uid="{8A44F32A-9963-410B-8D18-3EABC04414AD}"/>
    <hyperlink ref="B50" location="'450.2P'!A1" display="450.2P" xr:uid="{05BD2C55-E6F1-460A-A4FF-C57EA9D08217}"/>
    <hyperlink ref="B51" location="'10.1P'!A1" display="10.1P" xr:uid="{7ADC2B36-3DB0-4A1D-A85B-832C50E7D44B}"/>
    <hyperlink ref="B54" location="'640.1'!Área_de_impresión" display="640.1" xr:uid="{A43C213A-124D-4767-BFEC-76C8B2418258}"/>
    <hyperlink ref="B58" location="'673.1.1'!A1" display="673.1.1" xr:uid="{A0AA516A-9848-47E1-98B4-479F9056DF41}"/>
    <hyperlink ref="B59" location="'673.1.2'!A1" display="673.1.2" xr:uid="{9D440BE3-2870-4301-AF5A-44DDB4224648}"/>
    <hyperlink ref="B60" location="'14P'!A1" display="14P" xr:uid="{D673AAA1-ED40-4B90-90B2-754904AECE8D}"/>
    <hyperlink ref="B63" location="'1.1P'!A1" display="1.1P" xr:uid="{9FAFE02B-3654-4423-8733-5E243327DDEF}"/>
    <hyperlink ref="B64" location="'41P'!A1" display="41P" xr:uid="{9372D27F-AAB9-49F3-9852-67D63080CA02}"/>
    <hyperlink ref="B65" location="'15P'!A1" display="15P" xr:uid="{AF63724C-460E-429C-8E9A-48F68058459A}"/>
    <hyperlink ref="B66" location="'16P'!A1" display="16P" xr:uid="{1905BC9D-3950-434B-8B01-E5DF9EEB72B5}"/>
    <hyperlink ref="B67" location="'17P'!A1" display="17P" xr:uid="{D6B54039-F4C7-4EAC-BC7A-F77A00F6ECB7}"/>
    <hyperlink ref="B68" location="'18P'!A1" display="18P" xr:uid="{652198D0-4714-4A03-B656-F432E7EE45F4}"/>
    <hyperlink ref="B69" location="'19P'!A1" display="19P" xr:uid="{9557B955-DD68-42DE-A977-19AA80BB4182}"/>
    <hyperlink ref="B70" location="'20P'!A1" display="20P" xr:uid="{12314810-E878-439A-8986-A8A3C989EDFB}"/>
    <hyperlink ref="B71" location="'20.1P'!A1" display="20.1P" xr:uid="{6BD99A5E-776B-4066-9AE5-040B4BAA54BD}"/>
    <hyperlink ref="B72" location="'21P'!A1" display="21P" xr:uid="{FB51CD71-3869-4454-BD71-E805CCE4DE5C}"/>
    <hyperlink ref="B73" location="'22P'!A1" display="22P" xr:uid="{901D7EDB-E75D-40EB-96A6-09ECAD15E81F}"/>
    <hyperlink ref="B74" location="'23P'!A1" display="23P" xr:uid="{7720AFFC-F3C4-4141-AD93-7BCF9FCA3E37}"/>
    <hyperlink ref="B75" location="'23.1P'!A1" display="23.1P" xr:uid="{AFB076CE-A54F-4CFF-BE37-E0BE3F1231A1}"/>
    <hyperlink ref="B76" location="'24P'!A1" display="24P" xr:uid="{759C69CD-4F39-4964-819A-38EE8915A28C}"/>
    <hyperlink ref="B77" location="'25P'!A1" display="25P" xr:uid="{35DD1D1A-0D08-4540-8305-98F7CB8B2C20}"/>
    <hyperlink ref="B78" location="'26P'!A1" display="26P" xr:uid="{ACC03D20-C54E-4563-B4B8-677573EA5BA1}"/>
    <hyperlink ref="B79" location="'27P'!A1" display="27P" xr:uid="{0055E099-89BE-4FC3-ABC3-413FC0675690}"/>
    <hyperlink ref="B80" location="'28P'!A1" display="28P" xr:uid="{9F912519-279A-4593-B26A-7D50862B45CA}"/>
    <hyperlink ref="B81" location="'28.1P'!A1" display="28.1P" xr:uid="{872AACD8-E60D-4E3C-A628-95164D283F80}"/>
    <hyperlink ref="B82" location="'29P'!A1" display="29P" xr:uid="{6F40D86E-D8E2-4A91-93BD-3F65C635B037}"/>
    <hyperlink ref="B83" location="'30P'!A1" display="30P" xr:uid="{F4A9C9E3-B938-44D2-A44D-12D184B56FA5}"/>
    <hyperlink ref="B84" location="'31P'!A1" display="31P" xr:uid="{99A3AC48-E6CF-4812-A5FD-95F8C2AD275A}"/>
    <hyperlink ref="B85" location="'31.1P'!A1" display="31.1P" xr:uid="{33BCD4F8-95E6-4D19-8AEF-109E8DC45BFD}"/>
    <hyperlink ref="B88" location="'42P'!A1" display="42P" xr:uid="{FFE43E8D-7CF3-450F-9B62-8B4771E2B012}"/>
    <hyperlink ref="B89" location="'32P'!A1" display="32P" xr:uid="{8AD16B18-BE3E-4BF2-8256-37717271B58A}"/>
    <hyperlink ref="B90" location="'33P'!A1" display="33P" xr:uid="{0A46966A-6BF1-4C41-A832-23017D0604FF}"/>
    <hyperlink ref="B91" location="'34P'!A1" display="34P" xr:uid="{416DDEA1-3995-4DA6-A19F-EBF3F12D1B4C}"/>
    <hyperlink ref="B92" location="'35P'!A1" display="35P" xr:uid="{558894D4-7353-4D38-B275-CCA4C88D4503}"/>
    <hyperlink ref="B93" location="'36P'!A1" display="36P" xr:uid="{9FEEF197-F433-474E-A812-37DFA078BC0A}"/>
    <hyperlink ref="B94" location="'37P'!A1" display="37P" xr:uid="{5EB88055-5846-4EFC-8A0F-F86209701C79}"/>
    <hyperlink ref="B95" location="'60P'!A1" display="60P" xr:uid="{36956291-4B0F-43D0-ACE5-AB49CAC94A30}"/>
    <hyperlink ref="B96" location="'60.1P'!A1" display="60.1P" xr:uid="{42A625E8-4707-45F2-A14A-6FEE29CCB527}"/>
    <hyperlink ref="B97" location="'61P'!A1" display="61P" xr:uid="{AC529787-C6D3-40A4-89C9-1B1BBEFAE95F}"/>
    <hyperlink ref="B98" location="'62P'!A1" display="62P" xr:uid="{74C74E0E-F6E8-45A2-9F80-57789639A0AA}"/>
    <hyperlink ref="B99" location="'63P'!A1" display="63P" xr:uid="{3D5EB548-2A48-41C8-A0EF-193FB7D3BD1E}"/>
    <hyperlink ref="B103" location="'38P'!A1" display="38P" xr:uid="{DFF0CE19-E689-43A4-A5CC-B1E1D6D9D227}"/>
    <hyperlink ref="B104" location="'39P'!A1" display="39P" xr:uid="{8BBCA21C-C122-4E70-8A8E-C1E108222F2B}"/>
    <hyperlink ref="B105" location="'40P'!A1" display="40P" xr:uid="{A345EE67-D0EC-4DD1-B654-7E7F41379E10}"/>
    <hyperlink ref="B106" location="'43P'!A1" display="43P" xr:uid="{9F832BD3-7B5B-47A2-8AD5-68F5709F9F98}"/>
    <hyperlink ref="B107" location="'44P'!A1" display="44P" xr:uid="{511718CA-FB45-46B2-A2B0-FB38A9EE4F69}"/>
    <hyperlink ref="B108" location="'45P'!A1" display="45P" xr:uid="{E72A0149-41D9-425F-A0E8-C7CA48AE88C4}"/>
    <hyperlink ref="B109" location="'46P'!A1" display="46P" xr:uid="{956C21DF-73F1-49A6-A765-B9B88AE90D0B}"/>
    <hyperlink ref="B110" location="'47P'!A1" display="47P" xr:uid="{861B5062-9A6C-4F18-AEE0-E2F6C1AEF158}"/>
    <hyperlink ref="B113" location="'700.1'!A1" display="700.1" xr:uid="{7ECB849A-FE0A-4C50-8370-F84DEF4673B7}"/>
    <hyperlink ref="B115" location="'700.3P'!Área_de_impresión" display="700.3" xr:uid="{F334D8E3-8283-4507-B797-C50F1B8299EF}"/>
    <hyperlink ref="B116" location="'48P'!A1" display="48P" xr:uid="{F220E5E6-FA58-43C3-9A46-AF042C6AF583}"/>
    <hyperlink ref="B117" location="'48.1P'!A1" display="48.1P" xr:uid="{B7CFF13E-A7A2-4783-9BEF-D21A660B5BD0}"/>
    <hyperlink ref="B118" location="'49P'!A1" display="49P" xr:uid="{18516830-1997-4C42-9272-DFA6861349E2}"/>
    <hyperlink ref="B119" location="'50P'!A1" display="50P" xr:uid="{67B5AE05-E6B2-4372-A1CD-08D6A730185A}"/>
    <hyperlink ref="B120" location="'51P'!A1" display="51P" xr:uid="{406B8C02-04B0-4D8C-8C41-BF49E8A5D538}"/>
    <hyperlink ref="B122" location="'900.2P'!A1" display="900.2P" xr:uid="{7720543D-1C6D-4C65-8EC2-330A16767750}"/>
    <hyperlink ref="B123" location="'900.2P1'!A1" display="900.2P1" xr:uid="{56FE54A6-7EDC-4C74-AB51-5D053F29A0E7}"/>
    <hyperlink ref="B31" location="'500.1.1.1P'!A1" display="500.1.1.1P" xr:uid="{71ACF6CE-DFB4-4BBD-B1C5-4B82B5A02224}"/>
    <hyperlink ref="B44" location="'630.3P'!A1" display="'630.3P'!A1" xr:uid="{E4614F5A-DED0-4250-8143-5F88EC1C5943}"/>
    <hyperlink ref="B45" location="'630.4P'!A1" display="'630.4P'!A1" xr:uid="{91A9D4C1-C1E8-423F-962F-C50AE6AA4E30}"/>
    <hyperlink ref="B46" location="'630.5P'!A1" display="630.5P'!A1" xr:uid="{07F748BB-6BFF-439D-9AE9-823602DEE4CC}"/>
    <hyperlink ref="B55" location="'640.2P'!A1" display="'640.2P'!A1" xr:uid="{6D55DB27-8744-4DC2-962A-F88A292C65CE}"/>
    <hyperlink ref="B114" location="'701.1'!A1" display="'701.1'!A1" xr:uid="{C0163585-B0F8-401E-AB6A-B09F78893205}"/>
    <hyperlink ref="B25" location="'311.1'!A1" display="'311.1'!A1" xr:uid="{E9552C18-4723-496F-ACD9-953C2117FA8E}"/>
  </hyperlinks>
  <pageMargins left="0.39370078740157483" right="0.11811023622047245" top="0.74803149606299213" bottom="0.74803149606299213" header="0.31496062992125984" footer="0.31496062992125984"/>
  <pageSetup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3BE1A-03C9-4005-9902-201E6999BB51}">
  <sheetPr codeName="Hoja15">
    <tabColor rgb="FF3AEA36"/>
  </sheetPr>
  <dimension ref="A1:H170"/>
  <sheetViews>
    <sheetView showGridLines="0" tabSelected="1" view="pageBreakPreview" topLeftCell="A118" zoomScale="60" zoomScaleNormal="100" workbookViewId="0">
      <selection activeCell="D144" sqref="D144"/>
    </sheetView>
  </sheetViews>
  <sheetFormatPr baseColWidth="10" defaultRowHeight="13.2"/>
  <cols>
    <col min="1" max="1" width="11.44140625" style="302"/>
    <col min="2" max="2" width="79.6640625" style="302" customWidth="1"/>
    <col min="3" max="3" width="17" style="302" customWidth="1"/>
    <col min="4" max="4" width="19" style="302" bestFit="1" customWidth="1"/>
    <col min="5" max="257" width="11.44140625" style="302"/>
    <col min="258" max="258" width="79.6640625" style="302" customWidth="1"/>
    <col min="259" max="259" width="17" style="302" customWidth="1"/>
    <col min="260" max="260" width="19" style="302" bestFit="1" customWidth="1"/>
    <col min="261" max="513" width="11.44140625" style="302"/>
    <col min="514" max="514" width="79.6640625" style="302" customWidth="1"/>
    <col min="515" max="515" width="17" style="302" customWidth="1"/>
    <col min="516" max="516" width="19" style="302" bestFit="1" customWidth="1"/>
    <col min="517" max="769" width="11.44140625" style="302"/>
    <col min="770" max="770" width="79.6640625" style="302" customWidth="1"/>
    <col min="771" max="771" width="17" style="302" customWidth="1"/>
    <col min="772" max="772" width="19" style="302" bestFit="1" customWidth="1"/>
    <col min="773" max="1025" width="11.44140625" style="302"/>
    <col min="1026" max="1026" width="79.6640625" style="302" customWidth="1"/>
    <col min="1027" max="1027" width="17" style="302" customWidth="1"/>
    <col min="1028" max="1028" width="19" style="302" bestFit="1" customWidth="1"/>
    <col min="1029" max="1281" width="11.44140625" style="302"/>
    <col min="1282" max="1282" width="79.6640625" style="302" customWidth="1"/>
    <col min="1283" max="1283" width="17" style="302" customWidth="1"/>
    <col min="1284" max="1284" width="19" style="302" bestFit="1" customWidth="1"/>
    <col min="1285" max="1537" width="11.44140625" style="302"/>
    <col min="1538" max="1538" width="79.6640625" style="302" customWidth="1"/>
    <col min="1539" max="1539" width="17" style="302" customWidth="1"/>
    <col min="1540" max="1540" width="19" style="302" bestFit="1" customWidth="1"/>
    <col min="1541" max="1793" width="11.44140625" style="302"/>
    <col min="1794" max="1794" width="79.6640625" style="302" customWidth="1"/>
    <col min="1795" max="1795" width="17" style="302" customWidth="1"/>
    <col min="1796" max="1796" width="19" style="302" bestFit="1" customWidth="1"/>
    <col min="1797" max="2049" width="11.44140625" style="302"/>
    <col min="2050" max="2050" width="79.6640625" style="302" customWidth="1"/>
    <col min="2051" max="2051" width="17" style="302" customWidth="1"/>
    <col min="2052" max="2052" width="19" style="302" bestFit="1" customWidth="1"/>
    <col min="2053" max="2305" width="11.44140625" style="302"/>
    <col min="2306" max="2306" width="79.6640625" style="302" customWidth="1"/>
    <col min="2307" max="2307" width="17" style="302" customWidth="1"/>
    <col min="2308" max="2308" width="19" style="302" bestFit="1" customWidth="1"/>
    <col min="2309" max="2561" width="11.44140625" style="302"/>
    <col min="2562" max="2562" width="79.6640625" style="302" customWidth="1"/>
    <col min="2563" max="2563" width="17" style="302" customWidth="1"/>
    <col min="2564" max="2564" width="19" style="302" bestFit="1" customWidth="1"/>
    <col min="2565" max="2817" width="11.44140625" style="302"/>
    <col min="2818" max="2818" width="79.6640625" style="302" customWidth="1"/>
    <col min="2819" max="2819" width="17" style="302" customWidth="1"/>
    <col min="2820" max="2820" width="19" style="302" bestFit="1" customWidth="1"/>
    <col min="2821" max="3073" width="11.44140625" style="302"/>
    <col min="3074" max="3074" width="79.6640625" style="302" customWidth="1"/>
    <col min="3075" max="3075" width="17" style="302" customWidth="1"/>
    <col min="3076" max="3076" width="19" style="302" bestFit="1" customWidth="1"/>
    <col min="3077" max="3329" width="11.44140625" style="302"/>
    <col min="3330" max="3330" width="79.6640625" style="302" customWidth="1"/>
    <col min="3331" max="3331" width="17" style="302" customWidth="1"/>
    <col min="3332" max="3332" width="19" style="302" bestFit="1" customWidth="1"/>
    <col min="3333" max="3585" width="11.44140625" style="302"/>
    <col min="3586" max="3586" width="79.6640625" style="302" customWidth="1"/>
    <col min="3587" max="3587" width="17" style="302" customWidth="1"/>
    <col min="3588" max="3588" width="19" style="302" bestFit="1" customWidth="1"/>
    <col min="3589" max="3841" width="11.44140625" style="302"/>
    <col min="3842" max="3842" width="79.6640625" style="302" customWidth="1"/>
    <col min="3843" max="3843" width="17" style="302" customWidth="1"/>
    <col min="3844" max="3844" width="19" style="302" bestFit="1" customWidth="1"/>
    <col min="3845" max="4097" width="11.44140625" style="302"/>
    <col min="4098" max="4098" width="79.6640625" style="302" customWidth="1"/>
    <col min="4099" max="4099" width="17" style="302" customWidth="1"/>
    <col min="4100" max="4100" width="19" style="302" bestFit="1" customWidth="1"/>
    <col min="4101" max="4353" width="11.44140625" style="302"/>
    <col min="4354" max="4354" width="79.6640625" style="302" customWidth="1"/>
    <col min="4355" max="4355" width="17" style="302" customWidth="1"/>
    <col min="4356" max="4356" width="19" style="302" bestFit="1" customWidth="1"/>
    <col min="4357" max="4609" width="11.44140625" style="302"/>
    <col min="4610" max="4610" width="79.6640625" style="302" customWidth="1"/>
    <col min="4611" max="4611" width="17" style="302" customWidth="1"/>
    <col min="4612" max="4612" width="19" style="302" bestFit="1" customWidth="1"/>
    <col min="4613" max="4865" width="11.44140625" style="302"/>
    <col min="4866" max="4866" width="79.6640625" style="302" customWidth="1"/>
    <col min="4867" max="4867" width="17" style="302" customWidth="1"/>
    <col min="4868" max="4868" width="19" style="302" bestFit="1" customWidth="1"/>
    <col min="4869" max="5121" width="11.44140625" style="302"/>
    <col min="5122" max="5122" width="79.6640625" style="302" customWidth="1"/>
    <col min="5123" max="5123" width="17" style="302" customWidth="1"/>
    <col min="5124" max="5124" width="19" style="302" bestFit="1" customWidth="1"/>
    <col min="5125" max="5377" width="11.44140625" style="302"/>
    <col min="5378" max="5378" width="79.6640625" style="302" customWidth="1"/>
    <col min="5379" max="5379" width="17" style="302" customWidth="1"/>
    <col min="5380" max="5380" width="19" style="302" bestFit="1" customWidth="1"/>
    <col min="5381" max="5633" width="11.44140625" style="302"/>
    <col min="5634" max="5634" width="79.6640625" style="302" customWidth="1"/>
    <col min="5635" max="5635" width="17" style="302" customWidth="1"/>
    <col min="5636" max="5636" width="19" style="302" bestFit="1" customWidth="1"/>
    <col min="5637" max="5889" width="11.44140625" style="302"/>
    <col min="5890" max="5890" width="79.6640625" style="302" customWidth="1"/>
    <col min="5891" max="5891" width="17" style="302" customWidth="1"/>
    <col min="5892" max="5892" width="19" style="302" bestFit="1" customWidth="1"/>
    <col min="5893" max="6145" width="11.44140625" style="302"/>
    <col min="6146" max="6146" width="79.6640625" style="302" customWidth="1"/>
    <col min="6147" max="6147" width="17" style="302" customWidth="1"/>
    <col min="6148" max="6148" width="19" style="302" bestFit="1" customWidth="1"/>
    <col min="6149" max="6401" width="11.44140625" style="302"/>
    <col min="6402" max="6402" width="79.6640625" style="302" customWidth="1"/>
    <col min="6403" max="6403" width="17" style="302" customWidth="1"/>
    <col min="6404" max="6404" width="19" style="302" bestFit="1" customWidth="1"/>
    <col min="6405" max="6657" width="11.44140625" style="302"/>
    <col min="6658" max="6658" width="79.6640625" style="302" customWidth="1"/>
    <col min="6659" max="6659" width="17" style="302" customWidth="1"/>
    <col min="6660" max="6660" width="19" style="302" bestFit="1" customWidth="1"/>
    <col min="6661" max="6913" width="11.44140625" style="302"/>
    <col min="6914" max="6914" width="79.6640625" style="302" customWidth="1"/>
    <col min="6915" max="6915" width="17" style="302" customWidth="1"/>
    <col min="6916" max="6916" width="19" style="302" bestFit="1" customWidth="1"/>
    <col min="6917" max="7169" width="11.44140625" style="302"/>
    <col min="7170" max="7170" width="79.6640625" style="302" customWidth="1"/>
    <col min="7171" max="7171" width="17" style="302" customWidth="1"/>
    <col min="7172" max="7172" width="19" style="302" bestFit="1" customWidth="1"/>
    <col min="7173" max="7425" width="11.44140625" style="302"/>
    <col min="7426" max="7426" width="79.6640625" style="302" customWidth="1"/>
    <col min="7427" max="7427" width="17" style="302" customWidth="1"/>
    <col min="7428" max="7428" width="19" style="302" bestFit="1" customWidth="1"/>
    <col min="7429" max="7681" width="11.44140625" style="302"/>
    <col min="7682" max="7682" width="79.6640625" style="302" customWidth="1"/>
    <col min="7683" max="7683" width="17" style="302" customWidth="1"/>
    <col min="7684" max="7684" width="19" style="302" bestFit="1" customWidth="1"/>
    <col min="7685" max="7937" width="11.44140625" style="302"/>
    <col min="7938" max="7938" width="79.6640625" style="302" customWidth="1"/>
    <col min="7939" max="7939" width="17" style="302" customWidth="1"/>
    <col min="7940" max="7940" width="19" style="302" bestFit="1" customWidth="1"/>
    <col min="7941" max="8193" width="11.44140625" style="302"/>
    <col min="8194" max="8194" width="79.6640625" style="302" customWidth="1"/>
    <col min="8195" max="8195" width="17" style="302" customWidth="1"/>
    <col min="8196" max="8196" width="19" style="302" bestFit="1" customWidth="1"/>
    <col min="8197" max="8449" width="11.44140625" style="302"/>
    <col min="8450" max="8450" width="79.6640625" style="302" customWidth="1"/>
    <col min="8451" max="8451" width="17" style="302" customWidth="1"/>
    <col min="8452" max="8452" width="19" style="302" bestFit="1" customWidth="1"/>
    <col min="8453" max="8705" width="11.44140625" style="302"/>
    <col min="8706" max="8706" width="79.6640625" style="302" customWidth="1"/>
    <col min="8707" max="8707" width="17" style="302" customWidth="1"/>
    <col min="8708" max="8708" width="19" style="302" bestFit="1" customWidth="1"/>
    <col min="8709" max="8961" width="11.44140625" style="302"/>
    <col min="8962" max="8962" width="79.6640625" style="302" customWidth="1"/>
    <col min="8963" max="8963" width="17" style="302" customWidth="1"/>
    <col min="8964" max="8964" width="19" style="302" bestFit="1" customWidth="1"/>
    <col min="8965" max="9217" width="11.44140625" style="302"/>
    <col min="9218" max="9218" width="79.6640625" style="302" customWidth="1"/>
    <col min="9219" max="9219" width="17" style="302" customWidth="1"/>
    <col min="9220" max="9220" width="19" style="302" bestFit="1" customWidth="1"/>
    <col min="9221" max="9473" width="11.44140625" style="302"/>
    <col min="9474" max="9474" width="79.6640625" style="302" customWidth="1"/>
    <col min="9475" max="9475" width="17" style="302" customWidth="1"/>
    <col min="9476" max="9476" width="19" style="302" bestFit="1" customWidth="1"/>
    <col min="9477" max="9729" width="11.44140625" style="302"/>
    <col min="9730" max="9730" width="79.6640625" style="302" customWidth="1"/>
    <col min="9731" max="9731" width="17" style="302" customWidth="1"/>
    <col min="9732" max="9732" width="19" style="302" bestFit="1" customWidth="1"/>
    <col min="9733" max="9985" width="11.44140625" style="302"/>
    <col min="9986" max="9986" width="79.6640625" style="302" customWidth="1"/>
    <col min="9987" max="9987" width="17" style="302" customWidth="1"/>
    <col min="9988" max="9988" width="19" style="302" bestFit="1" customWidth="1"/>
    <col min="9989" max="10241" width="11.44140625" style="302"/>
    <col min="10242" max="10242" width="79.6640625" style="302" customWidth="1"/>
    <col min="10243" max="10243" width="17" style="302" customWidth="1"/>
    <col min="10244" max="10244" width="19" style="302" bestFit="1" customWidth="1"/>
    <col min="10245" max="10497" width="11.44140625" style="302"/>
    <col min="10498" max="10498" width="79.6640625" style="302" customWidth="1"/>
    <col min="10499" max="10499" width="17" style="302" customWidth="1"/>
    <col min="10500" max="10500" width="19" style="302" bestFit="1" customWidth="1"/>
    <col min="10501" max="10753" width="11.44140625" style="302"/>
    <col min="10754" max="10754" width="79.6640625" style="302" customWidth="1"/>
    <col min="10755" max="10755" width="17" style="302" customWidth="1"/>
    <col min="10756" max="10756" width="19" style="302" bestFit="1" customWidth="1"/>
    <col min="10757" max="11009" width="11.44140625" style="302"/>
    <col min="11010" max="11010" width="79.6640625" style="302" customWidth="1"/>
    <col min="11011" max="11011" width="17" style="302" customWidth="1"/>
    <col min="11012" max="11012" width="19" style="302" bestFit="1" customWidth="1"/>
    <col min="11013" max="11265" width="11.44140625" style="302"/>
    <col min="11266" max="11266" width="79.6640625" style="302" customWidth="1"/>
    <col min="11267" max="11267" width="17" style="302" customWidth="1"/>
    <col min="11268" max="11268" width="19" style="302" bestFit="1" customWidth="1"/>
    <col min="11269" max="11521" width="11.44140625" style="302"/>
    <col min="11522" max="11522" width="79.6640625" style="302" customWidth="1"/>
    <col min="11523" max="11523" width="17" style="302" customWidth="1"/>
    <col min="11524" max="11524" width="19" style="302" bestFit="1" customWidth="1"/>
    <col min="11525" max="11777" width="11.44140625" style="302"/>
    <col min="11778" max="11778" width="79.6640625" style="302" customWidth="1"/>
    <col min="11779" max="11779" width="17" style="302" customWidth="1"/>
    <col min="11780" max="11780" width="19" style="302" bestFit="1" customWidth="1"/>
    <col min="11781" max="12033" width="11.44140625" style="302"/>
    <col min="12034" max="12034" width="79.6640625" style="302" customWidth="1"/>
    <col min="12035" max="12035" width="17" style="302" customWidth="1"/>
    <col min="12036" max="12036" width="19" style="302" bestFit="1" customWidth="1"/>
    <col min="12037" max="12289" width="11.44140625" style="302"/>
    <col min="12290" max="12290" width="79.6640625" style="302" customWidth="1"/>
    <col min="12291" max="12291" width="17" style="302" customWidth="1"/>
    <col min="12292" max="12292" width="19" style="302" bestFit="1" customWidth="1"/>
    <col min="12293" max="12545" width="11.44140625" style="302"/>
    <col min="12546" max="12546" width="79.6640625" style="302" customWidth="1"/>
    <col min="12547" max="12547" width="17" style="302" customWidth="1"/>
    <col min="12548" max="12548" width="19" style="302" bestFit="1" customWidth="1"/>
    <col min="12549" max="12801" width="11.44140625" style="302"/>
    <col min="12802" max="12802" width="79.6640625" style="302" customWidth="1"/>
    <col min="12803" max="12803" width="17" style="302" customWidth="1"/>
    <col min="12804" max="12804" width="19" style="302" bestFit="1" customWidth="1"/>
    <col min="12805" max="13057" width="11.44140625" style="302"/>
    <col min="13058" max="13058" width="79.6640625" style="302" customWidth="1"/>
    <col min="13059" max="13059" width="17" style="302" customWidth="1"/>
    <col min="13060" max="13060" width="19" style="302" bestFit="1" customWidth="1"/>
    <col min="13061" max="13313" width="11.44140625" style="302"/>
    <col min="13314" max="13314" width="79.6640625" style="302" customWidth="1"/>
    <col min="13315" max="13315" width="17" style="302" customWidth="1"/>
    <col min="13316" max="13316" width="19" style="302" bestFit="1" customWidth="1"/>
    <col min="13317" max="13569" width="11.44140625" style="302"/>
    <col min="13570" max="13570" width="79.6640625" style="302" customWidth="1"/>
    <col min="13571" max="13571" width="17" style="302" customWidth="1"/>
    <col min="13572" max="13572" width="19" style="302" bestFit="1" customWidth="1"/>
    <col min="13573" max="13825" width="11.44140625" style="302"/>
    <col min="13826" max="13826" width="79.6640625" style="302" customWidth="1"/>
    <col min="13827" max="13827" width="17" style="302" customWidth="1"/>
    <col min="13828" max="13828" width="19" style="302" bestFit="1" customWidth="1"/>
    <col min="13829" max="14081" width="11.44140625" style="302"/>
    <col min="14082" max="14082" width="79.6640625" style="302" customWidth="1"/>
    <col min="14083" max="14083" width="17" style="302" customWidth="1"/>
    <col min="14084" max="14084" width="19" style="302" bestFit="1" customWidth="1"/>
    <col min="14085" max="14337" width="11.44140625" style="302"/>
    <col min="14338" max="14338" width="79.6640625" style="302" customWidth="1"/>
    <col min="14339" max="14339" width="17" style="302" customWidth="1"/>
    <col min="14340" max="14340" width="19" style="302" bestFit="1" customWidth="1"/>
    <col min="14341" max="14593" width="11.44140625" style="302"/>
    <col min="14594" max="14594" width="79.6640625" style="302" customWidth="1"/>
    <col min="14595" max="14595" width="17" style="302" customWidth="1"/>
    <col min="14596" max="14596" width="19" style="302" bestFit="1" customWidth="1"/>
    <col min="14597" max="14849" width="11.44140625" style="302"/>
    <col min="14850" max="14850" width="79.6640625" style="302" customWidth="1"/>
    <col min="14851" max="14851" width="17" style="302" customWidth="1"/>
    <col min="14852" max="14852" width="19" style="302" bestFit="1" customWidth="1"/>
    <col min="14853" max="15105" width="11.44140625" style="302"/>
    <col min="15106" max="15106" width="79.6640625" style="302" customWidth="1"/>
    <col min="15107" max="15107" width="17" style="302" customWidth="1"/>
    <col min="15108" max="15108" width="19" style="302" bestFit="1" customWidth="1"/>
    <col min="15109" max="15361" width="11.44140625" style="302"/>
    <col min="15362" max="15362" width="79.6640625" style="302" customWidth="1"/>
    <col min="15363" max="15363" width="17" style="302" customWidth="1"/>
    <col min="15364" max="15364" width="19" style="302" bestFit="1" customWidth="1"/>
    <col min="15365" max="15617" width="11.44140625" style="302"/>
    <col min="15618" max="15618" width="79.6640625" style="302" customWidth="1"/>
    <col min="15619" max="15619" width="17" style="302" customWidth="1"/>
    <col min="15620" max="15620" width="19" style="302" bestFit="1" customWidth="1"/>
    <col min="15621" max="15873" width="11.44140625" style="302"/>
    <col min="15874" max="15874" width="79.6640625" style="302" customWidth="1"/>
    <col min="15875" max="15875" width="17" style="302" customWidth="1"/>
    <col min="15876" max="15876" width="19" style="302" bestFit="1" customWidth="1"/>
    <col min="15877" max="16129" width="11.44140625" style="302"/>
    <col min="16130" max="16130" width="79.6640625" style="302" customWidth="1"/>
    <col min="16131" max="16131" width="17" style="302" customWidth="1"/>
    <col min="16132" max="16132" width="19" style="302" bestFit="1" customWidth="1"/>
    <col min="16133" max="16384" width="11.44140625" style="302"/>
  </cols>
  <sheetData>
    <row r="1" spans="1:8" ht="27.75" customHeight="1">
      <c r="A1" s="414" t="s">
        <v>62</v>
      </c>
      <c r="B1" s="415"/>
      <c r="C1" s="415"/>
      <c r="D1" s="416"/>
      <c r="E1" s="300"/>
      <c r="F1" s="300"/>
      <c r="G1" s="300"/>
      <c r="H1" s="301"/>
    </row>
    <row r="2" spans="1:8" ht="27.75" customHeight="1" thickBot="1">
      <c r="A2" s="417"/>
      <c r="B2" s="418"/>
      <c r="C2" s="418"/>
      <c r="D2" s="419"/>
      <c r="E2" s="303"/>
      <c r="F2" s="303"/>
      <c r="G2" s="303"/>
      <c r="H2" s="301"/>
    </row>
    <row r="3" spans="1:8" ht="28.2" customHeight="1" thickBot="1">
      <c r="A3" s="304" t="s">
        <v>335</v>
      </c>
      <c r="B3" s="420"/>
      <c r="C3" s="421"/>
      <c r="D3" s="422"/>
      <c r="E3" s="305"/>
      <c r="F3" s="305"/>
      <c r="G3" s="305"/>
      <c r="H3" s="301"/>
    </row>
    <row r="4" spans="1:8" ht="13.8" thickBot="1"/>
    <row r="5" spans="1:8" ht="16.2" thickBot="1">
      <c r="A5" s="411" t="s">
        <v>336</v>
      </c>
      <c r="B5" s="412"/>
      <c r="C5" s="412"/>
      <c r="D5" s="413"/>
    </row>
    <row r="6" spans="1:8" ht="14.4">
      <c r="A6" s="306" t="s">
        <v>80</v>
      </c>
      <c r="B6" s="307"/>
      <c r="C6" s="306" t="s">
        <v>81</v>
      </c>
      <c r="D6" s="308" t="s">
        <v>82</v>
      </c>
    </row>
    <row r="7" spans="1:8" ht="14.4">
      <c r="A7" s="153">
        <v>1</v>
      </c>
      <c r="B7" s="613" t="s">
        <v>83</v>
      </c>
      <c r="C7" s="614"/>
      <c r="D7" s="615"/>
    </row>
    <row r="8" spans="1:8" ht="15" thickBot="1">
      <c r="A8" s="157">
        <v>1.1000000000000001</v>
      </c>
      <c r="B8" s="309" t="s">
        <v>84</v>
      </c>
      <c r="C8" s="310">
        <v>1</v>
      </c>
      <c r="D8" s="158"/>
    </row>
    <row r="9" spans="1:8" ht="14.4">
      <c r="A9" s="306">
        <v>2</v>
      </c>
      <c r="B9" s="307" t="s">
        <v>85</v>
      </c>
      <c r="C9" s="311"/>
      <c r="D9" s="312"/>
    </row>
    <row r="10" spans="1:8" ht="14.4">
      <c r="A10" s="159" t="s">
        <v>86</v>
      </c>
      <c r="B10" s="154" t="s">
        <v>87</v>
      </c>
      <c r="C10" s="160">
        <v>8.3299999999999999E-2</v>
      </c>
      <c r="D10" s="156"/>
    </row>
    <row r="11" spans="1:8" ht="14.4">
      <c r="A11" s="159" t="s">
        <v>88</v>
      </c>
      <c r="B11" s="154" t="s">
        <v>89</v>
      </c>
      <c r="C11" s="160">
        <v>8.3299999999999999E-2</v>
      </c>
      <c r="D11" s="156"/>
    </row>
    <row r="12" spans="1:8" ht="14.4">
      <c r="A12" s="159" t="s">
        <v>90</v>
      </c>
      <c r="B12" s="154" t="s">
        <v>91</v>
      </c>
      <c r="C12" s="160">
        <v>0.01</v>
      </c>
      <c r="D12" s="156"/>
    </row>
    <row r="13" spans="1:8" ht="14.4">
      <c r="A13" s="159" t="s">
        <v>92</v>
      </c>
      <c r="B13" s="154" t="s">
        <v>93</v>
      </c>
      <c r="C13" s="160">
        <v>8.5000000000000006E-2</v>
      </c>
      <c r="D13" s="156"/>
    </row>
    <row r="14" spans="1:8" ht="14.4">
      <c r="A14" s="159" t="s">
        <v>94</v>
      </c>
      <c r="B14" s="154" t="s">
        <v>95</v>
      </c>
      <c r="C14" s="160">
        <v>0.12</v>
      </c>
      <c r="D14" s="156"/>
    </row>
    <row r="15" spans="1:8" ht="14.4">
      <c r="A15" s="159" t="s">
        <v>96</v>
      </c>
      <c r="B15" s="154" t="s">
        <v>97</v>
      </c>
      <c r="C15" s="160">
        <v>0.04</v>
      </c>
      <c r="D15" s="156"/>
    </row>
    <row r="16" spans="1:8" ht="14.4">
      <c r="A16" s="159" t="s">
        <v>98</v>
      </c>
      <c r="B16" s="154" t="s">
        <v>105</v>
      </c>
      <c r="C16" s="160">
        <v>0.03</v>
      </c>
      <c r="D16" s="156"/>
    </row>
    <row r="17" spans="1:5" ht="14.4">
      <c r="A17" s="159" t="s">
        <v>100</v>
      </c>
      <c r="B17" s="154" t="s">
        <v>107</v>
      </c>
      <c r="C17" s="160">
        <v>0.02</v>
      </c>
      <c r="D17" s="156"/>
    </row>
    <row r="18" spans="1:5" ht="14.4">
      <c r="A18" s="159" t="s">
        <v>102</v>
      </c>
      <c r="B18" s="154" t="s">
        <v>109</v>
      </c>
      <c r="C18" s="160">
        <v>0.04</v>
      </c>
      <c r="D18" s="156"/>
    </row>
    <row r="19" spans="1:5" ht="14.4">
      <c r="A19" s="159" t="s">
        <v>104</v>
      </c>
      <c r="B19" s="154" t="s">
        <v>99</v>
      </c>
      <c r="C19" s="160">
        <v>0.05</v>
      </c>
      <c r="D19" s="156"/>
    </row>
    <row r="20" spans="1:5" ht="14.4">
      <c r="A20" s="159" t="s">
        <v>108</v>
      </c>
      <c r="B20" s="154" t="s">
        <v>103</v>
      </c>
      <c r="C20" s="160">
        <v>6.9599999999999995E-2</v>
      </c>
      <c r="D20" s="156"/>
      <c r="E20" s="313"/>
    </row>
    <row r="21" spans="1:5" ht="14.4">
      <c r="A21" s="159">
        <v>2.13</v>
      </c>
      <c r="B21" s="161" t="s">
        <v>337</v>
      </c>
      <c r="C21" s="160">
        <v>1.4999999999999999E-2</v>
      </c>
      <c r="D21" s="156"/>
    </row>
    <row r="22" spans="1:5" ht="14.4">
      <c r="A22" s="159" t="s">
        <v>338</v>
      </c>
      <c r="B22" s="154" t="s">
        <v>339</v>
      </c>
      <c r="C22" s="160">
        <v>0.01</v>
      </c>
      <c r="D22" s="156"/>
    </row>
    <row r="23" spans="1:5" ht="29.4" thickBot="1">
      <c r="A23" s="159">
        <v>2.15</v>
      </c>
      <c r="B23" s="161" t="s">
        <v>340</v>
      </c>
      <c r="C23" s="160">
        <v>5.7099999999999998E-2</v>
      </c>
      <c r="D23" s="156"/>
    </row>
    <row r="24" spans="1:5" ht="14.4">
      <c r="A24" s="306"/>
      <c r="B24" s="314" t="s">
        <v>110</v>
      </c>
      <c r="C24" s="315">
        <f>SUM(C10:C23)</f>
        <v>0.71330000000000016</v>
      </c>
      <c r="D24" s="312"/>
    </row>
    <row r="25" spans="1:5" ht="19.2" thickBot="1">
      <c r="A25" s="316"/>
      <c r="B25" s="317" t="s">
        <v>79</v>
      </c>
      <c r="C25" s="318"/>
      <c r="D25" s="319">
        <f>+C8+C24</f>
        <v>1.7133000000000003</v>
      </c>
    </row>
    <row r="26" spans="1:5" ht="29.25" customHeight="1">
      <c r="A26" s="306">
        <v>3</v>
      </c>
      <c r="B26" s="307" t="s">
        <v>341</v>
      </c>
      <c r="C26" s="311"/>
      <c r="D26" s="312"/>
    </row>
    <row r="27" spans="1:5" ht="14.4" hidden="1">
      <c r="A27" s="320">
        <v>3.1</v>
      </c>
      <c r="B27" s="321" t="s">
        <v>342</v>
      </c>
      <c r="C27" s="322">
        <v>0.01</v>
      </c>
      <c r="D27" s="323"/>
    </row>
    <row r="28" spans="1:5" ht="14.4" hidden="1">
      <c r="A28" s="320">
        <v>3.2</v>
      </c>
      <c r="B28" s="321" t="s">
        <v>343</v>
      </c>
      <c r="C28" s="322">
        <v>0.03</v>
      </c>
      <c r="D28" s="323"/>
    </row>
    <row r="29" spans="1:5" ht="14.4" hidden="1">
      <c r="A29" s="320">
        <v>3.3</v>
      </c>
      <c r="B29" s="321" t="s">
        <v>344</v>
      </c>
      <c r="C29" s="322">
        <v>5.0000000000000001E-3</v>
      </c>
      <c r="D29" s="323"/>
    </row>
    <row r="30" spans="1:5" ht="14.4" hidden="1">
      <c r="A30" s="320">
        <v>3.4</v>
      </c>
      <c r="B30" s="321" t="s">
        <v>345</v>
      </c>
      <c r="C30" s="322">
        <v>0.03</v>
      </c>
      <c r="D30" s="323"/>
    </row>
    <row r="31" spans="1:5" ht="14.4" hidden="1">
      <c r="A31" s="320">
        <v>3.5</v>
      </c>
      <c r="B31" s="321" t="s">
        <v>346</v>
      </c>
      <c r="C31" s="322">
        <v>5.0000000000000001E-3</v>
      </c>
      <c r="D31" s="323"/>
    </row>
    <row r="32" spans="1:5" ht="14.4">
      <c r="A32" s="320">
        <v>3.1</v>
      </c>
      <c r="B32" s="161" t="s">
        <v>347</v>
      </c>
      <c r="C32" s="322">
        <v>0.02</v>
      </c>
      <c r="D32" s="323"/>
    </row>
    <row r="33" spans="1:4" ht="14.4" hidden="1">
      <c r="A33" s="320">
        <v>3.7</v>
      </c>
      <c r="B33" s="321" t="s">
        <v>348</v>
      </c>
      <c r="C33" s="322">
        <v>5.0000000000000001E-3</v>
      </c>
      <c r="D33" s="323"/>
    </row>
    <row r="34" spans="1:4" ht="14.4" hidden="1">
      <c r="A34" s="320">
        <v>3.8</v>
      </c>
      <c r="B34" s="321" t="s">
        <v>349</v>
      </c>
      <c r="C34" s="322">
        <v>5.0000000000000001E-3</v>
      </c>
      <c r="D34" s="323"/>
    </row>
    <row r="35" spans="1:4" ht="14.4" hidden="1">
      <c r="A35" s="320">
        <v>3.9</v>
      </c>
      <c r="B35" s="321" t="s">
        <v>350</v>
      </c>
      <c r="C35" s="322">
        <v>5.0000000000000001E-3</v>
      </c>
      <c r="D35" s="323"/>
    </row>
    <row r="36" spans="1:4" ht="14.4">
      <c r="A36" s="324">
        <v>3.2</v>
      </c>
      <c r="B36" s="161" t="s">
        <v>351</v>
      </c>
      <c r="C36" s="322">
        <v>0.02</v>
      </c>
      <c r="D36" s="323"/>
    </row>
    <row r="37" spans="1:4" ht="14.4">
      <c r="A37" s="320"/>
      <c r="B37" s="161" t="s">
        <v>352</v>
      </c>
      <c r="C37" s="322">
        <v>0.01</v>
      </c>
      <c r="D37" s="323"/>
    </row>
    <row r="38" spans="1:4" ht="14.4">
      <c r="A38" s="325"/>
      <c r="B38" s="161" t="s">
        <v>353</v>
      </c>
      <c r="C38" s="322">
        <v>2.0000000000000001E-4</v>
      </c>
      <c r="D38" s="323"/>
    </row>
    <row r="39" spans="1:4" ht="14.4" hidden="1">
      <c r="A39" s="320"/>
      <c r="B39" s="321" t="s">
        <v>354</v>
      </c>
      <c r="C39" s="322">
        <v>2.0000000000000001E-4</v>
      </c>
      <c r="D39" s="323"/>
    </row>
    <row r="40" spans="1:4" ht="14.4" hidden="1">
      <c r="A40" s="325"/>
      <c r="B40" s="321" t="s">
        <v>355</v>
      </c>
      <c r="C40" s="322">
        <v>2.9999999999999997E-4</v>
      </c>
      <c r="D40" s="323"/>
    </row>
    <row r="41" spans="1:4" ht="28.8">
      <c r="A41" s="326"/>
      <c r="B41" s="327" t="s">
        <v>356</v>
      </c>
      <c r="C41" s="310">
        <f>C32+C36+C37+C38</f>
        <v>5.0200000000000002E-2</v>
      </c>
      <c r="D41" s="328"/>
    </row>
    <row r="42" spans="1:4" ht="18.600000000000001">
      <c r="A42" s="316"/>
      <c r="B42" s="317" t="s">
        <v>79</v>
      </c>
      <c r="C42" s="329"/>
      <c r="D42" s="319">
        <f>+C41</f>
        <v>5.0200000000000002E-2</v>
      </c>
    </row>
    <row r="43" spans="1:4" ht="14.4">
      <c r="A43" s="330">
        <v>4</v>
      </c>
      <c r="B43" s="331" t="s">
        <v>357</v>
      </c>
      <c r="C43" s="332"/>
      <c r="D43" s="333"/>
    </row>
    <row r="44" spans="1:4" ht="14.4">
      <c r="A44" s="320">
        <v>4.0999999999999996</v>
      </c>
      <c r="B44" s="161" t="s">
        <v>325</v>
      </c>
      <c r="C44" s="322">
        <v>0.01</v>
      </c>
      <c r="D44" s="323"/>
    </row>
    <row r="45" spans="1:4" ht="14.4">
      <c r="A45" s="320">
        <v>4.2</v>
      </c>
      <c r="B45" s="154" t="s">
        <v>358</v>
      </c>
      <c r="C45" s="322">
        <v>0.03</v>
      </c>
      <c r="D45" s="323"/>
    </row>
    <row r="46" spans="1:4" ht="14.4">
      <c r="A46" s="320">
        <v>4.3</v>
      </c>
      <c r="B46" s="161" t="s">
        <v>359</v>
      </c>
      <c r="C46" s="322">
        <v>0.02</v>
      </c>
      <c r="D46" s="323"/>
    </row>
    <row r="47" spans="1:4" ht="14.4">
      <c r="A47" s="320">
        <v>4.4000000000000004</v>
      </c>
      <c r="B47" s="161" t="s">
        <v>360</v>
      </c>
      <c r="C47" s="322">
        <v>0.02</v>
      </c>
      <c r="D47" s="323"/>
    </row>
    <row r="48" spans="1:4" ht="14.4" hidden="1">
      <c r="A48" s="334">
        <v>4.8</v>
      </c>
      <c r="B48" s="335" t="s">
        <v>326</v>
      </c>
      <c r="C48" s="336">
        <v>0.06</v>
      </c>
      <c r="D48" s="323"/>
    </row>
    <row r="49" spans="1:6" ht="14.4" hidden="1">
      <c r="A49" s="334">
        <v>4.9000000000000004</v>
      </c>
      <c r="B49" s="335" t="s">
        <v>361</v>
      </c>
      <c r="C49" s="336">
        <v>8.9999999999999993E-3</v>
      </c>
      <c r="D49" s="323"/>
      <c r="F49" s="337"/>
    </row>
    <row r="50" spans="1:6" ht="34.5" customHeight="1">
      <c r="A50" s="326"/>
      <c r="B50" s="338" t="s">
        <v>362</v>
      </c>
      <c r="C50" s="310">
        <f>C44+C45+C46+C47</f>
        <v>0.08</v>
      </c>
      <c r="D50" s="328"/>
    </row>
    <row r="51" spans="1:6" ht="19.2" thickBot="1">
      <c r="A51" s="339"/>
      <c r="B51" s="317" t="s">
        <v>79</v>
      </c>
      <c r="C51" s="340"/>
      <c r="D51" s="341">
        <f>+C50</f>
        <v>0.08</v>
      </c>
    </row>
    <row r="52" spans="1:6" ht="14.4">
      <c r="A52" s="306">
        <v>5</v>
      </c>
      <c r="B52" s="307" t="s">
        <v>363</v>
      </c>
      <c r="C52" s="311"/>
      <c r="D52" s="312"/>
    </row>
    <row r="53" spans="1:6" ht="14.4">
      <c r="A53" s="342">
        <v>5.0999999999999996</v>
      </c>
      <c r="B53" s="343" t="s">
        <v>364</v>
      </c>
      <c r="C53" s="155">
        <f>(D25+D42+D51)*0.12</f>
        <v>0.22122000000000003</v>
      </c>
      <c r="D53" s="156"/>
    </row>
    <row r="54" spans="1:6" ht="19.2" thickBot="1">
      <c r="A54" s="316"/>
      <c r="B54" s="317" t="s">
        <v>79</v>
      </c>
      <c r="C54" s="344">
        <f>SUM(C53)</f>
        <v>0.22122000000000003</v>
      </c>
      <c r="D54" s="319">
        <f>+C54</f>
        <v>0.22122000000000003</v>
      </c>
    </row>
    <row r="55" spans="1:6" ht="16.2">
      <c r="A55" s="345">
        <v>6</v>
      </c>
      <c r="B55" s="346" t="s">
        <v>365</v>
      </c>
      <c r="C55" s="347">
        <f>ROUND((C8+C24+C41+C50+C54),3)/100</f>
        <v>2.0649999999999998E-2</v>
      </c>
      <c r="D55" s="348">
        <f>ROUND((D25+D42+D51+D54),3)</f>
        <v>2.0649999999999999</v>
      </c>
    </row>
    <row r="56" spans="1:6" ht="14.4" thickBot="1">
      <c r="A56" s="349"/>
    </row>
    <row r="57" spans="1:6" ht="16.2" thickBot="1">
      <c r="A57" s="411" t="s">
        <v>366</v>
      </c>
      <c r="B57" s="412"/>
      <c r="C57" s="412"/>
      <c r="D57" s="413"/>
    </row>
    <row r="58" spans="1:6" ht="14.4">
      <c r="A58" s="306" t="s">
        <v>80</v>
      </c>
      <c r="B58" s="307"/>
      <c r="C58" s="306" t="s">
        <v>81</v>
      </c>
      <c r="D58" s="308" t="s">
        <v>82</v>
      </c>
    </row>
    <row r="59" spans="1:6" ht="14.4">
      <c r="A59" s="153">
        <v>1</v>
      </c>
      <c r="B59" s="154" t="s">
        <v>83</v>
      </c>
      <c r="C59" s="155"/>
      <c r="D59" s="156"/>
    </row>
    <row r="60" spans="1:6" ht="15" thickBot="1">
      <c r="A60" s="157">
        <v>1.1000000000000001</v>
      </c>
      <c r="B60" s="309" t="s">
        <v>84</v>
      </c>
      <c r="C60" s="310">
        <v>1</v>
      </c>
      <c r="D60" s="158"/>
    </row>
    <row r="61" spans="1:6" ht="14.4">
      <c r="A61" s="306">
        <v>2</v>
      </c>
      <c r="B61" s="307" t="s">
        <v>85</v>
      </c>
      <c r="C61" s="311"/>
      <c r="D61" s="312"/>
    </row>
    <row r="62" spans="1:6" ht="14.4">
      <c r="A62" s="159" t="s">
        <v>86</v>
      </c>
      <c r="B62" s="154" t="s">
        <v>87</v>
      </c>
      <c r="C62" s="160">
        <v>8.3299999999999999E-2</v>
      </c>
      <c r="D62" s="156"/>
    </row>
    <row r="63" spans="1:6" ht="14.4">
      <c r="A63" s="159" t="s">
        <v>88</v>
      </c>
      <c r="B63" s="154" t="s">
        <v>89</v>
      </c>
      <c r="C63" s="160">
        <v>8.3299999999999999E-2</v>
      </c>
      <c r="D63" s="156"/>
    </row>
    <row r="64" spans="1:6" ht="14.4">
      <c r="A64" s="159" t="s">
        <v>90</v>
      </c>
      <c r="B64" s="154" t="s">
        <v>91</v>
      </c>
      <c r="C64" s="160">
        <v>0.01</v>
      </c>
      <c r="D64" s="156"/>
    </row>
    <row r="65" spans="1:4" ht="14.4">
      <c r="A65" s="159" t="s">
        <v>92</v>
      </c>
      <c r="B65" s="154" t="s">
        <v>93</v>
      </c>
      <c r="C65" s="160">
        <v>8.5000000000000006E-2</v>
      </c>
      <c r="D65" s="156"/>
    </row>
    <row r="66" spans="1:4" ht="14.4">
      <c r="A66" s="159" t="s">
        <v>94</v>
      </c>
      <c r="B66" s="154" t="s">
        <v>95</v>
      </c>
      <c r="C66" s="160">
        <v>0.12</v>
      </c>
      <c r="D66" s="156"/>
    </row>
    <row r="67" spans="1:4" ht="14.4">
      <c r="A67" s="159" t="s">
        <v>96</v>
      </c>
      <c r="B67" s="154" t="s">
        <v>97</v>
      </c>
      <c r="C67" s="160">
        <v>0.04</v>
      </c>
      <c r="D67" s="156"/>
    </row>
    <row r="68" spans="1:4" ht="14.4">
      <c r="A68" s="159" t="s">
        <v>98</v>
      </c>
      <c r="B68" s="154" t="s">
        <v>105</v>
      </c>
      <c r="C68" s="160">
        <v>0.03</v>
      </c>
      <c r="D68" s="156"/>
    </row>
    <row r="69" spans="1:4" ht="14.4">
      <c r="A69" s="159" t="s">
        <v>100</v>
      </c>
      <c r="B69" s="154" t="s">
        <v>107</v>
      </c>
      <c r="C69" s="160">
        <v>0.02</v>
      </c>
      <c r="D69" s="156"/>
    </row>
    <row r="70" spans="1:4" ht="14.4">
      <c r="A70" s="159" t="s">
        <v>102</v>
      </c>
      <c r="B70" s="154" t="s">
        <v>109</v>
      </c>
      <c r="C70" s="160">
        <v>0.04</v>
      </c>
      <c r="D70" s="156"/>
    </row>
    <row r="71" spans="1:4" ht="14.4">
      <c r="A71" s="159" t="s">
        <v>104</v>
      </c>
      <c r="B71" s="154" t="s">
        <v>99</v>
      </c>
      <c r="C71" s="160">
        <v>0.05</v>
      </c>
      <c r="D71" s="156"/>
    </row>
    <row r="72" spans="1:4" ht="14.4">
      <c r="A72" s="159" t="s">
        <v>106</v>
      </c>
      <c r="B72" s="154" t="s">
        <v>101</v>
      </c>
      <c r="C72" s="160">
        <v>8.7999999999999995E-2</v>
      </c>
      <c r="D72" s="156"/>
    </row>
    <row r="73" spans="1:4" ht="14.4">
      <c r="A73" s="159" t="s">
        <v>108</v>
      </c>
      <c r="B73" s="154" t="s">
        <v>103</v>
      </c>
      <c r="C73" s="160">
        <v>6.9599999999999995E-2</v>
      </c>
      <c r="D73" s="156"/>
    </row>
    <row r="74" spans="1:4" ht="14.4">
      <c r="A74" s="159">
        <v>2.13</v>
      </c>
      <c r="B74" s="161" t="s">
        <v>337</v>
      </c>
      <c r="C74" s="160">
        <v>1.4999999999999999E-2</v>
      </c>
      <c r="D74" s="156"/>
    </row>
    <row r="75" spans="1:4" ht="14.4">
      <c r="A75" s="159" t="s">
        <v>338</v>
      </c>
      <c r="B75" s="154" t="s">
        <v>339</v>
      </c>
      <c r="C75" s="160">
        <v>0.01</v>
      </c>
      <c r="D75" s="156"/>
    </row>
    <row r="76" spans="1:4" ht="29.4" thickBot="1">
      <c r="A76" s="159">
        <v>2.15</v>
      </c>
      <c r="B76" s="161" t="s">
        <v>340</v>
      </c>
      <c r="C76" s="160">
        <v>5.7099999999999998E-2</v>
      </c>
      <c r="D76" s="156"/>
    </row>
    <row r="77" spans="1:4" ht="14.4">
      <c r="A77" s="306"/>
      <c r="B77" s="314" t="s">
        <v>110</v>
      </c>
      <c r="C77" s="315">
        <f>SUM(C62:C76)</f>
        <v>0.80130000000000012</v>
      </c>
      <c r="D77" s="312"/>
    </row>
    <row r="78" spans="1:4" ht="19.2" thickBot="1">
      <c r="A78" s="316"/>
      <c r="B78" s="317" t="s">
        <v>79</v>
      </c>
      <c r="C78" s="318"/>
      <c r="D78" s="319">
        <f>+C60+C77</f>
        <v>1.8013000000000001</v>
      </c>
    </row>
    <row r="79" spans="1:4" ht="14.4">
      <c r="A79" s="306">
        <v>3</v>
      </c>
      <c r="B79" s="307" t="s">
        <v>341</v>
      </c>
      <c r="C79" s="311"/>
      <c r="D79" s="312"/>
    </row>
    <row r="80" spans="1:4" ht="14.4">
      <c r="A80" s="320">
        <v>3.1</v>
      </c>
      <c r="B80" s="161" t="s">
        <v>347</v>
      </c>
      <c r="C80" s="322">
        <v>0.02</v>
      </c>
      <c r="D80" s="323"/>
    </row>
    <row r="81" spans="1:4" ht="14.4">
      <c r="A81" s="324">
        <v>3.2</v>
      </c>
      <c r="B81" s="161" t="s">
        <v>351</v>
      </c>
      <c r="C81" s="322">
        <v>0.02</v>
      </c>
      <c r="D81" s="323"/>
    </row>
    <row r="82" spans="1:4" ht="14.4">
      <c r="A82" s="320">
        <v>3.3</v>
      </c>
      <c r="B82" s="161" t="s">
        <v>352</v>
      </c>
      <c r="C82" s="322">
        <v>0.01</v>
      </c>
      <c r="D82" s="323"/>
    </row>
    <row r="83" spans="1:4" ht="14.4">
      <c r="A83" s="325">
        <v>3.4</v>
      </c>
      <c r="B83" s="161" t="s">
        <v>353</v>
      </c>
      <c r="C83" s="322">
        <v>2.0000000000000001E-4</v>
      </c>
      <c r="D83" s="323"/>
    </row>
    <row r="84" spans="1:4" ht="28.8">
      <c r="A84" s="326"/>
      <c r="B84" s="327" t="s">
        <v>356</v>
      </c>
      <c r="C84" s="310">
        <f>C80+C81+C82+C83</f>
        <v>5.0200000000000002E-2</v>
      </c>
      <c r="D84" s="328"/>
    </row>
    <row r="85" spans="1:4" ht="18.600000000000001">
      <c r="A85" s="316"/>
      <c r="B85" s="317" t="s">
        <v>79</v>
      </c>
      <c r="C85" s="329"/>
      <c r="D85" s="319">
        <f>+C84</f>
        <v>5.0200000000000002E-2</v>
      </c>
    </row>
    <row r="86" spans="1:4" ht="14.4">
      <c r="A86" s="330">
        <v>4</v>
      </c>
      <c r="B86" s="331" t="s">
        <v>357</v>
      </c>
      <c r="C86" s="332"/>
      <c r="D86" s="333"/>
    </row>
    <row r="87" spans="1:4" ht="14.4">
      <c r="A87" s="320">
        <v>4.0999999999999996</v>
      </c>
      <c r="B87" s="161" t="s">
        <v>325</v>
      </c>
      <c r="C87" s="322">
        <v>0.01</v>
      </c>
      <c r="D87" s="323"/>
    </row>
    <row r="88" spans="1:4" ht="14.4">
      <c r="A88" s="320" t="s">
        <v>367</v>
      </c>
      <c r="B88" s="154" t="s">
        <v>358</v>
      </c>
      <c r="C88" s="322">
        <v>0.03</v>
      </c>
      <c r="D88" s="323"/>
    </row>
    <row r="89" spans="1:4" ht="14.4">
      <c r="A89" s="320">
        <v>4.3</v>
      </c>
      <c r="B89" s="161" t="s">
        <v>359</v>
      </c>
      <c r="C89" s="322">
        <v>0.02</v>
      </c>
      <c r="D89" s="323"/>
    </row>
    <row r="90" spans="1:4" ht="14.4">
      <c r="A90" s="320">
        <v>4.4000000000000004</v>
      </c>
      <c r="B90" s="161" t="s">
        <v>360</v>
      </c>
      <c r="C90" s="322">
        <v>0.02</v>
      </c>
      <c r="D90" s="323"/>
    </row>
    <row r="91" spans="1:4" ht="28.8">
      <c r="A91" s="326"/>
      <c r="B91" s="338" t="s">
        <v>362</v>
      </c>
      <c r="C91" s="310">
        <f>C87+C88+C89+C90</f>
        <v>0.08</v>
      </c>
      <c r="D91" s="328"/>
    </row>
    <row r="92" spans="1:4" ht="19.2" thickBot="1">
      <c r="A92" s="339"/>
      <c r="B92" s="317" t="s">
        <v>79</v>
      </c>
      <c r="C92" s="340"/>
      <c r="D92" s="341">
        <f>+C91</f>
        <v>0.08</v>
      </c>
    </row>
    <row r="93" spans="1:4" ht="14.4">
      <c r="A93" s="306">
        <v>5</v>
      </c>
      <c r="B93" s="307" t="s">
        <v>363</v>
      </c>
      <c r="C93" s="311"/>
      <c r="D93" s="312"/>
    </row>
    <row r="94" spans="1:4" ht="14.4">
      <c r="A94" s="342">
        <v>5.0999999999999996</v>
      </c>
      <c r="B94" s="343" t="s">
        <v>364</v>
      </c>
      <c r="C94" s="155">
        <f>(D78+D85+D92)*0.12</f>
        <v>0.23178000000000001</v>
      </c>
      <c r="D94" s="156"/>
    </row>
    <row r="95" spans="1:4" ht="19.2" thickBot="1">
      <c r="A95" s="316"/>
      <c r="B95" s="317" t="s">
        <v>79</v>
      </c>
      <c r="C95" s="344">
        <f>SUM(C94)</f>
        <v>0.23178000000000001</v>
      </c>
      <c r="D95" s="319">
        <f>+C95</f>
        <v>0.23178000000000001</v>
      </c>
    </row>
    <row r="96" spans="1:4" ht="16.2">
      <c r="A96" s="345">
        <v>6</v>
      </c>
      <c r="B96" s="346" t="s">
        <v>365</v>
      </c>
      <c r="C96" s="347">
        <f>ROUND((C60+C77+C84+C91+C95),3)/100</f>
        <v>2.1629999999999996E-2</v>
      </c>
      <c r="D96" s="348">
        <f>ROUND((D78+D85+D92+D95),2)</f>
        <v>2.16</v>
      </c>
    </row>
    <row r="97" spans="1:4" ht="13.8">
      <c r="A97" s="349"/>
    </row>
    <row r="98" spans="1:4" ht="13.8">
      <c r="A98" s="349"/>
    </row>
    <row r="99" spans="1:4" ht="13.8">
      <c r="A99" s="349"/>
    </row>
    <row r="100" spans="1:4" ht="13.8">
      <c r="A100" s="349"/>
    </row>
    <row r="101" spans="1:4" ht="14.4" thickBot="1">
      <c r="A101" s="349"/>
    </row>
    <row r="102" spans="1:4" ht="16.2" thickBot="1">
      <c r="A102" s="411" t="s">
        <v>368</v>
      </c>
      <c r="B102" s="412"/>
      <c r="C102" s="412"/>
      <c r="D102" s="413"/>
    </row>
    <row r="103" spans="1:4" ht="14.4">
      <c r="A103" s="306" t="s">
        <v>80</v>
      </c>
      <c r="B103" s="307"/>
      <c r="C103" s="306" t="s">
        <v>81</v>
      </c>
      <c r="D103" s="308" t="s">
        <v>82</v>
      </c>
    </row>
    <row r="104" spans="1:4" ht="14.4">
      <c r="A104" s="153">
        <v>1</v>
      </c>
      <c r="B104" s="154" t="s">
        <v>83</v>
      </c>
      <c r="C104" s="155"/>
      <c r="D104" s="156"/>
    </row>
    <row r="105" spans="1:4" ht="15" thickBot="1">
      <c r="A105" s="157">
        <v>1.1000000000000001</v>
      </c>
      <c r="B105" s="309" t="s">
        <v>84</v>
      </c>
      <c r="C105" s="310">
        <v>1</v>
      </c>
      <c r="D105" s="158"/>
    </row>
    <row r="106" spans="1:4" ht="14.4">
      <c r="A106" s="306">
        <v>2</v>
      </c>
      <c r="B106" s="307" t="s">
        <v>85</v>
      </c>
      <c r="C106" s="311"/>
      <c r="D106" s="312"/>
    </row>
    <row r="107" spans="1:4" ht="14.4">
      <c r="A107" s="159" t="s">
        <v>86</v>
      </c>
      <c r="B107" s="154" t="s">
        <v>87</v>
      </c>
      <c r="C107" s="160">
        <v>8.3299999999999999E-2</v>
      </c>
      <c r="D107" s="156"/>
    </row>
    <row r="108" spans="1:4" ht="14.4">
      <c r="A108" s="159" t="s">
        <v>88</v>
      </c>
      <c r="B108" s="154" t="s">
        <v>89</v>
      </c>
      <c r="C108" s="160">
        <v>8.3299999999999999E-2</v>
      </c>
      <c r="D108" s="156"/>
    </row>
    <row r="109" spans="1:4" ht="14.4">
      <c r="A109" s="159" t="s">
        <v>90</v>
      </c>
      <c r="B109" s="154" t="s">
        <v>91</v>
      </c>
      <c r="C109" s="160">
        <v>0.01</v>
      </c>
      <c r="D109" s="156"/>
    </row>
    <row r="110" spans="1:4" ht="14.4">
      <c r="A110" s="159" t="s">
        <v>92</v>
      </c>
      <c r="B110" s="154" t="s">
        <v>93</v>
      </c>
      <c r="C110" s="160">
        <v>8.5000000000000006E-2</v>
      </c>
      <c r="D110" s="156"/>
    </row>
    <row r="111" spans="1:4" ht="14.4">
      <c r="A111" s="159" t="s">
        <v>94</v>
      </c>
      <c r="B111" s="154" t="s">
        <v>95</v>
      </c>
      <c r="C111" s="160">
        <v>0.12</v>
      </c>
      <c r="D111" s="156"/>
    </row>
    <row r="112" spans="1:4" ht="14.4">
      <c r="A112" s="159" t="s">
        <v>96</v>
      </c>
      <c r="B112" s="154" t="s">
        <v>97</v>
      </c>
      <c r="C112" s="160">
        <v>0.04</v>
      </c>
      <c r="D112" s="156"/>
    </row>
    <row r="113" spans="1:4" ht="14.4">
      <c r="A113" s="159" t="s">
        <v>98</v>
      </c>
      <c r="B113" s="154" t="s">
        <v>105</v>
      </c>
      <c r="C113" s="160">
        <v>0.03</v>
      </c>
      <c r="D113" s="156"/>
    </row>
    <row r="114" spans="1:4" ht="14.4">
      <c r="A114" s="159" t="s">
        <v>100</v>
      </c>
      <c r="B114" s="154" t="s">
        <v>107</v>
      </c>
      <c r="C114" s="160">
        <v>0.02</v>
      </c>
      <c r="D114" s="156"/>
    </row>
    <row r="115" spans="1:4" ht="14.4">
      <c r="A115" s="159" t="s">
        <v>102</v>
      </c>
      <c r="B115" s="154" t="s">
        <v>109</v>
      </c>
      <c r="C115" s="160">
        <v>0.04</v>
      </c>
      <c r="D115" s="156"/>
    </row>
    <row r="116" spans="1:4" ht="14.4">
      <c r="A116" s="159" t="s">
        <v>104</v>
      </c>
      <c r="B116" s="154" t="s">
        <v>99</v>
      </c>
      <c r="C116" s="160">
        <v>0.05</v>
      </c>
      <c r="D116" s="156"/>
    </row>
    <row r="117" spans="1:4" ht="14.4">
      <c r="A117" s="159" t="s">
        <v>106</v>
      </c>
      <c r="B117" s="154" t="s">
        <v>101</v>
      </c>
      <c r="C117" s="160">
        <v>8.7999999999999995E-2</v>
      </c>
      <c r="D117" s="156"/>
    </row>
    <row r="118" spans="1:4" ht="14.4">
      <c r="A118" s="159" t="s">
        <v>108</v>
      </c>
      <c r="B118" s="154" t="s">
        <v>103</v>
      </c>
      <c r="C118" s="160">
        <v>5.1999999999999998E-3</v>
      </c>
      <c r="D118" s="156"/>
    </row>
    <row r="119" spans="1:4" ht="14.4">
      <c r="A119" s="159">
        <v>2.13</v>
      </c>
      <c r="B119" s="161" t="s">
        <v>337</v>
      </c>
      <c r="C119" s="160">
        <v>1.4999999999999999E-2</v>
      </c>
      <c r="D119" s="156"/>
    </row>
    <row r="120" spans="1:4" ht="14.4">
      <c r="A120" s="159" t="s">
        <v>338</v>
      </c>
      <c r="B120" s="154" t="s">
        <v>339</v>
      </c>
      <c r="C120" s="160">
        <v>0.01</v>
      </c>
      <c r="D120" s="156"/>
    </row>
    <row r="121" spans="1:4" ht="29.4" thickBot="1">
      <c r="A121" s="159">
        <v>2.15</v>
      </c>
      <c r="B121" s="161" t="s">
        <v>340</v>
      </c>
      <c r="C121" s="160">
        <v>5.7099999999999998E-2</v>
      </c>
      <c r="D121" s="156"/>
    </row>
    <row r="122" spans="1:4" ht="14.4">
      <c r="A122" s="306"/>
      <c r="B122" s="314" t="s">
        <v>110</v>
      </c>
      <c r="C122" s="315">
        <f>SUM(C107:C121)</f>
        <v>0.73690000000000011</v>
      </c>
      <c r="D122" s="312"/>
    </row>
    <row r="123" spans="1:4" ht="19.2" thickBot="1">
      <c r="A123" s="316"/>
      <c r="B123" s="317" t="s">
        <v>79</v>
      </c>
      <c r="C123" s="318"/>
      <c r="D123" s="319">
        <f>+C105+C122</f>
        <v>1.7369000000000001</v>
      </c>
    </row>
    <row r="124" spans="1:4" ht="36.75" customHeight="1">
      <c r="A124" s="306">
        <v>3</v>
      </c>
      <c r="B124" s="307" t="s">
        <v>341</v>
      </c>
      <c r="C124" s="311"/>
      <c r="D124" s="312"/>
    </row>
    <row r="125" spans="1:4" ht="14.4">
      <c r="A125" s="320">
        <v>3.1</v>
      </c>
      <c r="B125" s="161" t="s">
        <v>347</v>
      </c>
      <c r="C125" s="322">
        <v>0.02</v>
      </c>
      <c r="D125" s="323"/>
    </row>
    <row r="126" spans="1:4" ht="14.4">
      <c r="A126" s="324">
        <v>3.2</v>
      </c>
      <c r="B126" s="161" t="s">
        <v>351</v>
      </c>
      <c r="C126" s="322">
        <v>0.02</v>
      </c>
      <c r="D126" s="323"/>
    </row>
    <row r="127" spans="1:4" ht="14.4">
      <c r="A127" s="320">
        <v>3.3</v>
      </c>
      <c r="B127" s="161" t="s">
        <v>352</v>
      </c>
      <c r="C127" s="322">
        <v>0.01</v>
      </c>
      <c r="D127" s="323"/>
    </row>
    <row r="128" spans="1:4" ht="14.4">
      <c r="A128" s="325">
        <v>3.4</v>
      </c>
      <c r="B128" s="161" t="s">
        <v>353</v>
      </c>
      <c r="C128" s="322">
        <v>2.0000000000000001E-4</v>
      </c>
      <c r="D128" s="323"/>
    </row>
    <row r="129" spans="1:4" ht="28.8">
      <c r="A129" s="326"/>
      <c r="B129" s="327" t="s">
        <v>356</v>
      </c>
      <c r="C129" s="310">
        <f>C125+C126+C127+C128</f>
        <v>5.0200000000000002E-2</v>
      </c>
      <c r="D129" s="328"/>
    </row>
    <row r="130" spans="1:4" ht="18.600000000000001">
      <c r="A130" s="316"/>
      <c r="B130" s="317" t="s">
        <v>79</v>
      </c>
      <c r="C130" s="329"/>
      <c r="D130" s="319">
        <f>+C129</f>
        <v>5.0200000000000002E-2</v>
      </c>
    </row>
    <row r="131" spans="1:4" ht="14.4">
      <c r="A131" s="330">
        <v>4</v>
      </c>
      <c r="B131" s="331" t="s">
        <v>357</v>
      </c>
      <c r="C131" s="332"/>
      <c r="D131" s="333"/>
    </row>
    <row r="132" spans="1:4" ht="14.4">
      <c r="A132" s="320">
        <v>4.0999999999999996</v>
      </c>
      <c r="B132" s="161" t="s">
        <v>325</v>
      </c>
      <c r="C132" s="322">
        <v>5.3E-3</v>
      </c>
      <c r="D132" s="323"/>
    </row>
    <row r="133" spans="1:4" s="352" customFormat="1" ht="14.4" hidden="1">
      <c r="A133" s="334">
        <v>4.3</v>
      </c>
      <c r="B133" s="335" t="s">
        <v>369</v>
      </c>
      <c r="C133" s="350">
        <v>5.5999999999999999E-3</v>
      </c>
      <c r="D133" s="351"/>
    </row>
    <row r="134" spans="1:4" ht="14.4">
      <c r="A134" s="320">
        <v>4.2</v>
      </c>
      <c r="B134" s="154" t="s">
        <v>358</v>
      </c>
      <c r="C134" s="322">
        <v>0.03</v>
      </c>
      <c r="D134" s="323"/>
    </row>
    <row r="135" spans="1:4" ht="14.4">
      <c r="A135" s="320">
        <v>4.3</v>
      </c>
      <c r="B135" s="161" t="s">
        <v>359</v>
      </c>
      <c r="C135" s="322">
        <v>0.02</v>
      </c>
      <c r="D135" s="323"/>
    </row>
    <row r="136" spans="1:4" ht="14.4">
      <c r="A136" s="320">
        <v>4.4000000000000004</v>
      </c>
      <c r="B136" s="161" t="s">
        <v>360</v>
      </c>
      <c r="C136" s="322">
        <v>0.02</v>
      </c>
      <c r="D136" s="323"/>
    </row>
    <row r="137" spans="1:4" s="352" customFormat="1" ht="14.4" hidden="1">
      <c r="A137" s="334">
        <v>4.8</v>
      </c>
      <c r="B137" s="335" t="s">
        <v>326</v>
      </c>
      <c r="C137" s="336">
        <v>0.06</v>
      </c>
      <c r="D137" s="353"/>
    </row>
    <row r="138" spans="1:4" s="352" customFormat="1" ht="14.4" hidden="1">
      <c r="A138" s="334">
        <v>4.9000000000000004</v>
      </c>
      <c r="B138" s="335" t="s">
        <v>361</v>
      </c>
      <c r="C138" s="336">
        <v>8.9999999999999993E-3</v>
      </c>
      <c r="D138" s="353"/>
    </row>
    <row r="139" spans="1:4" ht="28.8">
      <c r="A139" s="326"/>
      <c r="B139" s="338" t="s">
        <v>362</v>
      </c>
      <c r="C139" s="310">
        <f>C132+C134+C135+C136</f>
        <v>7.5300000000000006E-2</v>
      </c>
      <c r="D139" s="328"/>
    </row>
    <row r="140" spans="1:4" ht="19.2" thickBot="1">
      <c r="A140" s="339"/>
      <c r="B140" s="317" t="s">
        <v>79</v>
      </c>
      <c r="C140" s="340"/>
      <c r="D140" s="341">
        <f>+C139</f>
        <v>7.5300000000000006E-2</v>
      </c>
    </row>
    <row r="141" spans="1:4" ht="14.4">
      <c r="A141" s="306">
        <v>5</v>
      </c>
      <c r="B141" s="307" t="s">
        <v>363</v>
      </c>
      <c r="C141" s="311"/>
      <c r="D141" s="312"/>
    </row>
    <row r="142" spans="1:4" ht="14.4">
      <c r="A142" s="342">
        <v>5.0999999999999996</v>
      </c>
      <c r="B142" s="343" t="s">
        <v>364</v>
      </c>
      <c r="C142" s="155">
        <f>(D123+D130+D140)*0.12</f>
        <v>0.22348799999999999</v>
      </c>
      <c r="D142" s="156"/>
    </row>
    <row r="143" spans="1:4" ht="19.2" thickBot="1">
      <c r="A143" s="316"/>
      <c r="B143" s="317" t="s">
        <v>79</v>
      </c>
      <c r="C143" s="344">
        <f>SUM(C142)</f>
        <v>0.22348799999999999</v>
      </c>
      <c r="D143" s="319">
        <f>+C143</f>
        <v>0.22348799999999999</v>
      </c>
    </row>
    <row r="144" spans="1:4" ht="16.2">
      <c r="A144" s="345">
        <v>6</v>
      </c>
      <c r="B144" s="346" t="s">
        <v>365</v>
      </c>
      <c r="C144" s="347">
        <f>ROUND((C105+C122+C129+C139+C143),3)/100</f>
        <v>2.086E-2</v>
      </c>
      <c r="D144" s="348">
        <f>ROUND((D123+D130+D140+D143),3)</f>
        <v>2.0859999999999999</v>
      </c>
    </row>
    <row r="145" spans="1:4" ht="15.6">
      <c r="A145" s="349"/>
      <c r="B145" s="152"/>
      <c r="C145" s="151"/>
      <c r="D145" s="151"/>
    </row>
    <row r="146" spans="1:4" ht="15">
      <c r="A146" s="349"/>
      <c r="B146" s="423"/>
      <c r="C146" s="423"/>
      <c r="D146" s="423"/>
    </row>
    <row r="147" spans="1:4" ht="15.6">
      <c r="A147" s="349"/>
      <c r="B147" s="150"/>
      <c r="C147" s="151"/>
      <c r="D147" s="151"/>
    </row>
    <row r="148" spans="1:4" ht="15.6">
      <c r="A148" s="409"/>
      <c r="B148" s="409"/>
      <c r="C148" s="409"/>
      <c r="D148" s="151"/>
    </row>
    <row r="149" spans="1:4">
      <c r="A149" s="409"/>
      <c r="B149" s="409"/>
      <c r="C149" s="409"/>
    </row>
    <row r="150" spans="1:4">
      <c r="A150" s="409"/>
      <c r="B150" s="409"/>
      <c r="C150" s="409"/>
    </row>
    <row r="151" spans="1:4">
      <c r="A151" s="409"/>
      <c r="B151" s="409"/>
      <c r="C151" s="409"/>
    </row>
    <row r="152" spans="1:4" ht="18">
      <c r="A152" s="410" t="s">
        <v>397</v>
      </c>
      <c r="B152" s="410"/>
      <c r="C152" s="410"/>
    </row>
    <row r="153" spans="1:4" ht="18">
      <c r="A153" s="410" t="s">
        <v>396</v>
      </c>
      <c r="B153" s="410"/>
      <c r="C153" s="410"/>
    </row>
    <row r="154" spans="1:4" ht="18">
      <c r="A154" s="410" t="s">
        <v>398</v>
      </c>
      <c r="B154" s="410"/>
      <c r="C154" s="410"/>
    </row>
    <row r="155" spans="1:4" ht="13.8">
      <c r="A155" s="349"/>
    </row>
    <row r="156" spans="1:4" ht="13.8">
      <c r="A156" s="349"/>
    </row>
    <row r="157" spans="1:4" ht="13.8">
      <c r="A157" s="349"/>
    </row>
    <row r="158" spans="1:4" ht="13.8">
      <c r="A158" s="349"/>
    </row>
    <row r="159" spans="1:4" ht="13.8">
      <c r="A159" s="349"/>
    </row>
    <row r="160" spans="1:4" ht="13.8">
      <c r="A160" s="349"/>
    </row>
    <row r="161" spans="1:2" ht="13.8">
      <c r="A161" s="349"/>
    </row>
    <row r="162" spans="1:2" ht="13.8">
      <c r="A162" s="349"/>
    </row>
    <row r="163" spans="1:2" ht="13.8">
      <c r="A163" s="349"/>
    </row>
    <row r="164" spans="1:2" ht="13.8">
      <c r="A164" s="349"/>
    </row>
    <row r="165" spans="1:2" ht="13.8">
      <c r="A165" s="349"/>
    </row>
    <row r="166" spans="1:2" ht="13.8">
      <c r="A166" s="349"/>
    </row>
    <row r="167" spans="1:2" ht="13.8">
      <c r="A167" s="349"/>
    </row>
    <row r="168" spans="1:2" ht="41.25" customHeight="1">
      <c r="A168" s="349"/>
    </row>
    <row r="169" spans="1:2">
      <c r="B169" s="313" t="s">
        <v>371</v>
      </c>
    </row>
    <row r="170" spans="1:2">
      <c r="B170" s="302" t="s">
        <v>370</v>
      </c>
    </row>
  </sheetData>
  <mergeCells count="11">
    <mergeCell ref="A148:C151"/>
    <mergeCell ref="A152:C152"/>
    <mergeCell ref="A153:C153"/>
    <mergeCell ref="A154:C154"/>
    <mergeCell ref="B146:D146"/>
    <mergeCell ref="A1:D2"/>
    <mergeCell ref="B3:D3"/>
    <mergeCell ref="A5:D5"/>
    <mergeCell ref="A57:D57"/>
    <mergeCell ref="A102:D102"/>
    <mergeCell ref="B7:D7"/>
  </mergeCells>
  <pageMargins left="0.7" right="0.7" top="0.75" bottom="0.75" header="0.3" footer="0.3"/>
  <pageSetup paperSize="9" scale="56" orientation="portrait" r:id="rId1"/>
  <rowBreaks count="2" manualBreakCount="2">
    <brk id="83" max="5" man="1"/>
    <brk id="161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30">
    <tabColor rgb="FF3AEA36"/>
  </sheetPr>
  <dimension ref="A1:O75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4" max="14" width="17.44140625" customWidth="1"/>
  </cols>
  <sheetData>
    <row r="1" spans="2:15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5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5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5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5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5" ht="24.45" customHeight="1" thickBot="1">
      <c r="B6" s="88" t="s">
        <v>72</v>
      </c>
      <c r="C6" s="507" t="e">
        <f>#REF!</f>
        <v>#REF!</v>
      </c>
      <c r="D6" s="508"/>
      <c r="E6" s="508"/>
      <c r="F6" s="508"/>
      <c r="G6" s="508"/>
      <c r="H6" s="508"/>
      <c r="I6" s="508"/>
      <c r="J6" s="508"/>
      <c r="K6" s="508"/>
      <c r="L6" s="509"/>
      <c r="M6" s="89" t="s">
        <v>73</v>
      </c>
      <c r="N6" s="90" t="s">
        <v>0</v>
      </c>
    </row>
    <row r="7" spans="2:15" ht="19.2" customHeight="1" thickBot="1">
      <c r="B7" s="510" t="s">
        <v>74</v>
      </c>
      <c r="C7" s="512" t="e">
        <f>#REF!</f>
        <v>#REF!</v>
      </c>
      <c r="D7" s="513"/>
      <c r="E7" s="513"/>
      <c r="F7" s="513"/>
      <c r="G7" s="513"/>
      <c r="H7" s="513"/>
      <c r="I7" s="513"/>
      <c r="J7" s="513"/>
      <c r="K7" s="513"/>
      <c r="L7" s="514"/>
      <c r="M7" s="89" t="e">
        <f>#REF!</f>
        <v>#REF!</v>
      </c>
      <c r="N7" s="162" t="e">
        <f>#REF!</f>
        <v>#REF!</v>
      </c>
    </row>
    <row r="8" spans="2:15" ht="24.45" customHeight="1" thickBot="1">
      <c r="B8" s="511"/>
      <c r="C8" s="515"/>
      <c r="D8" s="516"/>
      <c r="E8" s="516"/>
      <c r="F8" s="516"/>
      <c r="G8" s="516"/>
      <c r="H8" s="516"/>
      <c r="I8" s="516"/>
      <c r="J8" s="516"/>
      <c r="K8" s="516"/>
      <c r="L8" s="517"/>
      <c r="M8" s="226" t="s">
        <v>75</v>
      </c>
      <c r="N8" s="227" t="e">
        <f>#REF!</f>
        <v>#REF!</v>
      </c>
      <c r="O8" s="164"/>
    </row>
    <row r="9" spans="2:15" ht="15.6">
      <c r="B9" s="149" t="s">
        <v>21</v>
      </c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94"/>
    </row>
    <row r="10" spans="2:15" ht="16.2" thickBot="1">
      <c r="B10" s="29"/>
      <c r="C10" s="5"/>
      <c r="D10" s="5"/>
      <c r="E10" s="5"/>
      <c r="F10" s="5"/>
      <c r="G10" s="5"/>
      <c r="H10" s="5"/>
      <c r="I10" s="30"/>
      <c r="J10" s="30"/>
      <c r="K10" s="5"/>
      <c r="L10" s="5"/>
      <c r="M10" s="5"/>
      <c r="N10" s="8"/>
    </row>
    <row r="11" spans="2:15" ht="15.6">
      <c r="B11" s="478" t="s">
        <v>19</v>
      </c>
      <c r="C11" s="479"/>
      <c r="D11" s="479"/>
      <c r="E11" s="479"/>
      <c r="F11" s="479"/>
      <c r="G11" s="479"/>
      <c r="H11" s="480"/>
      <c r="I11" s="528" t="s">
        <v>22</v>
      </c>
      <c r="J11" s="529"/>
      <c r="K11" s="134" t="s">
        <v>23</v>
      </c>
      <c r="L11" s="481" t="s">
        <v>24</v>
      </c>
      <c r="M11" s="480"/>
      <c r="N11" s="135" t="s">
        <v>25</v>
      </c>
    </row>
    <row r="12" spans="2:15" ht="15.45" customHeight="1">
      <c r="B12" s="433" t="e">
        <f>#REF!</f>
        <v>#REF!</v>
      </c>
      <c r="C12" s="434"/>
      <c r="D12" s="434"/>
      <c r="E12" s="434"/>
      <c r="F12" s="434"/>
      <c r="G12" s="434"/>
      <c r="H12" s="564"/>
      <c r="I12" s="518"/>
      <c r="J12" s="519"/>
      <c r="K12" s="522" t="e">
        <f>#REF!</f>
        <v>#REF!</v>
      </c>
      <c r="L12" s="524">
        <v>23</v>
      </c>
      <c r="M12" s="525"/>
      <c r="N12" s="467" t="e">
        <f>+K12/L12</f>
        <v>#REF!</v>
      </c>
    </row>
    <row r="13" spans="2:15" ht="15.45" customHeight="1">
      <c r="B13" s="565"/>
      <c r="C13" s="566"/>
      <c r="D13" s="566"/>
      <c r="E13" s="566"/>
      <c r="F13" s="566"/>
      <c r="G13" s="566"/>
      <c r="H13" s="567"/>
      <c r="I13" s="520"/>
      <c r="J13" s="521"/>
      <c r="K13" s="523"/>
      <c r="L13" s="526"/>
      <c r="M13" s="527"/>
      <c r="N13" s="468"/>
    </row>
    <row r="14" spans="2:15" ht="22.5" customHeight="1">
      <c r="B14" s="424"/>
      <c r="C14" s="425"/>
      <c r="D14" s="425"/>
      <c r="E14" s="425"/>
      <c r="F14" s="425"/>
      <c r="G14" s="425"/>
      <c r="H14" s="426"/>
      <c r="I14" s="35"/>
      <c r="J14" s="36"/>
      <c r="K14" s="23"/>
      <c r="L14" s="546"/>
      <c r="M14" s="547"/>
      <c r="N14" s="22"/>
    </row>
    <row r="15" spans="2:15" ht="28.5" customHeight="1">
      <c r="B15" s="424"/>
      <c r="C15" s="425"/>
      <c r="D15" s="425"/>
      <c r="E15" s="425"/>
      <c r="F15" s="425"/>
      <c r="G15" s="425"/>
      <c r="H15" s="426"/>
      <c r="I15" s="37"/>
      <c r="J15" s="38"/>
      <c r="K15" s="23"/>
      <c r="L15" s="546"/>
      <c r="M15" s="547"/>
      <c r="N15" s="42"/>
    </row>
    <row r="16" spans="2:15" ht="15.6">
      <c r="B16" s="33"/>
      <c r="C16" s="27"/>
      <c r="D16" s="27"/>
      <c r="E16" s="34"/>
      <c r="F16" s="34"/>
      <c r="G16" s="34"/>
      <c r="H16" s="95"/>
      <c r="I16" s="37"/>
      <c r="J16" s="38"/>
      <c r="K16" s="39"/>
      <c r="L16" s="40"/>
      <c r="M16" s="41"/>
      <c r="N16" s="96"/>
    </row>
    <row r="17" spans="2:14" ht="15.6">
      <c r="B17" s="469" t="s">
        <v>26</v>
      </c>
      <c r="C17" s="470"/>
      <c r="D17" s="470"/>
      <c r="E17" s="26"/>
      <c r="F17" s="43"/>
      <c r="G17" s="43"/>
      <c r="H17" s="44"/>
      <c r="I17" s="37"/>
      <c r="J17" s="38"/>
      <c r="K17" s="45"/>
      <c r="L17" s="40"/>
      <c r="M17" s="46">
        <v>0.1</v>
      </c>
      <c r="N17" s="47">
        <f>N48*M17</f>
        <v>151.5108695652174</v>
      </c>
    </row>
    <row r="18" spans="2:14" ht="16.2" thickBot="1">
      <c r="B18" s="471"/>
      <c r="C18" s="472"/>
      <c r="D18" s="472"/>
      <c r="E18" s="472"/>
      <c r="F18" s="472"/>
      <c r="G18" s="472"/>
      <c r="H18" s="473"/>
      <c r="I18" s="474"/>
      <c r="J18" s="475"/>
      <c r="K18" s="48"/>
      <c r="L18" s="476"/>
      <c r="M18" s="477"/>
      <c r="N18" s="49"/>
    </row>
    <row r="19" spans="2:14" ht="16.2" thickBot="1">
      <c r="B19" s="440" t="s">
        <v>27</v>
      </c>
      <c r="C19" s="441"/>
      <c r="D19" s="441"/>
      <c r="E19" s="441"/>
      <c r="F19" s="441"/>
      <c r="G19" s="441"/>
      <c r="H19" s="441"/>
      <c r="I19" s="441"/>
      <c r="J19" s="441"/>
      <c r="K19" s="441"/>
      <c r="L19" s="441"/>
      <c r="M19" s="444"/>
      <c r="N19" s="50" t="e">
        <f>SUM(N12:N18)</f>
        <v>#REF!</v>
      </c>
    </row>
    <row r="20" spans="2:14" ht="15.6">
      <c r="B20" s="29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8"/>
    </row>
    <row r="21" spans="2:14" ht="15.6">
      <c r="B21" s="141" t="s">
        <v>28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2"/>
    </row>
    <row r="22" spans="2:14" ht="16.2" thickBot="1">
      <c r="B22" s="53"/>
      <c r="C22" s="30"/>
      <c r="D22" s="30"/>
      <c r="E22" s="30"/>
      <c r="F22" s="30"/>
      <c r="G22" s="30"/>
      <c r="H22" s="30"/>
      <c r="I22" s="30"/>
      <c r="J22" s="5"/>
      <c r="K22" s="5"/>
      <c r="L22" s="5"/>
      <c r="M22" s="5"/>
      <c r="N22" s="8"/>
    </row>
    <row r="23" spans="2:14" ht="15.6">
      <c r="B23" s="478" t="s">
        <v>19</v>
      </c>
      <c r="C23" s="479"/>
      <c r="D23" s="479"/>
      <c r="E23" s="479"/>
      <c r="F23" s="479"/>
      <c r="G23" s="479"/>
      <c r="H23" s="479"/>
      <c r="I23" s="480"/>
      <c r="J23" s="142" t="s">
        <v>20</v>
      </c>
      <c r="K23" s="134" t="s">
        <v>2</v>
      </c>
      <c r="L23" s="481" t="s">
        <v>29</v>
      </c>
      <c r="M23" s="480"/>
      <c r="N23" s="135" t="s">
        <v>25</v>
      </c>
    </row>
    <row r="24" spans="2:14" ht="30.45" customHeight="1">
      <c r="B24" s="471"/>
      <c r="C24" s="472"/>
      <c r="D24" s="472"/>
      <c r="E24" s="472"/>
      <c r="F24" s="472"/>
      <c r="G24" s="472"/>
      <c r="H24" s="472"/>
      <c r="I24" s="473"/>
      <c r="J24" s="9"/>
      <c r="K24" s="55"/>
      <c r="L24" s="482"/>
      <c r="M24" s="483"/>
      <c r="N24" s="22"/>
    </row>
    <row r="25" spans="2:14" ht="16.2" thickBot="1">
      <c r="B25" s="56"/>
      <c r="C25" s="57"/>
      <c r="D25" s="57"/>
      <c r="E25" s="57"/>
      <c r="F25" s="57"/>
      <c r="G25" s="57"/>
      <c r="H25" s="57"/>
      <c r="I25" s="57"/>
      <c r="J25" s="58"/>
      <c r="K25" s="58"/>
      <c r="L25" s="59"/>
      <c r="M25" s="24"/>
      <c r="N25" s="60"/>
    </row>
    <row r="26" spans="2:14" ht="26.25" customHeight="1" thickBot="1">
      <c r="B26" s="440" t="s">
        <v>27</v>
      </c>
      <c r="C26" s="441"/>
      <c r="D26" s="441"/>
      <c r="E26" s="441"/>
      <c r="F26" s="441"/>
      <c r="G26" s="441"/>
      <c r="H26" s="441"/>
      <c r="I26" s="441"/>
      <c r="J26" s="441"/>
      <c r="K26" s="441"/>
      <c r="L26" s="441"/>
      <c r="M26" s="444"/>
      <c r="N26" s="50">
        <f>SUM(N24:N25)</f>
        <v>0</v>
      </c>
    </row>
    <row r="27" spans="2:14" ht="15.6">
      <c r="B27" s="7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8"/>
    </row>
    <row r="28" spans="2:14" ht="15.6">
      <c r="B28" s="141" t="s">
        <v>30</v>
      </c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2"/>
    </row>
    <row r="29" spans="2:14" ht="16.2" thickBot="1">
      <c r="B29" s="7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8"/>
    </row>
    <row r="30" spans="2:14" ht="31.2">
      <c r="B30" s="136" t="s">
        <v>31</v>
      </c>
      <c r="C30" s="137"/>
      <c r="D30" s="137"/>
      <c r="E30" s="137"/>
      <c r="F30" s="137"/>
      <c r="G30" s="137"/>
      <c r="H30" s="138" t="s">
        <v>20</v>
      </c>
      <c r="I30" s="138" t="s">
        <v>32</v>
      </c>
      <c r="J30" s="139" t="s">
        <v>33</v>
      </c>
      <c r="K30" s="138" t="s">
        <v>34</v>
      </c>
      <c r="L30" s="484" t="s">
        <v>35</v>
      </c>
      <c r="M30" s="485"/>
      <c r="N30" s="140" t="s">
        <v>25</v>
      </c>
    </row>
    <row r="31" spans="2:14" ht="30.75" customHeight="1">
      <c r="B31" s="556"/>
      <c r="C31" s="557"/>
      <c r="D31" s="557"/>
      <c r="E31" s="557"/>
      <c r="F31" s="557"/>
      <c r="G31" s="558"/>
      <c r="H31" s="67"/>
      <c r="I31" s="45"/>
      <c r="J31" s="21"/>
      <c r="K31" s="45"/>
      <c r="L31" s="458"/>
      <c r="M31" s="459"/>
      <c r="N31" s="68"/>
    </row>
    <row r="32" spans="2:14" ht="15.6">
      <c r="B32" s="66"/>
      <c r="C32" s="69"/>
      <c r="D32" s="69"/>
      <c r="E32" s="69"/>
      <c r="F32" s="69"/>
      <c r="G32" s="69"/>
      <c r="H32" s="67"/>
      <c r="I32" s="45"/>
      <c r="J32" s="21"/>
      <c r="K32" s="45"/>
      <c r="L32" s="458"/>
      <c r="M32" s="459"/>
      <c r="N32" s="68"/>
    </row>
    <row r="33" spans="2:14" ht="15.6">
      <c r="B33" s="66"/>
      <c r="C33" s="69"/>
      <c r="D33" s="69"/>
      <c r="E33" s="69"/>
      <c r="F33" s="69"/>
      <c r="G33" s="69"/>
      <c r="H33" s="67"/>
      <c r="I33" s="45"/>
      <c r="J33" s="21"/>
      <c r="K33" s="45"/>
      <c r="L33" s="458"/>
      <c r="M33" s="459"/>
      <c r="N33" s="68"/>
    </row>
    <row r="34" spans="2:14" ht="15.6">
      <c r="B34" s="66"/>
      <c r="C34" s="69"/>
      <c r="D34" s="69"/>
      <c r="E34" s="69"/>
      <c r="F34" s="69"/>
      <c r="G34" s="69"/>
      <c r="H34" s="67"/>
      <c r="I34" s="45"/>
      <c r="J34" s="21"/>
      <c r="K34" s="45"/>
      <c r="L34" s="458"/>
      <c r="M34" s="459"/>
      <c r="N34" s="68"/>
    </row>
    <row r="35" spans="2:14" ht="15.6">
      <c r="B35" s="66"/>
      <c r="C35" s="69"/>
      <c r="D35" s="69"/>
      <c r="E35" s="69"/>
      <c r="F35" s="69"/>
      <c r="G35" s="69"/>
      <c r="H35" s="70"/>
      <c r="I35" s="45"/>
      <c r="J35" s="45"/>
      <c r="K35" s="45"/>
      <c r="L35" s="71"/>
      <c r="M35" s="72"/>
      <c r="N35" s="73"/>
    </row>
    <row r="36" spans="2:14" ht="16.2" thickBot="1">
      <c r="B36" s="56"/>
      <c r="C36" s="165"/>
      <c r="D36" s="57"/>
      <c r="E36" s="57"/>
      <c r="F36" s="57"/>
      <c r="G36" s="57"/>
      <c r="H36" s="58"/>
      <c r="I36" s="74"/>
      <c r="J36" s="74"/>
      <c r="K36" s="74"/>
      <c r="L36" s="460"/>
      <c r="M36" s="461"/>
      <c r="N36" s="74"/>
    </row>
    <row r="37" spans="2:14" ht="16.2" thickBot="1">
      <c r="B37" s="462" t="s">
        <v>27</v>
      </c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3"/>
      <c r="N37" s="75">
        <f>N31+N32+N33+N34+N35</f>
        <v>0</v>
      </c>
    </row>
    <row r="38" spans="2:14" ht="15.6">
      <c r="B38" s="7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8"/>
    </row>
    <row r="39" spans="2:14" ht="15.6">
      <c r="B39" s="141" t="s">
        <v>36</v>
      </c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2"/>
    </row>
    <row r="40" spans="2:14" ht="16.2" thickBot="1">
      <c r="B40" s="7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8"/>
    </row>
    <row r="41" spans="2:14" ht="31.2">
      <c r="B41" s="463" t="s">
        <v>37</v>
      </c>
      <c r="C41" s="464"/>
      <c r="D41" s="464"/>
      <c r="E41" s="464"/>
      <c r="F41" s="464"/>
      <c r="G41" s="464"/>
      <c r="H41" s="464"/>
      <c r="I41" s="138" t="s">
        <v>38</v>
      </c>
      <c r="J41" s="139" t="s">
        <v>39</v>
      </c>
      <c r="K41" s="138" t="s">
        <v>40</v>
      </c>
      <c r="L41" s="465" t="s">
        <v>24</v>
      </c>
      <c r="M41" s="466"/>
      <c r="N41" s="143" t="s">
        <v>25</v>
      </c>
    </row>
    <row r="42" spans="2:14" ht="15.6">
      <c r="B42" s="424" t="s">
        <v>385</v>
      </c>
      <c r="C42" s="425"/>
      <c r="D42" s="425"/>
      <c r="E42" s="425"/>
      <c r="F42" s="425"/>
      <c r="G42" s="425"/>
      <c r="H42" s="426"/>
      <c r="I42" s="77">
        <f>+(K42/J42)</f>
        <v>79070.270270270266</v>
      </c>
      <c r="J42" s="78">
        <v>1.85</v>
      </c>
      <c r="K42" s="77">
        <v>146280</v>
      </c>
      <c r="L42" s="427">
        <f>L12*8</f>
        <v>184</v>
      </c>
      <c r="M42" s="428"/>
      <c r="N42" s="10">
        <f>K42/L42</f>
        <v>795</v>
      </c>
    </row>
    <row r="43" spans="2:14" ht="18" customHeight="1">
      <c r="B43" s="424" t="s">
        <v>386</v>
      </c>
      <c r="C43" s="425"/>
      <c r="D43" s="425"/>
      <c r="E43" s="425"/>
      <c r="F43" s="425"/>
      <c r="G43" s="425"/>
      <c r="H43" s="426"/>
      <c r="I43" s="77">
        <f>+(K43/J43)</f>
        <v>71621.621621621613</v>
      </c>
      <c r="J43" s="78">
        <v>1.85</v>
      </c>
      <c r="K43" s="77">
        <v>132500</v>
      </c>
      <c r="L43" s="427">
        <f>L12*8</f>
        <v>184</v>
      </c>
      <c r="M43" s="428"/>
      <c r="N43" s="10">
        <f>K43/L43</f>
        <v>720.10869565217388</v>
      </c>
    </row>
    <row r="44" spans="2:14" ht="15.6">
      <c r="B44" s="79"/>
      <c r="C44" s="69"/>
      <c r="D44" s="69"/>
      <c r="E44" s="69"/>
      <c r="F44" s="69"/>
      <c r="G44" s="69"/>
      <c r="H44" s="69"/>
      <c r="I44" s="45"/>
      <c r="J44" s="80"/>
      <c r="K44" s="47"/>
      <c r="L44" s="81"/>
      <c r="M44" s="82"/>
      <c r="N44" s="83"/>
    </row>
    <row r="45" spans="2:14" ht="15.6">
      <c r="B45" s="79"/>
      <c r="C45" s="69"/>
      <c r="D45" s="69"/>
      <c r="E45" s="69"/>
      <c r="F45" s="69"/>
      <c r="G45" s="69"/>
      <c r="H45" s="69"/>
      <c r="I45" s="45"/>
      <c r="J45" s="80"/>
      <c r="K45" s="47"/>
      <c r="L45" s="81"/>
      <c r="M45" s="82"/>
      <c r="N45" s="83"/>
    </row>
    <row r="46" spans="2:14" ht="15.6">
      <c r="B46" s="79"/>
      <c r="C46" s="69"/>
      <c r="D46" s="69"/>
      <c r="E46" s="69"/>
      <c r="F46" s="69"/>
      <c r="G46" s="69"/>
      <c r="H46" s="69"/>
      <c r="I46" s="45"/>
      <c r="J46" s="80"/>
      <c r="K46" s="47"/>
      <c r="L46" s="81"/>
      <c r="M46" s="84"/>
      <c r="N46" s="83"/>
    </row>
    <row r="47" spans="2:14" ht="16.2" thickBot="1">
      <c r="B47" s="429"/>
      <c r="C47" s="430"/>
      <c r="D47" s="430"/>
      <c r="E47" s="430"/>
      <c r="F47" s="430"/>
      <c r="G47" s="430"/>
      <c r="H47" s="430"/>
      <c r="I47" s="74"/>
      <c r="J47" s="74"/>
      <c r="K47" s="74"/>
      <c r="L47" s="431"/>
      <c r="M47" s="432"/>
      <c r="N47" s="74"/>
    </row>
    <row r="48" spans="2:14" ht="16.2" thickBot="1">
      <c r="B48" s="440" t="s">
        <v>27</v>
      </c>
      <c r="C48" s="441"/>
      <c r="D48" s="441"/>
      <c r="E48" s="441"/>
      <c r="F48" s="441"/>
      <c r="G48" s="441"/>
      <c r="H48" s="441"/>
      <c r="I48" s="442"/>
      <c r="J48" s="442"/>
      <c r="K48" s="442"/>
      <c r="L48" s="442"/>
      <c r="M48" s="443"/>
      <c r="N48" s="85">
        <f>SUM(N42:N47)</f>
        <v>1515.108695652174</v>
      </c>
    </row>
    <row r="49" spans="1:14" ht="16.2" thickBot="1">
      <c r="B49" s="7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8"/>
    </row>
    <row r="50" spans="1:14" ht="40.5" customHeight="1" thickBot="1">
      <c r="B50" s="440" t="s">
        <v>41</v>
      </c>
      <c r="C50" s="441"/>
      <c r="D50" s="441"/>
      <c r="E50" s="441"/>
      <c r="F50" s="441"/>
      <c r="G50" s="441"/>
      <c r="H50" s="441"/>
      <c r="I50" s="441"/>
      <c r="J50" s="441"/>
      <c r="K50" s="441"/>
      <c r="L50" s="441"/>
      <c r="M50" s="444"/>
      <c r="N50" s="86" t="e">
        <f>ROUND((N19+N26+N37+N48),0)</f>
        <v>#REF!</v>
      </c>
    </row>
    <row r="51" spans="1:14"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1"/>
    </row>
    <row r="52" spans="1:14">
      <c r="B52" s="144" t="s">
        <v>64</v>
      </c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102"/>
    </row>
    <row r="53" spans="1:14" ht="15" thickBot="1">
      <c r="B53" s="99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1"/>
    </row>
    <row r="54" spans="1:14">
      <c r="B54" s="445" t="s">
        <v>65</v>
      </c>
      <c r="C54" s="446"/>
      <c r="D54" s="446"/>
      <c r="E54" s="446"/>
      <c r="F54" s="446"/>
      <c r="G54" s="446"/>
      <c r="H54" s="446"/>
      <c r="I54" s="145"/>
      <c r="J54" s="146"/>
      <c r="K54" s="147" t="s">
        <v>66</v>
      </c>
      <c r="L54" s="447" t="s">
        <v>67</v>
      </c>
      <c r="M54" s="448"/>
      <c r="N54" s="148"/>
    </row>
    <row r="55" spans="1:14">
      <c r="B55" s="449" t="s">
        <v>10</v>
      </c>
      <c r="C55" s="450"/>
      <c r="D55" s="450"/>
      <c r="E55" s="450"/>
      <c r="F55" s="450"/>
      <c r="G55" s="450"/>
      <c r="H55" s="450"/>
      <c r="I55" s="107"/>
      <c r="J55" s="108"/>
      <c r="K55" s="109">
        <v>0.24</v>
      </c>
      <c r="L55" s="451" t="e">
        <f>N50*K55</f>
        <v>#REF!</v>
      </c>
      <c r="M55" s="452"/>
      <c r="N55" s="110"/>
    </row>
    <row r="56" spans="1:14">
      <c r="B56" s="111" t="s">
        <v>11</v>
      </c>
      <c r="C56" s="112"/>
      <c r="D56" s="112"/>
      <c r="E56" s="112"/>
      <c r="F56" s="112"/>
      <c r="G56" s="112"/>
      <c r="H56" s="112"/>
      <c r="I56" s="107"/>
      <c r="J56" s="108"/>
      <c r="K56" s="109">
        <v>0.01</v>
      </c>
      <c r="L56" s="451" t="e">
        <f>N50*K56</f>
        <v>#REF!</v>
      </c>
      <c r="M56" s="452"/>
      <c r="N56" s="110"/>
    </row>
    <row r="57" spans="1:14" ht="15" thickBot="1">
      <c r="B57" s="113" t="s">
        <v>12</v>
      </c>
      <c r="C57" s="114"/>
      <c r="D57" s="114"/>
      <c r="E57" s="114"/>
      <c r="F57" s="114"/>
      <c r="G57" s="114"/>
      <c r="H57" s="114"/>
      <c r="I57" s="115"/>
      <c r="J57" s="116"/>
      <c r="K57" s="117">
        <v>0.05</v>
      </c>
      <c r="L57" s="453" t="e">
        <f>N50*K57</f>
        <v>#REF!</v>
      </c>
      <c r="M57" s="454"/>
      <c r="N57" s="110"/>
    </row>
    <row r="58" spans="1:14" ht="15" thickBot="1">
      <c r="B58" s="455" t="s">
        <v>27</v>
      </c>
      <c r="C58" s="456"/>
      <c r="D58" s="456"/>
      <c r="E58" s="456"/>
      <c r="F58" s="456"/>
      <c r="G58" s="456"/>
      <c r="H58" s="456"/>
      <c r="I58" s="456"/>
      <c r="J58" s="456"/>
      <c r="K58" s="456"/>
      <c r="L58" s="456"/>
      <c r="M58" s="457"/>
      <c r="N58" s="118" t="e">
        <f>L55+L56+L57</f>
        <v>#REF!</v>
      </c>
    </row>
    <row r="59" spans="1:14" ht="15" thickBot="1">
      <c r="B59" s="99"/>
      <c r="C59" s="100"/>
      <c r="D59" s="100"/>
      <c r="E59" s="100"/>
      <c r="F59" s="100"/>
      <c r="G59" s="100"/>
      <c r="H59" s="100"/>
      <c r="I59" s="100"/>
      <c r="J59" s="100"/>
      <c r="K59" s="100"/>
      <c r="L59" s="100"/>
      <c r="M59" s="100"/>
      <c r="N59" s="101"/>
    </row>
    <row r="60" spans="1:14" ht="15" thickBot="1">
      <c r="A60" t="s">
        <v>77</v>
      </c>
      <c r="B60" s="455" t="s">
        <v>68</v>
      </c>
      <c r="C60" s="456"/>
      <c r="D60" s="456"/>
      <c r="E60" s="456"/>
      <c r="F60" s="456"/>
      <c r="G60" s="456"/>
      <c r="H60" s="456"/>
      <c r="I60" s="456"/>
      <c r="J60" s="456"/>
      <c r="K60" s="456"/>
      <c r="L60" s="456"/>
      <c r="M60" s="457"/>
      <c r="N60" s="119" t="e">
        <f>N50+N58</f>
        <v>#REF!</v>
      </c>
    </row>
    <row r="61" spans="1:14" ht="15.6"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6"/>
    </row>
    <row r="62" spans="1:14" ht="18">
      <c r="B62" s="7"/>
      <c r="C62" s="367" t="s">
        <v>394</v>
      </c>
      <c r="D62" s="368"/>
      <c r="E62" s="369"/>
      <c r="I62" s="5"/>
      <c r="J62" s="5"/>
      <c r="K62" s="5"/>
      <c r="M62" s="5"/>
      <c r="N62" s="8"/>
    </row>
    <row r="63" spans="1:14" ht="18">
      <c r="B63" s="7"/>
      <c r="C63" s="367" t="s">
        <v>395</v>
      </c>
      <c r="D63" s="370"/>
      <c r="E63" s="369"/>
      <c r="I63" s="5"/>
      <c r="J63" s="5"/>
      <c r="K63" s="5"/>
      <c r="M63" s="5"/>
      <c r="N63" s="8"/>
    </row>
    <row r="64" spans="1:14" ht="15.6">
      <c r="B64" s="11"/>
      <c r="M64" s="5"/>
      <c r="N64" s="8"/>
    </row>
    <row r="65" spans="2:14" ht="18.45" customHeight="1">
      <c r="B65" s="11"/>
      <c r="M65" s="5"/>
      <c r="N65" s="8"/>
    </row>
    <row r="66" spans="2:14" ht="31.5" customHeight="1">
      <c r="B66" s="437" t="s">
        <v>42</v>
      </c>
      <c r="C66" s="438"/>
      <c r="D66" s="438"/>
      <c r="E66" s="438"/>
      <c r="F66" s="438"/>
      <c r="G66" s="438"/>
      <c r="H66" s="438"/>
      <c r="I66" s="438"/>
      <c r="J66" s="438"/>
      <c r="K66" s="438"/>
      <c r="L66" s="438"/>
      <c r="M66" s="438"/>
      <c r="N66" s="439"/>
    </row>
    <row r="67" spans="2:14" ht="15.6">
      <c r="B67" s="433"/>
      <c r="C67" s="434"/>
      <c r="D67" s="434"/>
      <c r="E67" s="434"/>
      <c r="F67" s="434"/>
      <c r="G67" s="434"/>
      <c r="H67" s="434"/>
      <c r="I67" s="434"/>
      <c r="J67" s="434"/>
      <c r="K67" s="434"/>
      <c r="L67" s="434"/>
      <c r="M67" s="434"/>
      <c r="N67" s="435"/>
    </row>
    <row r="68" spans="2:14" ht="15.6">
      <c r="B68" s="424"/>
      <c r="C68" s="425"/>
      <c r="D68" s="425"/>
      <c r="E68" s="425"/>
      <c r="F68" s="425"/>
      <c r="G68" s="425"/>
      <c r="H68" s="425"/>
      <c r="I68" s="425"/>
      <c r="J68" s="425"/>
      <c r="K68" s="425"/>
      <c r="L68" s="425"/>
      <c r="M68" s="425"/>
      <c r="N68" s="436"/>
    </row>
    <row r="69" spans="2:14"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</row>
    <row r="70" spans="2:14"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  <row r="73" spans="2:14"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</row>
    <row r="74" spans="2:14"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</row>
    <row r="75" spans="2:14"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</row>
  </sheetData>
  <mergeCells count="58">
    <mergeCell ref="B7:B8"/>
    <mergeCell ref="C7:L8"/>
    <mergeCell ref="B1:L2"/>
    <mergeCell ref="M1:N5"/>
    <mergeCell ref="B3:L3"/>
    <mergeCell ref="B4:L5"/>
    <mergeCell ref="C6:L6"/>
    <mergeCell ref="B17:D17"/>
    <mergeCell ref="B11:H11"/>
    <mergeCell ref="I11:J11"/>
    <mergeCell ref="L11:M11"/>
    <mergeCell ref="B12:H13"/>
    <mergeCell ref="I12:J13"/>
    <mergeCell ref="K12:K13"/>
    <mergeCell ref="L12:M13"/>
    <mergeCell ref="N12:N13"/>
    <mergeCell ref="B14:H14"/>
    <mergeCell ref="L14:M14"/>
    <mergeCell ref="B15:H15"/>
    <mergeCell ref="L15:M15"/>
    <mergeCell ref="B18:H18"/>
    <mergeCell ref="I18:J18"/>
    <mergeCell ref="L18:M18"/>
    <mergeCell ref="B19:M19"/>
    <mergeCell ref="B23:I23"/>
    <mergeCell ref="L23:M23"/>
    <mergeCell ref="B41:H41"/>
    <mergeCell ref="L41:M41"/>
    <mergeCell ref="B24:I24"/>
    <mergeCell ref="L24:M24"/>
    <mergeCell ref="B26:M26"/>
    <mergeCell ref="L30:M30"/>
    <mergeCell ref="B31:G31"/>
    <mergeCell ref="L31:M31"/>
    <mergeCell ref="L32:M32"/>
    <mergeCell ref="L33:M33"/>
    <mergeCell ref="L34:M34"/>
    <mergeCell ref="L36:M36"/>
    <mergeCell ref="B37:M37"/>
    <mergeCell ref="B42:H42"/>
    <mergeCell ref="L42:M42"/>
    <mergeCell ref="B43:H43"/>
    <mergeCell ref="L43:M43"/>
    <mergeCell ref="B47:H47"/>
    <mergeCell ref="L47:M47"/>
    <mergeCell ref="B48:M48"/>
    <mergeCell ref="B50:M50"/>
    <mergeCell ref="B54:H54"/>
    <mergeCell ref="L54:M54"/>
    <mergeCell ref="B55:H55"/>
    <mergeCell ref="L55:M55"/>
    <mergeCell ref="B66:N66"/>
    <mergeCell ref="B67:N67"/>
    <mergeCell ref="B68:N68"/>
    <mergeCell ref="L56:M56"/>
    <mergeCell ref="L57:M57"/>
    <mergeCell ref="B58:M58"/>
    <mergeCell ref="B60:M60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31">
    <tabColor rgb="FF3AEA36"/>
    <pageSetUpPr fitToPage="1"/>
  </sheetPr>
  <dimension ref="A1:O75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4" max="14" width="17.44140625" customWidth="1"/>
  </cols>
  <sheetData>
    <row r="1" spans="2:15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5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5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5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5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5" ht="24.45" customHeight="1" thickBot="1">
      <c r="B6" s="88" t="s">
        <v>72</v>
      </c>
      <c r="C6" s="507" t="e">
        <f>#REF!</f>
        <v>#REF!</v>
      </c>
      <c r="D6" s="508"/>
      <c r="E6" s="508"/>
      <c r="F6" s="508"/>
      <c r="G6" s="508"/>
      <c r="H6" s="508"/>
      <c r="I6" s="508"/>
      <c r="J6" s="508"/>
      <c r="K6" s="508"/>
      <c r="L6" s="509"/>
      <c r="M6" s="89" t="s">
        <v>73</v>
      </c>
      <c r="N6" s="90" t="s">
        <v>0</v>
      </c>
    </row>
    <row r="7" spans="2:15" ht="19.2" customHeight="1" thickBot="1">
      <c r="B7" s="510" t="s">
        <v>74</v>
      </c>
      <c r="C7" s="512" t="e">
        <f>#REF!</f>
        <v>#REF!</v>
      </c>
      <c r="D7" s="513"/>
      <c r="E7" s="513"/>
      <c r="F7" s="513"/>
      <c r="G7" s="513"/>
      <c r="H7" s="513"/>
      <c r="I7" s="513"/>
      <c r="J7" s="513"/>
      <c r="K7" s="513"/>
      <c r="L7" s="514"/>
      <c r="M7" s="89" t="e">
        <f>#REF!</f>
        <v>#REF!</v>
      </c>
      <c r="N7" s="162" t="e">
        <f>#REF!</f>
        <v>#REF!</v>
      </c>
    </row>
    <row r="8" spans="2:15" ht="24.45" customHeight="1" thickBot="1">
      <c r="B8" s="511"/>
      <c r="C8" s="515"/>
      <c r="D8" s="516"/>
      <c r="E8" s="516"/>
      <c r="F8" s="516"/>
      <c r="G8" s="516"/>
      <c r="H8" s="516"/>
      <c r="I8" s="516"/>
      <c r="J8" s="516"/>
      <c r="K8" s="516"/>
      <c r="L8" s="517"/>
      <c r="M8" s="92" t="s">
        <v>75</v>
      </c>
      <c r="N8" s="163" t="e">
        <f>#REF!</f>
        <v>#REF!</v>
      </c>
      <c r="O8" s="164"/>
    </row>
    <row r="9" spans="2:15" ht="15.6">
      <c r="B9" s="149" t="s">
        <v>21</v>
      </c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94"/>
    </row>
    <row r="10" spans="2:15" ht="16.2" thickBot="1">
      <c r="B10" s="29"/>
      <c r="C10" s="5"/>
      <c r="D10" s="5"/>
      <c r="E10" s="5"/>
      <c r="F10" s="5"/>
      <c r="G10" s="5"/>
      <c r="H10" s="5"/>
      <c r="I10" s="30"/>
      <c r="J10" s="30"/>
      <c r="K10" s="5"/>
      <c r="L10" s="5"/>
      <c r="M10" s="5"/>
      <c r="N10" s="8"/>
    </row>
    <row r="11" spans="2:15" ht="15.6">
      <c r="B11" s="478" t="s">
        <v>19</v>
      </c>
      <c r="C11" s="479"/>
      <c r="D11" s="479"/>
      <c r="E11" s="479"/>
      <c r="F11" s="479"/>
      <c r="G11" s="479"/>
      <c r="H11" s="480"/>
      <c r="I11" s="528" t="s">
        <v>22</v>
      </c>
      <c r="J11" s="529"/>
      <c r="K11" s="134" t="s">
        <v>23</v>
      </c>
      <c r="L11" s="481" t="s">
        <v>24</v>
      </c>
      <c r="M11" s="480"/>
      <c r="N11" s="135" t="s">
        <v>25</v>
      </c>
    </row>
    <row r="12" spans="2:15" ht="15.45" customHeight="1">
      <c r="B12" s="433" t="e">
        <f>#REF!</f>
        <v>#REF!</v>
      </c>
      <c r="C12" s="434"/>
      <c r="D12" s="434"/>
      <c r="E12" s="434"/>
      <c r="F12" s="434"/>
      <c r="G12" s="434"/>
      <c r="H12" s="564"/>
      <c r="I12" s="518"/>
      <c r="J12" s="519"/>
      <c r="K12" s="522" t="e">
        <f>#REF!</f>
        <v>#REF!</v>
      </c>
      <c r="L12" s="524">
        <v>2.35</v>
      </c>
      <c r="M12" s="525"/>
      <c r="N12" s="467" t="e">
        <f>+K12/L12</f>
        <v>#REF!</v>
      </c>
    </row>
    <row r="13" spans="2:15" ht="15.45" customHeight="1">
      <c r="B13" s="565"/>
      <c r="C13" s="566"/>
      <c r="D13" s="566"/>
      <c r="E13" s="566"/>
      <c r="F13" s="566"/>
      <c r="G13" s="566"/>
      <c r="H13" s="567"/>
      <c r="I13" s="520"/>
      <c r="J13" s="521"/>
      <c r="K13" s="523"/>
      <c r="L13" s="526"/>
      <c r="M13" s="527"/>
      <c r="N13" s="468"/>
    </row>
    <row r="14" spans="2:15" ht="22.5" customHeight="1">
      <c r="B14" s="424" t="e">
        <f>+#REF!</f>
        <v>#REF!</v>
      </c>
      <c r="C14" s="425"/>
      <c r="D14" s="425"/>
      <c r="E14" s="425"/>
      <c r="F14" s="425"/>
      <c r="G14" s="425"/>
      <c r="H14" s="426"/>
      <c r="I14" s="35"/>
      <c r="J14" s="36"/>
      <c r="K14" s="23" t="e">
        <f>+#REF!</f>
        <v>#REF!</v>
      </c>
      <c r="L14" s="546">
        <f>L12</f>
        <v>2.35</v>
      </c>
      <c r="M14" s="547"/>
      <c r="N14" s="22" t="e">
        <f>+K14/L14</f>
        <v>#REF!</v>
      </c>
    </row>
    <row r="15" spans="2:15" ht="28.5" customHeight="1">
      <c r="B15" s="424"/>
      <c r="C15" s="425"/>
      <c r="D15" s="425"/>
      <c r="E15" s="425"/>
      <c r="F15" s="425"/>
      <c r="G15" s="425"/>
      <c r="H15" s="426"/>
      <c r="I15" s="37"/>
      <c r="J15" s="38"/>
      <c r="K15" s="23"/>
      <c r="L15" s="546"/>
      <c r="M15" s="547"/>
      <c r="N15" s="42"/>
    </row>
    <row r="16" spans="2:15" ht="15.6">
      <c r="B16" s="33"/>
      <c r="C16" s="27"/>
      <c r="D16" s="27"/>
      <c r="E16" s="34"/>
      <c r="F16" s="34"/>
      <c r="G16" s="34"/>
      <c r="H16" s="95"/>
      <c r="I16" s="37"/>
      <c r="J16" s="38"/>
      <c r="K16" s="39"/>
      <c r="L16" s="40"/>
      <c r="M16" s="41"/>
      <c r="N16" s="96"/>
    </row>
    <row r="17" spans="2:14" ht="15.6">
      <c r="B17" s="469" t="s">
        <v>26</v>
      </c>
      <c r="C17" s="470"/>
      <c r="D17" s="470"/>
      <c r="E17" s="26"/>
      <c r="F17" s="43"/>
      <c r="G17" s="43"/>
      <c r="H17" s="44"/>
      <c r="I17" s="37"/>
      <c r="J17" s="38"/>
      <c r="K17" s="45"/>
      <c r="L17" s="40"/>
      <c r="M17" s="46">
        <v>0.1</v>
      </c>
      <c r="N17" s="47" t="e">
        <f>N48*M17</f>
        <v>#REF!</v>
      </c>
    </row>
    <row r="18" spans="2:14" ht="16.2" thickBot="1">
      <c r="B18" s="471"/>
      <c r="C18" s="472"/>
      <c r="D18" s="472"/>
      <c r="E18" s="472"/>
      <c r="F18" s="472"/>
      <c r="G18" s="472"/>
      <c r="H18" s="473"/>
      <c r="I18" s="474"/>
      <c r="J18" s="475"/>
      <c r="K18" s="48"/>
      <c r="L18" s="476"/>
      <c r="M18" s="477"/>
      <c r="N18" s="49"/>
    </row>
    <row r="19" spans="2:14" ht="16.2" thickBot="1">
      <c r="B19" s="440" t="s">
        <v>27</v>
      </c>
      <c r="C19" s="441"/>
      <c r="D19" s="441"/>
      <c r="E19" s="441"/>
      <c r="F19" s="441"/>
      <c r="G19" s="441"/>
      <c r="H19" s="441"/>
      <c r="I19" s="441"/>
      <c r="J19" s="441"/>
      <c r="K19" s="441"/>
      <c r="L19" s="441"/>
      <c r="M19" s="444"/>
      <c r="N19" s="50" t="e">
        <f>SUM(N12:N18)</f>
        <v>#REF!</v>
      </c>
    </row>
    <row r="20" spans="2:14" ht="15.6">
      <c r="B20" s="29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8"/>
    </row>
    <row r="21" spans="2:14" ht="15.6">
      <c r="B21" s="141" t="s">
        <v>28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2"/>
    </row>
    <row r="22" spans="2:14" ht="16.2" thickBot="1">
      <c r="B22" s="53"/>
      <c r="C22" s="30"/>
      <c r="D22" s="30"/>
      <c r="E22" s="30"/>
      <c r="F22" s="30"/>
      <c r="G22" s="30"/>
      <c r="H22" s="30"/>
      <c r="I22" s="30"/>
      <c r="J22" s="5"/>
      <c r="K22" s="5"/>
      <c r="L22" s="5"/>
      <c r="M22" s="5"/>
      <c r="N22" s="8"/>
    </row>
    <row r="23" spans="2:14" ht="15.6">
      <c r="B23" s="478" t="s">
        <v>19</v>
      </c>
      <c r="C23" s="479"/>
      <c r="D23" s="479"/>
      <c r="E23" s="479"/>
      <c r="F23" s="479"/>
      <c r="G23" s="479"/>
      <c r="H23" s="479"/>
      <c r="I23" s="480"/>
      <c r="J23" s="142" t="s">
        <v>20</v>
      </c>
      <c r="K23" s="134" t="s">
        <v>2</v>
      </c>
      <c r="L23" s="481" t="s">
        <v>29</v>
      </c>
      <c r="M23" s="480"/>
      <c r="N23" s="135" t="s">
        <v>25</v>
      </c>
    </row>
    <row r="24" spans="2:14" ht="30.45" customHeight="1">
      <c r="B24" s="471"/>
      <c r="C24" s="472"/>
      <c r="D24" s="472"/>
      <c r="E24" s="472"/>
      <c r="F24" s="472"/>
      <c r="G24" s="472"/>
      <c r="H24" s="472"/>
      <c r="I24" s="473"/>
      <c r="J24" s="9"/>
      <c r="K24" s="55"/>
      <c r="L24" s="482"/>
      <c r="M24" s="483"/>
      <c r="N24" s="22"/>
    </row>
    <row r="25" spans="2:14" ht="16.2" thickBot="1">
      <c r="B25" s="56"/>
      <c r="C25" s="57"/>
      <c r="D25" s="57"/>
      <c r="E25" s="57"/>
      <c r="F25" s="57"/>
      <c r="G25" s="57"/>
      <c r="H25" s="57"/>
      <c r="I25" s="57"/>
      <c r="J25" s="58"/>
      <c r="K25" s="58"/>
      <c r="L25" s="59"/>
      <c r="M25" s="24"/>
      <c r="N25" s="60"/>
    </row>
    <row r="26" spans="2:14" ht="26.25" customHeight="1" thickBot="1">
      <c r="B26" s="440" t="s">
        <v>27</v>
      </c>
      <c r="C26" s="441"/>
      <c r="D26" s="441"/>
      <c r="E26" s="441"/>
      <c r="F26" s="441"/>
      <c r="G26" s="441"/>
      <c r="H26" s="441"/>
      <c r="I26" s="441"/>
      <c r="J26" s="441"/>
      <c r="K26" s="441"/>
      <c r="L26" s="441"/>
      <c r="M26" s="444"/>
      <c r="N26" s="50">
        <f>SUM(N24:N25)</f>
        <v>0</v>
      </c>
    </row>
    <row r="27" spans="2:14" ht="15.6">
      <c r="B27" s="7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8"/>
    </row>
    <row r="28" spans="2:14" ht="15.6">
      <c r="B28" s="141" t="s">
        <v>30</v>
      </c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2"/>
    </row>
    <row r="29" spans="2:14" ht="16.2" thickBot="1">
      <c r="B29" s="7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8"/>
    </row>
    <row r="30" spans="2:14" ht="31.2">
      <c r="B30" s="136" t="s">
        <v>31</v>
      </c>
      <c r="C30" s="137"/>
      <c r="D30" s="137"/>
      <c r="E30" s="137"/>
      <c r="F30" s="137"/>
      <c r="G30" s="137"/>
      <c r="H30" s="138" t="s">
        <v>20</v>
      </c>
      <c r="I30" s="138" t="s">
        <v>32</v>
      </c>
      <c r="J30" s="139" t="s">
        <v>33</v>
      </c>
      <c r="K30" s="138" t="s">
        <v>34</v>
      </c>
      <c r="L30" s="484" t="s">
        <v>35</v>
      </c>
      <c r="M30" s="485"/>
      <c r="N30" s="140" t="s">
        <v>25</v>
      </c>
    </row>
    <row r="31" spans="2:14" ht="30.75" customHeight="1">
      <c r="B31" s="556"/>
      <c r="C31" s="557"/>
      <c r="D31" s="557"/>
      <c r="E31" s="557"/>
      <c r="F31" s="557"/>
      <c r="G31" s="558"/>
      <c r="H31" s="67"/>
      <c r="I31" s="45"/>
      <c r="J31" s="21"/>
      <c r="K31" s="45"/>
      <c r="L31" s="458"/>
      <c r="M31" s="459"/>
      <c r="N31" s="68"/>
    </row>
    <row r="32" spans="2:14" ht="15.6">
      <c r="B32" s="66"/>
      <c r="C32" s="69"/>
      <c r="D32" s="69"/>
      <c r="E32" s="69"/>
      <c r="F32" s="69"/>
      <c r="G32" s="69"/>
      <c r="H32" s="67"/>
      <c r="I32" s="45"/>
      <c r="J32" s="21"/>
      <c r="K32" s="45"/>
      <c r="L32" s="458"/>
      <c r="M32" s="459"/>
      <c r="N32" s="68"/>
    </row>
    <row r="33" spans="2:14" ht="15.6">
      <c r="B33" s="66"/>
      <c r="C33" s="69"/>
      <c r="D33" s="69"/>
      <c r="E33" s="69"/>
      <c r="F33" s="69"/>
      <c r="G33" s="69"/>
      <c r="H33" s="67"/>
      <c r="I33" s="45"/>
      <c r="J33" s="21"/>
      <c r="K33" s="45"/>
      <c r="L33" s="458"/>
      <c r="M33" s="459"/>
      <c r="N33" s="68"/>
    </row>
    <row r="34" spans="2:14" ht="15.6">
      <c r="B34" s="66"/>
      <c r="C34" s="69"/>
      <c r="D34" s="69"/>
      <c r="E34" s="69"/>
      <c r="F34" s="69"/>
      <c r="G34" s="69"/>
      <c r="H34" s="67"/>
      <c r="I34" s="45"/>
      <c r="J34" s="21"/>
      <c r="K34" s="45"/>
      <c r="L34" s="458"/>
      <c r="M34" s="459"/>
      <c r="N34" s="68"/>
    </row>
    <row r="35" spans="2:14" ht="15.6">
      <c r="B35" s="66"/>
      <c r="C35" s="69"/>
      <c r="D35" s="69"/>
      <c r="E35" s="69"/>
      <c r="F35" s="69"/>
      <c r="G35" s="69"/>
      <c r="H35" s="70"/>
      <c r="I35" s="45"/>
      <c r="J35" s="45"/>
      <c r="K35" s="45"/>
      <c r="L35" s="71"/>
      <c r="M35" s="72"/>
      <c r="N35" s="73"/>
    </row>
    <row r="36" spans="2:14" ht="16.2" thickBot="1">
      <c r="B36" s="56"/>
      <c r="C36" s="165"/>
      <c r="D36" s="57"/>
      <c r="E36" s="57"/>
      <c r="F36" s="57"/>
      <c r="G36" s="57"/>
      <c r="H36" s="58"/>
      <c r="I36" s="74"/>
      <c r="J36" s="74"/>
      <c r="K36" s="74"/>
      <c r="L36" s="460"/>
      <c r="M36" s="461"/>
      <c r="N36" s="74"/>
    </row>
    <row r="37" spans="2:14" ht="16.2" thickBot="1">
      <c r="B37" s="462" t="s">
        <v>27</v>
      </c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3"/>
      <c r="N37" s="75">
        <f>N31+N32+N33+N34+N35</f>
        <v>0</v>
      </c>
    </row>
    <row r="38" spans="2:14" ht="15.6">
      <c r="B38" s="7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8"/>
    </row>
    <row r="39" spans="2:14" ht="15.6">
      <c r="B39" s="141" t="s">
        <v>36</v>
      </c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2"/>
    </row>
    <row r="40" spans="2:14" ht="16.2" thickBot="1">
      <c r="B40" s="7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8"/>
    </row>
    <row r="41" spans="2:14" ht="31.2">
      <c r="B41" s="463" t="s">
        <v>37</v>
      </c>
      <c r="C41" s="464"/>
      <c r="D41" s="464"/>
      <c r="E41" s="464"/>
      <c r="F41" s="464"/>
      <c r="G41" s="464"/>
      <c r="H41" s="464"/>
      <c r="I41" s="138" t="s">
        <v>38</v>
      </c>
      <c r="J41" s="139" t="s">
        <v>39</v>
      </c>
      <c r="K41" s="138" t="s">
        <v>40</v>
      </c>
      <c r="L41" s="465" t="s">
        <v>24</v>
      </c>
      <c r="M41" s="466"/>
      <c r="N41" s="143" t="s">
        <v>25</v>
      </c>
    </row>
    <row r="42" spans="2:14" ht="15.6">
      <c r="B42" s="424" t="e">
        <f>#REF!</f>
        <v>#REF!</v>
      </c>
      <c r="C42" s="425"/>
      <c r="D42" s="425"/>
      <c r="E42" s="425"/>
      <c r="F42" s="425"/>
      <c r="G42" s="425"/>
      <c r="H42" s="426"/>
      <c r="I42" s="77" t="e">
        <f>+(K42/J42)</f>
        <v>#REF!</v>
      </c>
      <c r="J42" s="78">
        <v>1.85</v>
      </c>
      <c r="K42" s="77" t="e">
        <f>#REF!</f>
        <v>#REF!</v>
      </c>
      <c r="L42" s="427">
        <f>L12*8</f>
        <v>18.8</v>
      </c>
      <c r="M42" s="428"/>
      <c r="N42" s="10" t="e">
        <f>K42/L42</f>
        <v>#REF!</v>
      </c>
    </row>
    <row r="43" spans="2:14" ht="18" customHeight="1">
      <c r="B43" s="424"/>
      <c r="C43" s="425"/>
      <c r="D43" s="425"/>
      <c r="E43" s="425"/>
      <c r="F43" s="425"/>
      <c r="G43" s="425"/>
      <c r="H43" s="426"/>
      <c r="I43" s="77"/>
      <c r="J43" s="78"/>
      <c r="K43" s="77"/>
      <c r="L43" s="427"/>
      <c r="M43" s="428"/>
      <c r="N43" s="10"/>
    </row>
    <row r="44" spans="2:14" ht="15.6">
      <c r="B44" s="79"/>
      <c r="C44" s="69"/>
      <c r="D44" s="69"/>
      <c r="E44" s="69"/>
      <c r="F44" s="69"/>
      <c r="G44" s="69"/>
      <c r="H44" s="69"/>
      <c r="I44" s="45"/>
      <c r="J44" s="80"/>
      <c r="K44" s="47"/>
      <c r="L44" s="81"/>
      <c r="M44" s="82"/>
      <c r="N44" s="83"/>
    </row>
    <row r="45" spans="2:14" ht="15.6">
      <c r="B45" s="79"/>
      <c r="C45" s="69"/>
      <c r="D45" s="69"/>
      <c r="E45" s="69"/>
      <c r="F45" s="69"/>
      <c r="G45" s="69"/>
      <c r="H45" s="69"/>
      <c r="I45" s="45"/>
      <c r="J45" s="80"/>
      <c r="K45" s="47"/>
      <c r="L45" s="81"/>
      <c r="M45" s="82"/>
      <c r="N45" s="83"/>
    </row>
    <row r="46" spans="2:14" ht="15.6">
      <c r="B46" s="79"/>
      <c r="C46" s="69"/>
      <c r="D46" s="69"/>
      <c r="E46" s="69"/>
      <c r="F46" s="69"/>
      <c r="G46" s="69"/>
      <c r="H46" s="69"/>
      <c r="I46" s="45"/>
      <c r="J46" s="80"/>
      <c r="K46" s="47"/>
      <c r="L46" s="81"/>
      <c r="M46" s="84"/>
      <c r="N46" s="83"/>
    </row>
    <row r="47" spans="2:14" ht="16.2" thickBot="1">
      <c r="B47" s="429"/>
      <c r="C47" s="430"/>
      <c r="D47" s="430"/>
      <c r="E47" s="430"/>
      <c r="F47" s="430"/>
      <c r="G47" s="430"/>
      <c r="H47" s="430"/>
      <c r="I47" s="74"/>
      <c r="J47" s="74"/>
      <c r="K47" s="74"/>
      <c r="L47" s="431"/>
      <c r="M47" s="432"/>
      <c r="N47" s="74"/>
    </row>
    <row r="48" spans="2:14" ht="16.2" thickBot="1">
      <c r="B48" s="440" t="s">
        <v>27</v>
      </c>
      <c r="C48" s="441"/>
      <c r="D48" s="441"/>
      <c r="E48" s="441"/>
      <c r="F48" s="441"/>
      <c r="G48" s="441"/>
      <c r="H48" s="441"/>
      <c r="I48" s="442"/>
      <c r="J48" s="442"/>
      <c r="K48" s="442"/>
      <c r="L48" s="442"/>
      <c r="M48" s="443"/>
      <c r="N48" s="85" t="e">
        <f>SUM(N42:N47)</f>
        <v>#REF!</v>
      </c>
    </row>
    <row r="49" spans="1:14" ht="16.2" thickBot="1">
      <c r="B49" s="7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8"/>
    </row>
    <row r="50" spans="1:14" ht="40.5" customHeight="1" thickBot="1">
      <c r="B50" s="440" t="s">
        <v>41</v>
      </c>
      <c r="C50" s="441"/>
      <c r="D50" s="441"/>
      <c r="E50" s="441"/>
      <c r="F50" s="441"/>
      <c r="G50" s="441"/>
      <c r="H50" s="441"/>
      <c r="I50" s="441"/>
      <c r="J50" s="441"/>
      <c r="K50" s="441"/>
      <c r="L50" s="441"/>
      <c r="M50" s="444"/>
      <c r="N50" s="86" t="e">
        <f>ROUND((N19+N26+N37+N48),0)</f>
        <v>#REF!</v>
      </c>
    </row>
    <row r="51" spans="1:14"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1"/>
    </row>
    <row r="52" spans="1:14">
      <c r="B52" s="144" t="s">
        <v>64</v>
      </c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102"/>
    </row>
    <row r="53" spans="1:14" ht="15" thickBot="1">
      <c r="B53" s="99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1"/>
    </row>
    <row r="54" spans="1:14">
      <c r="B54" s="445" t="s">
        <v>65</v>
      </c>
      <c r="C54" s="446"/>
      <c r="D54" s="446"/>
      <c r="E54" s="446"/>
      <c r="F54" s="446"/>
      <c r="G54" s="446"/>
      <c r="H54" s="446"/>
      <c r="I54" s="145"/>
      <c r="J54" s="146"/>
      <c r="K54" s="147" t="s">
        <v>66</v>
      </c>
      <c r="L54" s="447" t="s">
        <v>67</v>
      </c>
      <c r="M54" s="448"/>
      <c r="N54" s="148"/>
    </row>
    <row r="55" spans="1:14">
      <c r="B55" s="449" t="s">
        <v>10</v>
      </c>
      <c r="C55" s="450"/>
      <c r="D55" s="450"/>
      <c r="E55" s="450"/>
      <c r="F55" s="450"/>
      <c r="G55" s="450"/>
      <c r="H55" s="450"/>
      <c r="I55" s="107"/>
      <c r="J55" s="108"/>
      <c r="K55" s="109">
        <v>0.24</v>
      </c>
      <c r="L55" s="451" t="e">
        <f>N50*K55</f>
        <v>#REF!</v>
      </c>
      <c r="M55" s="452"/>
      <c r="N55" s="110"/>
    </row>
    <row r="56" spans="1:14">
      <c r="B56" s="111" t="s">
        <v>11</v>
      </c>
      <c r="C56" s="112"/>
      <c r="D56" s="112"/>
      <c r="E56" s="112"/>
      <c r="F56" s="112"/>
      <c r="G56" s="112"/>
      <c r="H56" s="112"/>
      <c r="I56" s="107"/>
      <c r="J56" s="108"/>
      <c r="K56" s="109">
        <v>0.01</v>
      </c>
      <c r="L56" s="451" t="e">
        <f>N50*K56</f>
        <v>#REF!</v>
      </c>
      <c r="M56" s="452"/>
      <c r="N56" s="110"/>
    </row>
    <row r="57" spans="1:14" ht="15" thickBot="1">
      <c r="B57" s="113" t="s">
        <v>12</v>
      </c>
      <c r="C57" s="114"/>
      <c r="D57" s="114"/>
      <c r="E57" s="114"/>
      <c r="F57" s="114"/>
      <c r="G57" s="114"/>
      <c r="H57" s="114"/>
      <c r="I57" s="115"/>
      <c r="J57" s="116"/>
      <c r="K57" s="117">
        <v>0.05</v>
      </c>
      <c r="L57" s="453" t="e">
        <f>N50*K57</f>
        <v>#REF!</v>
      </c>
      <c r="M57" s="454"/>
      <c r="N57" s="110"/>
    </row>
    <row r="58" spans="1:14" ht="15" thickBot="1">
      <c r="B58" s="455" t="s">
        <v>27</v>
      </c>
      <c r="C58" s="456"/>
      <c r="D58" s="456"/>
      <c r="E58" s="456"/>
      <c r="F58" s="456"/>
      <c r="G58" s="456"/>
      <c r="H58" s="456"/>
      <c r="I58" s="456"/>
      <c r="J58" s="456"/>
      <c r="K58" s="456"/>
      <c r="L58" s="456"/>
      <c r="M58" s="457"/>
      <c r="N58" s="118" t="e">
        <f>L55+L56+L57</f>
        <v>#REF!</v>
      </c>
    </row>
    <row r="59" spans="1:14" ht="15" thickBot="1">
      <c r="B59" s="99"/>
      <c r="C59" s="100"/>
      <c r="D59" s="100"/>
      <c r="E59" s="100"/>
      <c r="F59" s="100"/>
      <c r="G59" s="100"/>
      <c r="H59" s="100"/>
      <c r="I59" s="100"/>
      <c r="J59" s="100"/>
      <c r="K59" s="100"/>
      <c r="L59" s="100"/>
      <c r="M59" s="100"/>
      <c r="N59" s="101"/>
    </row>
    <row r="60" spans="1:14" ht="15" thickBot="1">
      <c r="A60" t="s">
        <v>77</v>
      </c>
      <c r="B60" s="455" t="s">
        <v>68</v>
      </c>
      <c r="C60" s="456"/>
      <c r="D60" s="456"/>
      <c r="E60" s="456"/>
      <c r="F60" s="456"/>
      <c r="G60" s="456"/>
      <c r="H60" s="456"/>
      <c r="I60" s="456"/>
      <c r="J60" s="456"/>
      <c r="K60" s="456"/>
      <c r="L60" s="456"/>
      <c r="M60" s="457"/>
      <c r="N60" s="119" t="e">
        <f>N50+N58</f>
        <v>#REF!</v>
      </c>
    </row>
    <row r="61" spans="1:14" ht="15.6"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6"/>
    </row>
    <row r="62" spans="1:14" ht="15.6">
      <c r="B62" s="7"/>
      <c r="N62" s="8"/>
    </row>
    <row r="63" spans="1:14" ht="15.6">
      <c r="B63" s="7"/>
      <c r="N63" s="8"/>
    </row>
    <row r="64" spans="1:14" ht="18">
      <c r="B64" s="11"/>
      <c r="C64" s="367" t="s">
        <v>394</v>
      </c>
      <c r="D64" s="368"/>
      <c r="E64" s="369"/>
      <c r="I64" s="5"/>
      <c r="J64" s="5"/>
      <c r="K64" s="5"/>
      <c r="N64" s="8"/>
    </row>
    <row r="65" spans="2:14" ht="18.45" customHeight="1">
      <c r="B65" s="11"/>
      <c r="C65" s="367" t="s">
        <v>395</v>
      </c>
      <c r="D65" s="370"/>
      <c r="E65" s="369"/>
      <c r="I65" s="5"/>
      <c r="J65" s="5"/>
      <c r="K65" s="5"/>
      <c r="N65" s="8"/>
    </row>
    <row r="66" spans="2:14" ht="31.5" customHeight="1">
      <c r="B66" s="437" t="s">
        <v>42</v>
      </c>
      <c r="C66" s="438"/>
      <c r="D66" s="438"/>
      <c r="E66" s="438"/>
      <c r="F66" s="438"/>
      <c r="G66" s="438"/>
      <c r="H66" s="438"/>
      <c r="I66" s="438"/>
      <c r="J66" s="438"/>
      <c r="K66" s="438"/>
      <c r="L66" s="438"/>
      <c r="M66" s="438"/>
      <c r="N66" s="439"/>
    </row>
    <row r="67" spans="2:14" ht="15.6">
      <c r="B67" s="433"/>
      <c r="C67" s="434"/>
      <c r="D67" s="434"/>
      <c r="E67" s="434"/>
      <c r="F67" s="434"/>
      <c r="G67" s="434"/>
      <c r="H67" s="434"/>
      <c r="I67" s="434"/>
      <c r="J67" s="434"/>
      <c r="K67" s="434"/>
      <c r="L67" s="434"/>
      <c r="M67" s="434"/>
      <c r="N67" s="435"/>
    </row>
    <row r="68" spans="2:14" ht="15.6">
      <c r="B68" s="424"/>
      <c r="C68" s="425"/>
      <c r="D68" s="425"/>
      <c r="E68" s="425"/>
      <c r="F68" s="425"/>
      <c r="G68" s="425"/>
      <c r="H68" s="425"/>
      <c r="I68" s="425"/>
      <c r="J68" s="425"/>
      <c r="K68" s="425"/>
      <c r="L68" s="425"/>
      <c r="M68" s="425"/>
      <c r="N68" s="436"/>
    </row>
    <row r="69" spans="2:14"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</row>
    <row r="70" spans="2:14"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  <row r="73" spans="2:14"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</row>
    <row r="74" spans="2:14"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</row>
    <row r="75" spans="2:14"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</row>
  </sheetData>
  <mergeCells count="58">
    <mergeCell ref="B7:B8"/>
    <mergeCell ref="C7:L8"/>
    <mergeCell ref="B1:L2"/>
    <mergeCell ref="M1:N5"/>
    <mergeCell ref="B3:L3"/>
    <mergeCell ref="B4:L5"/>
    <mergeCell ref="C6:L6"/>
    <mergeCell ref="B17:D17"/>
    <mergeCell ref="B11:H11"/>
    <mergeCell ref="I11:J11"/>
    <mergeCell ref="L11:M11"/>
    <mergeCell ref="B12:H13"/>
    <mergeCell ref="I12:J13"/>
    <mergeCell ref="K12:K13"/>
    <mergeCell ref="L12:M13"/>
    <mergeCell ref="N12:N13"/>
    <mergeCell ref="B14:H14"/>
    <mergeCell ref="L14:M14"/>
    <mergeCell ref="B15:H15"/>
    <mergeCell ref="L15:M15"/>
    <mergeCell ref="B18:H18"/>
    <mergeCell ref="I18:J18"/>
    <mergeCell ref="L18:M18"/>
    <mergeCell ref="B19:M19"/>
    <mergeCell ref="B23:I23"/>
    <mergeCell ref="L23:M23"/>
    <mergeCell ref="B41:H41"/>
    <mergeCell ref="L41:M41"/>
    <mergeCell ref="B24:I24"/>
    <mergeCell ref="L24:M24"/>
    <mergeCell ref="B26:M26"/>
    <mergeCell ref="L30:M30"/>
    <mergeCell ref="B31:G31"/>
    <mergeCell ref="L31:M31"/>
    <mergeCell ref="L32:M32"/>
    <mergeCell ref="L33:M33"/>
    <mergeCell ref="L34:M34"/>
    <mergeCell ref="L36:M36"/>
    <mergeCell ref="B37:M37"/>
    <mergeCell ref="B42:H42"/>
    <mergeCell ref="L42:M42"/>
    <mergeCell ref="B43:H43"/>
    <mergeCell ref="L43:M43"/>
    <mergeCell ref="B47:H47"/>
    <mergeCell ref="L47:M47"/>
    <mergeCell ref="B48:M48"/>
    <mergeCell ref="B50:M50"/>
    <mergeCell ref="B54:H54"/>
    <mergeCell ref="L54:M54"/>
    <mergeCell ref="B55:H55"/>
    <mergeCell ref="L55:M55"/>
    <mergeCell ref="B66:N66"/>
    <mergeCell ref="B67:N67"/>
    <mergeCell ref="B68:N68"/>
    <mergeCell ref="L56:M56"/>
    <mergeCell ref="L57:M57"/>
    <mergeCell ref="B58:M58"/>
    <mergeCell ref="B60:M60"/>
  </mergeCells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scale="4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Hoja37">
    <tabColor rgb="FF3AEA36"/>
    <pageSetUpPr fitToPage="1"/>
  </sheetPr>
  <dimension ref="A1:N77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07" t="e">
        <f>+#REF!</f>
        <v>#REF!</v>
      </c>
      <c r="D6" s="508"/>
      <c r="E6" s="508"/>
      <c r="F6" s="508"/>
      <c r="G6" s="508"/>
      <c r="H6" s="508"/>
      <c r="I6" s="508"/>
      <c r="J6" s="508"/>
      <c r="K6" s="508"/>
      <c r="L6" s="509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+#REF!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21.75" customHeight="1">
      <c r="B13" s="424"/>
      <c r="C13" s="425"/>
      <c r="D13" s="425"/>
      <c r="E13" s="425"/>
      <c r="F13" s="425"/>
      <c r="G13" s="425"/>
      <c r="H13" s="426"/>
      <c r="I13" s="35"/>
      <c r="J13" s="36"/>
      <c r="K13" s="23"/>
      <c r="L13" s="559"/>
      <c r="M13" s="560"/>
      <c r="N13" s="22"/>
    </row>
    <row r="14" spans="2:14" ht="15.75" customHeight="1">
      <c r="B14" s="424" t="e">
        <f>+#REF!</f>
        <v>#REF!</v>
      </c>
      <c r="C14" s="425"/>
      <c r="D14" s="425"/>
      <c r="E14" s="425"/>
      <c r="F14" s="425"/>
      <c r="G14" s="425"/>
      <c r="H14" s="426"/>
      <c r="I14" s="37"/>
      <c r="J14" s="38"/>
      <c r="K14" s="23" t="e">
        <f>+#REF!</f>
        <v>#REF!</v>
      </c>
      <c r="L14" s="559">
        <v>30</v>
      </c>
      <c r="M14" s="560"/>
      <c r="N14" s="22" t="e">
        <f>+K14/L14</f>
        <v>#REF!</v>
      </c>
    </row>
    <row r="15" spans="2:14" ht="15.75" customHeight="1">
      <c r="B15" s="424" t="e">
        <f>+#REF!</f>
        <v>#REF!</v>
      </c>
      <c r="C15" s="425"/>
      <c r="D15" s="425"/>
      <c r="E15" s="425"/>
      <c r="F15" s="425"/>
      <c r="G15" s="425"/>
      <c r="H15" s="426"/>
      <c r="I15" s="37"/>
      <c r="J15" s="38"/>
      <c r="K15" s="23" t="e">
        <f>+#REF!</f>
        <v>#REF!</v>
      </c>
      <c r="L15" s="559">
        <f>L14</f>
        <v>30</v>
      </c>
      <c r="M15" s="560"/>
      <c r="N15" s="22" t="e">
        <f>+K15/L15</f>
        <v>#REF!</v>
      </c>
    </row>
    <row r="16" spans="2:14" ht="15.6">
      <c r="B16" s="424" t="e">
        <f>+#REF!</f>
        <v>#REF!</v>
      </c>
      <c r="C16" s="425"/>
      <c r="D16" s="425"/>
      <c r="E16" s="425"/>
      <c r="F16" s="425"/>
      <c r="G16" s="425"/>
      <c r="H16" s="426"/>
      <c r="I16" s="37"/>
      <c r="J16" s="38"/>
      <c r="K16" s="23" t="e">
        <f>+#REF!</f>
        <v>#REF!</v>
      </c>
      <c r="L16" s="559">
        <f>L14</f>
        <v>30</v>
      </c>
      <c r="M16" s="560"/>
      <c r="N16" s="22" t="e">
        <f>+K16/L16</f>
        <v>#REF!</v>
      </c>
    </row>
    <row r="17" spans="2:14" ht="15.6">
      <c r="B17" s="33"/>
      <c r="C17" s="27"/>
      <c r="D17" s="27"/>
      <c r="E17" s="34"/>
      <c r="F17" s="34"/>
      <c r="G17" s="34"/>
      <c r="H17" s="95"/>
      <c r="I17" s="37"/>
      <c r="J17" s="38"/>
      <c r="K17" s="39"/>
      <c r="L17" s="40"/>
      <c r="M17" s="41"/>
      <c r="N17" s="96"/>
    </row>
    <row r="18" spans="2:14" ht="15.6">
      <c r="B18" s="469" t="s">
        <v>26</v>
      </c>
      <c r="C18" s="470"/>
      <c r="D18" s="470"/>
      <c r="E18" s="26"/>
      <c r="F18" s="43"/>
      <c r="G18" s="43"/>
      <c r="H18" s="44"/>
      <c r="I18" s="37"/>
      <c r="J18" s="38"/>
      <c r="K18" s="45"/>
      <c r="L18" s="40"/>
      <c r="M18" s="46">
        <v>0.1</v>
      </c>
      <c r="N18" s="47" t="e">
        <f>N50*M18</f>
        <v>#REF!</v>
      </c>
    </row>
    <row r="19" spans="2:14" ht="16.2" thickBot="1">
      <c r="B19" s="471"/>
      <c r="C19" s="472"/>
      <c r="D19" s="472"/>
      <c r="E19" s="472"/>
      <c r="F19" s="472"/>
      <c r="G19" s="472"/>
      <c r="H19" s="473"/>
      <c r="I19" s="474"/>
      <c r="J19" s="475"/>
      <c r="K19" s="48"/>
      <c r="L19" s="476"/>
      <c r="M19" s="477"/>
      <c r="N19" s="49"/>
    </row>
    <row r="20" spans="2:14" ht="16.2" thickBot="1">
      <c r="B20" s="440" t="s">
        <v>27</v>
      </c>
      <c r="C20" s="441"/>
      <c r="D20" s="441"/>
      <c r="E20" s="441"/>
      <c r="F20" s="441"/>
      <c r="G20" s="441"/>
      <c r="H20" s="441"/>
      <c r="I20" s="441"/>
      <c r="J20" s="441"/>
      <c r="K20" s="441"/>
      <c r="L20" s="441"/>
      <c r="M20" s="444"/>
      <c r="N20" s="50" t="e">
        <f>SUM(N13:N19)</f>
        <v>#REF!</v>
      </c>
    </row>
    <row r="21" spans="2:14" ht="15.6">
      <c r="B21" s="29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8"/>
    </row>
    <row r="22" spans="2:14" ht="15.6">
      <c r="B22" s="141" t="s">
        <v>28</v>
      </c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2"/>
    </row>
    <row r="23" spans="2:14" ht="16.2" thickBot="1">
      <c r="B23" s="53"/>
      <c r="C23" s="30"/>
      <c r="D23" s="30"/>
      <c r="E23" s="30"/>
      <c r="F23" s="30"/>
      <c r="G23" s="30"/>
      <c r="H23" s="30"/>
      <c r="I23" s="30"/>
      <c r="J23" s="5"/>
      <c r="K23" s="5"/>
      <c r="L23" s="5"/>
      <c r="M23" s="5"/>
      <c r="N23" s="8"/>
    </row>
    <row r="24" spans="2:14" ht="15.6">
      <c r="B24" s="534" t="s">
        <v>19</v>
      </c>
      <c r="C24" s="535"/>
      <c r="D24" s="535"/>
      <c r="E24" s="535"/>
      <c r="F24" s="535"/>
      <c r="G24" s="535"/>
      <c r="H24" s="535"/>
      <c r="I24" s="536"/>
      <c r="J24" s="54" t="s">
        <v>20</v>
      </c>
      <c r="K24" s="31" t="s">
        <v>2</v>
      </c>
      <c r="L24" s="537" t="s">
        <v>29</v>
      </c>
      <c r="M24" s="536"/>
      <c r="N24" s="32" t="s">
        <v>25</v>
      </c>
    </row>
    <row r="25" spans="2:14" ht="30.45" customHeight="1">
      <c r="B25" s="538" t="e">
        <f>#REF!</f>
        <v>#REF!</v>
      </c>
      <c r="C25" s="472"/>
      <c r="D25" s="472"/>
      <c r="E25" s="472"/>
      <c r="F25" s="472"/>
      <c r="G25" s="472"/>
      <c r="H25" s="472"/>
      <c r="I25" s="473"/>
      <c r="J25" s="67" t="s">
        <v>5</v>
      </c>
      <c r="K25" s="97">
        <v>1.3</v>
      </c>
      <c r="L25" s="482" t="e">
        <f>#REF!</f>
        <v>#REF!</v>
      </c>
      <c r="M25" s="483"/>
      <c r="N25" s="98" t="e">
        <f>+K25*L25</f>
        <v>#REF!</v>
      </c>
    </row>
    <row r="26" spans="2:14" ht="30.45" customHeight="1">
      <c r="B26" s="538" t="e">
        <f>+#REF!</f>
        <v>#REF!</v>
      </c>
      <c r="C26" s="472"/>
      <c r="D26" s="472"/>
      <c r="E26" s="472"/>
      <c r="F26" s="472"/>
      <c r="G26" s="472"/>
      <c r="H26" s="472"/>
      <c r="I26" s="473"/>
      <c r="J26" s="67" t="e">
        <f>+#REF!</f>
        <v>#REF!</v>
      </c>
      <c r="K26" s="121">
        <v>25</v>
      </c>
      <c r="L26" s="482" t="e">
        <f>+#REF!</f>
        <v>#REF!</v>
      </c>
      <c r="M26" s="483"/>
      <c r="N26" s="98" t="e">
        <f>+K26*L26</f>
        <v>#REF!</v>
      </c>
    </row>
    <row r="27" spans="2:14" ht="30.45" customHeight="1">
      <c r="B27" s="539"/>
      <c r="C27" s="425"/>
      <c r="D27" s="425"/>
      <c r="E27" s="425"/>
      <c r="F27" s="425"/>
      <c r="G27" s="425"/>
      <c r="H27" s="425"/>
      <c r="I27" s="426"/>
      <c r="J27" s="67"/>
      <c r="K27" s="97"/>
      <c r="L27" s="482"/>
      <c r="M27" s="483"/>
      <c r="N27" s="98"/>
    </row>
    <row r="28" spans="2:14" ht="16.2" thickBot="1">
      <c r="B28" s="56"/>
      <c r="C28" s="57"/>
      <c r="D28" s="57"/>
      <c r="E28" s="57"/>
      <c r="F28" s="57"/>
      <c r="G28" s="57"/>
      <c r="H28" s="57"/>
      <c r="I28" s="57"/>
      <c r="J28" s="58"/>
      <c r="K28" s="58"/>
      <c r="L28" s="59"/>
      <c r="M28" s="24"/>
      <c r="N28" s="60"/>
    </row>
    <row r="29" spans="2:14" ht="16.2" thickBot="1">
      <c r="B29" s="440" t="s">
        <v>27</v>
      </c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4"/>
      <c r="N29" s="50" t="e">
        <f>SUM(N25:N28)</f>
        <v>#REF!</v>
      </c>
    </row>
    <row r="30" spans="2:14" ht="15.6">
      <c r="B30" s="7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8"/>
    </row>
    <row r="31" spans="2:14" ht="15.6">
      <c r="B31" s="141" t="s">
        <v>30</v>
      </c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2"/>
    </row>
    <row r="32" spans="2:14" ht="16.2" thickBot="1">
      <c r="B32" s="7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8"/>
    </row>
    <row r="33" spans="2:14" ht="31.2">
      <c r="B33" s="61" t="s">
        <v>31</v>
      </c>
      <c r="C33" s="62"/>
      <c r="D33" s="62"/>
      <c r="E33" s="62"/>
      <c r="F33" s="62"/>
      <c r="G33" s="62"/>
      <c r="H33" s="63" t="s">
        <v>20</v>
      </c>
      <c r="I33" s="63" t="s">
        <v>32</v>
      </c>
      <c r="J33" s="64" t="s">
        <v>33</v>
      </c>
      <c r="K33" s="63" t="s">
        <v>34</v>
      </c>
      <c r="L33" s="540" t="s">
        <v>35</v>
      </c>
      <c r="M33" s="541"/>
      <c r="N33" s="65" t="s">
        <v>25</v>
      </c>
    </row>
    <row r="34" spans="2:14" ht="30.75" customHeight="1">
      <c r="B34" s="556"/>
      <c r="C34" s="557"/>
      <c r="D34" s="557"/>
      <c r="E34" s="557"/>
      <c r="F34" s="557"/>
      <c r="G34" s="558"/>
      <c r="H34" s="67"/>
      <c r="I34" s="45"/>
      <c r="J34" s="21"/>
      <c r="K34" s="45"/>
      <c r="L34" s="458"/>
      <c r="M34" s="459"/>
      <c r="N34" s="68"/>
    </row>
    <row r="35" spans="2:14" ht="15.6">
      <c r="B35" s="66"/>
      <c r="C35" s="69"/>
      <c r="D35" s="69"/>
      <c r="E35" s="69"/>
      <c r="F35" s="69"/>
      <c r="G35" s="69"/>
      <c r="H35" s="67"/>
      <c r="I35" s="45"/>
      <c r="J35" s="21"/>
      <c r="K35" s="45"/>
      <c r="L35" s="458"/>
      <c r="M35" s="459"/>
      <c r="N35" s="68"/>
    </row>
    <row r="36" spans="2:14" ht="15.6">
      <c r="B36" s="66"/>
      <c r="C36" s="69"/>
      <c r="D36" s="69"/>
      <c r="E36" s="69"/>
      <c r="F36" s="69"/>
      <c r="G36" s="69"/>
      <c r="H36" s="67"/>
      <c r="I36" s="45"/>
      <c r="J36" s="21"/>
      <c r="K36" s="45"/>
      <c r="L36" s="458"/>
      <c r="M36" s="459"/>
      <c r="N36" s="68"/>
    </row>
    <row r="37" spans="2:14" ht="15.6">
      <c r="B37" s="66"/>
      <c r="C37" s="69"/>
      <c r="D37" s="69"/>
      <c r="E37" s="69"/>
      <c r="F37" s="69"/>
      <c r="G37" s="69"/>
      <c r="H37" s="67"/>
      <c r="I37" s="45"/>
      <c r="J37" s="21"/>
      <c r="K37" s="45"/>
      <c r="L37" s="458"/>
      <c r="M37" s="459"/>
      <c r="N37" s="68"/>
    </row>
    <row r="38" spans="2:14" ht="15.6">
      <c r="B38" s="66"/>
      <c r="C38" s="69"/>
      <c r="D38" s="69"/>
      <c r="E38" s="69"/>
      <c r="F38" s="69"/>
      <c r="G38" s="69"/>
      <c r="H38" s="70"/>
      <c r="I38" s="45"/>
      <c r="J38" s="45"/>
      <c r="K38" s="45"/>
      <c r="L38" s="71"/>
      <c r="M38" s="72"/>
      <c r="N38" s="73"/>
    </row>
    <row r="39" spans="2:14" ht="16.2" thickBot="1">
      <c r="B39" s="56"/>
      <c r="C39" s="57"/>
      <c r="D39" s="57"/>
      <c r="E39" s="57"/>
      <c r="F39" s="57"/>
      <c r="G39" s="57"/>
      <c r="H39" s="58"/>
      <c r="I39" s="74"/>
      <c r="J39" s="74"/>
      <c r="K39" s="74"/>
      <c r="L39" s="460"/>
      <c r="M39" s="461"/>
      <c r="N39" s="74"/>
    </row>
    <row r="40" spans="2:14" ht="16.2" thickBot="1">
      <c r="B40" s="462" t="s">
        <v>27</v>
      </c>
      <c r="C40" s="442"/>
      <c r="D40" s="442"/>
      <c r="E40" s="442"/>
      <c r="F40" s="442"/>
      <c r="G40" s="442"/>
      <c r="H40" s="442"/>
      <c r="I40" s="442"/>
      <c r="J40" s="442"/>
      <c r="K40" s="442"/>
      <c r="L40" s="442"/>
      <c r="M40" s="443"/>
      <c r="N40" s="75">
        <f>N34+N35+N36+N37+N38</f>
        <v>0</v>
      </c>
    </row>
    <row r="41" spans="2:14" ht="15.6">
      <c r="B41" s="7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8"/>
    </row>
    <row r="42" spans="2:14" ht="15.6">
      <c r="B42" s="141" t="s">
        <v>36</v>
      </c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2"/>
    </row>
    <row r="43" spans="2:14" ht="16.2" thickBot="1">
      <c r="B43" s="7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8"/>
    </row>
    <row r="44" spans="2:14" ht="31.2">
      <c r="B44" s="542" t="s">
        <v>37</v>
      </c>
      <c r="C44" s="543"/>
      <c r="D44" s="543"/>
      <c r="E44" s="543"/>
      <c r="F44" s="543"/>
      <c r="G44" s="543"/>
      <c r="H44" s="543"/>
      <c r="I44" s="63" t="s">
        <v>38</v>
      </c>
      <c r="J44" s="64" t="s">
        <v>39</v>
      </c>
      <c r="K44" s="63" t="s">
        <v>40</v>
      </c>
      <c r="L44" s="544" t="s">
        <v>24</v>
      </c>
      <c r="M44" s="545"/>
      <c r="N44" s="76" t="s">
        <v>25</v>
      </c>
    </row>
    <row r="45" spans="2:14" ht="15.6">
      <c r="B45" s="424" t="e">
        <f>+#REF!</f>
        <v>#REF!</v>
      </c>
      <c r="C45" s="425"/>
      <c r="D45" s="425"/>
      <c r="E45" s="425"/>
      <c r="F45" s="425"/>
      <c r="G45" s="425"/>
      <c r="H45" s="426"/>
      <c r="I45" s="77" t="e">
        <f>+K45/J45</f>
        <v>#REF!</v>
      </c>
      <c r="J45" s="78">
        <v>1.85</v>
      </c>
      <c r="K45" s="77" t="e">
        <f>+#REF!</f>
        <v>#REF!</v>
      </c>
      <c r="L45" s="427">
        <v>280</v>
      </c>
      <c r="M45" s="428"/>
      <c r="N45" s="10" t="e">
        <f>K45/L45</f>
        <v>#REF!</v>
      </c>
    </row>
    <row r="46" spans="2:14" ht="15.6">
      <c r="B46" s="424" t="e">
        <f>+#REF!</f>
        <v>#REF!</v>
      </c>
      <c r="C46" s="425"/>
      <c r="D46" s="425"/>
      <c r="E46" s="425"/>
      <c r="F46" s="425"/>
      <c r="G46" s="425"/>
      <c r="H46" s="426"/>
      <c r="I46" s="77" t="e">
        <f>+K46/J46</f>
        <v>#REF!</v>
      </c>
      <c r="J46" s="78">
        <v>1.85</v>
      </c>
      <c r="K46" s="77" t="e">
        <f>+#REF!</f>
        <v>#REF!</v>
      </c>
      <c r="L46" s="427">
        <f>L45</f>
        <v>280</v>
      </c>
      <c r="M46" s="428"/>
      <c r="N46" s="10" t="e">
        <f>K46/L46</f>
        <v>#REF!</v>
      </c>
    </row>
    <row r="47" spans="2:14" ht="15.6">
      <c r="B47" s="79"/>
      <c r="C47" s="69"/>
      <c r="D47" s="69"/>
      <c r="E47" s="69"/>
      <c r="F47" s="69"/>
      <c r="G47" s="69"/>
      <c r="H47" s="69"/>
      <c r="I47" s="45"/>
      <c r="J47" s="80"/>
      <c r="K47" s="47"/>
      <c r="L47" s="81"/>
      <c r="M47" s="82"/>
      <c r="N47" s="83"/>
    </row>
    <row r="48" spans="2:14" ht="15.6">
      <c r="B48" s="79"/>
      <c r="C48" s="69"/>
      <c r="D48" s="69"/>
      <c r="E48" s="69"/>
      <c r="F48" s="69"/>
      <c r="G48" s="69"/>
      <c r="H48" s="69"/>
      <c r="I48" s="45"/>
      <c r="J48" s="80"/>
      <c r="K48" s="47"/>
      <c r="L48" s="81"/>
      <c r="M48" s="84"/>
      <c r="N48" s="83"/>
    </row>
    <row r="49" spans="1:14" ht="16.2" thickBot="1">
      <c r="B49" s="429"/>
      <c r="C49" s="430"/>
      <c r="D49" s="430"/>
      <c r="E49" s="430"/>
      <c r="F49" s="430"/>
      <c r="G49" s="430"/>
      <c r="H49" s="430"/>
      <c r="I49" s="74"/>
      <c r="J49" s="74"/>
      <c r="K49" s="74"/>
      <c r="L49" s="431"/>
      <c r="M49" s="432"/>
      <c r="N49" s="74"/>
    </row>
    <row r="50" spans="1:14" ht="16.2" thickBot="1">
      <c r="B50" s="440" t="s">
        <v>27</v>
      </c>
      <c r="C50" s="441"/>
      <c r="D50" s="441"/>
      <c r="E50" s="441"/>
      <c r="F50" s="441"/>
      <c r="G50" s="441"/>
      <c r="H50" s="441"/>
      <c r="I50" s="442"/>
      <c r="J50" s="442"/>
      <c r="K50" s="442"/>
      <c r="L50" s="442"/>
      <c r="M50" s="443"/>
      <c r="N50" s="85" t="e">
        <f>SUM(N45:N49)</f>
        <v>#REF!</v>
      </c>
    </row>
    <row r="51" spans="1:14" ht="16.2" thickBot="1">
      <c r="B51" s="7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8"/>
    </row>
    <row r="52" spans="1:14" ht="16.2" thickBot="1">
      <c r="B52" s="440" t="s">
        <v>41</v>
      </c>
      <c r="C52" s="441"/>
      <c r="D52" s="441"/>
      <c r="E52" s="441"/>
      <c r="F52" s="441"/>
      <c r="G52" s="441"/>
      <c r="H52" s="441"/>
      <c r="I52" s="441"/>
      <c r="J52" s="441"/>
      <c r="K52" s="441"/>
      <c r="L52" s="441"/>
      <c r="M52" s="444"/>
      <c r="N52" s="86" t="e">
        <f>ROUND((N20+N29+N40+N50),0)</f>
        <v>#REF!</v>
      </c>
    </row>
    <row r="53" spans="1:14">
      <c r="B53" s="99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1"/>
    </row>
    <row r="54" spans="1:14">
      <c r="B54" s="144" t="s">
        <v>64</v>
      </c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102"/>
    </row>
    <row r="55" spans="1:14" ht="15" thickBot="1">
      <c r="B55" s="99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1"/>
    </row>
    <row r="56" spans="1:14">
      <c r="B56" s="530" t="s">
        <v>65</v>
      </c>
      <c r="C56" s="531"/>
      <c r="D56" s="531"/>
      <c r="E56" s="531"/>
      <c r="F56" s="531"/>
      <c r="G56" s="531"/>
      <c r="H56" s="531"/>
      <c r="I56" s="103"/>
      <c r="J56" s="104"/>
      <c r="K56" s="105" t="s">
        <v>66</v>
      </c>
      <c r="L56" s="532" t="s">
        <v>67</v>
      </c>
      <c r="M56" s="533"/>
      <c r="N56" s="106"/>
    </row>
    <row r="57" spans="1:14">
      <c r="B57" s="449" t="s">
        <v>10</v>
      </c>
      <c r="C57" s="450"/>
      <c r="D57" s="450"/>
      <c r="E57" s="450"/>
      <c r="F57" s="450"/>
      <c r="G57" s="450"/>
      <c r="H57" s="450"/>
      <c r="I57" s="107"/>
      <c r="J57" s="108"/>
      <c r="K57" s="109">
        <v>0.24</v>
      </c>
      <c r="L57" s="451" t="e">
        <f>N52*K57</f>
        <v>#REF!</v>
      </c>
      <c r="M57" s="452"/>
      <c r="N57" s="110"/>
    </row>
    <row r="58" spans="1:14">
      <c r="B58" s="111" t="s">
        <v>11</v>
      </c>
      <c r="C58" s="112"/>
      <c r="D58" s="112"/>
      <c r="E58" s="112"/>
      <c r="F58" s="112"/>
      <c r="G58" s="112"/>
      <c r="H58" s="112"/>
      <c r="I58" s="107"/>
      <c r="J58" s="108"/>
      <c r="K58" s="109">
        <v>0.01</v>
      </c>
      <c r="L58" s="451" t="e">
        <f>N52*K58</f>
        <v>#REF!</v>
      </c>
      <c r="M58" s="452"/>
      <c r="N58" s="110"/>
    </row>
    <row r="59" spans="1:14" ht="15" thickBot="1">
      <c r="B59" s="113" t="s">
        <v>12</v>
      </c>
      <c r="C59" s="114"/>
      <c r="D59" s="114"/>
      <c r="E59" s="114"/>
      <c r="F59" s="114"/>
      <c r="G59" s="114"/>
      <c r="H59" s="114"/>
      <c r="I59" s="115"/>
      <c r="J59" s="116"/>
      <c r="K59" s="117">
        <v>0.05</v>
      </c>
      <c r="L59" s="453" t="e">
        <f>N52*K59</f>
        <v>#REF!</v>
      </c>
      <c r="M59" s="454"/>
      <c r="N59" s="110"/>
    </row>
    <row r="60" spans="1:14" ht="15" thickBot="1">
      <c r="B60" s="455" t="s">
        <v>27</v>
      </c>
      <c r="C60" s="456"/>
      <c r="D60" s="456"/>
      <c r="E60" s="456"/>
      <c r="F60" s="456"/>
      <c r="G60" s="456"/>
      <c r="H60" s="456"/>
      <c r="I60" s="456"/>
      <c r="J60" s="456"/>
      <c r="K60" s="456"/>
      <c r="L60" s="456"/>
      <c r="M60" s="457"/>
      <c r="N60" s="118" t="e">
        <f>L57+L58+L59</f>
        <v>#REF!</v>
      </c>
    </row>
    <row r="61" spans="1:14" ht="15" thickBot="1">
      <c r="B61" s="99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1"/>
    </row>
    <row r="62" spans="1:14" ht="15" thickBot="1">
      <c r="A62" t="s">
        <v>77</v>
      </c>
      <c r="B62" s="455" t="s">
        <v>68</v>
      </c>
      <c r="C62" s="456"/>
      <c r="D62" s="456"/>
      <c r="E62" s="456"/>
      <c r="F62" s="456"/>
      <c r="G62" s="456"/>
      <c r="H62" s="456"/>
      <c r="I62" s="456"/>
      <c r="J62" s="456"/>
      <c r="K62" s="456"/>
      <c r="L62" s="456"/>
      <c r="M62" s="457"/>
      <c r="N62" s="119" t="e">
        <f>N52+N60</f>
        <v>#REF!</v>
      </c>
    </row>
    <row r="63" spans="1:14" ht="15.6"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6"/>
    </row>
    <row r="64" spans="1:14" ht="15.6">
      <c r="B64" s="7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8"/>
    </row>
    <row r="65" spans="2:14" ht="18">
      <c r="B65" s="7"/>
      <c r="C65" s="367" t="s">
        <v>394</v>
      </c>
      <c r="M65" s="5"/>
      <c r="N65" s="8"/>
    </row>
    <row r="66" spans="2:14" ht="18">
      <c r="B66" s="11"/>
      <c r="C66" s="367" t="s">
        <v>395</v>
      </c>
      <c r="M66" s="5"/>
      <c r="N66" s="8"/>
    </row>
    <row r="67" spans="2:14" ht="18.45" customHeight="1">
      <c r="B67" s="11"/>
      <c r="C67" s="569"/>
      <c r="D67" s="569"/>
      <c r="E67" s="569"/>
      <c r="F67" s="569"/>
      <c r="G67" s="87"/>
      <c r="H67" s="87"/>
      <c r="I67" s="5"/>
      <c r="J67" s="569"/>
      <c r="K67" s="569"/>
      <c r="L67" s="569"/>
      <c r="M67" s="5"/>
      <c r="N67" s="8"/>
    </row>
    <row r="68" spans="2:14" ht="31.5" customHeight="1">
      <c r="B68" s="437" t="s">
        <v>42</v>
      </c>
      <c r="C68" s="438"/>
      <c r="D68" s="438"/>
      <c r="E68" s="438"/>
      <c r="F68" s="438"/>
      <c r="G68" s="438"/>
      <c r="H68" s="438"/>
      <c r="I68" s="438"/>
      <c r="J68" s="438"/>
      <c r="K68" s="438"/>
      <c r="L68" s="438"/>
      <c r="M68" s="438"/>
      <c r="N68" s="439"/>
    </row>
    <row r="69" spans="2:14" ht="15.6">
      <c r="B69" s="433"/>
      <c r="C69" s="434"/>
      <c r="D69" s="434"/>
      <c r="E69" s="434"/>
      <c r="F69" s="434"/>
      <c r="G69" s="434"/>
      <c r="H69" s="434"/>
      <c r="I69" s="434"/>
      <c r="J69" s="434"/>
      <c r="K69" s="434"/>
      <c r="L69" s="434"/>
      <c r="M69" s="434"/>
      <c r="N69" s="435"/>
    </row>
    <row r="70" spans="2:14" ht="15.6">
      <c r="B70" s="424"/>
      <c r="C70" s="425"/>
      <c r="D70" s="425"/>
      <c r="E70" s="425"/>
      <c r="F70" s="425"/>
      <c r="G70" s="425"/>
      <c r="H70" s="425"/>
      <c r="I70" s="425"/>
      <c r="J70" s="425"/>
      <c r="K70" s="425"/>
      <c r="L70" s="425"/>
      <c r="M70" s="425"/>
      <c r="N70" s="436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  <row r="73" spans="2:14"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</row>
    <row r="74" spans="2:14"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</row>
    <row r="75" spans="2:14"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</row>
    <row r="76" spans="2:14"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</row>
    <row r="77" spans="2:14"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</row>
  </sheetData>
  <mergeCells count="64">
    <mergeCell ref="B7:B8"/>
    <mergeCell ref="C7:L8"/>
    <mergeCell ref="B9:N9"/>
    <mergeCell ref="B1:L2"/>
    <mergeCell ref="M1:N5"/>
    <mergeCell ref="B3:L3"/>
    <mergeCell ref="B4:L5"/>
    <mergeCell ref="C6:L6"/>
    <mergeCell ref="B12:H12"/>
    <mergeCell ref="I12:J12"/>
    <mergeCell ref="L12:M12"/>
    <mergeCell ref="B26:I26"/>
    <mergeCell ref="L26:M26"/>
    <mergeCell ref="B13:H13"/>
    <mergeCell ref="L13:M13"/>
    <mergeCell ref="B14:H14"/>
    <mergeCell ref="L14:M14"/>
    <mergeCell ref="B18:D18"/>
    <mergeCell ref="B19:H19"/>
    <mergeCell ref="I19:J19"/>
    <mergeCell ref="L19:M19"/>
    <mergeCell ref="B20:M20"/>
    <mergeCell ref="B24:I24"/>
    <mergeCell ref="L24:M24"/>
    <mergeCell ref="B25:I25"/>
    <mergeCell ref="L25:M25"/>
    <mergeCell ref="B27:I27"/>
    <mergeCell ref="L27:M27"/>
    <mergeCell ref="B29:M29"/>
    <mergeCell ref="L33:M33"/>
    <mergeCell ref="B34:G34"/>
    <mergeCell ref="L34:M34"/>
    <mergeCell ref="L49:M49"/>
    <mergeCell ref="B50:M50"/>
    <mergeCell ref="L36:M36"/>
    <mergeCell ref="L37:M37"/>
    <mergeCell ref="L39:M39"/>
    <mergeCell ref="B40:M40"/>
    <mergeCell ref="B44:H44"/>
    <mergeCell ref="L44:M44"/>
    <mergeCell ref="B70:N70"/>
    <mergeCell ref="B15:H15"/>
    <mergeCell ref="L15:M15"/>
    <mergeCell ref="L16:M16"/>
    <mergeCell ref="B16:H16"/>
    <mergeCell ref="B46:H46"/>
    <mergeCell ref="L46:M46"/>
    <mergeCell ref="C67:F67"/>
    <mergeCell ref="J67:L67"/>
    <mergeCell ref="B68:N68"/>
    <mergeCell ref="B69:N69"/>
    <mergeCell ref="B45:H45"/>
    <mergeCell ref="L45:M45"/>
    <mergeCell ref="B49:H49"/>
    <mergeCell ref="B52:M52"/>
    <mergeCell ref="L35:M35"/>
    <mergeCell ref="L59:M59"/>
    <mergeCell ref="B60:M60"/>
    <mergeCell ref="B62:M62"/>
    <mergeCell ref="B56:H56"/>
    <mergeCell ref="L56:M56"/>
    <mergeCell ref="B57:H57"/>
    <mergeCell ref="L57:M57"/>
    <mergeCell ref="L58:M58"/>
  </mergeCells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scale="41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Hoja40">
    <tabColor rgb="FF3AEA36"/>
    <pageSetUpPr fitToPage="1"/>
  </sheetPr>
  <dimension ref="A1:N76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07" t="e">
        <f>+#REF!</f>
        <v>#REF!</v>
      </c>
      <c r="D6" s="508"/>
      <c r="E6" s="508"/>
      <c r="F6" s="508"/>
      <c r="G6" s="508"/>
      <c r="H6" s="508"/>
      <c r="I6" s="508"/>
      <c r="J6" s="508"/>
      <c r="K6" s="508"/>
      <c r="L6" s="509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+#REF!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21.75" customHeight="1">
      <c r="B13" s="424" t="e">
        <f>+#REF!</f>
        <v>#REF!</v>
      </c>
      <c r="C13" s="425"/>
      <c r="D13" s="425"/>
      <c r="E13" s="425"/>
      <c r="F13" s="425"/>
      <c r="G13" s="425"/>
      <c r="H13" s="426"/>
      <c r="I13" s="35"/>
      <c r="J13" s="36"/>
      <c r="K13" s="23" t="e">
        <f>+#REF!</f>
        <v>#REF!</v>
      </c>
      <c r="L13" s="575">
        <v>25</v>
      </c>
      <c r="M13" s="576"/>
      <c r="N13" s="22" t="e">
        <f>+K13/L13</f>
        <v>#REF!</v>
      </c>
    </row>
    <row r="14" spans="2:14" ht="15.75" customHeight="1">
      <c r="B14" s="424" t="e">
        <f>+#REF!</f>
        <v>#REF!</v>
      </c>
      <c r="C14" s="425"/>
      <c r="D14" s="425"/>
      <c r="E14" s="425"/>
      <c r="F14" s="425"/>
      <c r="G14" s="425"/>
      <c r="H14" s="426"/>
      <c r="I14" s="37"/>
      <c r="J14" s="38"/>
      <c r="K14" s="23" t="e">
        <f>+#REF!</f>
        <v>#REF!</v>
      </c>
      <c r="L14" s="575">
        <f>L13</f>
        <v>25</v>
      </c>
      <c r="M14" s="576"/>
      <c r="N14" s="22" t="e">
        <f>+K14/L14</f>
        <v>#REF!</v>
      </c>
    </row>
    <row r="15" spans="2:14" ht="15.75" customHeight="1">
      <c r="B15" s="424" t="e">
        <f>+#REF!</f>
        <v>#REF!</v>
      </c>
      <c r="C15" s="425"/>
      <c r="D15" s="425"/>
      <c r="E15" s="425"/>
      <c r="F15" s="425"/>
      <c r="G15" s="425"/>
      <c r="H15" s="426"/>
      <c r="I15" s="37"/>
      <c r="J15" s="38"/>
      <c r="K15" s="23" t="e">
        <f>+#REF!</f>
        <v>#REF!</v>
      </c>
      <c r="L15" s="575">
        <f>L13</f>
        <v>25</v>
      </c>
      <c r="M15" s="576"/>
      <c r="N15" s="22" t="e">
        <f>+K15/L15</f>
        <v>#REF!</v>
      </c>
    </row>
    <row r="16" spans="2:14" ht="15.6">
      <c r="B16" s="33"/>
      <c r="C16" s="27"/>
      <c r="D16" s="27"/>
      <c r="E16" s="34"/>
      <c r="F16" s="34"/>
      <c r="G16" s="34"/>
      <c r="H16" s="95"/>
      <c r="I16" s="37"/>
      <c r="J16" s="38"/>
      <c r="K16" s="39"/>
      <c r="L16" s="40"/>
      <c r="M16" s="41"/>
      <c r="N16" s="96"/>
    </row>
    <row r="17" spans="2:14" ht="15.6">
      <c r="B17" s="469" t="s">
        <v>26</v>
      </c>
      <c r="C17" s="470"/>
      <c r="D17" s="470"/>
      <c r="E17" s="26"/>
      <c r="F17" s="43"/>
      <c r="G17" s="43"/>
      <c r="H17" s="44"/>
      <c r="I17" s="37"/>
      <c r="J17" s="38"/>
      <c r="K17" s="45"/>
      <c r="L17" s="40"/>
      <c r="M17" s="46">
        <v>0.01</v>
      </c>
      <c r="N17" s="47" t="e">
        <f>N49*M17</f>
        <v>#REF!</v>
      </c>
    </row>
    <row r="18" spans="2:14" ht="16.2" thickBot="1">
      <c r="B18" s="471"/>
      <c r="C18" s="472"/>
      <c r="D18" s="472"/>
      <c r="E18" s="472"/>
      <c r="F18" s="472"/>
      <c r="G18" s="472"/>
      <c r="H18" s="473"/>
      <c r="I18" s="474"/>
      <c r="J18" s="475"/>
      <c r="K18" s="48"/>
      <c r="L18" s="476"/>
      <c r="M18" s="477"/>
      <c r="N18" s="49"/>
    </row>
    <row r="19" spans="2:14" ht="16.2" thickBot="1">
      <c r="B19" s="440" t="s">
        <v>27</v>
      </c>
      <c r="C19" s="441"/>
      <c r="D19" s="441"/>
      <c r="E19" s="441"/>
      <c r="F19" s="441"/>
      <c r="G19" s="441"/>
      <c r="H19" s="441"/>
      <c r="I19" s="441"/>
      <c r="J19" s="441"/>
      <c r="K19" s="441"/>
      <c r="L19" s="441"/>
      <c r="M19" s="444"/>
      <c r="N19" s="50" t="e">
        <f>SUM(N13:N18)</f>
        <v>#REF!</v>
      </c>
    </row>
    <row r="20" spans="2:14" ht="15.6">
      <c r="B20" s="29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8"/>
    </row>
    <row r="21" spans="2:14" ht="15.6">
      <c r="B21" s="141" t="s">
        <v>28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2"/>
    </row>
    <row r="22" spans="2:14" ht="16.2" thickBot="1">
      <c r="B22" s="53"/>
      <c r="C22" s="30"/>
      <c r="D22" s="30"/>
      <c r="E22" s="30"/>
      <c r="F22" s="30"/>
      <c r="G22" s="30"/>
      <c r="H22" s="30"/>
      <c r="I22" s="30"/>
      <c r="J22" s="5"/>
      <c r="K22" s="5"/>
      <c r="L22" s="5"/>
      <c r="M22" s="5"/>
      <c r="N22" s="8"/>
    </row>
    <row r="23" spans="2:14" ht="15.6">
      <c r="B23" s="534" t="s">
        <v>19</v>
      </c>
      <c r="C23" s="535"/>
      <c r="D23" s="535"/>
      <c r="E23" s="535"/>
      <c r="F23" s="535"/>
      <c r="G23" s="535"/>
      <c r="H23" s="535"/>
      <c r="I23" s="536"/>
      <c r="J23" s="54" t="s">
        <v>20</v>
      </c>
      <c r="K23" s="31" t="s">
        <v>2</v>
      </c>
      <c r="L23" s="537" t="s">
        <v>29</v>
      </c>
      <c r="M23" s="536"/>
      <c r="N23" s="32" t="s">
        <v>25</v>
      </c>
    </row>
    <row r="24" spans="2:14" ht="30.45" customHeight="1">
      <c r="B24" s="570" t="e">
        <f>+#REF!</f>
        <v>#REF!</v>
      </c>
      <c r="C24" s="571"/>
      <c r="D24" s="571"/>
      <c r="E24" s="571"/>
      <c r="F24" s="571"/>
      <c r="G24" s="571"/>
      <c r="H24" s="571"/>
      <c r="I24" s="572"/>
      <c r="J24" s="297" t="e">
        <f>+#REF!</f>
        <v>#REF!</v>
      </c>
      <c r="K24" s="298">
        <v>25</v>
      </c>
      <c r="L24" s="573" t="e">
        <f>+#REF!</f>
        <v>#REF!</v>
      </c>
      <c r="M24" s="574"/>
      <c r="N24" s="299" t="e">
        <f>+K24*L24</f>
        <v>#REF!</v>
      </c>
    </row>
    <row r="25" spans="2:14" ht="30.45" customHeight="1">
      <c r="B25" s="538" t="e">
        <f>+#REF!</f>
        <v>#REF!</v>
      </c>
      <c r="C25" s="472"/>
      <c r="D25" s="472"/>
      <c r="E25" s="472"/>
      <c r="F25" s="472"/>
      <c r="G25" s="472"/>
      <c r="H25" s="472"/>
      <c r="I25" s="473"/>
      <c r="J25" s="67" t="e">
        <f>+#REF!</f>
        <v>#REF!</v>
      </c>
      <c r="K25" s="121">
        <v>1.3</v>
      </c>
      <c r="L25" s="482" t="e">
        <f>+#REF!</f>
        <v>#REF!</v>
      </c>
      <c r="M25" s="483"/>
      <c r="N25" s="98" t="e">
        <f>+K25*L25</f>
        <v>#REF!</v>
      </c>
    </row>
    <row r="26" spans="2:14" ht="30.45" customHeight="1">
      <c r="B26" s="539"/>
      <c r="C26" s="425"/>
      <c r="D26" s="425"/>
      <c r="E26" s="425"/>
      <c r="F26" s="425"/>
      <c r="G26" s="425"/>
      <c r="H26" s="425"/>
      <c r="I26" s="426"/>
      <c r="J26" s="67"/>
      <c r="K26" s="97"/>
      <c r="L26" s="482"/>
      <c r="M26" s="483"/>
      <c r="N26" s="98"/>
    </row>
    <row r="27" spans="2:14" ht="16.2" thickBot="1">
      <c r="B27" s="56"/>
      <c r="C27" s="57"/>
      <c r="D27" s="57"/>
      <c r="E27" s="57"/>
      <c r="F27" s="57"/>
      <c r="G27" s="57"/>
      <c r="H27" s="57"/>
      <c r="I27" s="57"/>
      <c r="J27" s="58"/>
      <c r="K27" s="58"/>
      <c r="L27" s="59"/>
      <c r="M27" s="24"/>
      <c r="N27" s="60"/>
    </row>
    <row r="28" spans="2:14" ht="16.2" thickBot="1">
      <c r="B28" s="440" t="s">
        <v>27</v>
      </c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4"/>
      <c r="N28" s="50" t="e">
        <f>SUM(N24:N27)</f>
        <v>#REF!</v>
      </c>
    </row>
    <row r="29" spans="2:14" ht="15.6">
      <c r="B29" s="7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8"/>
    </row>
    <row r="30" spans="2:14" ht="15.6">
      <c r="B30" s="141" t="s">
        <v>30</v>
      </c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2"/>
    </row>
    <row r="31" spans="2:14" ht="16.2" thickBot="1">
      <c r="B31" s="7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8"/>
    </row>
    <row r="32" spans="2:14" ht="31.2">
      <c r="B32" s="61" t="s">
        <v>31</v>
      </c>
      <c r="C32" s="62"/>
      <c r="D32" s="62"/>
      <c r="E32" s="62"/>
      <c r="F32" s="62"/>
      <c r="G32" s="62"/>
      <c r="H32" s="63" t="s">
        <v>20</v>
      </c>
      <c r="I32" s="63" t="s">
        <v>32</v>
      </c>
      <c r="J32" s="64" t="s">
        <v>33</v>
      </c>
      <c r="K32" s="63" t="s">
        <v>34</v>
      </c>
      <c r="L32" s="540" t="s">
        <v>35</v>
      </c>
      <c r="M32" s="541"/>
      <c r="N32" s="65" t="s">
        <v>25</v>
      </c>
    </row>
    <row r="33" spans="2:14" ht="30.75" customHeight="1">
      <c r="B33" s="556"/>
      <c r="C33" s="557"/>
      <c r="D33" s="557"/>
      <c r="E33" s="557"/>
      <c r="F33" s="557"/>
      <c r="G33" s="558"/>
      <c r="H33" s="67"/>
      <c r="I33" s="45"/>
      <c r="J33" s="21"/>
      <c r="K33" s="45"/>
      <c r="L33" s="458"/>
      <c r="M33" s="459"/>
      <c r="N33" s="68"/>
    </row>
    <row r="34" spans="2:14" ht="15.6">
      <c r="B34" s="66"/>
      <c r="C34" s="69"/>
      <c r="D34" s="69"/>
      <c r="E34" s="69"/>
      <c r="F34" s="69"/>
      <c r="G34" s="69"/>
      <c r="H34" s="67"/>
      <c r="I34" s="45"/>
      <c r="J34" s="21"/>
      <c r="K34" s="45"/>
      <c r="L34" s="458"/>
      <c r="M34" s="459"/>
      <c r="N34" s="68"/>
    </row>
    <row r="35" spans="2:14" ht="15.6">
      <c r="B35" s="66"/>
      <c r="C35" s="69"/>
      <c r="D35" s="69"/>
      <c r="E35" s="69"/>
      <c r="F35" s="69"/>
      <c r="G35" s="69"/>
      <c r="H35" s="67"/>
      <c r="I35" s="45"/>
      <c r="J35" s="21"/>
      <c r="K35" s="45"/>
      <c r="L35" s="458"/>
      <c r="M35" s="459"/>
      <c r="N35" s="68"/>
    </row>
    <row r="36" spans="2:14" ht="15.6">
      <c r="B36" s="66"/>
      <c r="C36" s="69"/>
      <c r="D36" s="69"/>
      <c r="E36" s="69"/>
      <c r="F36" s="69"/>
      <c r="G36" s="69"/>
      <c r="H36" s="67"/>
      <c r="I36" s="45"/>
      <c r="J36" s="21"/>
      <c r="K36" s="45"/>
      <c r="L36" s="458"/>
      <c r="M36" s="459"/>
      <c r="N36" s="68"/>
    </row>
    <row r="37" spans="2:14" ht="15.6">
      <c r="B37" s="66"/>
      <c r="C37" s="69"/>
      <c r="D37" s="69"/>
      <c r="E37" s="69"/>
      <c r="F37" s="69"/>
      <c r="G37" s="69"/>
      <c r="H37" s="70"/>
      <c r="I37" s="45"/>
      <c r="J37" s="45"/>
      <c r="K37" s="45"/>
      <c r="L37" s="71"/>
      <c r="M37" s="72"/>
      <c r="N37" s="73"/>
    </row>
    <row r="38" spans="2:14" ht="16.2" thickBot="1">
      <c r="B38" s="56"/>
      <c r="C38" s="57"/>
      <c r="D38" s="57"/>
      <c r="E38" s="57"/>
      <c r="F38" s="57"/>
      <c r="G38" s="57"/>
      <c r="H38" s="58"/>
      <c r="I38" s="74"/>
      <c r="J38" s="74"/>
      <c r="K38" s="74"/>
      <c r="L38" s="460"/>
      <c r="M38" s="461"/>
      <c r="N38" s="74"/>
    </row>
    <row r="39" spans="2:14" ht="16.2" thickBot="1">
      <c r="B39" s="462" t="s">
        <v>27</v>
      </c>
      <c r="C39" s="442"/>
      <c r="D39" s="442"/>
      <c r="E39" s="442"/>
      <c r="F39" s="442"/>
      <c r="G39" s="442"/>
      <c r="H39" s="442"/>
      <c r="I39" s="442"/>
      <c r="J39" s="442"/>
      <c r="K39" s="442"/>
      <c r="L39" s="442"/>
      <c r="M39" s="443"/>
      <c r="N39" s="75">
        <f>N33+N34+N35+N36+N37</f>
        <v>0</v>
      </c>
    </row>
    <row r="40" spans="2:14" ht="15.6">
      <c r="B40" s="7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8"/>
    </row>
    <row r="41" spans="2:14" ht="15.6">
      <c r="B41" s="141" t="s">
        <v>36</v>
      </c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2"/>
    </row>
    <row r="42" spans="2:14" ht="16.2" thickBot="1">
      <c r="B42" s="7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8"/>
    </row>
    <row r="43" spans="2:14" ht="31.2">
      <c r="B43" s="542" t="s">
        <v>37</v>
      </c>
      <c r="C43" s="543"/>
      <c r="D43" s="543"/>
      <c r="E43" s="543"/>
      <c r="F43" s="543"/>
      <c r="G43" s="543"/>
      <c r="H43" s="543"/>
      <c r="I43" s="63" t="s">
        <v>38</v>
      </c>
      <c r="J43" s="64" t="s">
        <v>39</v>
      </c>
      <c r="K43" s="63" t="s">
        <v>40</v>
      </c>
      <c r="L43" s="544" t="s">
        <v>24</v>
      </c>
      <c r="M43" s="545"/>
      <c r="N43" s="76" t="s">
        <v>25</v>
      </c>
    </row>
    <row r="44" spans="2:14" ht="15.6">
      <c r="B44" s="424" t="e">
        <f>+#REF!</f>
        <v>#REF!</v>
      </c>
      <c r="C44" s="425"/>
      <c r="D44" s="425"/>
      <c r="E44" s="425"/>
      <c r="F44" s="425"/>
      <c r="G44" s="425"/>
      <c r="H44" s="426"/>
      <c r="I44" s="77" t="e">
        <f>+K44/J44</f>
        <v>#REF!</v>
      </c>
      <c r="J44" s="78">
        <v>1.85</v>
      </c>
      <c r="K44" s="77" t="e">
        <f>+#REF!</f>
        <v>#REF!</v>
      </c>
      <c r="L44" s="427">
        <v>100</v>
      </c>
      <c r="M44" s="428"/>
      <c r="N44" s="10" t="e">
        <f>K44/L44</f>
        <v>#REF!</v>
      </c>
    </row>
    <row r="45" spans="2:14" ht="15.6">
      <c r="B45" s="424" t="e">
        <f>+#REF!</f>
        <v>#REF!</v>
      </c>
      <c r="C45" s="425"/>
      <c r="D45" s="425"/>
      <c r="E45" s="425"/>
      <c r="F45" s="425"/>
      <c r="G45" s="425"/>
      <c r="H45" s="426"/>
      <c r="I45" s="77" t="e">
        <f>+K45/J45</f>
        <v>#REF!</v>
      </c>
      <c r="J45" s="78">
        <v>1.85</v>
      </c>
      <c r="K45" s="77" t="e">
        <f>+#REF!</f>
        <v>#REF!</v>
      </c>
      <c r="L45" s="427">
        <v>100</v>
      </c>
      <c r="M45" s="428"/>
      <c r="N45" s="10" t="e">
        <f>K45/L45</f>
        <v>#REF!</v>
      </c>
    </row>
    <row r="46" spans="2:14" ht="15.6">
      <c r="B46" s="79"/>
      <c r="C46" s="69"/>
      <c r="D46" s="69"/>
      <c r="E46" s="69"/>
      <c r="F46" s="69"/>
      <c r="G46" s="69"/>
      <c r="H46" s="69"/>
      <c r="I46" s="45"/>
      <c r="J46" s="80"/>
      <c r="K46" s="47"/>
      <c r="L46" s="81"/>
      <c r="M46" s="82"/>
      <c r="N46" s="83"/>
    </row>
    <row r="47" spans="2:14" ht="15.6">
      <c r="B47" s="79"/>
      <c r="C47" s="69"/>
      <c r="D47" s="69"/>
      <c r="E47" s="69"/>
      <c r="F47" s="69"/>
      <c r="G47" s="69"/>
      <c r="H47" s="69"/>
      <c r="I47" s="45"/>
      <c r="J47" s="80"/>
      <c r="K47" s="47"/>
      <c r="L47" s="81"/>
      <c r="M47" s="84"/>
      <c r="N47" s="83"/>
    </row>
    <row r="48" spans="2:14" ht="16.2" thickBot="1">
      <c r="B48" s="429"/>
      <c r="C48" s="430"/>
      <c r="D48" s="430"/>
      <c r="E48" s="430"/>
      <c r="F48" s="430"/>
      <c r="G48" s="430"/>
      <c r="H48" s="430"/>
      <c r="I48" s="74"/>
      <c r="J48" s="74"/>
      <c r="K48" s="74"/>
      <c r="L48" s="431"/>
      <c r="M48" s="432"/>
      <c r="N48" s="74"/>
    </row>
    <row r="49" spans="1:14" ht="16.2" thickBot="1">
      <c r="B49" s="440" t="s">
        <v>27</v>
      </c>
      <c r="C49" s="441"/>
      <c r="D49" s="441"/>
      <c r="E49" s="441"/>
      <c r="F49" s="441"/>
      <c r="G49" s="441"/>
      <c r="H49" s="441"/>
      <c r="I49" s="442"/>
      <c r="J49" s="442"/>
      <c r="K49" s="442"/>
      <c r="L49" s="442"/>
      <c r="M49" s="443"/>
      <c r="N49" s="85" t="e">
        <f>SUM(N44:N48)</f>
        <v>#REF!</v>
      </c>
    </row>
    <row r="50" spans="1:14" ht="16.2" thickBot="1">
      <c r="B50" s="7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8"/>
    </row>
    <row r="51" spans="1:14" ht="16.2" thickBot="1">
      <c r="B51" s="440" t="s">
        <v>41</v>
      </c>
      <c r="C51" s="441"/>
      <c r="D51" s="441"/>
      <c r="E51" s="441"/>
      <c r="F51" s="441"/>
      <c r="G51" s="441"/>
      <c r="H51" s="441"/>
      <c r="I51" s="441"/>
      <c r="J51" s="441"/>
      <c r="K51" s="441"/>
      <c r="L51" s="441"/>
      <c r="M51" s="444"/>
      <c r="N51" s="86" t="e">
        <f>ROUND((N19+N28+N39+N49),0)</f>
        <v>#REF!</v>
      </c>
    </row>
    <row r="52" spans="1:14"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1"/>
    </row>
    <row r="53" spans="1:14">
      <c r="B53" s="144" t="s">
        <v>64</v>
      </c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102"/>
    </row>
    <row r="54" spans="1:14" ht="15" thickBot="1">
      <c r="B54" s="99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1"/>
    </row>
    <row r="55" spans="1:14">
      <c r="B55" s="530" t="s">
        <v>65</v>
      </c>
      <c r="C55" s="531"/>
      <c r="D55" s="531"/>
      <c r="E55" s="531"/>
      <c r="F55" s="531"/>
      <c r="G55" s="531"/>
      <c r="H55" s="531"/>
      <c r="I55" s="103"/>
      <c r="J55" s="104"/>
      <c r="K55" s="105" t="s">
        <v>66</v>
      </c>
      <c r="L55" s="532" t="s">
        <v>67</v>
      </c>
      <c r="M55" s="533"/>
      <c r="N55" s="106"/>
    </row>
    <row r="56" spans="1:14">
      <c r="B56" s="449" t="s">
        <v>10</v>
      </c>
      <c r="C56" s="450"/>
      <c r="D56" s="450"/>
      <c r="E56" s="450"/>
      <c r="F56" s="450"/>
      <c r="G56" s="450"/>
      <c r="H56" s="450"/>
      <c r="I56" s="107"/>
      <c r="J56" s="108"/>
      <c r="K56" s="109">
        <v>0.24</v>
      </c>
      <c r="L56" s="451" t="e">
        <f>N51*K56</f>
        <v>#REF!</v>
      </c>
      <c r="M56" s="452"/>
      <c r="N56" s="110"/>
    </row>
    <row r="57" spans="1:14">
      <c r="B57" s="111" t="s">
        <v>11</v>
      </c>
      <c r="C57" s="112"/>
      <c r="D57" s="112"/>
      <c r="E57" s="112"/>
      <c r="F57" s="112"/>
      <c r="G57" s="112"/>
      <c r="H57" s="112"/>
      <c r="I57" s="107"/>
      <c r="J57" s="108"/>
      <c r="K57" s="109">
        <v>0.01</v>
      </c>
      <c r="L57" s="451" t="e">
        <f>N51*K57</f>
        <v>#REF!</v>
      </c>
      <c r="M57" s="452"/>
      <c r="N57" s="110"/>
    </row>
    <row r="58" spans="1:14" ht="15" thickBot="1">
      <c r="B58" s="113" t="s">
        <v>12</v>
      </c>
      <c r="C58" s="114"/>
      <c r="D58" s="114"/>
      <c r="E58" s="114"/>
      <c r="F58" s="114"/>
      <c r="G58" s="114"/>
      <c r="H58" s="114"/>
      <c r="I58" s="115"/>
      <c r="J58" s="116"/>
      <c r="K58" s="117">
        <v>0.05</v>
      </c>
      <c r="L58" s="453" t="e">
        <f>N51*K58</f>
        <v>#REF!</v>
      </c>
      <c r="M58" s="454"/>
      <c r="N58" s="110"/>
    </row>
    <row r="59" spans="1:14" ht="15" thickBot="1">
      <c r="B59" s="455" t="s">
        <v>27</v>
      </c>
      <c r="C59" s="456"/>
      <c r="D59" s="456"/>
      <c r="E59" s="456"/>
      <c r="F59" s="456"/>
      <c r="G59" s="456"/>
      <c r="H59" s="456"/>
      <c r="I59" s="456"/>
      <c r="J59" s="456"/>
      <c r="K59" s="456"/>
      <c r="L59" s="456"/>
      <c r="M59" s="457"/>
      <c r="N59" s="118" t="e">
        <f>L56+L57+L58</f>
        <v>#REF!</v>
      </c>
    </row>
    <row r="60" spans="1:14" ht="15" thickBot="1">
      <c r="B60" s="99"/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1"/>
    </row>
    <row r="61" spans="1:14" ht="15" thickBot="1">
      <c r="A61" t="s">
        <v>77</v>
      </c>
      <c r="B61" s="455" t="s">
        <v>68</v>
      </c>
      <c r="C61" s="456"/>
      <c r="D61" s="456"/>
      <c r="E61" s="456"/>
      <c r="F61" s="456"/>
      <c r="G61" s="456"/>
      <c r="H61" s="456"/>
      <c r="I61" s="456"/>
      <c r="J61" s="456"/>
      <c r="K61" s="456"/>
      <c r="L61" s="456"/>
      <c r="M61" s="457"/>
      <c r="N61" s="119" t="e">
        <f>N51+N59</f>
        <v>#REF!</v>
      </c>
    </row>
    <row r="62" spans="1:14" ht="15.6"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6"/>
    </row>
    <row r="63" spans="1:14" ht="18">
      <c r="B63" s="7"/>
      <c r="C63" s="367" t="s">
        <v>394</v>
      </c>
      <c r="M63" s="5"/>
      <c r="N63" s="8"/>
    </row>
    <row r="64" spans="1:14" ht="18">
      <c r="B64" s="7"/>
      <c r="C64" s="367" t="s">
        <v>395</v>
      </c>
      <c r="M64" s="5"/>
      <c r="N64" s="8"/>
    </row>
    <row r="65" spans="2:14" ht="15.6">
      <c r="B65" s="11"/>
      <c r="M65" s="5"/>
      <c r="N65" s="8"/>
    </row>
    <row r="66" spans="2:14" ht="18.45" customHeight="1">
      <c r="B66" s="11"/>
      <c r="M66" s="5"/>
      <c r="N66" s="8"/>
    </row>
    <row r="67" spans="2:14" ht="31.5" customHeight="1">
      <c r="B67" s="437" t="s">
        <v>42</v>
      </c>
      <c r="C67" s="438"/>
      <c r="D67" s="438"/>
      <c r="E67" s="438"/>
      <c r="F67" s="438"/>
      <c r="G67" s="438"/>
      <c r="H67" s="438"/>
      <c r="I67" s="438"/>
      <c r="J67" s="438"/>
      <c r="K67" s="438"/>
      <c r="L67" s="438"/>
      <c r="M67" s="438"/>
      <c r="N67" s="439"/>
    </row>
    <row r="68" spans="2:14" ht="15.6">
      <c r="B68" s="433"/>
      <c r="C68" s="434"/>
      <c r="D68" s="434"/>
      <c r="E68" s="434"/>
      <c r="F68" s="434"/>
      <c r="G68" s="434"/>
      <c r="H68" s="434"/>
      <c r="I68" s="434"/>
      <c r="J68" s="434"/>
      <c r="K68" s="434"/>
      <c r="L68" s="434"/>
      <c r="M68" s="434"/>
      <c r="N68" s="435"/>
    </row>
    <row r="69" spans="2:14" ht="15.6">
      <c r="B69" s="424"/>
      <c r="C69" s="425"/>
      <c r="D69" s="425"/>
      <c r="E69" s="425"/>
      <c r="F69" s="425"/>
      <c r="G69" s="425"/>
      <c r="H69" s="425"/>
      <c r="I69" s="425"/>
      <c r="J69" s="425"/>
      <c r="K69" s="425"/>
      <c r="L69" s="425"/>
      <c r="M69" s="425"/>
      <c r="N69" s="436"/>
    </row>
    <row r="70" spans="2:14"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  <row r="73" spans="2:14"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</row>
    <row r="74" spans="2:14"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</row>
    <row r="75" spans="2:14"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</row>
    <row r="76" spans="2:14"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</row>
  </sheetData>
  <mergeCells count="60">
    <mergeCell ref="B7:B8"/>
    <mergeCell ref="C7:L8"/>
    <mergeCell ref="B9:N9"/>
    <mergeCell ref="B1:L2"/>
    <mergeCell ref="M1:N5"/>
    <mergeCell ref="B3:L3"/>
    <mergeCell ref="B4:L5"/>
    <mergeCell ref="C6:L6"/>
    <mergeCell ref="B12:H12"/>
    <mergeCell ref="I12:J12"/>
    <mergeCell ref="L12:M12"/>
    <mergeCell ref="B23:I23"/>
    <mergeCell ref="L23:M23"/>
    <mergeCell ref="B13:H13"/>
    <mergeCell ref="L13:M13"/>
    <mergeCell ref="B14:H14"/>
    <mergeCell ref="L14:M14"/>
    <mergeCell ref="B15:H15"/>
    <mergeCell ref="L15:M15"/>
    <mergeCell ref="B17:D17"/>
    <mergeCell ref="B18:H18"/>
    <mergeCell ref="I18:J18"/>
    <mergeCell ref="L18:M18"/>
    <mergeCell ref="B19:M19"/>
    <mergeCell ref="L35:M35"/>
    <mergeCell ref="B24:I24"/>
    <mergeCell ref="L24:M24"/>
    <mergeCell ref="B25:I25"/>
    <mergeCell ref="L25:M25"/>
    <mergeCell ref="B26:I26"/>
    <mergeCell ref="L26:M26"/>
    <mergeCell ref="B28:M28"/>
    <mergeCell ref="L32:M32"/>
    <mergeCell ref="B33:G33"/>
    <mergeCell ref="L33:M33"/>
    <mergeCell ref="L34:M34"/>
    <mergeCell ref="B69:N69"/>
    <mergeCell ref="B67:N67"/>
    <mergeCell ref="B68:N68"/>
    <mergeCell ref="B51:M51"/>
    <mergeCell ref="L36:M36"/>
    <mergeCell ref="L38:M38"/>
    <mergeCell ref="B39:M39"/>
    <mergeCell ref="B43:H43"/>
    <mergeCell ref="L43:M43"/>
    <mergeCell ref="B44:H44"/>
    <mergeCell ref="L44:M44"/>
    <mergeCell ref="B45:H45"/>
    <mergeCell ref="L45:M45"/>
    <mergeCell ref="B48:H48"/>
    <mergeCell ref="L48:M48"/>
    <mergeCell ref="B49:M49"/>
    <mergeCell ref="L58:M58"/>
    <mergeCell ref="B59:M59"/>
    <mergeCell ref="B61:M61"/>
    <mergeCell ref="B55:H55"/>
    <mergeCell ref="L55:M55"/>
    <mergeCell ref="B56:H56"/>
    <mergeCell ref="L56:M56"/>
    <mergeCell ref="L57:M57"/>
  </mergeCells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scale="41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Hoja42">
    <tabColor rgb="FF3AEA36"/>
  </sheetPr>
  <dimension ref="A1:N81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07" t="e">
        <f>+#REF!</f>
        <v>#REF!</v>
      </c>
      <c r="D6" s="508"/>
      <c r="E6" s="508"/>
      <c r="F6" s="508"/>
      <c r="G6" s="508"/>
      <c r="H6" s="508"/>
      <c r="I6" s="508"/>
      <c r="J6" s="508"/>
      <c r="K6" s="508"/>
      <c r="L6" s="509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32.700000000000003" customHeight="1">
      <c r="B13" s="424" t="e">
        <f>#REF!</f>
        <v>#REF!</v>
      </c>
      <c r="C13" s="425"/>
      <c r="D13" s="425"/>
      <c r="E13" s="425"/>
      <c r="F13" s="425"/>
      <c r="G13" s="425"/>
      <c r="H13" s="426"/>
      <c r="I13" s="35"/>
      <c r="J13" s="36"/>
      <c r="K13" s="23" t="e">
        <f>+#REF!</f>
        <v>#REF!</v>
      </c>
      <c r="L13" s="577">
        <v>6.25</v>
      </c>
      <c r="M13" s="578"/>
      <c r="N13" s="22" t="e">
        <f t="shared" ref="N13:N18" si="0">+K13/L13</f>
        <v>#REF!</v>
      </c>
    </row>
    <row r="14" spans="2:14" ht="32.700000000000003" customHeight="1">
      <c r="B14" s="548" t="e">
        <f>#REF!</f>
        <v>#REF!</v>
      </c>
      <c r="C14" s="549"/>
      <c r="D14" s="549"/>
      <c r="E14" s="549"/>
      <c r="F14" s="549"/>
      <c r="G14" s="549"/>
      <c r="H14" s="550"/>
      <c r="I14" s="37"/>
      <c r="J14" s="38"/>
      <c r="K14" s="23" t="e">
        <f>+#REF!</f>
        <v>#REF!</v>
      </c>
      <c r="L14" s="577">
        <v>50</v>
      </c>
      <c r="M14" s="578"/>
      <c r="N14" s="22" t="e">
        <f t="shared" si="0"/>
        <v>#REF!</v>
      </c>
    </row>
    <row r="15" spans="2:14" ht="15.75" customHeight="1">
      <c r="B15" s="424" t="e">
        <f>#REF!</f>
        <v>#REF!</v>
      </c>
      <c r="C15" s="425"/>
      <c r="D15" s="425"/>
      <c r="E15" s="425"/>
      <c r="F15" s="425"/>
      <c r="G15" s="425"/>
      <c r="H15" s="426"/>
      <c r="I15" s="37"/>
      <c r="J15" s="38"/>
      <c r="K15" s="23" t="e">
        <f>+#REF!</f>
        <v>#REF!</v>
      </c>
      <c r="L15" s="577">
        <v>8</v>
      </c>
      <c r="M15" s="578"/>
      <c r="N15" s="22" t="e">
        <f t="shared" si="0"/>
        <v>#REF!</v>
      </c>
    </row>
    <row r="16" spans="2:14" ht="15.75" customHeight="1">
      <c r="B16" s="424" t="e">
        <f>#REF!</f>
        <v>#REF!</v>
      </c>
      <c r="C16" s="425"/>
      <c r="D16" s="425"/>
      <c r="E16" s="425"/>
      <c r="F16" s="425"/>
      <c r="G16" s="425"/>
      <c r="H16" s="426"/>
      <c r="I16" s="37"/>
      <c r="J16" s="38"/>
      <c r="K16" s="23" t="e">
        <f>+#REF!</f>
        <v>#REF!</v>
      </c>
      <c r="L16" s="577">
        <f>1/7</f>
        <v>0.14285714285714285</v>
      </c>
      <c r="M16" s="578"/>
      <c r="N16" s="22" t="e">
        <f t="shared" si="0"/>
        <v>#REF!</v>
      </c>
    </row>
    <row r="17" spans="2:14" ht="15.75" customHeight="1">
      <c r="B17" s="424" t="e">
        <f>#REF!</f>
        <v>#REF!</v>
      </c>
      <c r="C17" s="425"/>
      <c r="D17" s="425"/>
      <c r="E17" s="425"/>
      <c r="F17" s="425"/>
      <c r="G17" s="425"/>
      <c r="H17" s="426"/>
      <c r="I17" s="37"/>
      <c r="J17" s="38"/>
      <c r="K17" s="23" t="e">
        <f>+#REF!</f>
        <v>#REF!</v>
      </c>
      <c r="L17" s="577">
        <v>8</v>
      </c>
      <c r="M17" s="578"/>
      <c r="N17" s="22" t="e">
        <f t="shared" si="0"/>
        <v>#REF!</v>
      </c>
    </row>
    <row r="18" spans="2:14" ht="15.75" customHeight="1">
      <c r="B18" s="424" t="e">
        <f>#REF!</f>
        <v>#REF!</v>
      </c>
      <c r="C18" s="425"/>
      <c r="D18" s="425"/>
      <c r="E18" s="425"/>
      <c r="F18" s="425"/>
      <c r="G18" s="425"/>
      <c r="H18" s="426"/>
      <c r="I18" s="37"/>
      <c r="J18" s="38"/>
      <c r="K18" s="23" t="e">
        <f>+#REF!</f>
        <v>#REF!</v>
      </c>
      <c r="L18" s="577">
        <v>6.25</v>
      </c>
      <c r="M18" s="578"/>
      <c r="N18" s="22" t="e">
        <f t="shared" si="0"/>
        <v>#REF!</v>
      </c>
    </row>
    <row r="19" spans="2:14" ht="15.6">
      <c r="B19" s="33"/>
      <c r="C19" s="27"/>
      <c r="D19" s="27"/>
      <c r="E19" s="34"/>
      <c r="F19" s="34"/>
      <c r="G19" s="34"/>
      <c r="H19" s="95"/>
      <c r="I19" s="37"/>
      <c r="J19" s="38"/>
      <c r="K19" s="39"/>
      <c r="L19" s="40"/>
      <c r="M19" s="41"/>
      <c r="N19" s="96"/>
    </row>
    <row r="20" spans="2:14" ht="15.6">
      <c r="B20" s="469" t="s">
        <v>26</v>
      </c>
      <c r="C20" s="470"/>
      <c r="D20" s="470"/>
      <c r="E20" s="26"/>
      <c r="F20" s="43"/>
      <c r="G20" s="43"/>
      <c r="H20" s="44"/>
      <c r="I20" s="37"/>
      <c r="J20" s="38"/>
      <c r="K20" s="45"/>
      <c r="L20" s="40"/>
      <c r="M20" s="46">
        <v>0.1</v>
      </c>
      <c r="N20" s="47" t="e">
        <f>N54*M20</f>
        <v>#REF!</v>
      </c>
    </row>
    <row r="21" spans="2:14" ht="16.2" thickBot="1">
      <c r="B21" s="471"/>
      <c r="C21" s="472"/>
      <c r="D21" s="472"/>
      <c r="E21" s="472"/>
      <c r="F21" s="472"/>
      <c r="G21" s="472"/>
      <c r="H21" s="473"/>
      <c r="I21" s="474"/>
      <c r="J21" s="475"/>
      <c r="K21" s="48"/>
      <c r="L21" s="476"/>
      <c r="M21" s="477"/>
      <c r="N21" s="49"/>
    </row>
    <row r="22" spans="2:14" ht="16.2" thickBot="1">
      <c r="B22" s="440" t="s">
        <v>27</v>
      </c>
      <c r="C22" s="441"/>
      <c r="D22" s="441"/>
      <c r="E22" s="441"/>
      <c r="F22" s="441"/>
      <c r="G22" s="441"/>
      <c r="H22" s="441"/>
      <c r="I22" s="441"/>
      <c r="J22" s="441"/>
      <c r="K22" s="441"/>
      <c r="L22" s="441"/>
      <c r="M22" s="444"/>
      <c r="N22" s="50" t="e">
        <f>SUM(N13:N21)</f>
        <v>#REF!</v>
      </c>
    </row>
    <row r="23" spans="2:14" ht="15.6">
      <c r="B23" s="29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8"/>
    </row>
    <row r="24" spans="2:14" ht="15.6">
      <c r="B24" s="141" t="s">
        <v>28</v>
      </c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2"/>
    </row>
    <row r="25" spans="2:14" ht="16.2" thickBot="1">
      <c r="B25" s="53"/>
      <c r="C25" s="30"/>
      <c r="D25" s="30"/>
      <c r="E25" s="30"/>
      <c r="F25" s="30"/>
      <c r="G25" s="30"/>
      <c r="H25" s="30"/>
      <c r="I25" s="30"/>
      <c r="J25" s="5"/>
      <c r="K25" s="5"/>
      <c r="L25" s="5"/>
      <c r="M25" s="5"/>
      <c r="N25" s="8"/>
    </row>
    <row r="26" spans="2:14" ht="15.6">
      <c r="B26" s="534" t="s">
        <v>19</v>
      </c>
      <c r="C26" s="535"/>
      <c r="D26" s="535"/>
      <c r="E26" s="535"/>
      <c r="F26" s="535"/>
      <c r="G26" s="535"/>
      <c r="H26" s="535"/>
      <c r="I26" s="536"/>
      <c r="J26" s="54" t="s">
        <v>20</v>
      </c>
      <c r="K26" s="31" t="s">
        <v>2</v>
      </c>
      <c r="L26" s="537" t="s">
        <v>29</v>
      </c>
      <c r="M26" s="536"/>
      <c r="N26" s="32" t="s">
        <v>25</v>
      </c>
    </row>
    <row r="27" spans="2:14" ht="18.45" customHeight="1">
      <c r="B27" s="539" t="e">
        <f>#REF!</f>
        <v>#REF!</v>
      </c>
      <c r="C27" s="425"/>
      <c r="D27" s="425"/>
      <c r="E27" s="425"/>
      <c r="F27" s="425"/>
      <c r="G27" s="425"/>
      <c r="H27" s="425"/>
      <c r="I27" s="426"/>
      <c r="J27" s="67" t="e">
        <f>#REF!</f>
        <v>#REF!</v>
      </c>
      <c r="K27" s="121">
        <v>1.05</v>
      </c>
      <c r="L27" s="482" t="e">
        <f>#REF!</f>
        <v>#REF!</v>
      </c>
      <c r="M27" s="483"/>
      <c r="N27" s="98" t="e">
        <f>+K27*L27</f>
        <v>#REF!</v>
      </c>
    </row>
    <row r="28" spans="2:14" ht="18.45" customHeight="1">
      <c r="B28" s="539" t="e">
        <f>#REF!</f>
        <v>#REF!</v>
      </c>
      <c r="C28" s="425"/>
      <c r="D28" s="425"/>
      <c r="E28" s="425"/>
      <c r="F28" s="425"/>
      <c r="G28" s="425"/>
      <c r="H28" s="425"/>
      <c r="I28" s="426"/>
      <c r="J28" s="67" t="e">
        <f>#REF!</f>
        <v>#REF!</v>
      </c>
      <c r="K28" s="121">
        <v>5</v>
      </c>
      <c r="L28" s="482" t="e">
        <f>#REF!</f>
        <v>#REF!</v>
      </c>
      <c r="M28" s="483"/>
      <c r="N28" s="98" t="e">
        <f>+K28*L28</f>
        <v>#REF!</v>
      </c>
    </row>
    <row r="29" spans="2:14" ht="18.45" customHeight="1">
      <c r="B29" s="539" t="e">
        <f>#REF!</f>
        <v>#REF!</v>
      </c>
      <c r="C29" s="425"/>
      <c r="D29" s="425"/>
      <c r="E29" s="425"/>
      <c r="F29" s="425"/>
      <c r="G29" s="425"/>
      <c r="H29" s="425"/>
      <c r="I29" s="426"/>
      <c r="J29" s="67" t="e">
        <f>#REF!</f>
        <v>#REF!</v>
      </c>
      <c r="K29" s="121">
        <v>1.2</v>
      </c>
      <c r="L29" s="482" t="e">
        <f>#REF!</f>
        <v>#REF!</v>
      </c>
      <c r="M29" s="483"/>
      <c r="N29" s="98" t="e">
        <f>+K29*L29</f>
        <v>#REF!</v>
      </c>
    </row>
    <row r="30" spans="2:14" ht="18.45" customHeight="1">
      <c r="B30" s="539" t="e">
        <f>#REF!</f>
        <v>#REF!</v>
      </c>
      <c r="C30" s="425"/>
      <c r="D30" s="425"/>
      <c r="E30" s="425"/>
      <c r="F30" s="425"/>
      <c r="G30" s="425"/>
      <c r="H30" s="425"/>
      <c r="I30" s="426"/>
      <c r="J30" s="67" t="e">
        <f>+#REF!</f>
        <v>#REF!</v>
      </c>
      <c r="K30" s="121">
        <v>1.2</v>
      </c>
      <c r="L30" s="482" t="e">
        <f>+#REF!</f>
        <v>#REF!</v>
      </c>
      <c r="M30" s="483"/>
      <c r="N30" s="98" t="e">
        <f>+K30*L30</f>
        <v>#REF!</v>
      </c>
    </row>
    <row r="31" spans="2:14" ht="30.45" customHeight="1">
      <c r="B31" s="539"/>
      <c r="C31" s="425"/>
      <c r="D31" s="425"/>
      <c r="E31" s="425"/>
      <c r="F31" s="425"/>
      <c r="G31" s="425"/>
      <c r="H31" s="425"/>
      <c r="I31" s="426"/>
      <c r="J31" s="67"/>
      <c r="K31" s="97"/>
      <c r="L31" s="482"/>
      <c r="M31" s="483"/>
      <c r="N31" s="98"/>
    </row>
    <row r="32" spans="2:14" ht="16.2" thickBot="1">
      <c r="B32" s="56"/>
      <c r="C32" s="57"/>
      <c r="D32" s="57"/>
      <c r="E32" s="57"/>
      <c r="F32" s="57"/>
      <c r="G32" s="57"/>
      <c r="H32" s="57"/>
      <c r="I32" s="57"/>
      <c r="J32" s="58"/>
      <c r="K32" s="58"/>
      <c r="L32" s="59"/>
      <c r="M32" s="24"/>
      <c r="N32" s="60"/>
    </row>
    <row r="33" spans="2:14" ht="16.2" thickBot="1">
      <c r="B33" s="440" t="s">
        <v>27</v>
      </c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4"/>
      <c r="N33" s="50" t="e">
        <f>SUM(N27:N32)</f>
        <v>#REF!</v>
      </c>
    </row>
    <row r="34" spans="2:14" ht="15.6">
      <c r="B34" s="7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8"/>
    </row>
    <row r="35" spans="2:14" ht="15.6">
      <c r="B35" s="141" t="s">
        <v>30</v>
      </c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2"/>
    </row>
    <row r="36" spans="2:14" ht="16.2" thickBot="1">
      <c r="B36" s="7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8"/>
    </row>
    <row r="37" spans="2:14" ht="31.2">
      <c r="B37" s="61" t="s">
        <v>31</v>
      </c>
      <c r="C37" s="62"/>
      <c r="D37" s="62"/>
      <c r="E37" s="62"/>
      <c r="F37" s="62"/>
      <c r="G37" s="62"/>
      <c r="H37" s="63" t="s">
        <v>20</v>
      </c>
      <c r="I37" s="63" t="s">
        <v>32</v>
      </c>
      <c r="J37" s="64" t="s">
        <v>33</v>
      </c>
      <c r="K37" s="63" t="s">
        <v>34</v>
      </c>
      <c r="L37" s="540" t="s">
        <v>35</v>
      </c>
      <c r="M37" s="541"/>
      <c r="N37" s="65" t="s">
        <v>25</v>
      </c>
    </row>
    <row r="38" spans="2:14" ht="30.75" customHeight="1">
      <c r="B38" s="556"/>
      <c r="C38" s="557"/>
      <c r="D38" s="557"/>
      <c r="E38" s="557"/>
      <c r="F38" s="557"/>
      <c r="G38" s="558"/>
      <c r="H38" s="67"/>
      <c r="I38" s="45"/>
      <c r="J38" s="21"/>
      <c r="K38" s="45"/>
      <c r="L38" s="458"/>
      <c r="M38" s="459"/>
      <c r="N38" s="68"/>
    </row>
    <row r="39" spans="2:14" ht="15.6">
      <c r="B39" s="66"/>
      <c r="C39" s="69"/>
      <c r="D39" s="69"/>
      <c r="E39" s="69"/>
      <c r="F39" s="69"/>
      <c r="G39" s="69"/>
      <c r="H39" s="67"/>
      <c r="I39" s="45"/>
      <c r="J39" s="21"/>
      <c r="K39" s="45"/>
      <c r="L39" s="458"/>
      <c r="M39" s="459"/>
      <c r="N39" s="68"/>
    </row>
    <row r="40" spans="2:14" ht="15.6">
      <c r="B40" s="66"/>
      <c r="C40" s="69"/>
      <c r="D40" s="69"/>
      <c r="E40" s="69"/>
      <c r="F40" s="69"/>
      <c r="G40" s="69"/>
      <c r="H40" s="67"/>
      <c r="I40" s="45"/>
      <c r="J40" s="21"/>
      <c r="K40" s="45"/>
      <c r="L40" s="458"/>
      <c r="M40" s="459"/>
      <c r="N40" s="68"/>
    </row>
    <row r="41" spans="2:14" ht="15.6">
      <c r="B41" s="66"/>
      <c r="C41" s="69"/>
      <c r="D41" s="69"/>
      <c r="E41" s="69"/>
      <c r="F41" s="69"/>
      <c r="G41" s="69"/>
      <c r="H41" s="67"/>
      <c r="I41" s="45"/>
      <c r="J41" s="21"/>
      <c r="K41" s="45"/>
      <c r="L41" s="458"/>
      <c r="M41" s="459"/>
      <c r="N41" s="68"/>
    </row>
    <row r="42" spans="2:14" ht="15.6">
      <c r="B42" s="66"/>
      <c r="C42" s="69"/>
      <c r="D42" s="69"/>
      <c r="E42" s="69"/>
      <c r="F42" s="69"/>
      <c r="G42" s="69"/>
      <c r="H42" s="70"/>
      <c r="I42" s="45"/>
      <c r="J42" s="45"/>
      <c r="K42" s="45"/>
      <c r="L42" s="71"/>
      <c r="M42" s="72"/>
      <c r="N42" s="73"/>
    </row>
    <row r="43" spans="2:14" ht="16.2" thickBot="1">
      <c r="B43" s="56"/>
      <c r="C43" s="57"/>
      <c r="D43" s="57"/>
      <c r="E43" s="57"/>
      <c r="F43" s="57"/>
      <c r="G43" s="57"/>
      <c r="H43" s="58"/>
      <c r="I43" s="74"/>
      <c r="J43" s="74"/>
      <c r="K43" s="74"/>
      <c r="L43" s="460"/>
      <c r="M43" s="461"/>
      <c r="N43" s="74"/>
    </row>
    <row r="44" spans="2:14" ht="16.2" thickBot="1">
      <c r="B44" s="462" t="s">
        <v>27</v>
      </c>
      <c r="C44" s="442"/>
      <c r="D44" s="442"/>
      <c r="E44" s="442"/>
      <c r="F44" s="442"/>
      <c r="G44" s="442"/>
      <c r="H44" s="442"/>
      <c r="I44" s="442"/>
      <c r="J44" s="442"/>
      <c r="K44" s="442"/>
      <c r="L44" s="442"/>
      <c r="M44" s="443"/>
      <c r="N44" s="75">
        <f>N38+N39+N40+N41+N42</f>
        <v>0</v>
      </c>
    </row>
    <row r="45" spans="2:14" ht="15.6">
      <c r="B45" s="7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8"/>
    </row>
    <row r="46" spans="2:14" ht="15.6">
      <c r="B46" s="141" t="s">
        <v>36</v>
      </c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2"/>
    </row>
    <row r="47" spans="2:14" ht="16.2" thickBot="1">
      <c r="B47" s="7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8"/>
    </row>
    <row r="48" spans="2:14" ht="31.2">
      <c r="B48" s="542" t="s">
        <v>37</v>
      </c>
      <c r="C48" s="543"/>
      <c r="D48" s="543"/>
      <c r="E48" s="543"/>
      <c r="F48" s="543"/>
      <c r="G48" s="543"/>
      <c r="H48" s="543"/>
      <c r="I48" s="63" t="s">
        <v>38</v>
      </c>
      <c r="J48" s="64" t="s">
        <v>39</v>
      </c>
      <c r="K48" s="63" t="s">
        <v>40</v>
      </c>
      <c r="L48" s="544" t="s">
        <v>24</v>
      </c>
      <c r="M48" s="545"/>
      <c r="N48" s="76" t="s">
        <v>25</v>
      </c>
    </row>
    <row r="49" spans="2:14" ht="15.6">
      <c r="B49" s="424" t="e">
        <f>+#REF!</f>
        <v>#REF!</v>
      </c>
      <c r="C49" s="425"/>
      <c r="D49" s="425"/>
      <c r="E49" s="425"/>
      <c r="F49" s="425"/>
      <c r="G49" s="425"/>
      <c r="H49" s="426"/>
      <c r="I49" s="77" t="e">
        <f>+K49/J49</f>
        <v>#REF!</v>
      </c>
      <c r="J49" s="78">
        <v>1.85</v>
      </c>
      <c r="K49" s="77" t="e">
        <f>+#REF!</f>
        <v>#REF!</v>
      </c>
      <c r="L49" s="427">
        <v>2</v>
      </c>
      <c r="M49" s="428"/>
      <c r="N49" s="10" t="e">
        <f>K49/L49</f>
        <v>#REF!</v>
      </c>
    </row>
    <row r="50" spans="2:14" ht="15.6">
      <c r="B50" s="424" t="e">
        <f>+#REF!</f>
        <v>#REF!</v>
      </c>
      <c r="C50" s="425"/>
      <c r="D50" s="425"/>
      <c r="E50" s="425"/>
      <c r="F50" s="425"/>
      <c r="G50" s="425"/>
      <c r="H50" s="426"/>
      <c r="I50" s="77" t="e">
        <f>+K50/J50</f>
        <v>#REF!</v>
      </c>
      <c r="J50" s="78">
        <v>1.85</v>
      </c>
      <c r="K50" s="77" t="e">
        <f>+#REF!</f>
        <v>#REF!</v>
      </c>
      <c r="L50" s="427">
        <f>L49</f>
        <v>2</v>
      </c>
      <c r="M50" s="428"/>
      <c r="N50" s="10" t="e">
        <f>K50/L50</f>
        <v>#REF!</v>
      </c>
    </row>
    <row r="51" spans="2:14" ht="15.6">
      <c r="B51" s="79"/>
      <c r="C51" s="69"/>
      <c r="D51" s="69"/>
      <c r="E51" s="69"/>
      <c r="F51" s="69"/>
      <c r="G51" s="69"/>
      <c r="H51" s="69"/>
      <c r="I51" s="45"/>
      <c r="J51" s="80"/>
      <c r="K51" s="47"/>
      <c r="L51" s="81"/>
      <c r="M51" s="82"/>
      <c r="N51" s="83"/>
    </row>
    <row r="52" spans="2:14" ht="15.6">
      <c r="B52" s="79"/>
      <c r="C52" s="69"/>
      <c r="D52" s="69"/>
      <c r="E52" s="69"/>
      <c r="F52" s="69"/>
      <c r="G52" s="69"/>
      <c r="H52" s="69"/>
      <c r="I52" s="45"/>
      <c r="J52" s="80"/>
      <c r="K52" s="47"/>
      <c r="L52" s="81"/>
      <c r="M52" s="84"/>
      <c r="N52" s="83"/>
    </row>
    <row r="53" spans="2:14" ht="16.2" thickBot="1">
      <c r="B53" s="429"/>
      <c r="C53" s="430"/>
      <c r="D53" s="430"/>
      <c r="E53" s="430"/>
      <c r="F53" s="430"/>
      <c r="G53" s="430"/>
      <c r="H53" s="430"/>
      <c r="I53" s="74"/>
      <c r="J53" s="74"/>
      <c r="K53" s="74"/>
      <c r="L53" s="431"/>
      <c r="M53" s="432"/>
      <c r="N53" s="74"/>
    </row>
    <row r="54" spans="2:14" ht="16.2" thickBot="1">
      <c r="B54" s="440" t="s">
        <v>27</v>
      </c>
      <c r="C54" s="441"/>
      <c r="D54" s="441"/>
      <c r="E54" s="441"/>
      <c r="F54" s="441"/>
      <c r="G54" s="441"/>
      <c r="H54" s="441"/>
      <c r="I54" s="442"/>
      <c r="J54" s="442"/>
      <c r="K54" s="442"/>
      <c r="L54" s="442"/>
      <c r="M54" s="443"/>
      <c r="N54" s="85" t="e">
        <f>SUM(N49:N53)</f>
        <v>#REF!</v>
      </c>
    </row>
    <row r="55" spans="2:14" ht="16.2" thickBot="1">
      <c r="B55" s="7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8"/>
    </row>
    <row r="56" spans="2:14" ht="39" customHeight="1" thickBot="1">
      <c r="B56" s="440" t="s">
        <v>41</v>
      </c>
      <c r="C56" s="441"/>
      <c r="D56" s="441"/>
      <c r="E56" s="441"/>
      <c r="F56" s="441"/>
      <c r="G56" s="441"/>
      <c r="H56" s="441"/>
      <c r="I56" s="441"/>
      <c r="J56" s="441"/>
      <c r="K56" s="441"/>
      <c r="L56" s="441"/>
      <c r="M56" s="444"/>
      <c r="N56" s="86" t="e">
        <f>ROUND((N22+N33+N44+N54),0)</f>
        <v>#REF!</v>
      </c>
    </row>
    <row r="57" spans="2:14">
      <c r="B57" s="99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1"/>
    </row>
    <row r="58" spans="2:14">
      <c r="B58" s="144" t="s">
        <v>64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102"/>
    </row>
    <row r="59" spans="2:14" ht="15" thickBot="1">
      <c r="B59" s="99"/>
      <c r="C59" s="100"/>
      <c r="D59" s="100"/>
      <c r="E59" s="100"/>
      <c r="F59" s="100"/>
      <c r="G59" s="100"/>
      <c r="H59" s="100"/>
      <c r="I59" s="100"/>
      <c r="J59" s="100"/>
      <c r="K59" s="100"/>
      <c r="L59" s="100"/>
      <c r="M59" s="100"/>
      <c r="N59" s="101"/>
    </row>
    <row r="60" spans="2:14">
      <c r="B60" s="530" t="s">
        <v>65</v>
      </c>
      <c r="C60" s="531"/>
      <c r="D60" s="531"/>
      <c r="E60" s="531"/>
      <c r="F60" s="531"/>
      <c r="G60" s="531"/>
      <c r="H60" s="531"/>
      <c r="I60" s="103"/>
      <c r="J60" s="104"/>
      <c r="K60" s="105" t="s">
        <v>66</v>
      </c>
      <c r="L60" s="532" t="s">
        <v>67</v>
      </c>
      <c r="M60" s="533"/>
      <c r="N60" s="106"/>
    </row>
    <row r="61" spans="2:14">
      <c r="B61" s="449" t="s">
        <v>10</v>
      </c>
      <c r="C61" s="450"/>
      <c r="D61" s="450"/>
      <c r="E61" s="450"/>
      <c r="F61" s="450"/>
      <c r="G61" s="450"/>
      <c r="H61" s="450"/>
      <c r="I61" s="107"/>
      <c r="J61" s="108"/>
      <c r="K61" s="109">
        <v>0.24</v>
      </c>
      <c r="L61" s="451" t="e">
        <f>N56*K61</f>
        <v>#REF!</v>
      </c>
      <c r="M61" s="452"/>
      <c r="N61" s="110"/>
    </row>
    <row r="62" spans="2:14">
      <c r="B62" s="111" t="s">
        <v>11</v>
      </c>
      <c r="C62" s="112"/>
      <c r="D62" s="112"/>
      <c r="E62" s="112"/>
      <c r="F62" s="112"/>
      <c r="G62" s="112"/>
      <c r="H62" s="112"/>
      <c r="I62" s="107"/>
      <c r="J62" s="108"/>
      <c r="K62" s="109">
        <v>0.01</v>
      </c>
      <c r="L62" s="451" t="e">
        <f>N56*K62</f>
        <v>#REF!</v>
      </c>
      <c r="M62" s="452"/>
      <c r="N62" s="110"/>
    </row>
    <row r="63" spans="2:14" ht="15" thickBot="1">
      <c r="N63" s="110"/>
    </row>
    <row r="64" spans="2:14" ht="15" thickBot="1">
      <c r="N64" s="118" t="e">
        <f>L61+L62+L63</f>
        <v>#REF!</v>
      </c>
    </row>
    <row r="65" spans="1:14" ht="15" thickBot="1">
      <c r="N65" s="101"/>
    </row>
    <row r="66" spans="1:14" ht="15" thickBot="1">
      <c r="A66" t="s">
        <v>77</v>
      </c>
      <c r="N66" s="119" t="e">
        <f>N56+N64</f>
        <v>#REF!</v>
      </c>
    </row>
    <row r="67" spans="1:14" ht="15.6"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6"/>
    </row>
    <row r="68" spans="1:14" ht="15.6">
      <c r="B68" s="7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8"/>
    </row>
    <row r="69" spans="1:14" ht="18">
      <c r="B69" s="7"/>
      <c r="C69" s="367" t="s">
        <v>394</v>
      </c>
      <c r="M69" s="5"/>
      <c r="N69" s="8"/>
    </row>
    <row r="70" spans="1:14" ht="18">
      <c r="B70" s="11"/>
      <c r="C70" s="367" t="s">
        <v>395</v>
      </c>
      <c r="M70" s="5"/>
      <c r="N70" s="8"/>
    </row>
    <row r="71" spans="1:14" ht="18.45" customHeight="1">
      <c r="B71" s="11"/>
      <c r="C71" s="569"/>
      <c r="D71" s="569"/>
      <c r="E71" s="569"/>
      <c r="F71" s="569"/>
      <c r="G71" s="87"/>
      <c r="H71" s="87"/>
      <c r="I71" s="5"/>
      <c r="J71" s="569"/>
      <c r="K71" s="569"/>
      <c r="L71" s="569"/>
      <c r="M71" s="5"/>
      <c r="N71" s="8"/>
    </row>
    <row r="72" spans="1:14" ht="31.5" customHeight="1">
      <c r="B72" s="437" t="s">
        <v>42</v>
      </c>
      <c r="C72" s="438"/>
      <c r="D72" s="438"/>
      <c r="E72" s="438"/>
      <c r="F72" s="438"/>
      <c r="G72" s="438"/>
      <c r="H72" s="438"/>
      <c r="I72" s="438"/>
      <c r="J72" s="438"/>
      <c r="K72" s="438"/>
      <c r="L72" s="438"/>
      <c r="M72" s="438"/>
      <c r="N72" s="439"/>
    </row>
    <row r="73" spans="1:14" ht="15.6">
      <c r="B73" s="433"/>
      <c r="C73" s="434"/>
      <c r="D73" s="434"/>
      <c r="E73" s="434"/>
      <c r="F73" s="434"/>
      <c r="G73" s="434"/>
      <c r="H73" s="434"/>
      <c r="I73" s="434"/>
      <c r="J73" s="434"/>
      <c r="K73" s="434"/>
      <c r="L73" s="434"/>
      <c r="M73" s="434"/>
      <c r="N73" s="435"/>
    </row>
    <row r="74" spans="1:14" ht="15.6">
      <c r="B74" s="424"/>
      <c r="C74" s="425"/>
      <c r="D74" s="425"/>
      <c r="E74" s="425"/>
      <c r="F74" s="425"/>
      <c r="G74" s="425"/>
      <c r="H74" s="425"/>
      <c r="I74" s="425"/>
      <c r="J74" s="425"/>
      <c r="K74" s="425"/>
      <c r="L74" s="425"/>
      <c r="M74" s="425"/>
      <c r="N74" s="436"/>
    </row>
    <row r="75" spans="1:14"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</row>
    <row r="76" spans="1:14"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</row>
    <row r="77" spans="1:14"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</row>
    <row r="78" spans="1:14">
      <c r="B78" s="87"/>
      <c r="C78" s="87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</row>
    <row r="79" spans="1:14">
      <c r="B79" s="87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</row>
    <row r="80" spans="1:14"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</row>
    <row r="81" spans="2:14"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</row>
  </sheetData>
  <mergeCells count="69">
    <mergeCell ref="B7:B8"/>
    <mergeCell ref="C7:L8"/>
    <mergeCell ref="B1:L2"/>
    <mergeCell ref="M1:N5"/>
    <mergeCell ref="B3:L3"/>
    <mergeCell ref="B4:L5"/>
    <mergeCell ref="C6:L6"/>
    <mergeCell ref="B21:H21"/>
    <mergeCell ref="I21:J21"/>
    <mergeCell ref="L21:M21"/>
    <mergeCell ref="L16:M16"/>
    <mergeCell ref="B9:N9"/>
    <mergeCell ref="B12:H12"/>
    <mergeCell ref="I12:J12"/>
    <mergeCell ref="L12:M12"/>
    <mergeCell ref="B13:H13"/>
    <mergeCell ref="L13:M13"/>
    <mergeCell ref="B14:H14"/>
    <mergeCell ref="L14:M14"/>
    <mergeCell ref="B15:H15"/>
    <mergeCell ref="L15:M15"/>
    <mergeCell ref="B20:D20"/>
    <mergeCell ref="B30:I30"/>
    <mergeCell ref="L30:M30"/>
    <mergeCell ref="B28:I28"/>
    <mergeCell ref="B29:I29"/>
    <mergeCell ref="L28:M28"/>
    <mergeCell ref="L29:M29"/>
    <mergeCell ref="B22:M22"/>
    <mergeCell ref="B26:I26"/>
    <mergeCell ref="L26:M26"/>
    <mergeCell ref="B27:I27"/>
    <mergeCell ref="L27:M27"/>
    <mergeCell ref="B74:N74"/>
    <mergeCell ref="B16:H16"/>
    <mergeCell ref="B18:H18"/>
    <mergeCell ref="B17:H17"/>
    <mergeCell ref="L18:M18"/>
    <mergeCell ref="L17:M17"/>
    <mergeCell ref="L62:M62"/>
    <mergeCell ref="B54:M54"/>
    <mergeCell ref="B56:M56"/>
    <mergeCell ref="B60:H60"/>
    <mergeCell ref="L60:M60"/>
    <mergeCell ref="L43:M43"/>
    <mergeCell ref="B44:M44"/>
    <mergeCell ref="L39:M39"/>
    <mergeCell ref="L40:M40"/>
    <mergeCell ref="L41:M41"/>
    <mergeCell ref="B48:H48"/>
    <mergeCell ref="L48:M48"/>
    <mergeCell ref="B31:I31"/>
    <mergeCell ref="C71:F71"/>
    <mergeCell ref="J71:L71"/>
    <mergeCell ref="L37:M37"/>
    <mergeCell ref="B38:G38"/>
    <mergeCell ref="L38:M38"/>
    <mergeCell ref="L31:M31"/>
    <mergeCell ref="B33:M33"/>
    <mergeCell ref="B72:N72"/>
    <mergeCell ref="B73:N73"/>
    <mergeCell ref="B61:H61"/>
    <mergeCell ref="L61:M61"/>
    <mergeCell ref="B49:H49"/>
    <mergeCell ref="L49:M49"/>
    <mergeCell ref="B50:H50"/>
    <mergeCell ref="L50:M50"/>
    <mergeCell ref="B53:H53"/>
    <mergeCell ref="L53:M53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6F69-DE37-4E45-A2D2-45583677353A}">
  <sheetPr codeName="Hoja43">
    <tabColor rgb="FF3AEA36"/>
  </sheetPr>
  <dimension ref="A1:N81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07" t="e">
        <f>+#REF!</f>
        <v>#REF!</v>
      </c>
      <c r="D6" s="508"/>
      <c r="E6" s="508"/>
      <c r="F6" s="508"/>
      <c r="G6" s="508"/>
      <c r="H6" s="508"/>
      <c r="I6" s="508"/>
      <c r="J6" s="508"/>
      <c r="K6" s="508"/>
      <c r="L6" s="509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32.700000000000003" customHeight="1">
      <c r="B13" s="424" t="e">
        <f>#REF!</f>
        <v>#REF!</v>
      </c>
      <c r="C13" s="425"/>
      <c r="D13" s="425"/>
      <c r="E13" s="425"/>
      <c r="F13" s="425"/>
      <c r="G13" s="425"/>
      <c r="H13" s="426"/>
      <c r="I13" s="35"/>
      <c r="J13" s="36"/>
      <c r="K13" s="23" t="e">
        <f>+#REF!</f>
        <v>#REF!</v>
      </c>
      <c r="L13" s="577">
        <v>6.25</v>
      </c>
      <c r="M13" s="578"/>
      <c r="N13" s="22" t="e">
        <f t="shared" ref="N13:N18" si="0">+K13/L13</f>
        <v>#REF!</v>
      </c>
    </row>
    <row r="14" spans="2:14" ht="32.700000000000003" customHeight="1">
      <c r="B14" s="548" t="e">
        <f>#REF!</f>
        <v>#REF!</v>
      </c>
      <c r="C14" s="549"/>
      <c r="D14" s="549"/>
      <c r="E14" s="549"/>
      <c r="F14" s="549"/>
      <c r="G14" s="549"/>
      <c r="H14" s="550"/>
      <c r="I14" s="37"/>
      <c r="J14" s="38"/>
      <c r="K14" s="23" t="e">
        <f>+#REF!</f>
        <v>#REF!</v>
      </c>
      <c r="L14" s="577">
        <v>50</v>
      </c>
      <c r="M14" s="578"/>
      <c r="N14" s="22" t="e">
        <f t="shared" si="0"/>
        <v>#REF!</v>
      </c>
    </row>
    <row r="15" spans="2:14" ht="15.75" customHeight="1">
      <c r="B15" s="424" t="e">
        <f>#REF!</f>
        <v>#REF!</v>
      </c>
      <c r="C15" s="425"/>
      <c r="D15" s="425"/>
      <c r="E15" s="425"/>
      <c r="F15" s="425"/>
      <c r="G15" s="425"/>
      <c r="H15" s="426"/>
      <c r="I15" s="37"/>
      <c r="J15" s="38"/>
      <c r="K15" s="23" t="e">
        <f>+#REF!</f>
        <v>#REF!</v>
      </c>
      <c r="L15" s="577">
        <v>8</v>
      </c>
      <c r="M15" s="578"/>
      <c r="N15" s="22" t="e">
        <f t="shared" si="0"/>
        <v>#REF!</v>
      </c>
    </row>
    <row r="16" spans="2:14" ht="15.75" customHeight="1">
      <c r="B16" s="424" t="e">
        <f>#REF!</f>
        <v>#REF!</v>
      </c>
      <c r="C16" s="425"/>
      <c r="D16" s="425"/>
      <c r="E16" s="425"/>
      <c r="F16" s="425"/>
      <c r="G16" s="425"/>
      <c r="H16" s="426"/>
      <c r="I16" s="37"/>
      <c r="J16" s="38"/>
      <c r="K16" s="23" t="e">
        <f>+#REF!</f>
        <v>#REF!</v>
      </c>
      <c r="L16" s="577">
        <f>1/7</f>
        <v>0.14285714285714285</v>
      </c>
      <c r="M16" s="578"/>
      <c r="N16" s="22" t="e">
        <f t="shared" si="0"/>
        <v>#REF!</v>
      </c>
    </row>
    <row r="17" spans="2:14" ht="15.75" customHeight="1">
      <c r="B17" s="424" t="e">
        <f>#REF!</f>
        <v>#REF!</v>
      </c>
      <c r="C17" s="425"/>
      <c r="D17" s="425"/>
      <c r="E17" s="425"/>
      <c r="F17" s="425"/>
      <c r="G17" s="425"/>
      <c r="H17" s="426"/>
      <c r="I17" s="37"/>
      <c r="J17" s="38"/>
      <c r="K17" s="23" t="e">
        <f>+#REF!</f>
        <v>#REF!</v>
      </c>
      <c r="L17" s="577">
        <v>8</v>
      </c>
      <c r="M17" s="578"/>
      <c r="N17" s="22" t="e">
        <f t="shared" si="0"/>
        <v>#REF!</v>
      </c>
    </row>
    <row r="18" spans="2:14" ht="15.75" customHeight="1">
      <c r="B18" s="424" t="e">
        <f>#REF!</f>
        <v>#REF!</v>
      </c>
      <c r="C18" s="425"/>
      <c r="D18" s="425"/>
      <c r="E18" s="425"/>
      <c r="F18" s="425"/>
      <c r="G18" s="425"/>
      <c r="H18" s="426"/>
      <c r="I18" s="37"/>
      <c r="J18" s="38"/>
      <c r="K18" s="23" t="e">
        <f>+#REF!</f>
        <v>#REF!</v>
      </c>
      <c r="L18" s="577">
        <v>6.25</v>
      </c>
      <c r="M18" s="578"/>
      <c r="N18" s="22" t="e">
        <f t="shared" si="0"/>
        <v>#REF!</v>
      </c>
    </row>
    <row r="19" spans="2:14" ht="15.6">
      <c r="B19" s="33"/>
      <c r="C19" s="27"/>
      <c r="D19" s="27"/>
      <c r="E19" s="34"/>
      <c r="F19" s="34"/>
      <c r="G19" s="34"/>
      <c r="H19" s="95"/>
      <c r="I19" s="37"/>
      <c r="J19" s="38"/>
      <c r="K19" s="39"/>
      <c r="L19" s="40"/>
      <c r="M19" s="41"/>
      <c r="N19" s="96"/>
    </row>
    <row r="20" spans="2:14" ht="15.6">
      <c r="B20" s="469" t="s">
        <v>26</v>
      </c>
      <c r="C20" s="470"/>
      <c r="D20" s="470"/>
      <c r="E20" s="26"/>
      <c r="F20" s="43"/>
      <c r="G20" s="43"/>
      <c r="H20" s="44"/>
      <c r="I20" s="37"/>
      <c r="J20" s="38"/>
      <c r="K20" s="45"/>
      <c r="L20" s="40"/>
      <c r="M20" s="46">
        <v>0.1</v>
      </c>
      <c r="N20" s="47" t="e">
        <f>N54*M20</f>
        <v>#REF!</v>
      </c>
    </row>
    <row r="21" spans="2:14" ht="16.2" thickBot="1">
      <c r="B21" s="471"/>
      <c r="C21" s="472"/>
      <c r="D21" s="472"/>
      <c r="E21" s="472"/>
      <c r="F21" s="472"/>
      <c r="G21" s="472"/>
      <c r="H21" s="473"/>
      <c r="I21" s="474"/>
      <c r="J21" s="475"/>
      <c r="K21" s="48"/>
      <c r="L21" s="476"/>
      <c r="M21" s="477"/>
      <c r="N21" s="49"/>
    </row>
    <row r="22" spans="2:14" ht="16.2" thickBot="1">
      <c r="B22" s="440" t="s">
        <v>27</v>
      </c>
      <c r="C22" s="441"/>
      <c r="D22" s="441"/>
      <c r="E22" s="441"/>
      <c r="F22" s="441"/>
      <c r="G22" s="441"/>
      <c r="H22" s="441"/>
      <c r="I22" s="441"/>
      <c r="J22" s="441"/>
      <c r="K22" s="441"/>
      <c r="L22" s="441"/>
      <c r="M22" s="444"/>
      <c r="N22" s="50" t="e">
        <f>SUM(N13:N21)</f>
        <v>#REF!</v>
      </c>
    </row>
    <row r="23" spans="2:14" ht="15.6">
      <c r="B23" s="29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8"/>
    </row>
    <row r="24" spans="2:14" ht="15.6">
      <c r="B24" s="141" t="s">
        <v>28</v>
      </c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2"/>
    </row>
    <row r="25" spans="2:14" ht="16.2" thickBot="1">
      <c r="B25" s="53"/>
      <c r="C25" s="30"/>
      <c r="D25" s="30"/>
      <c r="E25" s="30"/>
      <c r="F25" s="30"/>
      <c r="G25" s="30"/>
      <c r="H25" s="30"/>
      <c r="I25" s="30"/>
      <c r="J25" s="5"/>
      <c r="K25" s="5"/>
      <c r="L25" s="5"/>
      <c r="M25" s="5"/>
      <c r="N25" s="8"/>
    </row>
    <row r="26" spans="2:14" ht="15.6">
      <c r="B26" s="534" t="s">
        <v>19</v>
      </c>
      <c r="C26" s="535"/>
      <c r="D26" s="535"/>
      <c r="E26" s="535"/>
      <c r="F26" s="535"/>
      <c r="G26" s="535"/>
      <c r="H26" s="535"/>
      <c r="I26" s="536"/>
      <c r="J26" s="54" t="s">
        <v>20</v>
      </c>
      <c r="K26" s="31" t="s">
        <v>2</v>
      </c>
      <c r="L26" s="537" t="s">
        <v>29</v>
      </c>
      <c r="M26" s="536"/>
      <c r="N26" s="32" t="s">
        <v>25</v>
      </c>
    </row>
    <row r="27" spans="2:14" ht="18.45" customHeight="1">
      <c r="B27" s="539" t="e">
        <f>#REF!</f>
        <v>#REF!</v>
      </c>
      <c r="C27" s="425"/>
      <c r="D27" s="425"/>
      <c r="E27" s="425"/>
      <c r="F27" s="425"/>
      <c r="G27" s="425"/>
      <c r="H27" s="425"/>
      <c r="I27" s="426"/>
      <c r="J27" s="67" t="s">
        <v>6</v>
      </c>
      <c r="K27" s="121">
        <v>1.05</v>
      </c>
      <c r="L27" s="482" t="e">
        <f>#REF!</f>
        <v>#REF!</v>
      </c>
      <c r="M27" s="483"/>
      <c r="N27" s="98" t="e">
        <f>+K27*L27</f>
        <v>#REF!</v>
      </c>
    </row>
    <row r="28" spans="2:14" ht="18.45" customHeight="1">
      <c r="B28" s="539" t="e">
        <f>#REF!</f>
        <v>#REF!</v>
      </c>
      <c r="C28" s="425"/>
      <c r="D28" s="425"/>
      <c r="E28" s="425"/>
      <c r="F28" s="425"/>
      <c r="G28" s="425"/>
      <c r="H28" s="425"/>
      <c r="I28" s="426"/>
      <c r="J28" s="67" t="e">
        <f>#REF!</f>
        <v>#REF!</v>
      </c>
      <c r="K28" s="121">
        <v>1.6</v>
      </c>
      <c r="L28" s="482" t="e">
        <f>#REF!</f>
        <v>#REF!</v>
      </c>
      <c r="M28" s="483"/>
      <c r="N28" s="98" t="e">
        <f>+K28*L28</f>
        <v>#REF!</v>
      </c>
    </row>
    <row r="29" spans="2:14" ht="18.45" customHeight="1">
      <c r="B29" s="539" t="e">
        <f>#REF!</f>
        <v>#REF!</v>
      </c>
      <c r="C29" s="425"/>
      <c r="D29" s="425"/>
      <c r="E29" s="425"/>
      <c r="F29" s="425"/>
      <c r="G29" s="425"/>
      <c r="H29" s="425"/>
      <c r="I29" s="426"/>
      <c r="J29" s="67" t="e">
        <f>#REF!</f>
        <v>#REF!</v>
      </c>
      <c r="K29" s="121">
        <v>1.6</v>
      </c>
      <c r="L29" s="482" t="e">
        <f>#REF!</f>
        <v>#REF!</v>
      </c>
      <c r="M29" s="483"/>
      <c r="N29" s="98" t="e">
        <f>+K29*L29</f>
        <v>#REF!</v>
      </c>
    </row>
    <row r="30" spans="2:14" ht="18.45" customHeight="1">
      <c r="B30" s="539" t="e">
        <f>#REF!</f>
        <v>#REF!</v>
      </c>
      <c r="C30" s="425"/>
      <c r="D30" s="425"/>
      <c r="E30" s="425"/>
      <c r="F30" s="425"/>
      <c r="G30" s="425"/>
      <c r="H30" s="425"/>
      <c r="I30" s="426"/>
      <c r="J30" s="67" t="e">
        <f>+#REF!</f>
        <v>#REF!</v>
      </c>
      <c r="K30" s="121">
        <v>1.6</v>
      </c>
      <c r="L30" s="482" t="e">
        <f>+#REF!</f>
        <v>#REF!</v>
      </c>
      <c r="M30" s="483"/>
      <c r="N30" s="98" t="e">
        <f>+K30*L30</f>
        <v>#REF!</v>
      </c>
    </row>
    <row r="31" spans="2:14" ht="30.45" customHeight="1">
      <c r="B31" s="539"/>
      <c r="C31" s="425"/>
      <c r="D31" s="425"/>
      <c r="E31" s="425"/>
      <c r="F31" s="425"/>
      <c r="G31" s="425"/>
      <c r="H31" s="425"/>
      <c r="I31" s="426"/>
      <c r="J31" s="67"/>
      <c r="K31" s="97"/>
      <c r="L31" s="482"/>
      <c r="M31" s="483"/>
      <c r="N31" s="98"/>
    </row>
    <row r="32" spans="2:14" ht="16.2" thickBot="1">
      <c r="B32" s="56"/>
      <c r="C32" s="57"/>
      <c r="D32" s="57"/>
      <c r="E32" s="57"/>
      <c r="F32" s="57"/>
      <c r="G32" s="57"/>
      <c r="H32" s="57"/>
      <c r="I32" s="57"/>
      <c r="J32" s="58"/>
      <c r="K32" s="58"/>
      <c r="L32" s="59"/>
      <c r="M32" s="24"/>
      <c r="N32" s="60"/>
    </row>
    <row r="33" spans="2:14" ht="16.2" thickBot="1">
      <c r="B33" s="440" t="s">
        <v>27</v>
      </c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4"/>
      <c r="N33" s="50" t="e">
        <f>SUM(N27:N32)</f>
        <v>#REF!</v>
      </c>
    </row>
    <row r="34" spans="2:14" ht="15.6">
      <c r="B34" s="7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8"/>
    </row>
    <row r="35" spans="2:14" ht="15.6">
      <c r="B35" s="141" t="s">
        <v>30</v>
      </c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2"/>
    </row>
    <row r="36" spans="2:14" ht="16.2" thickBot="1">
      <c r="B36" s="7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8"/>
    </row>
    <row r="37" spans="2:14" ht="31.2">
      <c r="B37" s="61" t="s">
        <v>31</v>
      </c>
      <c r="C37" s="62"/>
      <c r="D37" s="62"/>
      <c r="E37" s="62"/>
      <c r="F37" s="62"/>
      <c r="G37" s="62"/>
      <c r="H37" s="63" t="s">
        <v>20</v>
      </c>
      <c r="I37" s="63" t="s">
        <v>32</v>
      </c>
      <c r="J37" s="64" t="s">
        <v>33</v>
      </c>
      <c r="K37" s="63" t="s">
        <v>34</v>
      </c>
      <c r="L37" s="540" t="s">
        <v>35</v>
      </c>
      <c r="M37" s="541"/>
      <c r="N37" s="65" t="s">
        <v>25</v>
      </c>
    </row>
    <row r="38" spans="2:14" ht="30.75" customHeight="1">
      <c r="B38" s="556"/>
      <c r="C38" s="557"/>
      <c r="D38" s="557"/>
      <c r="E38" s="557"/>
      <c r="F38" s="557"/>
      <c r="G38" s="558"/>
      <c r="H38" s="67"/>
      <c r="I38" s="45"/>
      <c r="J38" s="21"/>
      <c r="K38" s="45"/>
      <c r="L38" s="458"/>
      <c r="M38" s="459"/>
      <c r="N38" s="68"/>
    </row>
    <row r="39" spans="2:14" ht="15.6">
      <c r="B39" s="66"/>
      <c r="C39" s="69"/>
      <c r="D39" s="69"/>
      <c r="E39" s="69"/>
      <c r="F39" s="69"/>
      <c r="G39" s="69"/>
      <c r="H39" s="67"/>
      <c r="I39" s="45"/>
      <c r="J39" s="21"/>
      <c r="K39" s="45"/>
      <c r="L39" s="458"/>
      <c r="M39" s="459"/>
      <c r="N39" s="68"/>
    </row>
    <row r="40" spans="2:14" ht="15.6">
      <c r="B40" s="66"/>
      <c r="C40" s="69"/>
      <c r="D40" s="69"/>
      <c r="E40" s="69"/>
      <c r="F40" s="69"/>
      <c r="G40" s="69"/>
      <c r="H40" s="67"/>
      <c r="I40" s="45"/>
      <c r="J40" s="21"/>
      <c r="K40" s="45"/>
      <c r="L40" s="458"/>
      <c r="M40" s="459"/>
      <c r="N40" s="68"/>
    </row>
    <row r="41" spans="2:14" ht="15.6">
      <c r="B41" s="66"/>
      <c r="C41" s="69"/>
      <c r="D41" s="69"/>
      <c r="E41" s="69"/>
      <c r="F41" s="69"/>
      <c r="G41" s="69"/>
      <c r="H41" s="67"/>
      <c r="I41" s="45"/>
      <c r="J41" s="21"/>
      <c r="K41" s="45"/>
      <c r="L41" s="458"/>
      <c r="M41" s="459"/>
      <c r="N41" s="68"/>
    </row>
    <row r="42" spans="2:14" ht="15.6">
      <c r="B42" s="66"/>
      <c r="C42" s="69"/>
      <c r="D42" s="69"/>
      <c r="E42" s="69"/>
      <c r="F42" s="69"/>
      <c r="G42" s="69"/>
      <c r="H42" s="70"/>
      <c r="I42" s="45"/>
      <c r="J42" s="45"/>
      <c r="K42" s="45"/>
      <c r="L42" s="71"/>
      <c r="M42" s="72"/>
      <c r="N42" s="73"/>
    </row>
    <row r="43" spans="2:14" ht="16.2" thickBot="1">
      <c r="B43" s="56"/>
      <c r="C43" s="57"/>
      <c r="D43" s="57"/>
      <c r="E43" s="57"/>
      <c r="F43" s="57"/>
      <c r="G43" s="57"/>
      <c r="H43" s="58"/>
      <c r="I43" s="74"/>
      <c r="J43" s="74"/>
      <c r="K43" s="74"/>
      <c r="L43" s="460"/>
      <c r="M43" s="461"/>
      <c r="N43" s="74"/>
    </row>
    <row r="44" spans="2:14" ht="16.2" thickBot="1">
      <c r="B44" s="462" t="s">
        <v>27</v>
      </c>
      <c r="C44" s="442"/>
      <c r="D44" s="442"/>
      <c r="E44" s="442"/>
      <c r="F44" s="442"/>
      <c r="G44" s="442"/>
      <c r="H44" s="442"/>
      <c r="I44" s="442"/>
      <c r="J44" s="442"/>
      <c r="K44" s="442"/>
      <c r="L44" s="442"/>
      <c r="M44" s="443"/>
      <c r="N44" s="75">
        <f>N38+N39+N40+N41+N42</f>
        <v>0</v>
      </c>
    </row>
    <row r="45" spans="2:14" ht="15.6">
      <c r="B45" s="7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8"/>
    </row>
    <row r="46" spans="2:14" ht="15.6">
      <c r="B46" s="141" t="s">
        <v>36</v>
      </c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2"/>
    </row>
    <row r="47" spans="2:14" ht="16.2" thickBot="1">
      <c r="B47" s="7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8"/>
    </row>
    <row r="48" spans="2:14" ht="31.2">
      <c r="B48" s="542" t="s">
        <v>37</v>
      </c>
      <c r="C48" s="543"/>
      <c r="D48" s="543"/>
      <c r="E48" s="543"/>
      <c r="F48" s="543"/>
      <c r="G48" s="543"/>
      <c r="H48" s="543"/>
      <c r="I48" s="63" t="s">
        <v>38</v>
      </c>
      <c r="J48" s="64" t="s">
        <v>39</v>
      </c>
      <c r="K48" s="63" t="s">
        <v>40</v>
      </c>
      <c r="L48" s="544" t="s">
        <v>24</v>
      </c>
      <c r="M48" s="545"/>
      <c r="N48" s="76" t="s">
        <v>25</v>
      </c>
    </row>
    <row r="49" spans="2:14" ht="15.6">
      <c r="B49" s="424" t="e">
        <f>+#REF!</f>
        <v>#REF!</v>
      </c>
      <c r="C49" s="425"/>
      <c r="D49" s="425"/>
      <c r="E49" s="425"/>
      <c r="F49" s="425"/>
      <c r="G49" s="425"/>
      <c r="H49" s="426"/>
      <c r="I49" s="77" t="e">
        <f>+K49/J49</f>
        <v>#REF!</v>
      </c>
      <c r="J49" s="78">
        <v>1.85</v>
      </c>
      <c r="K49" s="77" t="e">
        <f>+#REF!</f>
        <v>#REF!</v>
      </c>
      <c r="L49" s="427">
        <v>2</v>
      </c>
      <c r="M49" s="428"/>
      <c r="N49" s="10" t="e">
        <f>K49/L49</f>
        <v>#REF!</v>
      </c>
    </row>
    <row r="50" spans="2:14" ht="15.6">
      <c r="B50" s="424" t="e">
        <f>+#REF!</f>
        <v>#REF!</v>
      </c>
      <c r="C50" s="425"/>
      <c r="D50" s="425"/>
      <c r="E50" s="425"/>
      <c r="F50" s="425"/>
      <c r="G50" s="425"/>
      <c r="H50" s="426"/>
      <c r="I50" s="77" t="e">
        <f>+K50/J50</f>
        <v>#REF!</v>
      </c>
      <c r="J50" s="78">
        <v>1.85</v>
      </c>
      <c r="K50" s="77" t="e">
        <f>+#REF!</f>
        <v>#REF!</v>
      </c>
      <c r="L50" s="427">
        <f>L49</f>
        <v>2</v>
      </c>
      <c r="M50" s="428"/>
      <c r="N50" s="10" t="e">
        <f>K50/L50</f>
        <v>#REF!</v>
      </c>
    </row>
    <row r="51" spans="2:14" ht="15.6">
      <c r="B51" s="79"/>
      <c r="C51" s="69"/>
      <c r="D51" s="69"/>
      <c r="E51" s="69"/>
      <c r="F51" s="69"/>
      <c r="G51" s="69"/>
      <c r="H51" s="69"/>
      <c r="I51" s="45"/>
      <c r="J51" s="80"/>
      <c r="K51" s="47"/>
      <c r="L51" s="81"/>
      <c r="M51" s="82"/>
      <c r="N51" s="83"/>
    </row>
    <row r="52" spans="2:14" ht="15.6">
      <c r="B52" s="79"/>
      <c r="C52" s="69"/>
      <c r="D52" s="69"/>
      <c r="E52" s="69"/>
      <c r="F52" s="69"/>
      <c r="G52" s="69"/>
      <c r="H52" s="69"/>
      <c r="I52" s="45"/>
      <c r="J52" s="80"/>
      <c r="K52" s="47"/>
      <c r="L52" s="81"/>
      <c r="M52" s="84"/>
      <c r="N52" s="83"/>
    </row>
    <row r="53" spans="2:14" ht="16.2" thickBot="1">
      <c r="B53" s="429"/>
      <c r="C53" s="430"/>
      <c r="D53" s="430"/>
      <c r="E53" s="430"/>
      <c r="F53" s="430"/>
      <c r="G53" s="430"/>
      <c r="H53" s="430"/>
      <c r="I53" s="74"/>
      <c r="J53" s="74"/>
      <c r="K53" s="74"/>
      <c r="L53" s="431"/>
      <c r="M53" s="432"/>
      <c r="N53" s="74"/>
    </row>
    <row r="54" spans="2:14" ht="16.2" thickBot="1">
      <c r="B54" s="440" t="s">
        <v>27</v>
      </c>
      <c r="C54" s="441"/>
      <c r="D54" s="441"/>
      <c r="E54" s="441"/>
      <c r="F54" s="441"/>
      <c r="G54" s="441"/>
      <c r="H54" s="441"/>
      <c r="I54" s="442"/>
      <c r="J54" s="442"/>
      <c r="K54" s="442"/>
      <c r="L54" s="442"/>
      <c r="M54" s="443"/>
      <c r="N54" s="85" t="e">
        <f>SUM(N49:N53)</f>
        <v>#REF!</v>
      </c>
    </row>
    <row r="55" spans="2:14" ht="16.2" thickBot="1">
      <c r="B55" s="7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8"/>
    </row>
    <row r="56" spans="2:14" ht="39" customHeight="1" thickBot="1">
      <c r="B56" s="440" t="s">
        <v>41</v>
      </c>
      <c r="C56" s="441"/>
      <c r="D56" s="441"/>
      <c r="E56" s="441"/>
      <c r="F56" s="441"/>
      <c r="G56" s="441"/>
      <c r="H56" s="441"/>
      <c r="I56" s="441"/>
      <c r="J56" s="441"/>
      <c r="K56" s="441"/>
      <c r="L56" s="441"/>
      <c r="M56" s="444"/>
      <c r="N56" s="86" t="e">
        <f>ROUND((N22+N33+N44+N54),0)</f>
        <v>#REF!</v>
      </c>
    </row>
    <row r="57" spans="2:14">
      <c r="B57" s="99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1"/>
    </row>
    <row r="58" spans="2:14">
      <c r="B58" s="144" t="s">
        <v>64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102"/>
    </row>
    <row r="59" spans="2:14" ht="15" thickBot="1">
      <c r="B59" s="99"/>
      <c r="C59" s="100"/>
      <c r="D59" s="100"/>
      <c r="E59" s="100"/>
      <c r="F59" s="100"/>
      <c r="G59" s="100"/>
      <c r="H59" s="100"/>
      <c r="I59" s="100"/>
      <c r="J59" s="100"/>
      <c r="K59" s="100"/>
      <c r="L59" s="100"/>
      <c r="M59" s="100"/>
      <c r="N59" s="101"/>
    </row>
    <row r="60" spans="2:14">
      <c r="B60" s="530" t="s">
        <v>65</v>
      </c>
      <c r="C60" s="531"/>
      <c r="D60" s="531"/>
      <c r="E60" s="531"/>
      <c r="F60" s="531"/>
      <c r="G60" s="531"/>
      <c r="H60" s="531"/>
      <c r="I60" s="103"/>
      <c r="J60" s="104"/>
      <c r="K60" s="105" t="s">
        <v>66</v>
      </c>
      <c r="L60" s="532" t="s">
        <v>67</v>
      </c>
      <c r="M60" s="533"/>
      <c r="N60" s="106"/>
    </row>
    <row r="61" spans="2:14">
      <c r="B61" s="449" t="s">
        <v>10</v>
      </c>
      <c r="C61" s="450"/>
      <c r="D61" s="450"/>
      <c r="E61" s="450"/>
      <c r="F61" s="450"/>
      <c r="G61" s="450"/>
      <c r="H61" s="450"/>
      <c r="I61" s="107"/>
      <c r="J61" s="108"/>
      <c r="K61" s="109">
        <v>0.24</v>
      </c>
      <c r="L61" s="451" t="e">
        <f>N56*K61</f>
        <v>#REF!</v>
      </c>
      <c r="M61" s="452"/>
      <c r="N61" s="110"/>
    </row>
    <row r="62" spans="2:14">
      <c r="B62" s="111" t="s">
        <v>11</v>
      </c>
      <c r="C62" s="112"/>
      <c r="D62" s="112"/>
      <c r="E62" s="112"/>
      <c r="F62" s="112"/>
      <c r="G62" s="112"/>
      <c r="H62" s="112"/>
      <c r="I62" s="107"/>
      <c r="J62" s="108"/>
      <c r="K62" s="109">
        <v>0.01</v>
      </c>
      <c r="L62" s="451" t="e">
        <f>N56*K62</f>
        <v>#REF!</v>
      </c>
      <c r="M62" s="452"/>
      <c r="N62" s="110"/>
    </row>
    <row r="63" spans="2:14" ht="15" thickBot="1">
      <c r="B63" s="113" t="s">
        <v>12</v>
      </c>
      <c r="C63" s="114"/>
      <c r="D63" s="114"/>
      <c r="E63" s="114"/>
      <c r="F63" s="114"/>
      <c r="G63" s="114"/>
      <c r="H63" s="114"/>
      <c r="I63" s="115"/>
      <c r="J63" s="116"/>
      <c r="K63" s="117">
        <v>0.05</v>
      </c>
      <c r="L63" s="453" t="e">
        <f>N56*K63</f>
        <v>#REF!</v>
      </c>
      <c r="M63" s="454"/>
      <c r="N63" s="110"/>
    </row>
    <row r="64" spans="2:14" ht="15" thickBot="1">
      <c r="B64" s="455" t="s">
        <v>27</v>
      </c>
      <c r="C64" s="456"/>
      <c r="D64" s="456"/>
      <c r="E64" s="456"/>
      <c r="F64" s="456"/>
      <c r="G64" s="456"/>
      <c r="H64" s="456"/>
      <c r="I64" s="456"/>
      <c r="J64" s="456"/>
      <c r="K64" s="456"/>
      <c r="L64" s="456"/>
      <c r="M64" s="457"/>
      <c r="N64" s="118" t="e">
        <f>L61+L62+L63</f>
        <v>#REF!</v>
      </c>
    </row>
    <row r="65" spans="1:14" ht="15" thickBot="1">
      <c r="B65" s="99"/>
      <c r="C65" s="100"/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1"/>
    </row>
    <row r="66" spans="1:14" ht="15" thickBot="1">
      <c r="A66" t="s">
        <v>77</v>
      </c>
      <c r="B66" s="455" t="s">
        <v>68</v>
      </c>
      <c r="C66" s="456"/>
      <c r="D66" s="456"/>
      <c r="E66" s="456"/>
      <c r="F66" s="456"/>
      <c r="G66" s="456"/>
      <c r="H66" s="456"/>
      <c r="I66" s="456"/>
      <c r="J66" s="456"/>
      <c r="K66" s="456"/>
      <c r="L66" s="456"/>
      <c r="M66" s="457"/>
      <c r="N66" s="119" t="e">
        <f>N56+N64</f>
        <v>#REF!</v>
      </c>
    </row>
    <row r="67" spans="1:14" ht="15.6"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6"/>
    </row>
    <row r="68" spans="1:14" ht="18">
      <c r="B68" s="7"/>
      <c r="C68" s="367" t="s">
        <v>394</v>
      </c>
      <c r="M68" s="5"/>
      <c r="N68" s="8"/>
    </row>
    <row r="69" spans="1:14" ht="18">
      <c r="B69" s="7"/>
      <c r="C69" s="367" t="s">
        <v>395</v>
      </c>
      <c r="M69" s="5"/>
      <c r="N69" s="8"/>
    </row>
    <row r="70" spans="1:14" ht="15.6">
      <c r="B70" s="11"/>
      <c r="M70" s="5"/>
      <c r="N70" s="8"/>
    </row>
    <row r="71" spans="1:14" ht="18.45" customHeight="1">
      <c r="B71" s="11"/>
      <c r="C71" s="569"/>
      <c r="D71" s="569"/>
      <c r="E71" s="569"/>
      <c r="F71" s="569"/>
      <c r="G71" s="87"/>
      <c r="H71" s="87"/>
      <c r="I71" s="5"/>
      <c r="J71" s="569"/>
      <c r="K71" s="569"/>
      <c r="L71" s="569"/>
      <c r="M71" s="5"/>
      <c r="N71" s="8"/>
    </row>
    <row r="72" spans="1:14" ht="31.5" customHeight="1">
      <c r="B72" s="437" t="s">
        <v>42</v>
      </c>
      <c r="C72" s="438"/>
      <c r="D72" s="438"/>
      <c r="E72" s="438"/>
      <c r="F72" s="438"/>
      <c r="G72" s="438"/>
      <c r="H72" s="438"/>
      <c r="I72" s="438"/>
      <c r="J72" s="438"/>
      <c r="K72" s="438"/>
      <c r="L72" s="438"/>
      <c r="M72" s="438"/>
      <c r="N72" s="439"/>
    </row>
    <row r="73" spans="1:14" ht="15.6">
      <c r="B73" s="433"/>
      <c r="C73" s="434"/>
      <c r="D73" s="434"/>
      <c r="E73" s="434"/>
      <c r="F73" s="434"/>
      <c r="G73" s="434"/>
      <c r="H73" s="434"/>
      <c r="I73" s="434"/>
      <c r="J73" s="434"/>
      <c r="K73" s="434"/>
      <c r="L73" s="434"/>
      <c r="M73" s="434"/>
      <c r="N73" s="435"/>
    </row>
    <row r="74" spans="1:14" ht="15.6">
      <c r="B74" s="424"/>
      <c r="C74" s="425"/>
      <c r="D74" s="425"/>
      <c r="E74" s="425"/>
      <c r="F74" s="425"/>
      <c r="G74" s="425"/>
      <c r="H74" s="425"/>
      <c r="I74" s="425"/>
      <c r="J74" s="425"/>
      <c r="K74" s="425"/>
      <c r="L74" s="425"/>
      <c r="M74" s="425"/>
      <c r="N74" s="436"/>
    </row>
    <row r="75" spans="1:14"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</row>
    <row r="76" spans="1:14"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</row>
    <row r="77" spans="1:14"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</row>
    <row r="78" spans="1:14">
      <c r="B78" s="87"/>
      <c r="C78" s="87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</row>
    <row r="79" spans="1:14">
      <c r="B79" s="87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</row>
    <row r="80" spans="1:14"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</row>
    <row r="81" spans="2:14"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</row>
  </sheetData>
  <mergeCells count="72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14:H14"/>
    <mergeCell ref="L14:M14"/>
    <mergeCell ref="B15:H15"/>
    <mergeCell ref="L15:M15"/>
    <mergeCell ref="B16:H16"/>
    <mergeCell ref="L16:M16"/>
    <mergeCell ref="B28:I28"/>
    <mergeCell ref="L28:M28"/>
    <mergeCell ref="B17:H17"/>
    <mergeCell ref="L17:M17"/>
    <mergeCell ref="B18:H18"/>
    <mergeCell ref="L18:M18"/>
    <mergeCell ref="B20:D20"/>
    <mergeCell ref="B21:H21"/>
    <mergeCell ref="I21:J21"/>
    <mergeCell ref="L21:M21"/>
    <mergeCell ref="B22:M22"/>
    <mergeCell ref="B26:I26"/>
    <mergeCell ref="L26:M26"/>
    <mergeCell ref="B27:I27"/>
    <mergeCell ref="L27:M27"/>
    <mergeCell ref="B29:I29"/>
    <mergeCell ref="L29:M29"/>
    <mergeCell ref="B30:I30"/>
    <mergeCell ref="L30:M30"/>
    <mergeCell ref="B31:I31"/>
    <mergeCell ref="L31:M31"/>
    <mergeCell ref="B49:H49"/>
    <mergeCell ref="L49:M49"/>
    <mergeCell ref="B33:M33"/>
    <mergeCell ref="L37:M37"/>
    <mergeCell ref="B38:G38"/>
    <mergeCell ref="L38:M38"/>
    <mergeCell ref="L39:M39"/>
    <mergeCell ref="L40:M40"/>
    <mergeCell ref="L41:M41"/>
    <mergeCell ref="L43:M43"/>
    <mergeCell ref="B44:M44"/>
    <mergeCell ref="B48:H48"/>
    <mergeCell ref="L48:M48"/>
    <mergeCell ref="L63:M63"/>
    <mergeCell ref="B50:H50"/>
    <mergeCell ref="L50:M50"/>
    <mergeCell ref="B53:H53"/>
    <mergeCell ref="L53:M53"/>
    <mergeCell ref="B54:M54"/>
    <mergeCell ref="B56:M56"/>
    <mergeCell ref="B60:H60"/>
    <mergeCell ref="L60:M60"/>
    <mergeCell ref="B61:H61"/>
    <mergeCell ref="L61:M61"/>
    <mergeCell ref="L62:M62"/>
    <mergeCell ref="B72:N72"/>
    <mergeCell ref="B73:N73"/>
    <mergeCell ref="B74:N74"/>
    <mergeCell ref="B64:M64"/>
    <mergeCell ref="B66:M66"/>
    <mergeCell ref="C71:F71"/>
    <mergeCell ref="J71:L71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Hoja45">
    <tabColor rgb="FF3AEA36"/>
  </sheetPr>
  <dimension ref="A1:N81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07" t="e">
        <f>+#REF!</f>
        <v>#REF!</v>
      </c>
      <c r="D6" s="508"/>
      <c r="E6" s="508"/>
      <c r="F6" s="508"/>
      <c r="G6" s="508"/>
      <c r="H6" s="508"/>
      <c r="I6" s="508"/>
      <c r="J6" s="508"/>
      <c r="K6" s="508"/>
      <c r="L6" s="509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32.700000000000003" customHeight="1">
      <c r="B13" s="471" t="e">
        <f>#REF!</f>
        <v>#REF!</v>
      </c>
      <c r="C13" s="472"/>
      <c r="D13" s="472"/>
      <c r="E13" s="472"/>
      <c r="F13" s="472"/>
      <c r="G13" s="472"/>
      <c r="H13" s="473"/>
      <c r="I13" s="35"/>
      <c r="J13" s="36"/>
      <c r="K13" s="23" t="e">
        <f>+#REF!</f>
        <v>#REF!</v>
      </c>
      <c r="L13" s="579">
        <v>6.25</v>
      </c>
      <c r="M13" s="580"/>
      <c r="N13" s="22" t="e">
        <f t="shared" ref="N13:N18" si="0">+K13/L13</f>
        <v>#REF!</v>
      </c>
    </row>
    <row r="14" spans="2:14" ht="32.700000000000003" customHeight="1">
      <c r="B14" s="555" t="e">
        <f>#REF!</f>
        <v>#REF!</v>
      </c>
      <c r="C14" s="553"/>
      <c r="D14" s="553"/>
      <c r="E14" s="553"/>
      <c r="F14" s="553"/>
      <c r="G14" s="553"/>
      <c r="H14" s="554"/>
      <c r="I14" s="37"/>
      <c r="J14" s="38"/>
      <c r="K14" s="23" t="e">
        <f>+#REF!</f>
        <v>#REF!</v>
      </c>
      <c r="L14" s="579">
        <v>50</v>
      </c>
      <c r="M14" s="580"/>
      <c r="N14" s="22" t="e">
        <f t="shared" si="0"/>
        <v>#REF!</v>
      </c>
    </row>
    <row r="15" spans="2:14" ht="15.75" customHeight="1">
      <c r="B15" s="471" t="e">
        <f>#REF!</f>
        <v>#REF!</v>
      </c>
      <c r="C15" s="472"/>
      <c r="D15" s="472"/>
      <c r="E15" s="472"/>
      <c r="F15" s="472"/>
      <c r="G15" s="472"/>
      <c r="H15" s="473"/>
      <c r="I15" s="37"/>
      <c r="J15" s="38"/>
      <c r="K15" s="23" t="e">
        <f>+#REF!</f>
        <v>#REF!</v>
      </c>
      <c r="L15" s="579">
        <v>8</v>
      </c>
      <c r="M15" s="580"/>
      <c r="N15" s="22" t="e">
        <f t="shared" si="0"/>
        <v>#REF!</v>
      </c>
    </row>
    <row r="16" spans="2:14" ht="15.75" customHeight="1">
      <c r="B16" s="471" t="e">
        <f>#REF!</f>
        <v>#REF!</v>
      </c>
      <c r="C16" s="472"/>
      <c r="D16" s="472"/>
      <c r="E16" s="472"/>
      <c r="F16" s="472"/>
      <c r="G16" s="472"/>
      <c r="H16" s="473"/>
      <c r="I16" s="37"/>
      <c r="J16" s="38"/>
      <c r="K16" s="23" t="e">
        <f>+#REF!</f>
        <v>#REF!</v>
      </c>
      <c r="L16" s="579">
        <f>1/7</f>
        <v>0.14285714285714285</v>
      </c>
      <c r="M16" s="580"/>
      <c r="N16" s="22" t="e">
        <f t="shared" si="0"/>
        <v>#REF!</v>
      </c>
    </row>
    <row r="17" spans="2:14" ht="15.75" customHeight="1">
      <c r="B17" s="471" t="e">
        <f>#REF!</f>
        <v>#REF!</v>
      </c>
      <c r="C17" s="472"/>
      <c r="D17" s="472"/>
      <c r="E17" s="472"/>
      <c r="F17" s="472"/>
      <c r="G17" s="472"/>
      <c r="H17" s="473"/>
      <c r="I17" s="37"/>
      <c r="J17" s="38"/>
      <c r="K17" s="23" t="e">
        <f>+#REF!</f>
        <v>#REF!</v>
      </c>
      <c r="L17" s="579">
        <v>8</v>
      </c>
      <c r="M17" s="580"/>
      <c r="N17" s="22" t="e">
        <f t="shared" si="0"/>
        <v>#REF!</v>
      </c>
    </row>
    <row r="18" spans="2:14" ht="15.75" customHeight="1">
      <c r="B18" s="471" t="e">
        <f>#REF!</f>
        <v>#REF!</v>
      </c>
      <c r="C18" s="472"/>
      <c r="D18" s="472"/>
      <c r="E18" s="472"/>
      <c r="F18" s="472"/>
      <c r="G18" s="472"/>
      <c r="H18" s="473"/>
      <c r="I18" s="37"/>
      <c r="J18" s="38"/>
      <c r="K18" s="23" t="e">
        <f>+#REF!</f>
        <v>#REF!</v>
      </c>
      <c r="L18" s="579">
        <v>6.25</v>
      </c>
      <c r="M18" s="580"/>
      <c r="N18" s="22" t="e">
        <f t="shared" si="0"/>
        <v>#REF!</v>
      </c>
    </row>
    <row r="19" spans="2:14" ht="15.6">
      <c r="B19" s="33"/>
      <c r="C19" s="27"/>
      <c r="D19" s="27"/>
      <c r="E19" s="34"/>
      <c r="F19" s="34"/>
      <c r="G19" s="34"/>
      <c r="H19" s="95"/>
      <c r="I19" s="37"/>
      <c r="J19" s="38"/>
      <c r="K19" s="39"/>
      <c r="L19" s="40"/>
      <c r="M19" s="41"/>
      <c r="N19" s="96"/>
    </row>
    <row r="20" spans="2:14" ht="15.6">
      <c r="B20" s="469" t="s">
        <v>26</v>
      </c>
      <c r="C20" s="470"/>
      <c r="D20" s="470"/>
      <c r="E20" s="26"/>
      <c r="F20" s="43"/>
      <c r="G20" s="43"/>
      <c r="H20" s="44"/>
      <c r="I20" s="37"/>
      <c r="J20" s="38"/>
      <c r="K20" s="45"/>
      <c r="L20" s="40"/>
      <c r="M20" s="46">
        <v>0.1</v>
      </c>
      <c r="N20" s="47" t="e">
        <f>N54*M20</f>
        <v>#REF!</v>
      </c>
    </row>
    <row r="21" spans="2:14" ht="16.2" thickBot="1">
      <c r="B21" s="471"/>
      <c r="C21" s="472"/>
      <c r="D21" s="472"/>
      <c r="E21" s="472"/>
      <c r="F21" s="472"/>
      <c r="G21" s="472"/>
      <c r="H21" s="473"/>
      <c r="I21" s="474"/>
      <c r="J21" s="475"/>
      <c r="K21" s="48"/>
      <c r="L21" s="476"/>
      <c r="M21" s="477"/>
      <c r="N21" s="49"/>
    </row>
    <row r="22" spans="2:14" ht="16.2" thickBot="1">
      <c r="B22" s="440" t="s">
        <v>27</v>
      </c>
      <c r="C22" s="441"/>
      <c r="D22" s="441"/>
      <c r="E22" s="441"/>
      <c r="F22" s="441"/>
      <c r="G22" s="441"/>
      <c r="H22" s="441"/>
      <c r="I22" s="441"/>
      <c r="J22" s="441"/>
      <c r="K22" s="441"/>
      <c r="L22" s="441"/>
      <c r="M22" s="444"/>
      <c r="N22" s="50" t="e">
        <f>SUM(N13:N21)</f>
        <v>#REF!</v>
      </c>
    </row>
    <row r="23" spans="2:14" ht="15.6">
      <c r="B23" s="29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8"/>
    </row>
    <row r="24" spans="2:14" ht="15.6">
      <c r="B24" s="141" t="s">
        <v>28</v>
      </c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2"/>
    </row>
    <row r="25" spans="2:14" ht="16.2" thickBot="1">
      <c r="B25" s="53"/>
      <c r="C25" s="30"/>
      <c r="D25" s="30"/>
      <c r="E25" s="30"/>
      <c r="F25" s="30"/>
      <c r="G25" s="30"/>
      <c r="H25" s="30"/>
      <c r="I25" s="30"/>
      <c r="J25" s="5"/>
      <c r="K25" s="5"/>
      <c r="L25" s="5"/>
      <c r="M25" s="5"/>
      <c r="N25" s="8"/>
    </row>
    <row r="26" spans="2:14" ht="15.6">
      <c r="B26" s="534" t="s">
        <v>19</v>
      </c>
      <c r="C26" s="535"/>
      <c r="D26" s="535"/>
      <c r="E26" s="535"/>
      <c r="F26" s="535"/>
      <c r="G26" s="535"/>
      <c r="H26" s="535"/>
      <c r="I26" s="536"/>
      <c r="J26" s="54" t="s">
        <v>20</v>
      </c>
      <c r="K26" s="31" t="s">
        <v>2</v>
      </c>
      <c r="L26" s="537" t="s">
        <v>29</v>
      </c>
      <c r="M26" s="536"/>
      <c r="N26" s="32" t="s">
        <v>25</v>
      </c>
    </row>
    <row r="27" spans="2:14" ht="18.45" customHeight="1">
      <c r="B27" s="538" t="e">
        <f>#REF!</f>
        <v>#REF!</v>
      </c>
      <c r="C27" s="472"/>
      <c r="D27" s="472"/>
      <c r="E27" s="472"/>
      <c r="F27" s="472"/>
      <c r="G27" s="472"/>
      <c r="H27" s="472"/>
      <c r="I27" s="473"/>
      <c r="J27" s="67" t="e">
        <f>+#REF!</f>
        <v>#REF!</v>
      </c>
      <c r="K27" s="121">
        <v>1.05</v>
      </c>
      <c r="L27" s="482" t="e">
        <f>#REF!</f>
        <v>#REF!</v>
      </c>
      <c r="M27" s="483"/>
      <c r="N27" s="98" t="e">
        <f>+K27*L27</f>
        <v>#REF!</v>
      </c>
    </row>
    <row r="28" spans="2:14" ht="18.45" customHeight="1">
      <c r="B28" s="538" t="e">
        <f>#REF!</f>
        <v>#REF!</v>
      </c>
      <c r="C28" s="472"/>
      <c r="D28" s="472"/>
      <c r="E28" s="472"/>
      <c r="F28" s="472"/>
      <c r="G28" s="472"/>
      <c r="H28" s="472"/>
      <c r="I28" s="473"/>
      <c r="J28" s="67" t="e">
        <f>#REF!</f>
        <v>#REF!</v>
      </c>
      <c r="K28" s="121">
        <v>5</v>
      </c>
      <c r="L28" s="482" t="e">
        <f>#REF!</f>
        <v>#REF!</v>
      </c>
      <c r="M28" s="483"/>
      <c r="N28" s="98" t="e">
        <f>+K28*L28</f>
        <v>#REF!</v>
      </c>
    </row>
    <row r="29" spans="2:14" ht="18.45" customHeight="1">
      <c r="B29" s="538" t="e">
        <f>#REF!</f>
        <v>#REF!</v>
      </c>
      <c r="C29" s="472"/>
      <c r="D29" s="472"/>
      <c r="E29" s="472"/>
      <c r="F29" s="472"/>
      <c r="G29" s="472"/>
      <c r="H29" s="472"/>
      <c r="I29" s="473"/>
      <c r="J29" s="67" t="e">
        <f>#REF!</f>
        <v>#REF!</v>
      </c>
      <c r="K29" s="121">
        <v>1.2</v>
      </c>
      <c r="L29" s="482" t="e">
        <f>#REF!</f>
        <v>#REF!</v>
      </c>
      <c r="M29" s="483"/>
      <c r="N29" s="98" t="e">
        <f>+K29*L29</f>
        <v>#REF!</v>
      </c>
    </row>
    <row r="30" spans="2:14" ht="18.45" customHeight="1">
      <c r="B30" s="538" t="e">
        <f>#REF!</f>
        <v>#REF!</v>
      </c>
      <c r="C30" s="472"/>
      <c r="D30" s="472"/>
      <c r="E30" s="472"/>
      <c r="F30" s="472"/>
      <c r="G30" s="472"/>
      <c r="H30" s="472"/>
      <c r="I30" s="473"/>
      <c r="J30" s="67" t="e">
        <f>+#REF!</f>
        <v>#REF!</v>
      </c>
      <c r="K30" s="121">
        <v>1.2</v>
      </c>
      <c r="L30" s="482" t="e">
        <f>+#REF!</f>
        <v>#REF!</v>
      </c>
      <c r="M30" s="483"/>
      <c r="N30" s="98" t="e">
        <f>+K30*L30</f>
        <v>#REF!</v>
      </c>
    </row>
    <row r="31" spans="2:14" ht="30.45" customHeight="1">
      <c r="B31" s="539"/>
      <c r="C31" s="425"/>
      <c r="D31" s="425"/>
      <c r="E31" s="425"/>
      <c r="F31" s="425"/>
      <c r="G31" s="425"/>
      <c r="H31" s="425"/>
      <c r="I31" s="426"/>
      <c r="J31" s="67"/>
      <c r="K31" s="97"/>
      <c r="L31" s="482"/>
      <c r="M31" s="483"/>
      <c r="N31" s="98"/>
    </row>
    <row r="32" spans="2:14" ht="16.2" thickBot="1">
      <c r="B32" s="56"/>
      <c r="C32" s="57"/>
      <c r="D32" s="57"/>
      <c r="E32" s="57"/>
      <c r="F32" s="57"/>
      <c r="G32" s="57"/>
      <c r="H32" s="57"/>
      <c r="I32" s="57"/>
      <c r="J32" s="58"/>
      <c r="K32" s="58"/>
      <c r="L32" s="59"/>
      <c r="M32" s="24"/>
      <c r="N32" s="60"/>
    </row>
    <row r="33" spans="2:14" ht="16.2" thickBot="1">
      <c r="B33" s="440" t="s">
        <v>27</v>
      </c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4"/>
      <c r="N33" s="50" t="e">
        <f>SUM(N27:N32)</f>
        <v>#REF!</v>
      </c>
    </row>
    <row r="34" spans="2:14" ht="15.6">
      <c r="B34" s="7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8"/>
    </row>
    <row r="35" spans="2:14" ht="15.6">
      <c r="B35" s="141" t="s">
        <v>30</v>
      </c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2"/>
    </row>
    <row r="36" spans="2:14" ht="16.2" thickBot="1">
      <c r="B36" s="7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8"/>
    </row>
    <row r="37" spans="2:14" ht="31.2">
      <c r="B37" s="61" t="s">
        <v>31</v>
      </c>
      <c r="C37" s="62"/>
      <c r="D37" s="62"/>
      <c r="E37" s="62"/>
      <c r="F37" s="62"/>
      <c r="G37" s="62"/>
      <c r="H37" s="63" t="s">
        <v>20</v>
      </c>
      <c r="I37" s="63" t="s">
        <v>32</v>
      </c>
      <c r="J37" s="64" t="s">
        <v>33</v>
      </c>
      <c r="K37" s="63" t="s">
        <v>34</v>
      </c>
      <c r="L37" s="540" t="s">
        <v>35</v>
      </c>
      <c r="M37" s="541"/>
      <c r="N37" s="65" t="s">
        <v>25</v>
      </c>
    </row>
    <row r="38" spans="2:14" ht="30.75" customHeight="1">
      <c r="B38" s="556"/>
      <c r="C38" s="557"/>
      <c r="D38" s="557"/>
      <c r="E38" s="557"/>
      <c r="F38" s="557"/>
      <c r="G38" s="558"/>
      <c r="H38" s="67"/>
      <c r="I38" s="45"/>
      <c r="J38" s="21"/>
      <c r="K38" s="45"/>
      <c r="L38" s="458"/>
      <c r="M38" s="459"/>
      <c r="N38" s="68"/>
    </row>
    <row r="39" spans="2:14" ht="15.6">
      <c r="B39" s="66"/>
      <c r="C39" s="69"/>
      <c r="D39" s="69"/>
      <c r="E39" s="69"/>
      <c r="F39" s="69"/>
      <c r="G39" s="69"/>
      <c r="H39" s="67"/>
      <c r="I39" s="45"/>
      <c r="J39" s="21"/>
      <c r="K39" s="45"/>
      <c r="L39" s="458"/>
      <c r="M39" s="459"/>
      <c r="N39" s="68"/>
    </row>
    <row r="40" spans="2:14" ht="15.6">
      <c r="B40" s="66"/>
      <c r="C40" s="69"/>
      <c r="D40" s="69"/>
      <c r="E40" s="69"/>
      <c r="F40" s="69"/>
      <c r="G40" s="69"/>
      <c r="H40" s="67"/>
      <c r="I40" s="45"/>
      <c r="J40" s="21"/>
      <c r="K40" s="45"/>
      <c r="L40" s="458"/>
      <c r="M40" s="459"/>
      <c r="N40" s="68"/>
    </row>
    <row r="41" spans="2:14" ht="15.6">
      <c r="B41" s="66"/>
      <c r="C41" s="69"/>
      <c r="D41" s="69"/>
      <c r="E41" s="69"/>
      <c r="F41" s="69"/>
      <c r="G41" s="69"/>
      <c r="H41" s="67"/>
      <c r="I41" s="45"/>
      <c r="J41" s="21"/>
      <c r="K41" s="45"/>
      <c r="L41" s="458"/>
      <c r="M41" s="459"/>
      <c r="N41" s="68"/>
    </row>
    <row r="42" spans="2:14" ht="15.6">
      <c r="B42" s="66"/>
      <c r="C42" s="69"/>
      <c r="D42" s="69"/>
      <c r="E42" s="69"/>
      <c r="F42" s="69"/>
      <c r="G42" s="69"/>
      <c r="H42" s="70"/>
      <c r="I42" s="45"/>
      <c r="J42" s="45"/>
      <c r="K42" s="45"/>
      <c r="L42" s="71"/>
      <c r="M42" s="72"/>
      <c r="N42" s="73"/>
    </row>
    <row r="43" spans="2:14" ht="16.2" thickBot="1">
      <c r="B43" s="56"/>
      <c r="C43" s="57"/>
      <c r="D43" s="57"/>
      <c r="E43" s="57"/>
      <c r="F43" s="57"/>
      <c r="G43" s="57"/>
      <c r="H43" s="58"/>
      <c r="I43" s="74"/>
      <c r="J43" s="74"/>
      <c r="K43" s="74"/>
      <c r="L43" s="460"/>
      <c r="M43" s="461"/>
      <c r="N43" s="74"/>
    </row>
    <row r="44" spans="2:14" ht="16.2" thickBot="1">
      <c r="B44" s="462" t="s">
        <v>27</v>
      </c>
      <c r="C44" s="442"/>
      <c r="D44" s="442"/>
      <c r="E44" s="442"/>
      <c r="F44" s="442"/>
      <c r="G44" s="442"/>
      <c r="H44" s="442"/>
      <c r="I44" s="442"/>
      <c r="J44" s="442"/>
      <c r="K44" s="442"/>
      <c r="L44" s="442"/>
      <c r="M44" s="443"/>
      <c r="N44" s="75">
        <f>N38+N39+N40+N41+N42</f>
        <v>0</v>
      </c>
    </row>
    <row r="45" spans="2:14" ht="15.6">
      <c r="B45" s="7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8"/>
    </row>
    <row r="46" spans="2:14" ht="15.6">
      <c r="B46" s="141" t="s">
        <v>36</v>
      </c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2"/>
    </row>
    <row r="47" spans="2:14" ht="16.2" thickBot="1">
      <c r="B47" s="7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8"/>
    </row>
    <row r="48" spans="2:14" ht="31.2">
      <c r="B48" s="542" t="s">
        <v>37</v>
      </c>
      <c r="C48" s="543"/>
      <c r="D48" s="543"/>
      <c r="E48" s="543"/>
      <c r="F48" s="543"/>
      <c r="G48" s="543"/>
      <c r="H48" s="543"/>
      <c r="I48" s="63" t="s">
        <v>38</v>
      </c>
      <c r="J48" s="64" t="s">
        <v>39</v>
      </c>
      <c r="K48" s="63" t="s">
        <v>40</v>
      </c>
      <c r="L48" s="544" t="s">
        <v>24</v>
      </c>
      <c r="M48" s="545"/>
      <c r="N48" s="76" t="s">
        <v>25</v>
      </c>
    </row>
    <row r="49" spans="2:14" ht="15.6">
      <c r="B49" s="424" t="e">
        <f>+#REF!</f>
        <v>#REF!</v>
      </c>
      <c r="C49" s="425"/>
      <c r="D49" s="425"/>
      <c r="E49" s="425"/>
      <c r="F49" s="425"/>
      <c r="G49" s="425"/>
      <c r="H49" s="426"/>
      <c r="I49" s="77" t="e">
        <f>+K49/J49</f>
        <v>#REF!</v>
      </c>
      <c r="J49" s="78">
        <v>1.85</v>
      </c>
      <c r="K49" s="77" t="e">
        <f>+#REF!</f>
        <v>#REF!</v>
      </c>
      <c r="L49" s="427">
        <v>2</v>
      </c>
      <c r="M49" s="428"/>
      <c r="N49" s="10" t="e">
        <f>K49/L49</f>
        <v>#REF!</v>
      </c>
    </row>
    <row r="50" spans="2:14" ht="15.6">
      <c r="B50" s="424" t="e">
        <f>+#REF!</f>
        <v>#REF!</v>
      </c>
      <c r="C50" s="425"/>
      <c r="D50" s="425"/>
      <c r="E50" s="425"/>
      <c r="F50" s="425"/>
      <c r="G50" s="425"/>
      <c r="H50" s="426"/>
      <c r="I50" s="77" t="e">
        <f>+K50/J50</f>
        <v>#REF!</v>
      </c>
      <c r="J50" s="78">
        <v>1.85</v>
      </c>
      <c r="K50" s="77" t="e">
        <f>+#REF!</f>
        <v>#REF!</v>
      </c>
      <c r="L50" s="427">
        <f>L49</f>
        <v>2</v>
      </c>
      <c r="M50" s="428"/>
      <c r="N50" s="10" t="e">
        <f>K50/L50</f>
        <v>#REF!</v>
      </c>
    </row>
    <row r="51" spans="2:14" ht="15.6">
      <c r="B51" s="79"/>
      <c r="C51" s="69"/>
      <c r="D51" s="69"/>
      <c r="E51" s="69"/>
      <c r="F51" s="69"/>
      <c r="G51" s="69"/>
      <c r="H51" s="69"/>
      <c r="I51" s="45"/>
      <c r="J51" s="80"/>
      <c r="K51" s="47"/>
      <c r="L51" s="81"/>
      <c r="M51" s="82"/>
      <c r="N51" s="83"/>
    </row>
    <row r="52" spans="2:14" ht="15.6">
      <c r="B52" s="79"/>
      <c r="C52" s="69"/>
      <c r="D52" s="69"/>
      <c r="E52" s="69"/>
      <c r="F52" s="69"/>
      <c r="G52" s="69"/>
      <c r="H52" s="69"/>
      <c r="I52" s="45"/>
      <c r="J52" s="80"/>
      <c r="K52" s="47"/>
      <c r="L52" s="81"/>
      <c r="M52" s="84"/>
      <c r="N52" s="83"/>
    </row>
    <row r="53" spans="2:14" ht="16.2" thickBot="1">
      <c r="B53" s="429"/>
      <c r="C53" s="430"/>
      <c r="D53" s="430"/>
      <c r="E53" s="430"/>
      <c r="F53" s="430"/>
      <c r="G53" s="430"/>
      <c r="H53" s="430"/>
      <c r="I53" s="74"/>
      <c r="J53" s="74"/>
      <c r="K53" s="74"/>
      <c r="L53" s="431"/>
      <c r="M53" s="432"/>
      <c r="N53" s="74"/>
    </row>
    <row r="54" spans="2:14" ht="16.2" thickBot="1">
      <c r="B54" s="440" t="s">
        <v>27</v>
      </c>
      <c r="C54" s="441"/>
      <c r="D54" s="441"/>
      <c r="E54" s="441"/>
      <c r="F54" s="441"/>
      <c r="G54" s="441"/>
      <c r="H54" s="441"/>
      <c r="I54" s="442"/>
      <c r="J54" s="442"/>
      <c r="K54" s="442"/>
      <c r="L54" s="442"/>
      <c r="M54" s="443"/>
      <c r="N54" s="85" t="e">
        <f>SUM(N49:N53)</f>
        <v>#REF!</v>
      </c>
    </row>
    <row r="55" spans="2:14" ht="16.2" thickBot="1">
      <c r="B55" s="7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8"/>
    </row>
    <row r="56" spans="2:14" ht="39" customHeight="1" thickBot="1">
      <c r="B56" s="440" t="s">
        <v>41</v>
      </c>
      <c r="C56" s="441"/>
      <c r="D56" s="441"/>
      <c r="E56" s="441"/>
      <c r="F56" s="441"/>
      <c r="G56" s="441"/>
      <c r="H56" s="441"/>
      <c r="I56" s="441"/>
      <c r="J56" s="441"/>
      <c r="K56" s="441"/>
      <c r="L56" s="441"/>
      <c r="M56" s="444"/>
      <c r="N56" s="86" t="e">
        <f>ROUND((N22+N33+N44+N54),0)</f>
        <v>#REF!</v>
      </c>
    </row>
    <row r="57" spans="2:14">
      <c r="B57" s="99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1"/>
    </row>
    <row r="58" spans="2:14">
      <c r="B58" s="144" t="s">
        <v>64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102"/>
    </row>
    <row r="59" spans="2:14" ht="15" thickBot="1">
      <c r="B59" s="99"/>
      <c r="C59" s="100"/>
      <c r="D59" s="100"/>
      <c r="E59" s="100"/>
      <c r="F59" s="100"/>
      <c r="G59" s="100"/>
      <c r="H59" s="100"/>
      <c r="I59" s="100"/>
      <c r="J59" s="100"/>
      <c r="K59" s="100"/>
      <c r="L59" s="100"/>
      <c r="M59" s="100"/>
      <c r="N59" s="101"/>
    </row>
    <row r="60" spans="2:14">
      <c r="B60" s="530" t="s">
        <v>65</v>
      </c>
      <c r="C60" s="531"/>
      <c r="D60" s="531"/>
      <c r="E60" s="531"/>
      <c r="F60" s="531"/>
      <c r="G60" s="531"/>
      <c r="H60" s="531"/>
      <c r="I60" s="103"/>
      <c r="J60" s="104"/>
      <c r="K60" s="105" t="s">
        <v>66</v>
      </c>
      <c r="L60" s="532" t="s">
        <v>67</v>
      </c>
      <c r="M60" s="533"/>
      <c r="N60" s="106"/>
    </row>
    <row r="61" spans="2:14">
      <c r="B61" s="449" t="s">
        <v>10</v>
      </c>
      <c r="C61" s="450"/>
      <c r="D61" s="450"/>
      <c r="E61" s="450"/>
      <c r="F61" s="450"/>
      <c r="G61" s="450"/>
      <c r="H61" s="450"/>
      <c r="I61" s="107"/>
      <c r="J61" s="108"/>
      <c r="K61" s="109">
        <v>0.24</v>
      </c>
      <c r="L61" s="451" t="e">
        <f>N56*K61</f>
        <v>#REF!</v>
      </c>
      <c r="M61" s="452"/>
      <c r="N61" s="110"/>
    </row>
    <row r="62" spans="2:14">
      <c r="B62" s="111" t="s">
        <v>11</v>
      </c>
      <c r="C62" s="112"/>
      <c r="D62" s="112"/>
      <c r="E62" s="112"/>
      <c r="F62" s="112"/>
      <c r="G62" s="112"/>
      <c r="H62" s="112"/>
      <c r="I62" s="107"/>
      <c r="J62" s="108"/>
      <c r="K62" s="109">
        <v>0.01</v>
      </c>
      <c r="L62" s="451" t="e">
        <f>N56*K62</f>
        <v>#REF!</v>
      </c>
      <c r="M62" s="452"/>
      <c r="N62" s="110"/>
    </row>
    <row r="63" spans="2:14" ht="15" thickBot="1">
      <c r="B63" s="113" t="s">
        <v>12</v>
      </c>
      <c r="C63" s="114"/>
      <c r="D63" s="114"/>
      <c r="E63" s="114"/>
      <c r="F63" s="114"/>
      <c r="G63" s="114"/>
      <c r="H63" s="114"/>
      <c r="I63" s="115"/>
      <c r="J63" s="116"/>
      <c r="K63" s="117">
        <v>0.05</v>
      </c>
      <c r="L63" s="453" t="e">
        <f>N56*K63</f>
        <v>#REF!</v>
      </c>
      <c r="M63" s="454"/>
      <c r="N63" s="110"/>
    </row>
    <row r="64" spans="2:14" ht="15" thickBot="1">
      <c r="B64" s="455" t="s">
        <v>27</v>
      </c>
      <c r="C64" s="456"/>
      <c r="D64" s="456"/>
      <c r="E64" s="456"/>
      <c r="F64" s="456"/>
      <c r="G64" s="456"/>
      <c r="H64" s="456"/>
      <c r="I64" s="456"/>
      <c r="J64" s="456"/>
      <c r="K64" s="456"/>
      <c r="L64" s="456"/>
      <c r="M64" s="457"/>
      <c r="N64" s="118" t="e">
        <f>L61+L62+L63</f>
        <v>#REF!</v>
      </c>
    </row>
    <row r="65" spans="1:14" ht="15" thickBot="1">
      <c r="B65" s="99"/>
      <c r="C65" s="100"/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1"/>
    </row>
    <row r="66" spans="1:14" ht="15" thickBot="1">
      <c r="A66" t="s">
        <v>77</v>
      </c>
      <c r="B66" s="455" t="s">
        <v>68</v>
      </c>
      <c r="C66" s="456"/>
      <c r="D66" s="456"/>
      <c r="E66" s="456"/>
      <c r="F66" s="456"/>
      <c r="G66" s="456"/>
      <c r="H66" s="456"/>
      <c r="I66" s="456"/>
      <c r="J66" s="456"/>
      <c r="K66" s="456"/>
      <c r="L66" s="456"/>
      <c r="M66" s="457"/>
      <c r="N66" s="119" t="e">
        <f>N56+N64</f>
        <v>#REF!</v>
      </c>
    </row>
    <row r="67" spans="1:14" ht="15.6"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6"/>
    </row>
    <row r="68" spans="1:14" ht="15.6">
      <c r="B68" s="7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8"/>
    </row>
    <row r="69" spans="1:14" ht="18">
      <c r="B69" s="7"/>
      <c r="C69" s="367" t="s">
        <v>394</v>
      </c>
      <c r="M69" s="5"/>
      <c r="N69" s="8"/>
    </row>
    <row r="70" spans="1:14" ht="18">
      <c r="B70" s="11"/>
      <c r="C70" s="367" t="s">
        <v>395</v>
      </c>
      <c r="M70" s="5"/>
      <c r="N70" s="8"/>
    </row>
    <row r="71" spans="1:14" ht="18.45" customHeight="1">
      <c r="B71" s="11"/>
      <c r="C71" s="569"/>
      <c r="D71" s="569"/>
      <c r="E71" s="569"/>
      <c r="F71" s="569"/>
      <c r="G71" s="87"/>
      <c r="H71" s="87"/>
      <c r="I71" s="5"/>
      <c r="J71" s="569"/>
      <c r="K71" s="569"/>
      <c r="L71" s="569"/>
      <c r="M71" s="5"/>
      <c r="N71" s="8"/>
    </row>
    <row r="72" spans="1:14" ht="31.5" customHeight="1">
      <c r="B72" s="437" t="s">
        <v>42</v>
      </c>
      <c r="C72" s="438"/>
      <c r="D72" s="438"/>
      <c r="E72" s="438"/>
      <c r="F72" s="438"/>
      <c r="G72" s="438"/>
      <c r="H72" s="438"/>
      <c r="I72" s="438"/>
      <c r="J72" s="438"/>
      <c r="K72" s="438"/>
      <c r="L72" s="438"/>
      <c r="M72" s="438"/>
      <c r="N72" s="439"/>
    </row>
    <row r="73" spans="1:14" ht="15.6">
      <c r="B73" s="433"/>
      <c r="C73" s="434"/>
      <c r="D73" s="434"/>
      <c r="E73" s="434"/>
      <c r="F73" s="434"/>
      <c r="G73" s="434"/>
      <c r="H73" s="434"/>
      <c r="I73" s="434"/>
      <c r="J73" s="434"/>
      <c r="K73" s="434"/>
      <c r="L73" s="434"/>
      <c r="M73" s="434"/>
      <c r="N73" s="435"/>
    </row>
    <row r="74" spans="1:14" ht="15.6">
      <c r="B74" s="424"/>
      <c r="C74" s="425"/>
      <c r="D74" s="425"/>
      <c r="E74" s="425"/>
      <c r="F74" s="425"/>
      <c r="G74" s="425"/>
      <c r="H74" s="425"/>
      <c r="I74" s="425"/>
      <c r="J74" s="425"/>
      <c r="K74" s="425"/>
      <c r="L74" s="425"/>
      <c r="M74" s="425"/>
      <c r="N74" s="436"/>
    </row>
    <row r="75" spans="1:14"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</row>
    <row r="76" spans="1:14"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</row>
    <row r="77" spans="1:14"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</row>
    <row r="78" spans="1:14">
      <c r="B78" s="87"/>
      <c r="C78" s="87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</row>
    <row r="79" spans="1:14">
      <c r="B79" s="87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</row>
    <row r="80" spans="1:14"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</row>
    <row r="81" spans="2:14"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</row>
  </sheetData>
  <mergeCells count="72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14:H14"/>
    <mergeCell ref="L14:M14"/>
    <mergeCell ref="B15:H15"/>
    <mergeCell ref="L15:M15"/>
    <mergeCell ref="B16:H16"/>
    <mergeCell ref="L16:M16"/>
    <mergeCell ref="B28:I28"/>
    <mergeCell ref="L28:M28"/>
    <mergeCell ref="B17:H17"/>
    <mergeCell ref="L17:M17"/>
    <mergeCell ref="B18:H18"/>
    <mergeCell ref="L18:M18"/>
    <mergeCell ref="B20:D20"/>
    <mergeCell ref="B21:H21"/>
    <mergeCell ref="I21:J21"/>
    <mergeCell ref="L21:M21"/>
    <mergeCell ref="B22:M22"/>
    <mergeCell ref="B26:I26"/>
    <mergeCell ref="L26:M26"/>
    <mergeCell ref="B27:I27"/>
    <mergeCell ref="L27:M27"/>
    <mergeCell ref="B29:I29"/>
    <mergeCell ref="L29:M29"/>
    <mergeCell ref="B30:I30"/>
    <mergeCell ref="L30:M30"/>
    <mergeCell ref="B31:I31"/>
    <mergeCell ref="L31:M31"/>
    <mergeCell ref="B49:H49"/>
    <mergeCell ref="L49:M49"/>
    <mergeCell ref="B33:M33"/>
    <mergeCell ref="L37:M37"/>
    <mergeCell ref="B38:G38"/>
    <mergeCell ref="L38:M38"/>
    <mergeCell ref="L39:M39"/>
    <mergeCell ref="L40:M40"/>
    <mergeCell ref="L41:M41"/>
    <mergeCell ref="L43:M43"/>
    <mergeCell ref="B44:M44"/>
    <mergeCell ref="B48:H48"/>
    <mergeCell ref="L48:M48"/>
    <mergeCell ref="L63:M63"/>
    <mergeCell ref="B50:H50"/>
    <mergeCell ref="L50:M50"/>
    <mergeCell ref="B53:H53"/>
    <mergeCell ref="L53:M53"/>
    <mergeCell ref="B54:M54"/>
    <mergeCell ref="B56:M56"/>
    <mergeCell ref="B60:H60"/>
    <mergeCell ref="L60:M60"/>
    <mergeCell ref="B61:H61"/>
    <mergeCell ref="L61:M61"/>
    <mergeCell ref="L62:M62"/>
    <mergeCell ref="B72:N72"/>
    <mergeCell ref="B73:N73"/>
    <mergeCell ref="B74:N74"/>
    <mergeCell ref="B64:M64"/>
    <mergeCell ref="B66:M66"/>
    <mergeCell ref="C71:F71"/>
    <mergeCell ref="J71:L7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Hoja51">
    <tabColor rgb="FF3AEA36"/>
    <pageSetUpPr fitToPage="1"/>
  </sheetPr>
  <dimension ref="A1:N73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07" t="e">
        <f>+#REF!</f>
        <v>#REF!</v>
      </c>
      <c r="D6" s="508"/>
      <c r="E6" s="508"/>
      <c r="F6" s="508"/>
      <c r="G6" s="508"/>
      <c r="H6" s="508"/>
      <c r="I6" s="508"/>
      <c r="J6" s="508"/>
      <c r="K6" s="508"/>
      <c r="L6" s="509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+#REF!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21.75" customHeight="1">
      <c r="B13" s="424" t="e">
        <f>+#REF!</f>
        <v>#REF!</v>
      </c>
      <c r="C13" s="425"/>
      <c r="D13" s="425"/>
      <c r="E13" s="425"/>
      <c r="F13" s="425"/>
      <c r="G13" s="425"/>
      <c r="H13" s="426"/>
      <c r="I13" s="35"/>
      <c r="J13" s="36"/>
      <c r="K13" s="23" t="e">
        <f>+#REF!</f>
        <v>#REF!</v>
      </c>
      <c r="L13" s="559">
        <v>500</v>
      </c>
      <c r="M13" s="560"/>
      <c r="N13" s="22" t="e">
        <f>+K13/L13</f>
        <v>#REF!</v>
      </c>
    </row>
    <row r="14" spans="2:14" ht="35.25" customHeight="1">
      <c r="B14" s="548" t="e">
        <f>+#REF!</f>
        <v>#REF!</v>
      </c>
      <c r="C14" s="549"/>
      <c r="D14" s="549"/>
      <c r="E14" s="549"/>
      <c r="F14" s="549"/>
      <c r="G14" s="549"/>
      <c r="H14" s="550"/>
      <c r="I14" s="37"/>
      <c r="J14" s="38"/>
      <c r="K14" s="23" t="e">
        <f>+#REF!</f>
        <v>#REF!</v>
      </c>
      <c r="L14" s="559">
        <f>L13</f>
        <v>500</v>
      </c>
      <c r="M14" s="560"/>
      <c r="N14" s="22" t="e">
        <f>+K14/L14</f>
        <v>#REF!</v>
      </c>
    </row>
    <row r="15" spans="2:14" ht="15.6">
      <c r="B15" s="424"/>
      <c r="C15" s="425"/>
      <c r="D15" s="425"/>
      <c r="E15" s="425"/>
      <c r="F15" s="425"/>
      <c r="G15" s="425"/>
      <c r="H15" s="426"/>
      <c r="I15" s="37"/>
      <c r="J15" s="38"/>
      <c r="K15" s="39"/>
      <c r="L15" s="40"/>
      <c r="M15" s="41"/>
      <c r="N15" s="96"/>
    </row>
    <row r="16" spans="2:14" ht="15.6">
      <c r="B16" s="469" t="s">
        <v>26</v>
      </c>
      <c r="C16" s="470"/>
      <c r="D16" s="470"/>
      <c r="E16" s="26"/>
      <c r="F16" s="43"/>
      <c r="G16" s="43"/>
      <c r="H16" s="44"/>
      <c r="I16" s="37"/>
      <c r="J16" s="38"/>
      <c r="K16" s="45"/>
      <c r="L16" s="40"/>
      <c r="M16" s="46">
        <v>0.1</v>
      </c>
      <c r="N16" s="47" t="e">
        <f>N46*M16</f>
        <v>#REF!</v>
      </c>
    </row>
    <row r="17" spans="2:14" ht="16.2" thickBot="1">
      <c r="B17" s="471"/>
      <c r="C17" s="472"/>
      <c r="D17" s="472"/>
      <c r="E17" s="472"/>
      <c r="F17" s="472"/>
      <c r="G17" s="472"/>
      <c r="H17" s="473"/>
      <c r="I17" s="474"/>
      <c r="J17" s="475"/>
      <c r="K17" s="48"/>
      <c r="L17" s="476"/>
      <c r="M17" s="477"/>
      <c r="N17" s="49"/>
    </row>
    <row r="18" spans="2:14" ht="16.2" thickBot="1">
      <c r="B18" s="440" t="s">
        <v>27</v>
      </c>
      <c r="C18" s="441"/>
      <c r="D18" s="441"/>
      <c r="E18" s="441"/>
      <c r="F18" s="441"/>
      <c r="G18" s="441"/>
      <c r="H18" s="441"/>
      <c r="I18" s="441"/>
      <c r="J18" s="441"/>
      <c r="K18" s="441"/>
      <c r="L18" s="441"/>
      <c r="M18" s="444"/>
      <c r="N18" s="50" t="e">
        <f>SUM(N13:N17)</f>
        <v>#REF!</v>
      </c>
    </row>
    <row r="19" spans="2:14" ht="15.6">
      <c r="B19" s="2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8"/>
    </row>
    <row r="20" spans="2:14" ht="15.6">
      <c r="B20" s="141" t="s">
        <v>28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</row>
    <row r="21" spans="2:14" ht="16.2" thickBot="1">
      <c r="B21" s="53"/>
      <c r="C21" s="30"/>
      <c r="D21" s="30"/>
      <c r="E21" s="30"/>
      <c r="F21" s="30"/>
      <c r="G21" s="30"/>
      <c r="H21" s="30"/>
      <c r="I21" s="30"/>
      <c r="J21" s="5"/>
      <c r="K21" s="5"/>
      <c r="L21" s="5"/>
      <c r="M21" s="5"/>
      <c r="N21" s="8"/>
    </row>
    <row r="22" spans="2:14" ht="15.6">
      <c r="B22" s="534" t="s">
        <v>19</v>
      </c>
      <c r="C22" s="535"/>
      <c r="D22" s="535"/>
      <c r="E22" s="535"/>
      <c r="F22" s="535"/>
      <c r="G22" s="535"/>
      <c r="H22" s="535"/>
      <c r="I22" s="536"/>
      <c r="J22" s="54" t="s">
        <v>20</v>
      </c>
      <c r="K22" s="31" t="s">
        <v>2</v>
      </c>
      <c r="L22" s="537" t="s">
        <v>29</v>
      </c>
      <c r="M22" s="536"/>
      <c r="N22" s="32" t="s">
        <v>25</v>
      </c>
    </row>
    <row r="23" spans="2:14" ht="30.45" customHeight="1">
      <c r="B23" s="538" t="e">
        <f>+#REF!</f>
        <v>#REF!</v>
      </c>
      <c r="C23" s="472"/>
      <c r="D23" s="472"/>
      <c r="E23" s="472"/>
      <c r="F23" s="472"/>
      <c r="G23" s="472"/>
      <c r="H23" s="472"/>
      <c r="I23" s="473"/>
      <c r="J23" s="67" t="e">
        <f>+#REF!</f>
        <v>#REF!</v>
      </c>
      <c r="K23" s="97">
        <v>0.42</v>
      </c>
      <c r="L23" s="482" t="e">
        <f>+#REF!</f>
        <v>#REF!</v>
      </c>
      <c r="M23" s="483"/>
      <c r="N23" s="98" t="e">
        <f>+K23*L23</f>
        <v>#REF!</v>
      </c>
    </row>
    <row r="24" spans="2:14" ht="30.45" customHeight="1">
      <c r="B24" s="539"/>
      <c r="C24" s="425"/>
      <c r="D24" s="425"/>
      <c r="E24" s="425"/>
      <c r="F24" s="425"/>
      <c r="G24" s="425"/>
      <c r="H24" s="425"/>
      <c r="I24" s="426"/>
      <c r="J24" s="67"/>
      <c r="K24" s="97"/>
      <c r="L24" s="482"/>
      <c r="M24" s="483"/>
      <c r="N24" s="98"/>
    </row>
    <row r="25" spans="2:14" ht="16.2" thickBot="1">
      <c r="B25" s="56"/>
      <c r="C25" s="57"/>
      <c r="D25" s="57"/>
      <c r="E25" s="57"/>
      <c r="F25" s="57"/>
      <c r="G25" s="57"/>
      <c r="H25" s="57"/>
      <c r="I25" s="57"/>
      <c r="J25" s="58"/>
      <c r="K25" s="58"/>
      <c r="L25" s="59"/>
      <c r="M25" s="24"/>
      <c r="N25" s="60"/>
    </row>
    <row r="26" spans="2:14" ht="16.2" thickBot="1">
      <c r="B26" s="440" t="s">
        <v>27</v>
      </c>
      <c r="C26" s="441"/>
      <c r="D26" s="441"/>
      <c r="E26" s="441"/>
      <c r="F26" s="441"/>
      <c r="G26" s="441"/>
      <c r="H26" s="441"/>
      <c r="I26" s="441"/>
      <c r="J26" s="441"/>
      <c r="K26" s="441"/>
      <c r="L26" s="441"/>
      <c r="M26" s="444"/>
      <c r="N26" s="50" t="e">
        <f>SUM(N23:N25)</f>
        <v>#REF!</v>
      </c>
    </row>
    <row r="27" spans="2:14" ht="15.6">
      <c r="B27" s="7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8"/>
    </row>
    <row r="28" spans="2:14" ht="15.6">
      <c r="B28" s="141" t="s">
        <v>30</v>
      </c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2"/>
    </row>
    <row r="29" spans="2:14" ht="16.2" thickBot="1">
      <c r="B29" s="7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8"/>
    </row>
    <row r="30" spans="2:14" ht="31.2">
      <c r="B30" s="61" t="s">
        <v>31</v>
      </c>
      <c r="C30" s="62"/>
      <c r="D30" s="62"/>
      <c r="E30" s="62"/>
      <c r="F30" s="62"/>
      <c r="G30" s="62"/>
      <c r="H30" s="63" t="s">
        <v>20</v>
      </c>
      <c r="I30" s="63" t="s">
        <v>32</v>
      </c>
      <c r="J30" s="64" t="s">
        <v>33</v>
      </c>
      <c r="K30" s="63" t="s">
        <v>34</v>
      </c>
      <c r="L30" s="540" t="s">
        <v>35</v>
      </c>
      <c r="M30" s="541"/>
      <c r="N30" s="65" t="s">
        <v>25</v>
      </c>
    </row>
    <row r="31" spans="2:14" ht="30.75" customHeight="1">
      <c r="B31" s="556"/>
      <c r="C31" s="557"/>
      <c r="D31" s="557"/>
      <c r="E31" s="557"/>
      <c r="F31" s="557"/>
      <c r="G31" s="558"/>
      <c r="H31" s="67"/>
      <c r="I31" s="45"/>
      <c r="J31" s="120"/>
      <c r="K31" s="45"/>
      <c r="L31" s="458"/>
      <c r="M31" s="459"/>
      <c r="N31" s="68">
        <f>+K31*L31</f>
        <v>0</v>
      </c>
    </row>
    <row r="32" spans="2:14" ht="15.6">
      <c r="B32" s="66"/>
      <c r="C32" s="69"/>
      <c r="D32" s="69"/>
      <c r="E32" s="69"/>
      <c r="F32" s="69"/>
      <c r="G32" s="69"/>
      <c r="H32" s="67"/>
      <c r="I32" s="45"/>
      <c r="J32" s="21"/>
      <c r="K32" s="45"/>
      <c r="L32" s="458"/>
      <c r="M32" s="459"/>
      <c r="N32" s="68"/>
    </row>
    <row r="33" spans="2:14" ht="15.6">
      <c r="B33" s="66"/>
      <c r="C33" s="69"/>
      <c r="D33" s="69"/>
      <c r="E33" s="69"/>
      <c r="F33" s="69"/>
      <c r="G33" s="69"/>
      <c r="H33" s="67"/>
      <c r="I33" s="45"/>
      <c r="J33" s="21"/>
      <c r="K33" s="45"/>
      <c r="L33" s="458"/>
      <c r="M33" s="459"/>
      <c r="N33" s="68"/>
    </row>
    <row r="34" spans="2:14" ht="15.6">
      <c r="B34" s="66"/>
      <c r="C34" s="69"/>
      <c r="D34" s="69"/>
      <c r="E34" s="69"/>
      <c r="F34" s="69"/>
      <c r="G34" s="69"/>
      <c r="H34" s="67"/>
      <c r="I34" s="45"/>
      <c r="J34" s="21"/>
      <c r="K34" s="45"/>
      <c r="L34" s="458"/>
      <c r="M34" s="459"/>
      <c r="N34" s="68"/>
    </row>
    <row r="35" spans="2:14" ht="15.6">
      <c r="B35" s="66"/>
      <c r="C35" s="69"/>
      <c r="D35" s="69"/>
      <c r="E35" s="69"/>
      <c r="F35" s="69"/>
      <c r="G35" s="69"/>
      <c r="H35" s="70"/>
      <c r="I35" s="45"/>
      <c r="J35" s="45"/>
      <c r="K35" s="45"/>
      <c r="L35" s="71"/>
      <c r="M35" s="72"/>
      <c r="N35" s="73"/>
    </row>
    <row r="36" spans="2:14" ht="16.2" thickBot="1">
      <c r="B36" s="56"/>
      <c r="C36" s="57"/>
      <c r="D36" s="57"/>
      <c r="E36" s="57"/>
      <c r="F36" s="57"/>
      <c r="G36" s="57"/>
      <c r="H36" s="58"/>
      <c r="I36" s="74"/>
      <c r="J36" s="74"/>
      <c r="K36" s="74"/>
      <c r="L36" s="460"/>
      <c r="M36" s="461"/>
      <c r="N36" s="74"/>
    </row>
    <row r="37" spans="2:14" ht="16.2" thickBot="1">
      <c r="B37" s="462" t="s">
        <v>27</v>
      </c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3"/>
      <c r="N37" s="75">
        <f>N31+N32+N33+N34+N35</f>
        <v>0</v>
      </c>
    </row>
    <row r="38" spans="2:14" ht="15.6">
      <c r="B38" s="7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8"/>
    </row>
    <row r="39" spans="2:14" ht="15.6">
      <c r="B39" s="141" t="s">
        <v>36</v>
      </c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2"/>
    </row>
    <row r="40" spans="2:14" ht="16.2" thickBot="1">
      <c r="B40" s="7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8"/>
    </row>
    <row r="41" spans="2:14" ht="31.2">
      <c r="B41" s="542" t="s">
        <v>37</v>
      </c>
      <c r="C41" s="543"/>
      <c r="D41" s="543"/>
      <c r="E41" s="543"/>
      <c r="F41" s="543"/>
      <c r="G41" s="543"/>
      <c r="H41" s="543"/>
      <c r="I41" s="63" t="s">
        <v>38</v>
      </c>
      <c r="J41" s="64" t="s">
        <v>39</v>
      </c>
      <c r="K41" s="63" t="s">
        <v>40</v>
      </c>
      <c r="L41" s="544" t="s">
        <v>24</v>
      </c>
      <c r="M41" s="545"/>
      <c r="N41" s="76" t="s">
        <v>25</v>
      </c>
    </row>
    <row r="42" spans="2:14" ht="15.6">
      <c r="B42" s="424" t="e">
        <f>+#REF!</f>
        <v>#REF!</v>
      </c>
      <c r="C42" s="425"/>
      <c r="D42" s="425"/>
      <c r="E42" s="425"/>
      <c r="F42" s="425"/>
      <c r="G42" s="425"/>
      <c r="H42" s="426"/>
      <c r="I42" s="77" t="e">
        <f>+K42/J42</f>
        <v>#REF!</v>
      </c>
      <c r="J42" s="78">
        <v>1.85</v>
      </c>
      <c r="K42" s="77" t="e">
        <f>+#REF!</f>
        <v>#REF!</v>
      </c>
      <c r="L42" s="427">
        <v>4000</v>
      </c>
      <c r="M42" s="428"/>
      <c r="N42" s="10" t="e">
        <f>K42/L42</f>
        <v>#REF!</v>
      </c>
    </row>
    <row r="43" spans="2:14" ht="15.6">
      <c r="B43" s="79"/>
      <c r="C43" s="69"/>
      <c r="D43" s="69"/>
      <c r="E43" s="69"/>
      <c r="F43" s="69"/>
      <c r="G43" s="69"/>
      <c r="H43" s="69"/>
      <c r="I43" s="45"/>
      <c r="J43" s="80"/>
      <c r="K43" s="47"/>
      <c r="L43" s="81"/>
      <c r="M43" s="82"/>
      <c r="N43" s="83"/>
    </row>
    <row r="44" spans="2:14" ht="15.6">
      <c r="B44" s="79"/>
      <c r="C44" s="69"/>
      <c r="D44" s="69"/>
      <c r="E44" s="69"/>
      <c r="F44" s="69"/>
      <c r="G44" s="69"/>
      <c r="H44" s="69"/>
      <c r="I44" s="45"/>
      <c r="J44" s="80"/>
      <c r="K44" s="47"/>
      <c r="L44" s="81"/>
      <c r="M44" s="84"/>
      <c r="N44" s="83"/>
    </row>
    <row r="45" spans="2:14" ht="16.2" thickBot="1">
      <c r="B45" s="429"/>
      <c r="C45" s="430"/>
      <c r="D45" s="430"/>
      <c r="E45" s="430"/>
      <c r="F45" s="430"/>
      <c r="G45" s="430"/>
      <c r="H45" s="430"/>
      <c r="I45" s="74"/>
      <c r="J45" s="74"/>
      <c r="K45" s="74"/>
      <c r="L45" s="431"/>
      <c r="M45" s="432"/>
      <c r="N45" s="74"/>
    </row>
    <row r="46" spans="2:14" ht="16.2" thickBot="1">
      <c r="B46" s="440" t="s">
        <v>27</v>
      </c>
      <c r="C46" s="441"/>
      <c r="D46" s="441"/>
      <c r="E46" s="441"/>
      <c r="F46" s="441"/>
      <c r="G46" s="441"/>
      <c r="H46" s="441"/>
      <c r="I46" s="442"/>
      <c r="J46" s="442"/>
      <c r="K46" s="442"/>
      <c r="L46" s="442"/>
      <c r="M46" s="443"/>
      <c r="N46" s="85" t="e">
        <f>SUM(N42:N45)</f>
        <v>#REF!</v>
      </c>
    </row>
    <row r="47" spans="2:14" ht="16.2" thickBot="1">
      <c r="B47" s="7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8"/>
    </row>
    <row r="48" spans="2:14" ht="16.2" thickBot="1">
      <c r="B48" s="440" t="s">
        <v>41</v>
      </c>
      <c r="C48" s="441"/>
      <c r="D48" s="441"/>
      <c r="E48" s="441"/>
      <c r="F48" s="441"/>
      <c r="G48" s="441"/>
      <c r="H48" s="441"/>
      <c r="I48" s="441"/>
      <c r="J48" s="441"/>
      <c r="K48" s="441"/>
      <c r="L48" s="441"/>
      <c r="M48" s="444"/>
      <c r="N48" s="86" t="e">
        <f>ROUND((N18+N26+N37+N46),0)</f>
        <v>#REF!</v>
      </c>
    </row>
    <row r="49" spans="1:14"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1"/>
    </row>
    <row r="50" spans="1:14">
      <c r="B50" s="144" t="s">
        <v>64</v>
      </c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102"/>
    </row>
    <row r="51" spans="1:14" ht="15" thickBot="1"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1"/>
    </row>
    <row r="52" spans="1:14">
      <c r="B52" s="530" t="s">
        <v>65</v>
      </c>
      <c r="C52" s="531"/>
      <c r="D52" s="531"/>
      <c r="E52" s="531"/>
      <c r="F52" s="531"/>
      <c r="G52" s="531"/>
      <c r="H52" s="531"/>
      <c r="I52" s="103"/>
      <c r="J52" s="104"/>
      <c r="K52" s="105" t="s">
        <v>66</v>
      </c>
      <c r="L52" s="532" t="s">
        <v>67</v>
      </c>
      <c r="M52" s="533"/>
      <c r="N52" s="106"/>
    </row>
    <row r="53" spans="1:14">
      <c r="B53" s="449" t="s">
        <v>10</v>
      </c>
      <c r="C53" s="450"/>
      <c r="D53" s="450"/>
      <c r="E53" s="450"/>
      <c r="F53" s="450"/>
      <c r="G53" s="450"/>
      <c r="H53" s="450"/>
      <c r="I53" s="107"/>
      <c r="J53" s="108"/>
      <c r="K53" s="109">
        <v>0.24</v>
      </c>
      <c r="L53" s="451" t="e">
        <f>N48*K53</f>
        <v>#REF!</v>
      </c>
      <c r="M53" s="452"/>
      <c r="N53" s="110"/>
    </row>
    <row r="54" spans="1:14">
      <c r="B54" s="111" t="s">
        <v>11</v>
      </c>
      <c r="C54" s="112"/>
      <c r="D54" s="112"/>
      <c r="E54" s="112"/>
      <c r="F54" s="112"/>
      <c r="G54" s="112"/>
      <c r="H54" s="112"/>
      <c r="I54" s="107"/>
      <c r="J54" s="108"/>
      <c r="K54" s="109">
        <v>0.01</v>
      </c>
      <c r="L54" s="451" t="e">
        <f>N48*K54</f>
        <v>#REF!</v>
      </c>
      <c r="M54" s="452"/>
      <c r="N54" s="110"/>
    </row>
    <row r="55" spans="1:14" ht="15" thickBot="1">
      <c r="B55" s="113" t="s">
        <v>12</v>
      </c>
      <c r="C55" s="114"/>
      <c r="D55" s="114"/>
      <c r="E55" s="114"/>
      <c r="F55" s="114"/>
      <c r="G55" s="114"/>
      <c r="H55" s="114"/>
      <c r="I55" s="115"/>
      <c r="J55" s="116"/>
      <c r="K55" s="117">
        <v>0.05</v>
      </c>
      <c r="L55" s="453" t="e">
        <f>N48*K55</f>
        <v>#REF!</v>
      </c>
      <c r="M55" s="454"/>
      <c r="N55" s="110"/>
    </row>
    <row r="56" spans="1:14" ht="15" thickBot="1">
      <c r="B56" s="455" t="s">
        <v>27</v>
      </c>
      <c r="C56" s="456"/>
      <c r="D56" s="456"/>
      <c r="E56" s="456"/>
      <c r="F56" s="456"/>
      <c r="G56" s="456"/>
      <c r="H56" s="456"/>
      <c r="I56" s="456"/>
      <c r="J56" s="456"/>
      <c r="K56" s="456"/>
      <c r="L56" s="456"/>
      <c r="M56" s="457"/>
      <c r="N56" s="118" t="e">
        <f>L53+L54+L55</f>
        <v>#REF!</v>
      </c>
    </row>
    <row r="57" spans="1:14" ht="15" thickBot="1">
      <c r="B57" s="99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1"/>
    </row>
    <row r="58" spans="1:14" ht="15" thickBot="1">
      <c r="A58" t="s">
        <v>77</v>
      </c>
      <c r="B58" s="455" t="s">
        <v>68</v>
      </c>
      <c r="C58" s="456"/>
      <c r="D58" s="456"/>
      <c r="E58" s="456"/>
      <c r="F58" s="456"/>
      <c r="G58" s="456"/>
      <c r="H58" s="456"/>
      <c r="I58" s="456"/>
      <c r="J58" s="456"/>
      <c r="K58" s="456"/>
      <c r="L58" s="456"/>
      <c r="M58" s="457"/>
      <c r="N58" s="119" t="e">
        <f>N48+N56</f>
        <v>#REF!</v>
      </c>
    </row>
    <row r="59" spans="1:14" ht="15.6"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6"/>
    </row>
    <row r="60" spans="1:14" ht="15.6">
      <c r="B60" s="7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8"/>
    </row>
    <row r="61" spans="1:14" ht="18">
      <c r="B61" s="7"/>
      <c r="C61" s="367" t="s">
        <v>394</v>
      </c>
      <c r="M61" s="5"/>
      <c r="N61" s="8"/>
    </row>
    <row r="62" spans="1:14" ht="18">
      <c r="B62" s="11"/>
      <c r="C62" s="367" t="s">
        <v>395</v>
      </c>
      <c r="M62" s="5"/>
      <c r="N62" s="8"/>
    </row>
    <row r="63" spans="1:14" ht="18.45" customHeight="1">
      <c r="B63" s="11"/>
      <c r="C63" s="569"/>
      <c r="D63" s="569"/>
      <c r="E63" s="569"/>
      <c r="F63" s="569"/>
      <c r="G63" s="87"/>
      <c r="H63" s="87"/>
      <c r="I63" s="5"/>
      <c r="J63" s="569"/>
      <c r="K63" s="569"/>
      <c r="L63" s="569"/>
      <c r="M63" s="5"/>
      <c r="N63" s="8"/>
    </row>
    <row r="64" spans="1:14" ht="31.5" customHeight="1">
      <c r="B64" s="437" t="s">
        <v>42</v>
      </c>
      <c r="C64" s="438"/>
      <c r="D64" s="438"/>
      <c r="E64" s="438"/>
      <c r="F64" s="438"/>
      <c r="G64" s="438"/>
      <c r="H64" s="438"/>
      <c r="I64" s="438"/>
      <c r="J64" s="438"/>
      <c r="K64" s="438"/>
      <c r="L64" s="438"/>
      <c r="M64" s="438"/>
      <c r="N64" s="439"/>
    </row>
    <row r="65" spans="2:14" ht="15.6">
      <c r="B65" s="433"/>
      <c r="C65" s="434"/>
      <c r="D65" s="434"/>
      <c r="E65" s="434"/>
      <c r="F65" s="434"/>
      <c r="G65" s="434"/>
      <c r="H65" s="434"/>
      <c r="I65" s="434"/>
      <c r="J65" s="434"/>
      <c r="K65" s="434"/>
      <c r="L65" s="434"/>
      <c r="M65" s="434"/>
      <c r="N65" s="435"/>
    </row>
    <row r="66" spans="2:14" ht="15.6">
      <c r="B66" s="424"/>
      <c r="C66" s="425"/>
      <c r="D66" s="425"/>
      <c r="E66" s="425"/>
      <c r="F66" s="425"/>
      <c r="G66" s="425"/>
      <c r="H66" s="425"/>
      <c r="I66" s="425"/>
      <c r="J66" s="425"/>
      <c r="K66" s="425"/>
      <c r="L66" s="425"/>
      <c r="M66" s="425"/>
      <c r="N66" s="436"/>
    </row>
    <row r="67" spans="2:14"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  <row r="69" spans="2:14"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</row>
    <row r="70" spans="2:14"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  <row r="73" spans="2:14"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</row>
  </sheetData>
  <mergeCells count="57">
    <mergeCell ref="B7:B8"/>
    <mergeCell ref="C7:L8"/>
    <mergeCell ref="B9:N9"/>
    <mergeCell ref="B1:L2"/>
    <mergeCell ref="M1:N5"/>
    <mergeCell ref="B3:L3"/>
    <mergeCell ref="B4:L5"/>
    <mergeCell ref="C6:L6"/>
    <mergeCell ref="B12:H12"/>
    <mergeCell ref="I12:J12"/>
    <mergeCell ref="L12:M12"/>
    <mergeCell ref="B22:I22"/>
    <mergeCell ref="L22:M22"/>
    <mergeCell ref="B13:H13"/>
    <mergeCell ref="L13:M13"/>
    <mergeCell ref="B14:H14"/>
    <mergeCell ref="L14:M14"/>
    <mergeCell ref="B16:D16"/>
    <mergeCell ref="B17:H17"/>
    <mergeCell ref="I17:J17"/>
    <mergeCell ref="L17:M17"/>
    <mergeCell ref="B18:M18"/>
    <mergeCell ref="B15:H15"/>
    <mergeCell ref="L33:M33"/>
    <mergeCell ref="B23:I23"/>
    <mergeCell ref="L23:M23"/>
    <mergeCell ref="B24:I24"/>
    <mergeCell ref="L24:M24"/>
    <mergeCell ref="B26:M26"/>
    <mergeCell ref="L30:M30"/>
    <mergeCell ref="B31:G31"/>
    <mergeCell ref="L31:M31"/>
    <mergeCell ref="L32:M32"/>
    <mergeCell ref="B48:M48"/>
    <mergeCell ref="L34:M34"/>
    <mergeCell ref="L36:M36"/>
    <mergeCell ref="B37:M37"/>
    <mergeCell ref="B41:H41"/>
    <mergeCell ref="L41:M41"/>
    <mergeCell ref="B42:H42"/>
    <mergeCell ref="L42:M42"/>
    <mergeCell ref="B45:H45"/>
    <mergeCell ref="L45:M45"/>
    <mergeCell ref="B46:M46"/>
    <mergeCell ref="B66:N66"/>
    <mergeCell ref="C63:F63"/>
    <mergeCell ref="J63:L63"/>
    <mergeCell ref="B64:N64"/>
    <mergeCell ref="B65:N65"/>
    <mergeCell ref="L55:M55"/>
    <mergeCell ref="B56:M56"/>
    <mergeCell ref="B58:M58"/>
    <mergeCell ref="B52:H52"/>
    <mergeCell ref="L52:M52"/>
    <mergeCell ref="B53:H53"/>
    <mergeCell ref="L53:M53"/>
    <mergeCell ref="L54:M54"/>
  </mergeCells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scale="41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Hoja52">
    <tabColor rgb="FF3AEA36"/>
    <pageSetUpPr fitToPage="1"/>
  </sheetPr>
  <dimension ref="A1:O78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  <col min="15" max="15" width="15.66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07" t="e">
        <f>+#REF!</f>
        <v>#REF!</v>
      </c>
      <c r="D6" s="508"/>
      <c r="E6" s="508"/>
      <c r="F6" s="508"/>
      <c r="G6" s="508"/>
      <c r="H6" s="508"/>
      <c r="I6" s="508"/>
      <c r="J6" s="508"/>
      <c r="K6" s="508"/>
      <c r="L6" s="509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+#REF!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21.75" customHeight="1">
      <c r="B13" s="424" t="e">
        <f>+#REF!</f>
        <v>#REF!</v>
      </c>
      <c r="C13" s="425"/>
      <c r="D13" s="425"/>
      <c r="E13" s="425"/>
      <c r="F13" s="425"/>
      <c r="G13" s="425"/>
      <c r="H13" s="426"/>
      <c r="I13" s="518"/>
      <c r="J13" s="519"/>
      <c r="K13" s="23" t="e">
        <f>+#REF!</f>
        <v>#REF!</v>
      </c>
      <c r="L13" s="559">
        <v>15</v>
      </c>
      <c r="M13" s="560"/>
      <c r="N13" s="22" t="e">
        <f>+K13/L13</f>
        <v>#REF!</v>
      </c>
    </row>
    <row r="14" spans="2:14" ht="21.75" customHeight="1">
      <c r="B14" s="424" t="e">
        <f>+#REF!</f>
        <v>#REF!</v>
      </c>
      <c r="C14" s="425"/>
      <c r="D14" s="425"/>
      <c r="E14" s="425"/>
      <c r="F14" s="425"/>
      <c r="G14" s="425"/>
      <c r="H14" s="426"/>
      <c r="I14" s="518"/>
      <c r="J14" s="519"/>
      <c r="K14" s="23" t="e">
        <f>+#REF!</f>
        <v>#REF!</v>
      </c>
      <c r="L14" s="559">
        <v>15</v>
      </c>
      <c r="M14" s="560"/>
      <c r="N14" s="22" t="e">
        <f>+K14/L14</f>
        <v>#REF!</v>
      </c>
    </row>
    <row r="15" spans="2:14" ht="45.75" customHeight="1">
      <c r="B15" s="424" t="e">
        <f>+#REF!</f>
        <v>#REF!</v>
      </c>
      <c r="C15" s="425"/>
      <c r="D15" s="425"/>
      <c r="E15" s="425"/>
      <c r="F15" s="425"/>
      <c r="G15" s="425"/>
      <c r="H15" s="426"/>
      <c r="I15" s="122"/>
      <c r="J15" s="123"/>
      <c r="K15" s="23" t="e">
        <f>+#REF!</f>
        <v>#REF!</v>
      </c>
      <c r="L15" s="559">
        <v>15</v>
      </c>
      <c r="M15" s="560"/>
      <c r="N15" s="22" t="e">
        <f>+K15/L15</f>
        <v>#REF!</v>
      </c>
    </row>
    <row r="16" spans="2:14" ht="21.75" customHeight="1">
      <c r="B16" s="424"/>
      <c r="C16" s="425"/>
      <c r="D16" s="425"/>
      <c r="E16" s="425"/>
      <c r="F16" s="425"/>
      <c r="G16" s="425"/>
      <c r="H16" s="426"/>
      <c r="I16" s="518"/>
      <c r="J16" s="519"/>
      <c r="K16" s="23"/>
      <c r="L16" s="559"/>
      <c r="M16" s="560"/>
      <c r="N16" s="22"/>
    </row>
    <row r="17" spans="2:14" ht="21.75" customHeight="1">
      <c r="B17" s="424"/>
      <c r="C17" s="425"/>
      <c r="D17" s="425"/>
      <c r="E17" s="425"/>
      <c r="F17" s="425"/>
      <c r="G17" s="425"/>
      <c r="H17" s="426"/>
      <c r="I17" s="518"/>
      <c r="J17" s="519"/>
      <c r="K17" s="23"/>
      <c r="L17" s="546"/>
      <c r="M17" s="547"/>
      <c r="N17" s="22"/>
    </row>
    <row r="18" spans="2:14" ht="21.75" customHeight="1">
      <c r="B18" s="424"/>
      <c r="C18" s="425"/>
      <c r="D18" s="425"/>
      <c r="E18" s="425"/>
      <c r="F18" s="425"/>
      <c r="G18" s="425"/>
      <c r="H18" s="426"/>
      <c r="I18" s="518"/>
      <c r="J18" s="519"/>
      <c r="K18" s="23"/>
      <c r="L18" s="546"/>
      <c r="M18" s="547"/>
      <c r="N18" s="22"/>
    </row>
    <row r="19" spans="2:14" ht="21.75" customHeight="1">
      <c r="B19" s="424"/>
      <c r="C19" s="425"/>
      <c r="D19" s="425"/>
      <c r="E19" s="425"/>
      <c r="F19" s="425"/>
      <c r="G19" s="425"/>
      <c r="H19" s="426"/>
      <c r="I19" s="518"/>
      <c r="J19" s="519"/>
      <c r="K19" s="23"/>
      <c r="L19" s="546"/>
      <c r="M19" s="547"/>
      <c r="N19" s="22"/>
    </row>
    <row r="20" spans="2:14" ht="35.25" customHeight="1">
      <c r="B20" s="548"/>
      <c r="C20" s="549"/>
      <c r="D20" s="549"/>
      <c r="E20" s="549"/>
      <c r="F20" s="549"/>
      <c r="G20" s="549"/>
      <c r="H20" s="550"/>
      <c r="I20" s="518"/>
      <c r="J20" s="519"/>
      <c r="K20" s="23"/>
      <c r="L20" s="546"/>
      <c r="M20" s="547"/>
      <c r="N20" s="22"/>
    </row>
    <row r="21" spans="2:14" ht="15.6">
      <c r="B21" s="33"/>
      <c r="C21" s="27"/>
      <c r="D21" s="27"/>
      <c r="E21" s="34"/>
      <c r="F21" s="34"/>
      <c r="G21" s="34"/>
      <c r="H21" s="95"/>
      <c r="I21" s="37"/>
      <c r="J21" s="38"/>
      <c r="K21" s="39"/>
      <c r="L21" s="40"/>
      <c r="M21" s="41"/>
      <c r="N21" s="96"/>
    </row>
    <row r="22" spans="2:14" ht="15.6">
      <c r="B22" s="469" t="s">
        <v>26</v>
      </c>
      <c r="C22" s="470"/>
      <c r="D22" s="470"/>
      <c r="E22" s="26"/>
      <c r="F22" s="43"/>
      <c r="G22" s="43"/>
      <c r="H22" s="44"/>
      <c r="I22" s="37"/>
      <c r="J22" s="38"/>
      <c r="K22" s="45"/>
      <c r="L22" s="40"/>
      <c r="M22" s="46">
        <v>0.1</v>
      </c>
      <c r="N22" s="47" t="e">
        <f>N51*M22</f>
        <v>#REF!</v>
      </c>
    </row>
    <row r="23" spans="2:14" ht="16.2" thickBot="1">
      <c r="B23" s="471"/>
      <c r="C23" s="472"/>
      <c r="D23" s="472"/>
      <c r="E23" s="472"/>
      <c r="F23" s="472"/>
      <c r="G23" s="472"/>
      <c r="H23" s="473"/>
      <c r="I23" s="474"/>
      <c r="J23" s="475"/>
      <c r="K23" s="48"/>
      <c r="L23" s="476"/>
      <c r="M23" s="477"/>
      <c r="N23" s="49"/>
    </row>
    <row r="24" spans="2:14" ht="25.5" customHeight="1" thickBot="1">
      <c r="B24" s="440" t="s">
        <v>27</v>
      </c>
      <c r="C24" s="441"/>
      <c r="D24" s="441"/>
      <c r="E24" s="441"/>
      <c r="F24" s="441"/>
      <c r="G24" s="441"/>
      <c r="H24" s="441"/>
      <c r="I24" s="441"/>
      <c r="J24" s="441"/>
      <c r="K24" s="441"/>
      <c r="L24" s="441"/>
      <c r="M24" s="444"/>
      <c r="N24" s="50" t="e">
        <f>SUM(N13:N23)</f>
        <v>#REF!</v>
      </c>
    </row>
    <row r="25" spans="2:14" ht="15.6">
      <c r="B25" s="29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8"/>
    </row>
    <row r="26" spans="2:14" ht="15.6">
      <c r="B26" s="141" t="s">
        <v>28</v>
      </c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2"/>
    </row>
    <row r="27" spans="2:14" ht="16.2" thickBot="1">
      <c r="B27" s="53"/>
      <c r="C27" s="30"/>
      <c r="D27" s="30"/>
      <c r="E27" s="30"/>
      <c r="F27" s="30"/>
      <c r="G27" s="30"/>
      <c r="H27" s="30"/>
      <c r="I27" s="30"/>
      <c r="J27" s="5"/>
      <c r="K27" s="5"/>
      <c r="L27" s="5"/>
      <c r="M27" s="5"/>
      <c r="N27" s="8"/>
    </row>
    <row r="28" spans="2:14" ht="15.6">
      <c r="B28" s="534" t="s">
        <v>19</v>
      </c>
      <c r="C28" s="535"/>
      <c r="D28" s="535"/>
      <c r="E28" s="535"/>
      <c r="F28" s="535"/>
      <c r="G28" s="535"/>
      <c r="H28" s="535"/>
      <c r="I28" s="536"/>
      <c r="J28" s="54" t="s">
        <v>20</v>
      </c>
      <c r="K28" s="31" t="s">
        <v>2</v>
      </c>
      <c r="L28" s="537" t="s">
        <v>29</v>
      </c>
      <c r="M28" s="536"/>
      <c r="N28" s="32" t="s">
        <v>25</v>
      </c>
    </row>
    <row r="29" spans="2:14" ht="30.45" customHeight="1">
      <c r="B29" s="538" t="s">
        <v>15</v>
      </c>
      <c r="C29" s="472"/>
      <c r="D29" s="472"/>
      <c r="E29" s="472"/>
      <c r="F29" s="472"/>
      <c r="G29" s="472"/>
      <c r="H29" s="472"/>
      <c r="I29" s="473"/>
      <c r="J29" s="67" t="e">
        <f>+#REF!</f>
        <v>#REF!</v>
      </c>
      <c r="K29" s="121">
        <v>1.25</v>
      </c>
      <c r="L29" s="482" t="e">
        <f>+#REF!</f>
        <v>#REF!</v>
      </c>
      <c r="M29" s="483"/>
      <c r="N29" s="98" t="e">
        <f>+K29*L29</f>
        <v>#REF!</v>
      </c>
    </row>
    <row r="30" spans="2:14" ht="30.45" customHeight="1">
      <c r="B30" s="538" t="e">
        <f>+#REF!</f>
        <v>#REF!</v>
      </c>
      <c r="C30" s="472"/>
      <c r="D30" s="472"/>
      <c r="E30" s="472"/>
      <c r="F30" s="472"/>
      <c r="G30" s="472"/>
      <c r="H30" s="472"/>
      <c r="I30" s="473"/>
      <c r="J30" s="67" t="e">
        <f>+#REF!</f>
        <v>#REF!</v>
      </c>
      <c r="K30" s="121">
        <v>25</v>
      </c>
      <c r="L30" s="482" t="e">
        <f>+#REF!</f>
        <v>#REF!</v>
      </c>
      <c r="M30" s="483"/>
      <c r="N30" s="98" t="e">
        <f>+K30*L30</f>
        <v>#REF!</v>
      </c>
    </row>
    <row r="31" spans="2:14" ht="16.2" thickBot="1">
      <c r="B31" s="56"/>
      <c r="C31" s="57"/>
      <c r="D31" s="57"/>
      <c r="E31" s="57"/>
      <c r="F31" s="57"/>
      <c r="G31" s="57"/>
      <c r="H31" s="57"/>
      <c r="I31" s="57"/>
      <c r="J31" s="58"/>
      <c r="K31" s="58"/>
      <c r="L31" s="59"/>
      <c r="M31" s="24"/>
      <c r="N31" s="60"/>
    </row>
    <row r="32" spans="2:14" ht="16.2" thickBot="1">
      <c r="B32" s="440" t="s">
        <v>27</v>
      </c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4"/>
      <c r="N32" s="50" t="e">
        <f>SUM(N29:N31)</f>
        <v>#REF!</v>
      </c>
    </row>
    <row r="33" spans="2:15" ht="15.6">
      <c r="B33" s="7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8"/>
    </row>
    <row r="34" spans="2:15" ht="15.6">
      <c r="B34" s="141" t="s">
        <v>30</v>
      </c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2"/>
    </row>
    <row r="35" spans="2:15" ht="16.2" thickBot="1">
      <c r="B35" s="7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8"/>
    </row>
    <row r="36" spans="2:15" ht="31.2">
      <c r="B36" s="61" t="s">
        <v>31</v>
      </c>
      <c r="C36" s="62"/>
      <c r="D36" s="62"/>
      <c r="E36" s="62"/>
      <c r="F36" s="62"/>
      <c r="G36" s="62"/>
      <c r="H36" s="63" t="s">
        <v>20</v>
      </c>
      <c r="I36" s="63" t="s">
        <v>32</v>
      </c>
      <c r="J36" s="64" t="s">
        <v>33</v>
      </c>
      <c r="K36" s="63" t="s">
        <v>34</v>
      </c>
      <c r="L36" s="540" t="s">
        <v>35</v>
      </c>
      <c r="M36" s="541"/>
      <c r="N36" s="65" t="s">
        <v>25</v>
      </c>
    </row>
    <row r="37" spans="2:15" ht="22.95" customHeight="1">
      <c r="B37" s="469"/>
      <c r="C37" s="583"/>
      <c r="D37" s="583"/>
      <c r="E37" s="583"/>
      <c r="F37" s="583"/>
      <c r="G37" s="584"/>
      <c r="H37" s="67"/>
      <c r="I37" s="45"/>
      <c r="J37" s="21"/>
      <c r="K37" s="45"/>
      <c r="L37" s="458"/>
      <c r="M37" s="459"/>
      <c r="N37" s="68"/>
      <c r="O37" s="124"/>
    </row>
    <row r="38" spans="2:15" ht="15.6">
      <c r="B38" s="66"/>
      <c r="C38" s="69"/>
      <c r="D38" s="69"/>
      <c r="E38" s="69"/>
      <c r="F38" s="69"/>
      <c r="G38" s="69"/>
      <c r="H38" s="67"/>
      <c r="I38" s="45"/>
      <c r="J38" s="21"/>
      <c r="K38" s="45"/>
      <c r="L38" s="458"/>
      <c r="M38" s="459"/>
      <c r="N38" s="68"/>
    </row>
    <row r="39" spans="2:15" ht="15.6">
      <c r="B39" s="66"/>
      <c r="C39" s="69"/>
      <c r="D39" s="69"/>
      <c r="E39" s="69"/>
      <c r="F39" s="69"/>
      <c r="G39" s="69"/>
      <c r="H39" s="67"/>
      <c r="I39" s="45"/>
      <c r="J39" s="21"/>
      <c r="K39" s="45"/>
      <c r="L39" s="458"/>
      <c r="M39" s="459"/>
      <c r="N39" s="68"/>
    </row>
    <row r="40" spans="2:15" ht="15.6">
      <c r="B40" s="66"/>
      <c r="C40" s="69"/>
      <c r="D40" s="69"/>
      <c r="E40" s="69"/>
      <c r="F40" s="69"/>
      <c r="G40" s="69"/>
      <c r="H40" s="70"/>
      <c r="I40" s="45"/>
      <c r="J40" s="45"/>
      <c r="K40" s="45"/>
      <c r="L40" s="71"/>
      <c r="M40" s="72"/>
      <c r="N40" s="73"/>
    </row>
    <row r="41" spans="2:15" ht="16.2" thickBot="1">
      <c r="B41" s="56"/>
      <c r="C41" s="57"/>
      <c r="D41" s="57"/>
      <c r="E41" s="57"/>
      <c r="F41" s="57"/>
      <c r="G41" s="57"/>
      <c r="H41" s="58"/>
      <c r="I41" s="74"/>
      <c r="J41" s="74"/>
      <c r="K41" s="74"/>
      <c r="L41" s="460"/>
      <c r="M41" s="461"/>
      <c r="N41" s="74"/>
    </row>
    <row r="42" spans="2:15" ht="24" customHeight="1" thickBot="1">
      <c r="B42" s="462" t="s">
        <v>27</v>
      </c>
      <c r="C42" s="442"/>
      <c r="D42" s="442"/>
      <c r="E42" s="442"/>
      <c r="F42" s="442"/>
      <c r="G42" s="442"/>
      <c r="H42" s="442"/>
      <c r="I42" s="442"/>
      <c r="J42" s="442"/>
      <c r="K42" s="442"/>
      <c r="L42" s="442"/>
      <c r="M42" s="443"/>
      <c r="N42" s="75">
        <f>N37+N38+N39+N40</f>
        <v>0</v>
      </c>
    </row>
    <row r="43" spans="2:15" ht="15.6">
      <c r="B43" s="7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8"/>
    </row>
    <row r="44" spans="2:15" ht="15.6">
      <c r="B44" s="141" t="s">
        <v>36</v>
      </c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2"/>
    </row>
    <row r="45" spans="2:15" ht="16.2" thickBot="1">
      <c r="B45" s="7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8"/>
    </row>
    <row r="46" spans="2:15" ht="31.2">
      <c r="B46" s="542" t="s">
        <v>37</v>
      </c>
      <c r="C46" s="543"/>
      <c r="D46" s="543"/>
      <c r="E46" s="543"/>
      <c r="F46" s="543"/>
      <c r="G46" s="543"/>
      <c r="H46" s="543"/>
      <c r="I46" s="63" t="s">
        <v>38</v>
      </c>
      <c r="J46" s="64" t="s">
        <v>39</v>
      </c>
      <c r="K46" s="63" t="s">
        <v>40</v>
      </c>
      <c r="L46" s="544" t="s">
        <v>24</v>
      </c>
      <c r="M46" s="545"/>
      <c r="N46" s="76" t="s">
        <v>25</v>
      </c>
    </row>
    <row r="47" spans="2:15" ht="15.6">
      <c r="B47" s="424" t="e">
        <f>+#REF!</f>
        <v>#REF!</v>
      </c>
      <c r="C47" s="425"/>
      <c r="D47" s="425"/>
      <c r="E47" s="425"/>
      <c r="F47" s="425"/>
      <c r="G47" s="425"/>
      <c r="H47" s="426"/>
      <c r="I47" s="77" t="e">
        <f>+K47/J47</f>
        <v>#REF!</v>
      </c>
      <c r="J47" s="78">
        <v>1.85</v>
      </c>
      <c r="K47" s="77" t="e">
        <f>+#REF!</f>
        <v>#REF!</v>
      </c>
      <c r="L47" s="427">
        <v>40</v>
      </c>
      <c r="M47" s="428"/>
      <c r="N47" s="10" t="e">
        <f>K47/L47</f>
        <v>#REF!</v>
      </c>
    </row>
    <row r="48" spans="2:15" ht="15.6">
      <c r="B48" s="424" t="e">
        <f>+#REF!</f>
        <v>#REF!</v>
      </c>
      <c r="C48" s="425"/>
      <c r="D48" s="425"/>
      <c r="E48" s="425"/>
      <c r="F48" s="425"/>
      <c r="G48" s="425"/>
      <c r="H48" s="426"/>
      <c r="I48" s="77" t="e">
        <f>+K48/J48</f>
        <v>#REF!</v>
      </c>
      <c r="J48" s="80">
        <v>1.85</v>
      </c>
      <c r="K48" s="77" t="e">
        <f>+#REF!</f>
        <v>#REF!</v>
      </c>
      <c r="L48" s="81"/>
      <c r="M48" s="82">
        <v>40</v>
      </c>
      <c r="N48" s="10" t="e">
        <f>K48/M48</f>
        <v>#REF!</v>
      </c>
    </row>
    <row r="49" spans="1:14" ht="15.6">
      <c r="B49" s="424" t="e">
        <f>+#REF!</f>
        <v>#REF!</v>
      </c>
      <c r="C49" s="425"/>
      <c r="D49" s="425"/>
      <c r="E49" s="425"/>
      <c r="F49" s="425"/>
      <c r="G49" s="425"/>
      <c r="H49" s="426"/>
      <c r="I49" s="77" t="e">
        <f>+K49/J49</f>
        <v>#REF!</v>
      </c>
      <c r="J49" s="80">
        <v>1.85</v>
      </c>
      <c r="K49" s="77" t="e">
        <f>+#REF!</f>
        <v>#REF!</v>
      </c>
      <c r="L49" s="81"/>
      <c r="M49" s="84">
        <v>40</v>
      </c>
      <c r="N49" s="10" t="e">
        <f>K49/M49</f>
        <v>#REF!</v>
      </c>
    </row>
    <row r="50" spans="1:14" ht="16.2" thickBot="1">
      <c r="B50" s="429"/>
      <c r="C50" s="430"/>
      <c r="D50" s="430"/>
      <c r="E50" s="430"/>
      <c r="F50" s="430"/>
      <c r="G50" s="430"/>
      <c r="H50" s="430"/>
      <c r="I50" s="74"/>
      <c r="J50" s="74"/>
      <c r="K50" s="74"/>
      <c r="L50" s="431"/>
      <c r="M50" s="432"/>
      <c r="N50" s="74"/>
    </row>
    <row r="51" spans="1:14" ht="16.2" thickBot="1">
      <c r="B51" s="440" t="s">
        <v>27</v>
      </c>
      <c r="C51" s="441"/>
      <c r="D51" s="441"/>
      <c r="E51" s="441"/>
      <c r="F51" s="441"/>
      <c r="G51" s="441"/>
      <c r="H51" s="441"/>
      <c r="I51" s="442"/>
      <c r="J51" s="442"/>
      <c r="K51" s="442"/>
      <c r="L51" s="442"/>
      <c r="M51" s="443"/>
      <c r="N51" s="85" t="e">
        <f>SUM(N47:N50)</f>
        <v>#REF!</v>
      </c>
    </row>
    <row r="52" spans="1:14" ht="16.2" thickBot="1">
      <c r="B52" s="7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8"/>
    </row>
    <row r="53" spans="1:14" ht="16.2" thickBot="1">
      <c r="B53" s="440" t="s">
        <v>41</v>
      </c>
      <c r="C53" s="441"/>
      <c r="D53" s="441"/>
      <c r="E53" s="441"/>
      <c r="F53" s="441"/>
      <c r="G53" s="441"/>
      <c r="H53" s="441"/>
      <c r="I53" s="441"/>
      <c r="J53" s="441"/>
      <c r="K53" s="441"/>
      <c r="L53" s="441"/>
      <c r="M53" s="444"/>
      <c r="N53" s="86" t="e">
        <f>ROUND((N24+N32+N42+N51),0)</f>
        <v>#REF!</v>
      </c>
    </row>
    <row r="54" spans="1:14">
      <c r="B54" s="99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1"/>
    </row>
    <row r="55" spans="1:14">
      <c r="B55" s="144" t="s">
        <v>64</v>
      </c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102"/>
    </row>
    <row r="56" spans="1:14" ht="15" thickBot="1">
      <c r="B56" s="99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1"/>
    </row>
    <row r="57" spans="1:14">
      <c r="B57" s="530" t="s">
        <v>65</v>
      </c>
      <c r="C57" s="531"/>
      <c r="D57" s="531"/>
      <c r="E57" s="531"/>
      <c r="F57" s="531"/>
      <c r="G57" s="531"/>
      <c r="H57" s="531"/>
      <c r="I57" s="103"/>
      <c r="J57" s="104"/>
      <c r="K57" s="105" t="s">
        <v>66</v>
      </c>
      <c r="L57" s="532" t="s">
        <v>67</v>
      </c>
      <c r="M57" s="533"/>
      <c r="N57" s="106"/>
    </row>
    <row r="58" spans="1:14">
      <c r="B58" s="449" t="s">
        <v>10</v>
      </c>
      <c r="C58" s="450"/>
      <c r="D58" s="450"/>
      <c r="E58" s="450"/>
      <c r="F58" s="450"/>
      <c r="G58" s="450"/>
      <c r="H58" s="450"/>
      <c r="I58" s="107"/>
      <c r="J58" s="108"/>
      <c r="K58" s="109">
        <v>0.24</v>
      </c>
      <c r="L58" s="451" t="e">
        <f>N53*K58</f>
        <v>#REF!</v>
      </c>
      <c r="M58" s="452"/>
      <c r="N58" s="110"/>
    </row>
    <row r="59" spans="1:14">
      <c r="B59" s="111" t="s">
        <v>11</v>
      </c>
      <c r="C59" s="112"/>
      <c r="D59" s="112"/>
      <c r="E59" s="112"/>
      <c r="F59" s="112"/>
      <c r="G59" s="112"/>
      <c r="H59" s="112"/>
      <c r="I59" s="107"/>
      <c r="J59" s="108"/>
      <c r="K59" s="109">
        <v>0.01</v>
      </c>
      <c r="L59" s="451" t="e">
        <f>N53*K59</f>
        <v>#REF!</v>
      </c>
      <c r="M59" s="452"/>
      <c r="N59" s="110"/>
    </row>
    <row r="60" spans="1:14" ht="15" thickBot="1">
      <c r="B60" s="113" t="s">
        <v>12</v>
      </c>
      <c r="C60" s="114"/>
      <c r="D60" s="114"/>
      <c r="E60" s="114"/>
      <c r="F60" s="114"/>
      <c r="G60" s="114"/>
      <c r="H60" s="114"/>
      <c r="I60" s="115"/>
      <c r="J60" s="116"/>
      <c r="K60" s="117">
        <v>0.05</v>
      </c>
      <c r="L60" s="453" t="e">
        <f>N53*K60</f>
        <v>#REF!</v>
      </c>
      <c r="M60" s="454"/>
      <c r="N60" s="110"/>
    </row>
    <row r="61" spans="1:14" ht="15" thickBot="1">
      <c r="B61" s="455" t="s">
        <v>27</v>
      </c>
      <c r="C61" s="456"/>
      <c r="D61" s="456"/>
      <c r="E61" s="456"/>
      <c r="F61" s="456"/>
      <c r="G61" s="456"/>
      <c r="H61" s="456"/>
      <c r="I61" s="456"/>
      <c r="J61" s="456"/>
      <c r="K61" s="456"/>
      <c r="L61" s="456"/>
      <c r="M61" s="457"/>
      <c r="N61" s="118" t="e">
        <f>L58+L59+L60</f>
        <v>#REF!</v>
      </c>
    </row>
    <row r="62" spans="1:14" ht="15" thickBot="1">
      <c r="B62" s="99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1"/>
    </row>
    <row r="63" spans="1:14" ht="15" thickBot="1">
      <c r="A63" t="s">
        <v>77</v>
      </c>
      <c r="B63" s="455" t="s">
        <v>68</v>
      </c>
      <c r="C63" s="456"/>
      <c r="D63" s="456"/>
      <c r="E63" s="456"/>
      <c r="F63" s="456"/>
      <c r="G63" s="456"/>
      <c r="H63" s="456"/>
      <c r="I63" s="456"/>
      <c r="J63" s="456"/>
      <c r="K63" s="456"/>
      <c r="L63" s="456"/>
      <c r="M63" s="457"/>
      <c r="N63" s="119" t="e">
        <f>N53+N61</f>
        <v>#REF!</v>
      </c>
    </row>
    <row r="64" spans="1:14" ht="15.6"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6"/>
    </row>
    <row r="65" spans="2:14" ht="15.6">
      <c r="B65" s="7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8"/>
    </row>
    <row r="66" spans="2:14" ht="18">
      <c r="B66" s="7"/>
      <c r="C66" s="367" t="s">
        <v>394</v>
      </c>
      <c r="M66" s="5"/>
      <c r="N66" s="8"/>
    </row>
    <row r="67" spans="2:14" ht="18">
      <c r="B67" s="11"/>
      <c r="C67" s="367" t="s">
        <v>395</v>
      </c>
      <c r="M67" s="5"/>
      <c r="N67" s="8"/>
    </row>
    <row r="68" spans="2:14" ht="18.45" customHeight="1">
      <c r="B68" s="11"/>
      <c r="C68" s="569"/>
      <c r="D68" s="569"/>
      <c r="E68" s="569"/>
      <c r="F68" s="569"/>
      <c r="G68" s="87"/>
      <c r="H68" s="87"/>
      <c r="I68" s="5"/>
      <c r="J68" s="569"/>
      <c r="K68" s="569"/>
      <c r="L68" s="569"/>
      <c r="M68" s="5"/>
      <c r="N68" s="8"/>
    </row>
    <row r="69" spans="2:14" ht="31.5" customHeight="1">
      <c r="B69" s="437" t="s">
        <v>42</v>
      </c>
      <c r="C69" s="438"/>
      <c r="D69" s="438"/>
      <c r="E69" s="438"/>
      <c r="F69" s="438"/>
      <c r="G69" s="438"/>
      <c r="H69" s="438"/>
      <c r="I69" s="438"/>
      <c r="J69" s="438"/>
      <c r="K69" s="438"/>
      <c r="L69" s="438"/>
      <c r="M69" s="438"/>
      <c r="N69" s="439"/>
    </row>
    <row r="70" spans="2:14" ht="15.6">
      <c r="B70" s="433"/>
      <c r="C70" s="434"/>
      <c r="D70" s="434"/>
      <c r="E70" s="434"/>
      <c r="F70" s="434"/>
      <c r="G70" s="434"/>
      <c r="H70" s="434"/>
      <c r="I70" s="434"/>
      <c r="J70" s="434"/>
      <c r="K70" s="434"/>
      <c r="L70" s="434"/>
      <c r="M70" s="434"/>
      <c r="N70" s="435"/>
    </row>
    <row r="71" spans="2:14" ht="15.6">
      <c r="B71" s="424"/>
      <c r="C71" s="425"/>
      <c r="D71" s="425"/>
      <c r="E71" s="425"/>
      <c r="F71" s="425"/>
      <c r="G71" s="425"/>
      <c r="H71" s="425"/>
      <c r="I71" s="425"/>
      <c r="J71" s="425"/>
      <c r="K71" s="425"/>
      <c r="L71" s="425"/>
      <c r="M71" s="425"/>
      <c r="N71" s="436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  <row r="73" spans="2:14"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</row>
    <row r="74" spans="2:14"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</row>
    <row r="75" spans="2:14"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</row>
    <row r="76" spans="2:14"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</row>
    <row r="77" spans="2:14"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</row>
    <row r="78" spans="2:14">
      <c r="B78" s="87"/>
      <c r="C78" s="87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</row>
  </sheetData>
  <mergeCells count="76">
    <mergeCell ref="B7:B8"/>
    <mergeCell ref="C7:L8"/>
    <mergeCell ref="B9:N9"/>
    <mergeCell ref="B1:L2"/>
    <mergeCell ref="M1:N5"/>
    <mergeCell ref="B3:L3"/>
    <mergeCell ref="B4:L5"/>
    <mergeCell ref="C6:L6"/>
    <mergeCell ref="B12:H12"/>
    <mergeCell ref="I12:J12"/>
    <mergeCell ref="L12:M12"/>
    <mergeCell ref="I16:J16"/>
    <mergeCell ref="I17:J17"/>
    <mergeCell ref="L15:M15"/>
    <mergeCell ref="B13:H13"/>
    <mergeCell ref="B14:H14"/>
    <mergeCell ref="B15:H15"/>
    <mergeCell ref="L13:M13"/>
    <mergeCell ref="I13:J13"/>
    <mergeCell ref="I14:J14"/>
    <mergeCell ref="L14:M14"/>
    <mergeCell ref="B16:H16"/>
    <mergeCell ref="B17:H17"/>
    <mergeCell ref="L16:M16"/>
    <mergeCell ref="B53:M53"/>
    <mergeCell ref="L39:M39"/>
    <mergeCell ref="L41:M41"/>
    <mergeCell ref="B42:M42"/>
    <mergeCell ref="B46:H46"/>
    <mergeCell ref="L46:M46"/>
    <mergeCell ref="B47:H47"/>
    <mergeCell ref="L47:M47"/>
    <mergeCell ref="B50:H50"/>
    <mergeCell ref="L50:M50"/>
    <mergeCell ref="B51:M51"/>
    <mergeCell ref="B48:H48"/>
    <mergeCell ref="B49:H49"/>
    <mergeCell ref="B32:M32"/>
    <mergeCell ref="B29:I29"/>
    <mergeCell ref="L29:M29"/>
    <mergeCell ref="B30:I30"/>
    <mergeCell ref="L30:M30"/>
    <mergeCell ref="L20:M20"/>
    <mergeCell ref="B22:D22"/>
    <mergeCell ref="B23:H23"/>
    <mergeCell ref="I23:J23"/>
    <mergeCell ref="L23:M23"/>
    <mergeCell ref="C68:F68"/>
    <mergeCell ref="J68:L68"/>
    <mergeCell ref="B69:N69"/>
    <mergeCell ref="B70:N70"/>
    <mergeCell ref="B71:N71"/>
    <mergeCell ref="L17:M17"/>
    <mergeCell ref="L18:M18"/>
    <mergeCell ref="L36:M36"/>
    <mergeCell ref="L37:M37"/>
    <mergeCell ref="L38:M38"/>
    <mergeCell ref="B24:M24"/>
    <mergeCell ref="B28:I28"/>
    <mergeCell ref="L28:M28"/>
    <mergeCell ref="B18:H18"/>
    <mergeCell ref="B19:H19"/>
    <mergeCell ref="B37:G37"/>
    <mergeCell ref="L19:M19"/>
    <mergeCell ref="I18:J18"/>
    <mergeCell ref="I19:J19"/>
    <mergeCell ref="I20:J20"/>
    <mergeCell ref="B20:H20"/>
    <mergeCell ref="B61:M61"/>
    <mergeCell ref="B63:M63"/>
    <mergeCell ref="L57:M57"/>
    <mergeCell ref="B58:H58"/>
    <mergeCell ref="L58:M58"/>
    <mergeCell ref="L59:M59"/>
    <mergeCell ref="L60:M60"/>
    <mergeCell ref="B57:H57"/>
  </mergeCells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scale="41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Hoja53">
    <tabColor rgb="FF3AEA36"/>
  </sheetPr>
  <dimension ref="A1:N76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07" t="e">
        <f>+#REF!</f>
        <v>#REF!</v>
      </c>
      <c r="D6" s="508"/>
      <c r="E6" s="508"/>
      <c r="F6" s="508"/>
      <c r="G6" s="508"/>
      <c r="H6" s="508"/>
      <c r="I6" s="508"/>
      <c r="J6" s="508"/>
      <c r="K6" s="508"/>
      <c r="L6" s="509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21.75" customHeight="1">
      <c r="B13" s="424" t="e">
        <f>#REF!</f>
        <v>#REF!</v>
      </c>
      <c r="C13" s="425"/>
      <c r="D13" s="425"/>
      <c r="E13" s="425"/>
      <c r="F13" s="425"/>
      <c r="G13" s="425"/>
      <c r="H13" s="426"/>
      <c r="I13" s="35"/>
      <c r="J13" s="36"/>
      <c r="K13" s="23" t="e">
        <f>+#REF!</f>
        <v>#REF!</v>
      </c>
      <c r="L13" s="546">
        <v>18</v>
      </c>
      <c r="M13" s="547"/>
      <c r="N13" s="22" t="e">
        <f>+K13/L13</f>
        <v>#REF!</v>
      </c>
    </row>
    <row r="14" spans="2:14" ht="15.75" customHeight="1">
      <c r="B14" s="424"/>
      <c r="C14" s="425"/>
      <c r="D14" s="425"/>
      <c r="E14" s="425"/>
      <c r="F14" s="425"/>
      <c r="G14" s="425"/>
      <c r="H14" s="426"/>
      <c r="I14" s="37"/>
      <c r="J14" s="38"/>
      <c r="K14" s="23"/>
      <c r="L14" s="546"/>
      <c r="M14" s="547"/>
      <c r="N14" s="22"/>
    </row>
    <row r="15" spans="2:14" ht="15.75" customHeight="1">
      <c r="B15" s="424"/>
      <c r="C15" s="425"/>
      <c r="D15" s="425"/>
      <c r="E15" s="425"/>
      <c r="F15" s="425"/>
      <c r="G15" s="425"/>
      <c r="H15" s="426"/>
      <c r="I15" s="37"/>
      <c r="J15" s="38"/>
      <c r="K15" s="23"/>
      <c r="L15" s="546"/>
      <c r="M15" s="547"/>
      <c r="N15" s="22"/>
    </row>
    <row r="16" spans="2:14" ht="15.6">
      <c r="B16" s="33"/>
      <c r="C16" s="27"/>
      <c r="D16" s="27"/>
      <c r="E16" s="34"/>
      <c r="F16" s="34"/>
      <c r="G16" s="34"/>
      <c r="H16" s="95"/>
      <c r="I16" s="37"/>
      <c r="J16" s="38"/>
      <c r="K16" s="39"/>
      <c r="L16" s="40"/>
      <c r="M16" s="41"/>
      <c r="N16" s="96"/>
    </row>
    <row r="17" spans="2:14" ht="15.6">
      <c r="B17" s="469" t="s">
        <v>26</v>
      </c>
      <c r="C17" s="470"/>
      <c r="D17" s="470"/>
      <c r="E17" s="26"/>
      <c r="F17" s="43"/>
      <c r="G17" s="43"/>
      <c r="H17" s="44"/>
      <c r="I17" s="37"/>
      <c r="J17" s="38"/>
      <c r="K17" s="45"/>
      <c r="L17" s="40"/>
      <c r="M17" s="46">
        <v>0.1</v>
      </c>
      <c r="N17" s="47" t="e">
        <f>N49*M17</f>
        <v>#REF!</v>
      </c>
    </row>
    <row r="18" spans="2:14" ht="16.2" thickBot="1">
      <c r="B18" s="471"/>
      <c r="C18" s="472"/>
      <c r="D18" s="472"/>
      <c r="E18" s="472"/>
      <c r="F18" s="472"/>
      <c r="G18" s="472"/>
      <c r="H18" s="473"/>
      <c r="I18" s="474"/>
      <c r="J18" s="475"/>
      <c r="K18" s="48"/>
      <c r="L18" s="476"/>
      <c r="M18" s="477"/>
      <c r="N18" s="49"/>
    </row>
    <row r="19" spans="2:14" ht="16.2" thickBot="1">
      <c r="B19" s="440" t="s">
        <v>27</v>
      </c>
      <c r="C19" s="441"/>
      <c r="D19" s="441"/>
      <c r="E19" s="441"/>
      <c r="F19" s="441"/>
      <c r="G19" s="441"/>
      <c r="H19" s="441"/>
      <c r="I19" s="441"/>
      <c r="J19" s="441"/>
      <c r="K19" s="441"/>
      <c r="L19" s="441"/>
      <c r="M19" s="444"/>
      <c r="N19" s="50" t="e">
        <f>SUM(N13:N18)</f>
        <v>#REF!</v>
      </c>
    </row>
    <row r="20" spans="2:14" ht="15.6">
      <c r="B20" s="29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8"/>
    </row>
    <row r="21" spans="2:14" ht="15.6">
      <c r="B21" s="141" t="s">
        <v>28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2"/>
    </row>
    <row r="22" spans="2:14" ht="16.2" thickBot="1">
      <c r="B22" s="53"/>
      <c r="C22" s="30"/>
      <c r="D22" s="30"/>
      <c r="E22" s="30"/>
      <c r="F22" s="30"/>
      <c r="G22" s="30"/>
      <c r="H22" s="30"/>
      <c r="I22" s="30"/>
      <c r="J22" s="5"/>
      <c r="K22" s="5"/>
      <c r="L22" s="5"/>
      <c r="M22" s="5"/>
      <c r="N22" s="8"/>
    </row>
    <row r="23" spans="2:14" ht="15.6">
      <c r="B23" s="534" t="s">
        <v>19</v>
      </c>
      <c r="C23" s="535"/>
      <c r="D23" s="535"/>
      <c r="E23" s="535"/>
      <c r="F23" s="535"/>
      <c r="G23" s="535"/>
      <c r="H23" s="535"/>
      <c r="I23" s="536"/>
      <c r="J23" s="54" t="s">
        <v>20</v>
      </c>
      <c r="K23" s="31" t="s">
        <v>2</v>
      </c>
      <c r="L23" s="537" t="s">
        <v>29</v>
      </c>
      <c r="M23" s="536"/>
      <c r="N23" s="32" t="s">
        <v>25</v>
      </c>
    </row>
    <row r="24" spans="2:14" ht="30.45" customHeight="1">
      <c r="B24" s="538"/>
      <c r="C24" s="472"/>
      <c r="D24" s="472"/>
      <c r="E24" s="472"/>
      <c r="F24" s="472"/>
      <c r="G24" s="472"/>
      <c r="H24" s="472"/>
      <c r="I24" s="473"/>
      <c r="J24" s="67"/>
      <c r="K24" s="121"/>
      <c r="L24" s="482"/>
      <c r="M24" s="483"/>
      <c r="N24" s="98"/>
    </row>
    <row r="25" spans="2:14" ht="30.45" customHeight="1">
      <c r="B25" s="538"/>
      <c r="C25" s="472"/>
      <c r="D25" s="472"/>
      <c r="E25" s="472"/>
      <c r="F25" s="472"/>
      <c r="G25" s="472"/>
      <c r="H25" s="472"/>
      <c r="I25" s="473"/>
      <c r="J25" s="67"/>
      <c r="K25" s="121"/>
      <c r="L25" s="482"/>
      <c r="M25" s="483"/>
      <c r="N25" s="98"/>
    </row>
    <row r="26" spans="2:14" ht="30.45" customHeight="1">
      <c r="B26" s="539"/>
      <c r="C26" s="425"/>
      <c r="D26" s="425"/>
      <c r="E26" s="425"/>
      <c r="F26" s="425"/>
      <c r="G26" s="425"/>
      <c r="H26" s="425"/>
      <c r="I26" s="426"/>
      <c r="J26" s="67"/>
      <c r="K26" s="97"/>
      <c r="L26" s="482"/>
      <c r="M26" s="483"/>
      <c r="N26" s="98"/>
    </row>
    <row r="27" spans="2:14" ht="16.2" thickBot="1">
      <c r="B27" s="56"/>
      <c r="C27" s="57"/>
      <c r="D27" s="57"/>
      <c r="E27" s="57"/>
      <c r="F27" s="57"/>
      <c r="G27" s="57"/>
      <c r="H27" s="57"/>
      <c r="I27" s="57"/>
      <c r="J27" s="58"/>
      <c r="K27" s="58"/>
      <c r="L27" s="59"/>
      <c r="M27" s="24"/>
      <c r="N27" s="60"/>
    </row>
    <row r="28" spans="2:14" ht="16.2" thickBot="1">
      <c r="B28" s="440" t="s">
        <v>27</v>
      </c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4"/>
      <c r="N28" s="50">
        <f>SUM(N24:N27)</f>
        <v>0</v>
      </c>
    </row>
    <row r="29" spans="2:14" ht="15.6">
      <c r="B29" s="7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8"/>
    </row>
    <row r="30" spans="2:14" ht="15.6">
      <c r="B30" s="141" t="s">
        <v>30</v>
      </c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2"/>
    </row>
    <row r="31" spans="2:14" ht="16.2" thickBot="1">
      <c r="B31" s="7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8"/>
    </row>
    <row r="32" spans="2:14" ht="31.2">
      <c r="B32" s="61" t="s">
        <v>31</v>
      </c>
      <c r="C32" s="62"/>
      <c r="D32" s="62"/>
      <c r="E32" s="62"/>
      <c r="F32" s="62"/>
      <c r="G32" s="62"/>
      <c r="H32" s="63" t="s">
        <v>20</v>
      </c>
      <c r="I32" s="63" t="s">
        <v>32</v>
      </c>
      <c r="J32" s="64" t="s">
        <v>33</v>
      </c>
      <c r="K32" s="63" t="s">
        <v>34</v>
      </c>
      <c r="L32" s="540" t="s">
        <v>35</v>
      </c>
      <c r="M32" s="541"/>
      <c r="N32" s="65" t="s">
        <v>25</v>
      </c>
    </row>
    <row r="33" spans="2:14" ht="30.75" customHeight="1">
      <c r="B33" s="556"/>
      <c r="C33" s="557"/>
      <c r="D33" s="557"/>
      <c r="E33" s="557"/>
      <c r="F33" s="557"/>
      <c r="G33" s="558"/>
      <c r="H33" s="67"/>
      <c r="I33" s="45"/>
      <c r="J33" s="21"/>
      <c r="K33" s="45"/>
      <c r="L33" s="458"/>
      <c r="M33" s="459"/>
      <c r="N33" s="68"/>
    </row>
    <row r="34" spans="2:14" ht="15.6">
      <c r="B34" s="66"/>
      <c r="C34" s="69"/>
      <c r="D34" s="69"/>
      <c r="E34" s="69"/>
      <c r="F34" s="69"/>
      <c r="G34" s="69"/>
      <c r="H34" s="67"/>
      <c r="I34" s="45"/>
      <c r="J34" s="21"/>
      <c r="K34" s="45"/>
      <c r="L34" s="458"/>
      <c r="M34" s="459"/>
      <c r="N34" s="68"/>
    </row>
    <row r="35" spans="2:14" ht="15.6">
      <c r="B35" s="66"/>
      <c r="C35" s="69"/>
      <c r="D35" s="69"/>
      <c r="E35" s="69"/>
      <c r="F35" s="69"/>
      <c r="G35" s="69"/>
      <c r="H35" s="67"/>
      <c r="I35" s="45"/>
      <c r="J35" s="21"/>
      <c r="K35" s="45"/>
      <c r="L35" s="458"/>
      <c r="M35" s="459"/>
      <c r="N35" s="68"/>
    </row>
    <row r="36" spans="2:14" ht="15.6">
      <c r="B36" s="66"/>
      <c r="C36" s="69"/>
      <c r="D36" s="69"/>
      <c r="E36" s="69"/>
      <c r="F36" s="69"/>
      <c r="G36" s="69"/>
      <c r="H36" s="67"/>
      <c r="I36" s="45"/>
      <c r="J36" s="21"/>
      <c r="K36" s="45"/>
      <c r="L36" s="458"/>
      <c r="M36" s="459"/>
      <c r="N36" s="68"/>
    </row>
    <row r="37" spans="2:14" ht="15.6">
      <c r="B37" s="66"/>
      <c r="C37" s="69"/>
      <c r="D37" s="69"/>
      <c r="E37" s="69"/>
      <c r="F37" s="69"/>
      <c r="G37" s="69"/>
      <c r="H37" s="70"/>
      <c r="I37" s="45"/>
      <c r="J37" s="45"/>
      <c r="K37" s="45"/>
      <c r="L37" s="71"/>
      <c r="M37" s="72"/>
      <c r="N37" s="73"/>
    </row>
    <row r="38" spans="2:14" ht="16.2" thickBot="1">
      <c r="B38" s="56"/>
      <c r="C38" s="57"/>
      <c r="D38" s="57"/>
      <c r="E38" s="57"/>
      <c r="F38" s="57"/>
      <c r="G38" s="57"/>
      <c r="H38" s="58"/>
      <c r="I38" s="74"/>
      <c r="J38" s="74"/>
      <c r="K38" s="74"/>
      <c r="L38" s="460"/>
      <c r="M38" s="461"/>
      <c r="N38" s="74"/>
    </row>
    <row r="39" spans="2:14" ht="16.2" thickBot="1">
      <c r="B39" s="462" t="s">
        <v>27</v>
      </c>
      <c r="C39" s="442"/>
      <c r="D39" s="442"/>
      <c r="E39" s="442"/>
      <c r="F39" s="442"/>
      <c r="G39" s="442"/>
      <c r="H39" s="442"/>
      <c r="I39" s="442"/>
      <c r="J39" s="442"/>
      <c r="K39" s="442"/>
      <c r="L39" s="442"/>
      <c r="M39" s="443"/>
      <c r="N39" s="75">
        <f>N33+N34+N35+N36+N37</f>
        <v>0</v>
      </c>
    </row>
    <row r="40" spans="2:14" ht="15.6">
      <c r="B40" s="7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8"/>
    </row>
    <row r="41" spans="2:14" ht="15.6">
      <c r="B41" s="141" t="s">
        <v>36</v>
      </c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2"/>
    </row>
    <row r="42" spans="2:14" ht="16.2" thickBot="1">
      <c r="B42" s="7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8"/>
    </row>
    <row r="43" spans="2:14" ht="31.2">
      <c r="B43" s="542" t="s">
        <v>37</v>
      </c>
      <c r="C43" s="543"/>
      <c r="D43" s="543"/>
      <c r="E43" s="543"/>
      <c r="F43" s="543"/>
      <c r="G43" s="543"/>
      <c r="H43" s="543"/>
      <c r="I43" s="63" t="s">
        <v>38</v>
      </c>
      <c r="J43" s="64" t="s">
        <v>39</v>
      </c>
      <c r="K43" s="63" t="s">
        <v>40</v>
      </c>
      <c r="L43" s="544" t="s">
        <v>24</v>
      </c>
      <c r="M43" s="545"/>
      <c r="N43" s="76" t="s">
        <v>25</v>
      </c>
    </row>
    <row r="44" spans="2:14" ht="15.6">
      <c r="B44" s="424"/>
      <c r="C44" s="425"/>
      <c r="D44" s="425"/>
      <c r="E44" s="425"/>
      <c r="F44" s="425"/>
      <c r="G44" s="425"/>
      <c r="H44" s="426"/>
      <c r="I44" s="77"/>
      <c r="J44" s="78"/>
      <c r="K44" s="77"/>
      <c r="L44" s="427"/>
      <c r="M44" s="428"/>
      <c r="N44" s="10"/>
    </row>
    <row r="45" spans="2:14" ht="15.6">
      <c r="B45" s="424" t="e">
        <f>+#REF!</f>
        <v>#REF!</v>
      </c>
      <c r="C45" s="425"/>
      <c r="D45" s="425"/>
      <c r="E45" s="425"/>
      <c r="F45" s="425"/>
      <c r="G45" s="425"/>
      <c r="H45" s="426"/>
      <c r="I45" s="77" t="e">
        <f>+K45/J45</f>
        <v>#REF!</v>
      </c>
      <c r="J45" s="78">
        <v>1.85</v>
      </c>
      <c r="K45" s="77" t="e">
        <f>+#REF!</f>
        <v>#REF!</v>
      </c>
      <c r="L45" s="427">
        <f>L13*8</f>
        <v>144</v>
      </c>
      <c r="M45" s="428"/>
      <c r="N45" s="10" t="e">
        <f>K45/L45</f>
        <v>#REF!</v>
      </c>
    </row>
    <row r="46" spans="2:14" ht="15.6">
      <c r="B46" s="79"/>
      <c r="C46" s="69"/>
      <c r="D46" s="69"/>
      <c r="E46" s="69"/>
      <c r="F46" s="69"/>
      <c r="G46" s="69"/>
      <c r="H46" s="69"/>
      <c r="I46" s="45"/>
      <c r="J46" s="80"/>
      <c r="K46" s="47"/>
      <c r="L46" s="81"/>
      <c r="M46" s="82"/>
      <c r="N46" s="83"/>
    </row>
    <row r="47" spans="2:14" ht="15.6">
      <c r="B47" s="79"/>
      <c r="C47" s="69"/>
      <c r="D47" s="69"/>
      <c r="E47" s="69"/>
      <c r="F47" s="69"/>
      <c r="G47" s="69"/>
      <c r="H47" s="69"/>
      <c r="I47" s="45"/>
      <c r="J47" s="80"/>
      <c r="K47" s="47"/>
      <c r="L47" s="81"/>
      <c r="M47" s="84"/>
      <c r="N47" s="83"/>
    </row>
    <row r="48" spans="2:14" ht="16.2" thickBot="1">
      <c r="B48" s="429"/>
      <c r="C48" s="430"/>
      <c r="D48" s="430"/>
      <c r="E48" s="430"/>
      <c r="F48" s="430"/>
      <c r="G48" s="430"/>
      <c r="H48" s="430"/>
      <c r="I48" s="74"/>
      <c r="J48" s="74"/>
      <c r="K48" s="74"/>
      <c r="L48" s="431"/>
      <c r="M48" s="432"/>
      <c r="N48" s="74"/>
    </row>
    <row r="49" spans="1:14" ht="16.2" thickBot="1">
      <c r="B49" s="440" t="s">
        <v>27</v>
      </c>
      <c r="C49" s="441"/>
      <c r="D49" s="441"/>
      <c r="E49" s="441"/>
      <c r="F49" s="441"/>
      <c r="G49" s="441"/>
      <c r="H49" s="441"/>
      <c r="I49" s="442"/>
      <c r="J49" s="442"/>
      <c r="K49" s="442"/>
      <c r="L49" s="442"/>
      <c r="M49" s="443"/>
      <c r="N49" s="85" t="e">
        <f>SUM(N44:N48)</f>
        <v>#REF!</v>
      </c>
    </row>
    <row r="50" spans="1:14" ht="16.2" thickBot="1">
      <c r="B50" s="7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8"/>
    </row>
    <row r="51" spans="1:14" ht="39" customHeight="1" thickBot="1">
      <c r="B51" s="440" t="s">
        <v>41</v>
      </c>
      <c r="C51" s="441"/>
      <c r="D51" s="441"/>
      <c r="E51" s="441"/>
      <c r="F51" s="441"/>
      <c r="G51" s="441"/>
      <c r="H51" s="441"/>
      <c r="I51" s="441"/>
      <c r="J51" s="441"/>
      <c r="K51" s="441"/>
      <c r="L51" s="441"/>
      <c r="M51" s="444"/>
      <c r="N51" s="86" t="e">
        <f>ROUND((N19+N28+N39+N49),0)</f>
        <v>#REF!</v>
      </c>
    </row>
    <row r="52" spans="1:14"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1"/>
    </row>
    <row r="53" spans="1:14">
      <c r="B53" s="144" t="s">
        <v>64</v>
      </c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102"/>
    </row>
    <row r="54" spans="1:14" ht="15" thickBot="1">
      <c r="B54" s="99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1"/>
    </row>
    <row r="55" spans="1:14">
      <c r="B55" s="530" t="s">
        <v>65</v>
      </c>
      <c r="C55" s="531"/>
      <c r="D55" s="531"/>
      <c r="E55" s="531"/>
      <c r="F55" s="531"/>
      <c r="G55" s="531"/>
      <c r="H55" s="531"/>
      <c r="I55" s="103"/>
      <c r="J55" s="104"/>
      <c r="K55" s="105" t="s">
        <v>66</v>
      </c>
      <c r="L55" s="532" t="s">
        <v>67</v>
      </c>
      <c r="M55" s="533"/>
      <c r="N55" s="106"/>
    </row>
    <row r="56" spans="1:14">
      <c r="B56" s="449" t="s">
        <v>10</v>
      </c>
      <c r="C56" s="450"/>
      <c r="D56" s="450"/>
      <c r="E56" s="450"/>
      <c r="F56" s="450"/>
      <c r="G56" s="450"/>
      <c r="H56" s="450"/>
      <c r="I56" s="107"/>
      <c r="J56" s="108"/>
      <c r="K56" s="109">
        <v>0.24</v>
      </c>
      <c r="L56" s="451" t="e">
        <f>N51*K56</f>
        <v>#REF!</v>
      </c>
      <c r="M56" s="452"/>
      <c r="N56" s="110"/>
    </row>
    <row r="57" spans="1:14">
      <c r="B57" s="111" t="s">
        <v>11</v>
      </c>
      <c r="C57" s="112"/>
      <c r="D57" s="112"/>
      <c r="E57" s="112"/>
      <c r="F57" s="112"/>
      <c r="G57" s="112"/>
      <c r="H57" s="112"/>
      <c r="I57" s="107"/>
      <c r="J57" s="108"/>
      <c r="K57" s="109">
        <v>0.01</v>
      </c>
      <c r="L57" s="451" t="e">
        <f>N51*K57</f>
        <v>#REF!</v>
      </c>
      <c r="M57" s="452"/>
      <c r="N57" s="110"/>
    </row>
    <row r="58" spans="1:14" ht="15" thickBot="1">
      <c r="B58" s="113" t="s">
        <v>12</v>
      </c>
      <c r="C58" s="114"/>
      <c r="D58" s="114"/>
      <c r="E58" s="114"/>
      <c r="F58" s="114"/>
      <c r="G58" s="114"/>
      <c r="H58" s="114"/>
      <c r="I58" s="115"/>
      <c r="J58" s="116"/>
      <c r="K58" s="117">
        <v>0.05</v>
      </c>
      <c r="L58" s="453" t="e">
        <f>N51*K58</f>
        <v>#REF!</v>
      </c>
      <c r="M58" s="454"/>
      <c r="N58" s="110"/>
    </row>
    <row r="59" spans="1:14" ht="15" thickBot="1">
      <c r="B59" s="455" t="s">
        <v>27</v>
      </c>
      <c r="C59" s="456"/>
      <c r="D59" s="456"/>
      <c r="E59" s="456"/>
      <c r="F59" s="456"/>
      <c r="G59" s="456"/>
      <c r="H59" s="456"/>
      <c r="I59" s="456"/>
      <c r="J59" s="456"/>
      <c r="K59" s="456"/>
      <c r="L59" s="456"/>
      <c r="M59" s="457"/>
      <c r="N59" s="118" t="e">
        <f>L56+L57+L58</f>
        <v>#REF!</v>
      </c>
    </row>
    <row r="60" spans="1:14" ht="15" thickBot="1">
      <c r="B60" s="99"/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1"/>
    </row>
    <row r="61" spans="1:14" ht="15" thickBot="1">
      <c r="A61" t="s">
        <v>77</v>
      </c>
      <c r="B61" s="455" t="s">
        <v>68</v>
      </c>
      <c r="C61" s="456"/>
      <c r="D61" s="456"/>
      <c r="E61" s="456"/>
      <c r="F61" s="456"/>
      <c r="G61" s="456"/>
      <c r="H61" s="456"/>
      <c r="I61" s="456"/>
      <c r="J61" s="456"/>
      <c r="K61" s="456"/>
      <c r="L61" s="456"/>
      <c r="M61" s="457"/>
      <c r="N61" s="119" t="e">
        <f>N51+N59</f>
        <v>#REF!</v>
      </c>
    </row>
    <row r="62" spans="1:14" ht="15.6"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6"/>
    </row>
    <row r="63" spans="1:14" ht="15.6">
      <c r="B63" s="7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8"/>
    </row>
    <row r="64" spans="1:14" ht="18">
      <c r="B64" s="7"/>
      <c r="C64" s="367" t="s">
        <v>394</v>
      </c>
      <c r="M64" s="5"/>
      <c r="N64" s="8"/>
    </row>
    <row r="65" spans="2:14" ht="18">
      <c r="B65" s="11"/>
      <c r="C65" s="367" t="s">
        <v>395</v>
      </c>
      <c r="M65" s="5"/>
      <c r="N65" s="8"/>
    </row>
    <row r="66" spans="2:14" ht="18.45" customHeight="1">
      <c r="B66" s="11"/>
      <c r="C66" s="569"/>
      <c r="D66" s="569"/>
      <c r="E66" s="569"/>
      <c r="F66" s="569"/>
      <c r="G66" s="87"/>
      <c r="H66" s="87"/>
      <c r="I66" s="5"/>
      <c r="J66" s="569"/>
      <c r="K66" s="569"/>
      <c r="L66" s="569"/>
      <c r="M66" s="5"/>
      <c r="N66" s="8"/>
    </row>
    <row r="67" spans="2:14" ht="31.5" customHeight="1">
      <c r="B67" s="437" t="s">
        <v>42</v>
      </c>
      <c r="C67" s="438"/>
      <c r="D67" s="438"/>
      <c r="E67" s="438"/>
      <c r="F67" s="438"/>
      <c r="G67" s="438"/>
      <c r="H67" s="438"/>
      <c r="I67" s="438"/>
      <c r="J67" s="438"/>
      <c r="K67" s="438"/>
      <c r="L67" s="438"/>
      <c r="M67" s="438"/>
      <c r="N67" s="439"/>
    </row>
    <row r="68" spans="2:14" ht="15.6">
      <c r="B68" s="433"/>
      <c r="C68" s="434"/>
      <c r="D68" s="434"/>
      <c r="E68" s="434"/>
      <c r="F68" s="434"/>
      <c r="G68" s="434"/>
      <c r="H68" s="434"/>
      <c r="I68" s="434"/>
      <c r="J68" s="434"/>
      <c r="K68" s="434"/>
      <c r="L68" s="434"/>
      <c r="M68" s="434"/>
      <c r="N68" s="435"/>
    </row>
    <row r="69" spans="2:14" ht="15.6">
      <c r="B69" s="424"/>
      <c r="C69" s="425"/>
      <c r="D69" s="425"/>
      <c r="E69" s="425"/>
      <c r="F69" s="425"/>
      <c r="G69" s="425"/>
      <c r="H69" s="425"/>
      <c r="I69" s="425"/>
      <c r="J69" s="425"/>
      <c r="K69" s="425"/>
      <c r="L69" s="425"/>
      <c r="M69" s="425"/>
      <c r="N69" s="436"/>
    </row>
    <row r="70" spans="2:14"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  <row r="73" spans="2:14"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</row>
    <row r="74" spans="2:14"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</row>
    <row r="75" spans="2:14"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</row>
    <row r="76" spans="2:14"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</row>
  </sheetData>
  <mergeCells count="62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5:I25"/>
    <mergeCell ref="L25:M25"/>
    <mergeCell ref="B14:H14"/>
    <mergeCell ref="L14:M14"/>
    <mergeCell ref="B15:H15"/>
    <mergeCell ref="L15:M15"/>
    <mergeCell ref="B17:D17"/>
    <mergeCell ref="B18:H18"/>
    <mergeCell ref="I18:J18"/>
    <mergeCell ref="L18:M18"/>
    <mergeCell ref="B19:M19"/>
    <mergeCell ref="B23:I23"/>
    <mergeCell ref="L23:M23"/>
    <mergeCell ref="B24:I24"/>
    <mergeCell ref="L24:M24"/>
    <mergeCell ref="B43:H43"/>
    <mergeCell ref="L43:M43"/>
    <mergeCell ref="B26:I26"/>
    <mergeCell ref="L26:M26"/>
    <mergeCell ref="B28:M28"/>
    <mergeCell ref="L32:M32"/>
    <mergeCell ref="B33:G33"/>
    <mergeCell ref="L33:M33"/>
    <mergeCell ref="L34:M34"/>
    <mergeCell ref="L35:M35"/>
    <mergeCell ref="L36:M36"/>
    <mergeCell ref="L38:M38"/>
    <mergeCell ref="B39:M39"/>
    <mergeCell ref="B44:H44"/>
    <mergeCell ref="L44:M44"/>
    <mergeCell ref="B45:H45"/>
    <mergeCell ref="L45:M45"/>
    <mergeCell ref="B48:H48"/>
    <mergeCell ref="L48:M48"/>
    <mergeCell ref="L57:M57"/>
    <mergeCell ref="L58:M58"/>
    <mergeCell ref="B59:M59"/>
    <mergeCell ref="B61:M61"/>
    <mergeCell ref="B49:M49"/>
    <mergeCell ref="B51:M51"/>
    <mergeCell ref="B55:H55"/>
    <mergeCell ref="L55:M55"/>
    <mergeCell ref="B56:H56"/>
    <mergeCell ref="L56:M56"/>
    <mergeCell ref="C66:F66"/>
    <mergeCell ref="J66:L66"/>
    <mergeCell ref="B67:N67"/>
    <mergeCell ref="B68:N68"/>
    <mergeCell ref="B69:N69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Hoja57">
    <tabColor rgb="FF3AEA36"/>
  </sheetPr>
  <dimension ref="A1:N69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+#REF!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+#REF!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34.5" customHeight="1">
      <c r="B13" s="555"/>
      <c r="C13" s="553"/>
      <c r="D13" s="553"/>
      <c r="E13" s="553"/>
      <c r="F13" s="553"/>
      <c r="G13" s="553"/>
      <c r="H13" s="554"/>
      <c r="I13" s="122"/>
      <c r="J13" s="123"/>
      <c r="K13" s="23"/>
      <c r="L13" s="546"/>
      <c r="M13" s="547"/>
      <c r="N13" s="22"/>
    </row>
    <row r="14" spans="2:14" ht="21.75" customHeight="1">
      <c r="B14" s="424"/>
      <c r="C14" s="425"/>
      <c r="D14" s="425"/>
      <c r="E14" s="425"/>
      <c r="F14" s="425"/>
      <c r="G14" s="425"/>
      <c r="H14" s="426"/>
      <c r="I14" s="518"/>
      <c r="J14" s="519"/>
      <c r="K14" s="23"/>
      <c r="L14" s="546"/>
      <c r="M14" s="547"/>
      <c r="N14" s="22"/>
    </row>
    <row r="15" spans="2:14" ht="15.6">
      <c r="B15" s="33"/>
      <c r="C15" s="27"/>
      <c r="D15" s="27"/>
      <c r="E15" s="34"/>
      <c r="F15" s="34"/>
      <c r="G15" s="34"/>
      <c r="H15" s="95"/>
      <c r="I15" s="37"/>
      <c r="J15" s="38"/>
      <c r="K15" s="39"/>
      <c r="L15" s="40"/>
      <c r="M15" s="41"/>
      <c r="N15" s="96"/>
    </row>
    <row r="16" spans="2:14" ht="15.6">
      <c r="B16" s="469" t="s">
        <v>26</v>
      </c>
      <c r="C16" s="470"/>
      <c r="D16" s="470"/>
      <c r="E16" s="26"/>
      <c r="F16" s="43"/>
      <c r="G16" s="43"/>
      <c r="H16" s="44"/>
      <c r="I16" s="37"/>
      <c r="J16" s="38"/>
      <c r="K16" s="45"/>
      <c r="L16" s="40"/>
      <c r="M16" s="46">
        <v>0.05</v>
      </c>
      <c r="N16" s="47" t="e">
        <f>N42*M16</f>
        <v>#REF!</v>
      </c>
    </row>
    <row r="17" spans="2:14" ht="16.2" thickBot="1">
      <c r="B17" s="471"/>
      <c r="C17" s="472"/>
      <c r="D17" s="472"/>
      <c r="E17" s="472"/>
      <c r="F17" s="472"/>
      <c r="G17" s="472"/>
      <c r="H17" s="473"/>
      <c r="I17" s="474"/>
      <c r="J17" s="475"/>
      <c r="K17" s="48"/>
      <c r="L17" s="476"/>
      <c r="M17" s="477"/>
      <c r="N17" s="49"/>
    </row>
    <row r="18" spans="2:14" ht="25.5" customHeight="1" thickBot="1">
      <c r="B18" s="440" t="s">
        <v>27</v>
      </c>
      <c r="C18" s="441"/>
      <c r="D18" s="441"/>
      <c r="E18" s="441"/>
      <c r="F18" s="441"/>
      <c r="G18" s="441"/>
      <c r="H18" s="441"/>
      <c r="I18" s="441"/>
      <c r="J18" s="441"/>
      <c r="K18" s="441"/>
      <c r="L18" s="441"/>
      <c r="M18" s="444"/>
      <c r="N18" s="50" t="e">
        <f>SUM(N13:N17)</f>
        <v>#REF!</v>
      </c>
    </row>
    <row r="19" spans="2:14" ht="15.6">
      <c r="B19" s="2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8"/>
    </row>
    <row r="20" spans="2:14" ht="15.6">
      <c r="B20" s="141" t="s">
        <v>28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</row>
    <row r="21" spans="2:14" ht="16.2" thickBot="1">
      <c r="B21" s="53"/>
      <c r="C21" s="30"/>
      <c r="D21" s="30"/>
      <c r="E21" s="30"/>
      <c r="F21" s="30"/>
      <c r="G21" s="30"/>
      <c r="H21" s="30"/>
      <c r="I21" s="30"/>
      <c r="J21" s="5"/>
      <c r="K21" s="5"/>
      <c r="L21" s="5"/>
      <c r="M21" s="5"/>
      <c r="N21" s="8"/>
    </row>
    <row r="22" spans="2:14" ht="15.6">
      <c r="B22" s="534" t="s">
        <v>19</v>
      </c>
      <c r="C22" s="535"/>
      <c r="D22" s="535"/>
      <c r="E22" s="535"/>
      <c r="F22" s="535"/>
      <c r="G22" s="535"/>
      <c r="H22" s="535"/>
      <c r="I22" s="536"/>
      <c r="J22" s="54" t="s">
        <v>20</v>
      </c>
      <c r="K22" s="31" t="s">
        <v>2</v>
      </c>
      <c r="L22" s="537" t="s">
        <v>29</v>
      </c>
      <c r="M22" s="536"/>
      <c r="N22" s="32" t="s">
        <v>25</v>
      </c>
    </row>
    <row r="23" spans="2:14" ht="30.45" customHeight="1">
      <c r="B23" s="471" t="e">
        <f>+#REF!</f>
        <v>#REF!</v>
      </c>
      <c r="C23" s="472"/>
      <c r="D23" s="472"/>
      <c r="E23" s="472"/>
      <c r="F23" s="472"/>
      <c r="G23" s="472"/>
      <c r="H23" s="472"/>
      <c r="I23" s="473"/>
      <c r="J23" s="67" t="e">
        <f>+#REF!</f>
        <v>#REF!</v>
      </c>
      <c r="K23" s="13">
        <v>1.1000000000000001</v>
      </c>
      <c r="L23" s="482" t="e">
        <f>+#REF!</f>
        <v>#REF!</v>
      </c>
      <c r="M23" s="483"/>
      <c r="N23" s="191" t="e">
        <f>+K23*L23</f>
        <v>#REF!</v>
      </c>
    </row>
    <row r="24" spans="2:14" ht="30.45" customHeight="1">
      <c r="B24" s="471" t="e">
        <f>+#REF!</f>
        <v>#REF!</v>
      </c>
      <c r="C24" s="472"/>
      <c r="D24" s="472"/>
      <c r="E24" s="472"/>
      <c r="F24" s="472"/>
      <c r="G24" s="472"/>
      <c r="H24" s="472"/>
      <c r="I24" s="473"/>
      <c r="J24" s="67" t="e">
        <f>+#REF!</f>
        <v>#REF!</v>
      </c>
      <c r="K24" s="13">
        <v>2.1</v>
      </c>
      <c r="L24" s="482" t="e">
        <f>+#REF!</f>
        <v>#REF!</v>
      </c>
      <c r="M24" s="483"/>
      <c r="N24" s="191" t="e">
        <f>+K24*L24</f>
        <v>#REF!</v>
      </c>
    </row>
    <row r="25" spans="2:14" ht="16.2" thickBot="1">
      <c r="B25" s="56"/>
      <c r="C25" s="57"/>
      <c r="D25" s="57"/>
      <c r="E25" s="57"/>
      <c r="F25" s="57"/>
      <c r="G25" s="57"/>
      <c r="H25" s="57"/>
      <c r="I25" s="57"/>
      <c r="J25" s="58"/>
      <c r="K25" s="58"/>
      <c r="L25" s="59"/>
      <c r="M25" s="24"/>
      <c r="N25" s="60"/>
    </row>
    <row r="26" spans="2:14" ht="25.5" customHeight="1" thickBot="1">
      <c r="B26" s="440" t="s">
        <v>27</v>
      </c>
      <c r="C26" s="441"/>
      <c r="D26" s="441"/>
      <c r="E26" s="441"/>
      <c r="F26" s="441"/>
      <c r="G26" s="441"/>
      <c r="H26" s="441"/>
      <c r="I26" s="441"/>
      <c r="J26" s="441"/>
      <c r="K26" s="441"/>
      <c r="L26" s="441"/>
      <c r="M26" s="444"/>
      <c r="N26" s="50" t="e">
        <f>SUM(N23:N25)</f>
        <v>#REF!</v>
      </c>
    </row>
    <row r="27" spans="2:14" ht="15.6">
      <c r="B27" s="7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8"/>
    </row>
    <row r="28" spans="2:14" ht="15.6">
      <c r="B28" s="141" t="s">
        <v>30</v>
      </c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2"/>
    </row>
    <row r="29" spans="2:14" ht="16.2" thickBot="1">
      <c r="B29" s="7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8"/>
    </row>
    <row r="30" spans="2:14" ht="31.2">
      <c r="B30" s="61" t="s">
        <v>31</v>
      </c>
      <c r="C30" s="62"/>
      <c r="D30" s="62"/>
      <c r="E30" s="62"/>
      <c r="F30" s="62"/>
      <c r="G30" s="62"/>
      <c r="H30" s="63" t="s">
        <v>20</v>
      </c>
      <c r="I30" s="63" t="s">
        <v>32</v>
      </c>
      <c r="J30" s="64" t="s">
        <v>33</v>
      </c>
      <c r="K30" s="63" t="s">
        <v>34</v>
      </c>
      <c r="L30" s="540" t="s">
        <v>35</v>
      </c>
      <c r="M30" s="541"/>
      <c r="N30" s="65" t="s">
        <v>25</v>
      </c>
    </row>
    <row r="31" spans="2:14" ht="30.75" customHeight="1">
      <c r="B31" s="556"/>
      <c r="C31" s="557"/>
      <c r="D31" s="557"/>
      <c r="E31" s="557"/>
      <c r="F31" s="557"/>
      <c r="G31" s="558"/>
      <c r="H31" s="67"/>
      <c r="I31" s="45"/>
      <c r="J31" s="120"/>
      <c r="K31" s="45"/>
      <c r="L31" s="458"/>
      <c r="M31" s="459"/>
      <c r="N31" s="68">
        <f>+K31*L31</f>
        <v>0</v>
      </c>
    </row>
    <row r="32" spans="2:14" ht="15.6">
      <c r="B32" s="130"/>
      <c r="C32" s="69"/>
      <c r="D32" s="69"/>
      <c r="E32" s="69"/>
      <c r="F32" s="69"/>
      <c r="G32" s="69"/>
      <c r="H32" s="70"/>
      <c r="I32" s="45"/>
      <c r="J32" s="45"/>
      <c r="K32" s="45"/>
      <c r="L32" s="71"/>
      <c r="M32" s="72"/>
      <c r="N32" s="131"/>
    </row>
    <row r="33" spans="2:14" ht="16.2" thickBot="1">
      <c r="B33" s="56"/>
      <c r="C33" s="57"/>
      <c r="D33" s="57"/>
      <c r="E33" s="57"/>
      <c r="F33" s="57"/>
      <c r="G33" s="57"/>
      <c r="H33" s="58"/>
      <c r="I33" s="74"/>
      <c r="J33" s="74"/>
      <c r="K33" s="74"/>
      <c r="L33" s="460"/>
      <c r="M33" s="461"/>
      <c r="N33" s="74"/>
    </row>
    <row r="34" spans="2:14" ht="22.5" customHeight="1" thickBot="1">
      <c r="B34" s="462" t="s">
        <v>27</v>
      </c>
      <c r="C34" s="442"/>
      <c r="D34" s="442"/>
      <c r="E34" s="442"/>
      <c r="F34" s="442"/>
      <c r="G34" s="442"/>
      <c r="H34" s="442"/>
      <c r="I34" s="442"/>
      <c r="J34" s="442"/>
      <c r="K34" s="442"/>
      <c r="L34" s="442"/>
      <c r="M34" s="443"/>
      <c r="N34" s="75">
        <f>SUM(N31:N33)</f>
        <v>0</v>
      </c>
    </row>
    <row r="35" spans="2:14" ht="15.6">
      <c r="B35" s="7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8"/>
    </row>
    <row r="36" spans="2:14" ht="15.6">
      <c r="B36" s="141" t="s">
        <v>36</v>
      </c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2"/>
    </row>
    <row r="37" spans="2:14" ht="16.2" thickBot="1">
      <c r="B37" s="7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8"/>
    </row>
    <row r="38" spans="2:14" ht="31.2">
      <c r="B38" s="542" t="s">
        <v>37</v>
      </c>
      <c r="C38" s="543"/>
      <c r="D38" s="543"/>
      <c r="E38" s="543"/>
      <c r="F38" s="543"/>
      <c r="G38" s="543"/>
      <c r="H38" s="543"/>
      <c r="I38" s="63" t="s">
        <v>38</v>
      </c>
      <c r="J38" s="64" t="s">
        <v>39</v>
      </c>
      <c r="K38" s="63" t="s">
        <v>40</v>
      </c>
      <c r="L38" s="544" t="s">
        <v>24</v>
      </c>
      <c r="M38" s="545"/>
      <c r="N38" s="76" t="s">
        <v>25</v>
      </c>
    </row>
    <row r="39" spans="2:14" ht="15.6">
      <c r="B39" s="424" t="e">
        <f>+#REF!</f>
        <v>#REF!</v>
      </c>
      <c r="C39" s="425"/>
      <c r="D39" s="425"/>
      <c r="E39" s="425"/>
      <c r="F39" s="425"/>
      <c r="G39" s="425"/>
      <c r="H39" s="426"/>
      <c r="I39" s="77" t="e">
        <f>+K39/J39</f>
        <v>#REF!</v>
      </c>
      <c r="J39" s="78">
        <v>1.85</v>
      </c>
      <c r="K39" s="77" t="e">
        <f>+#REF!</f>
        <v>#REF!</v>
      </c>
      <c r="L39" s="427">
        <v>115</v>
      </c>
      <c r="M39" s="428"/>
      <c r="N39" s="10" t="e">
        <f>K39/L39</f>
        <v>#REF!</v>
      </c>
    </row>
    <row r="40" spans="2:14" ht="15.6">
      <c r="B40" s="424" t="e">
        <f>+#REF!</f>
        <v>#REF!</v>
      </c>
      <c r="C40" s="425"/>
      <c r="D40" s="425"/>
      <c r="E40" s="425"/>
      <c r="F40" s="425"/>
      <c r="G40" s="425"/>
      <c r="H40" s="426"/>
      <c r="I40" s="77" t="e">
        <f>+K40/J40</f>
        <v>#REF!</v>
      </c>
      <c r="J40" s="78">
        <v>1.85</v>
      </c>
      <c r="K40" s="77" t="e">
        <f>+#REF!</f>
        <v>#REF!</v>
      </c>
      <c r="L40" s="427">
        <v>115</v>
      </c>
      <c r="M40" s="428"/>
      <c r="N40" s="10" t="e">
        <f>K40/L40</f>
        <v>#REF!</v>
      </c>
    </row>
    <row r="41" spans="2:14" ht="16.2" thickBot="1">
      <c r="B41" s="429"/>
      <c r="C41" s="430"/>
      <c r="D41" s="430"/>
      <c r="E41" s="430"/>
      <c r="F41" s="430"/>
      <c r="G41" s="430"/>
      <c r="H41" s="430"/>
      <c r="I41" s="74"/>
      <c r="J41" s="74"/>
      <c r="K41" s="74"/>
      <c r="L41" s="431"/>
      <c r="M41" s="432"/>
      <c r="N41" s="74"/>
    </row>
    <row r="42" spans="2:14" ht="16.2" thickBot="1">
      <c r="B42" s="440" t="s">
        <v>27</v>
      </c>
      <c r="C42" s="441"/>
      <c r="D42" s="441"/>
      <c r="E42" s="441"/>
      <c r="F42" s="441"/>
      <c r="G42" s="441"/>
      <c r="H42" s="441"/>
      <c r="I42" s="442"/>
      <c r="J42" s="442"/>
      <c r="K42" s="442"/>
      <c r="L42" s="442"/>
      <c r="M42" s="443"/>
      <c r="N42" s="85" t="e">
        <f>SUM(N40:N41)</f>
        <v>#REF!</v>
      </c>
    </row>
    <row r="43" spans="2:14" ht="16.2" thickBot="1">
      <c r="B43" s="7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8"/>
    </row>
    <row r="44" spans="2:14" ht="20.25" customHeight="1" thickBot="1">
      <c r="B44" s="440" t="s">
        <v>41</v>
      </c>
      <c r="C44" s="441"/>
      <c r="D44" s="441"/>
      <c r="E44" s="441"/>
      <c r="F44" s="441"/>
      <c r="G44" s="441"/>
      <c r="H44" s="441"/>
      <c r="I44" s="441"/>
      <c r="J44" s="441"/>
      <c r="K44" s="441"/>
      <c r="L44" s="441"/>
      <c r="M44" s="444"/>
      <c r="N44" s="86" t="e">
        <f>ROUND((N18+N26+N34+N42),0)</f>
        <v>#REF!</v>
      </c>
    </row>
    <row r="45" spans="2:14"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1"/>
    </row>
    <row r="46" spans="2:14">
      <c r="B46" s="144" t="s">
        <v>64</v>
      </c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102"/>
    </row>
    <row r="47" spans="2:14" ht="15" thickBot="1"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1"/>
    </row>
    <row r="48" spans="2:14">
      <c r="B48" s="530" t="s">
        <v>65</v>
      </c>
      <c r="C48" s="531"/>
      <c r="D48" s="531"/>
      <c r="E48" s="531"/>
      <c r="F48" s="531"/>
      <c r="G48" s="531"/>
      <c r="H48" s="531"/>
      <c r="I48" s="103"/>
      <c r="J48" s="104"/>
      <c r="K48" s="105" t="s">
        <v>66</v>
      </c>
      <c r="L48" s="532" t="s">
        <v>67</v>
      </c>
      <c r="M48" s="533"/>
      <c r="N48" s="106"/>
    </row>
    <row r="49" spans="1:14">
      <c r="B49" s="449" t="s">
        <v>10</v>
      </c>
      <c r="C49" s="450"/>
      <c r="D49" s="450"/>
      <c r="E49" s="450"/>
      <c r="F49" s="450"/>
      <c r="G49" s="450"/>
      <c r="H49" s="450"/>
      <c r="I49" s="107"/>
      <c r="J49" s="108"/>
      <c r="K49" s="109">
        <v>0.24</v>
      </c>
      <c r="L49" s="451" t="e">
        <f>N44*K49</f>
        <v>#REF!</v>
      </c>
      <c r="M49" s="452"/>
      <c r="N49" s="110"/>
    </row>
    <row r="50" spans="1:14">
      <c r="B50" s="111" t="s">
        <v>11</v>
      </c>
      <c r="C50" s="112"/>
      <c r="D50" s="112"/>
      <c r="E50" s="112"/>
      <c r="F50" s="112"/>
      <c r="G50" s="112"/>
      <c r="H50" s="112"/>
      <c r="I50" s="107"/>
      <c r="J50" s="108"/>
      <c r="K50" s="109">
        <v>0.01</v>
      </c>
      <c r="L50" s="451" t="e">
        <f>N44*K50</f>
        <v>#REF!</v>
      </c>
      <c r="M50" s="452"/>
      <c r="N50" s="110"/>
    </row>
    <row r="51" spans="1:14" ht="15" thickBot="1">
      <c r="B51" s="113" t="s">
        <v>12</v>
      </c>
      <c r="C51" s="114"/>
      <c r="D51" s="114"/>
      <c r="E51" s="114"/>
      <c r="F51" s="114"/>
      <c r="G51" s="114"/>
      <c r="H51" s="114"/>
      <c r="I51" s="115"/>
      <c r="J51" s="116"/>
      <c r="K51" s="117">
        <v>0.05</v>
      </c>
      <c r="L51" s="453" t="e">
        <f>N44*K51</f>
        <v>#REF!</v>
      </c>
      <c r="M51" s="454"/>
      <c r="N51" s="110"/>
    </row>
    <row r="52" spans="1:14" ht="15" thickBot="1">
      <c r="B52" s="455" t="s">
        <v>27</v>
      </c>
      <c r="C52" s="456"/>
      <c r="D52" s="456"/>
      <c r="E52" s="456"/>
      <c r="F52" s="456"/>
      <c r="G52" s="456"/>
      <c r="H52" s="456"/>
      <c r="I52" s="456"/>
      <c r="J52" s="456"/>
      <c r="K52" s="456"/>
      <c r="L52" s="456"/>
      <c r="M52" s="457"/>
      <c r="N52" s="118" t="e">
        <f>L49+L50+L51</f>
        <v>#REF!</v>
      </c>
    </row>
    <row r="53" spans="1:14" ht="15" thickBot="1">
      <c r="B53" s="99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1"/>
    </row>
    <row r="54" spans="1:14" ht="15" thickBot="1">
      <c r="A54" t="s">
        <v>77</v>
      </c>
      <c r="B54" s="455" t="s">
        <v>68</v>
      </c>
      <c r="C54" s="456"/>
      <c r="D54" s="456"/>
      <c r="E54" s="456"/>
      <c r="F54" s="456"/>
      <c r="G54" s="456"/>
      <c r="H54" s="456"/>
      <c r="I54" s="456"/>
      <c r="J54" s="456"/>
      <c r="K54" s="456"/>
      <c r="L54" s="456"/>
      <c r="M54" s="457"/>
      <c r="N54" s="119" t="e">
        <f>N44+N52</f>
        <v>#REF!</v>
      </c>
    </row>
    <row r="55" spans="1:14" ht="15.6"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6"/>
    </row>
    <row r="56" spans="1:14" ht="15.6">
      <c r="B56" s="7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8"/>
    </row>
    <row r="57" spans="1:14" ht="18">
      <c r="B57" s="7"/>
      <c r="C57" s="367" t="s">
        <v>394</v>
      </c>
      <c r="M57" s="5"/>
      <c r="N57" s="8"/>
    </row>
    <row r="58" spans="1:14" ht="18">
      <c r="B58" s="11"/>
      <c r="C58" s="367" t="s">
        <v>395</v>
      </c>
      <c r="M58" s="5"/>
      <c r="N58" s="8"/>
    </row>
    <row r="59" spans="1:14" ht="18.45" customHeight="1">
      <c r="B59" s="11"/>
      <c r="C59" s="569"/>
      <c r="D59" s="569"/>
      <c r="E59" s="569"/>
      <c r="F59" s="569"/>
      <c r="G59" s="87"/>
      <c r="H59" s="87"/>
      <c r="I59" s="5"/>
      <c r="J59" s="569"/>
      <c r="K59" s="569"/>
      <c r="L59" s="569"/>
      <c r="M59" s="5"/>
      <c r="N59" s="8"/>
    </row>
    <row r="60" spans="1:14" ht="31.5" customHeight="1">
      <c r="B60" s="437" t="s">
        <v>42</v>
      </c>
      <c r="C60" s="438"/>
      <c r="D60" s="438"/>
      <c r="E60" s="438"/>
      <c r="F60" s="438"/>
      <c r="G60" s="438"/>
      <c r="H60" s="438"/>
      <c r="I60" s="438"/>
      <c r="J60" s="438"/>
      <c r="K60" s="438"/>
      <c r="L60" s="438"/>
      <c r="M60" s="438"/>
      <c r="N60" s="439"/>
    </row>
    <row r="61" spans="1:14" ht="15.6">
      <c r="B61" s="433"/>
      <c r="C61" s="434"/>
      <c r="D61" s="434"/>
      <c r="E61" s="434"/>
      <c r="F61" s="434"/>
      <c r="G61" s="434"/>
      <c r="H61" s="434"/>
      <c r="I61" s="434"/>
      <c r="J61" s="434"/>
      <c r="K61" s="434"/>
      <c r="L61" s="434"/>
      <c r="M61" s="434"/>
      <c r="N61" s="435"/>
    </row>
    <row r="62" spans="1:14" ht="15.6">
      <c r="B62" s="424"/>
      <c r="C62" s="425"/>
      <c r="D62" s="425"/>
      <c r="E62" s="425"/>
      <c r="F62" s="425"/>
      <c r="G62" s="425"/>
      <c r="H62" s="425"/>
      <c r="I62" s="425"/>
      <c r="J62" s="425"/>
      <c r="K62" s="425"/>
      <c r="L62" s="425"/>
      <c r="M62" s="425"/>
      <c r="N62" s="436"/>
    </row>
    <row r="63" spans="1:14"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</row>
    <row r="64" spans="1:14"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</row>
    <row r="65" spans="2:14"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</row>
    <row r="66" spans="2:14"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</row>
    <row r="67" spans="2:14"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  <row r="69" spans="2:14"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</row>
  </sheetData>
  <mergeCells count="56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39:H39"/>
    <mergeCell ref="L39:M39"/>
    <mergeCell ref="B14:H14"/>
    <mergeCell ref="I14:J14"/>
    <mergeCell ref="L14:M14"/>
    <mergeCell ref="B16:D16"/>
    <mergeCell ref="B17:H17"/>
    <mergeCell ref="I17:J17"/>
    <mergeCell ref="L17:M17"/>
    <mergeCell ref="L38:M38"/>
    <mergeCell ref="B18:M18"/>
    <mergeCell ref="B22:I22"/>
    <mergeCell ref="L22:M22"/>
    <mergeCell ref="B23:I23"/>
    <mergeCell ref="L23:M23"/>
    <mergeCell ref="B26:M26"/>
    <mergeCell ref="L30:M30"/>
    <mergeCell ref="B31:G31"/>
    <mergeCell ref="L31:M31"/>
    <mergeCell ref="L33:M33"/>
    <mergeCell ref="B34:M34"/>
    <mergeCell ref="B61:N61"/>
    <mergeCell ref="B62:N62"/>
    <mergeCell ref="B52:M52"/>
    <mergeCell ref="B54:M54"/>
    <mergeCell ref="C59:F59"/>
    <mergeCell ref="J59:L59"/>
    <mergeCell ref="B24:I24"/>
    <mergeCell ref="L24:M24"/>
    <mergeCell ref="B60:N60"/>
    <mergeCell ref="L51:M51"/>
    <mergeCell ref="B40:H40"/>
    <mergeCell ref="L40:M40"/>
    <mergeCell ref="B41:H41"/>
    <mergeCell ref="L41:M41"/>
    <mergeCell ref="B42:M42"/>
    <mergeCell ref="B44:M44"/>
    <mergeCell ref="B48:H48"/>
    <mergeCell ref="L48:M48"/>
    <mergeCell ref="B49:H49"/>
    <mergeCell ref="L49:M49"/>
    <mergeCell ref="L50:M50"/>
    <mergeCell ref="B38:H38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759BE-6841-49E3-A295-1702753025A8}">
  <sheetPr codeName="Hoja59">
    <tabColor rgb="FF3AEA36"/>
  </sheetPr>
  <dimension ref="A1:P78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  <col min="15" max="15" width="15.6640625" customWidth="1"/>
  </cols>
  <sheetData>
    <row r="1" spans="2:16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6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6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6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6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6" ht="24.45" customHeight="1" thickBot="1">
      <c r="B6" s="88" t="s">
        <v>72</v>
      </c>
      <c r="C6" s="507" t="e">
        <f>+#REF!</f>
        <v>#REF!</v>
      </c>
      <c r="D6" s="508"/>
      <c r="E6" s="508"/>
      <c r="F6" s="508"/>
      <c r="G6" s="508"/>
      <c r="H6" s="508"/>
      <c r="I6" s="508"/>
      <c r="J6" s="508"/>
      <c r="K6" s="508"/>
      <c r="L6" s="509"/>
      <c r="M6" s="89" t="s">
        <v>73</v>
      </c>
      <c r="N6" s="90" t="s">
        <v>0</v>
      </c>
    </row>
    <row r="7" spans="2:16" ht="13.2" customHeight="1">
      <c r="B7" s="510" t="s">
        <v>74</v>
      </c>
      <c r="C7" s="501" t="e">
        <f>+#REF!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6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6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6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6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6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6" ht="21.75" customHeight="1">
      <c r="B13" s="424" t="e">
        <f>+#REF!</f>
        <v>#REF!</v>
      </c>
      <c r="C13" s="425"/>
      <c r="D13" s="425"/>
      <c r="E13" s="425"/>
      <c r="F13" s="425"/>
      <c r="G13" s="425"/>
      <c r="H13" s="426"/>
      <c r="I13" s="518"/>
      <c r="J13" s="519"/>
      <c r="K13" s="23" t="e">
        <f>+#REF!</f>
        <v>#REF!</v>
      </c>
      <c r="L13" s="559">
        <v>15</v>
      </c>
      <c r="M13" s="560"/>
      <c r="N13" s="22" t="e">
        <f>+K13/L13</f>
        <v>#REF!</v>
      </c>
      <c r="P13" t="s">
        <v>329</v>
      </c>
    </row>
    <row r="14" spans="2:16" ht="21.75" customHeight="1">
      <c r="B14" s="424" t="e">
        <f>+#REF!</f>
        <v>#REF!</v>
      </c>
      <c r="C14" s="425"/>
      <c r="D14" s="425"/>
      <c r="E14" s="425"/>
      <c r="F14" s="425"/>
      <c r="G14" s="425"/>
      <c r="H14" s="426"/>
      <c r="I14" s="518"/>
      <c r="J14" s="519"/>
      <c r="K14" s="23" t="e">
        <f>+#REF!</f>
        <v>#REF!</v>
      </c>
      <c r="L14" s="559">
        <v>15</v>
      </c>
      <c r="M14" s="560"/>
      <c r="N14" s="22" t="e">
        <f>+K14/L14</f>
        <v>#REF!</v>
      </c>
    </row>
    <row r="15" spans="2:16" ht="45.75" customHeight="1">
      <c r="B15" s="424" t="e">
        <f>+#REF!</f>
        <v>#REF!</v>
      </c>
      <c r="C15" s="425"/>
      <c r="D15" s="425"/>
      <c r="E15" s="425"/>
      <c r="F15" s="425"/>
      <c r="G15" s="425"/>
      <c r="H15" s="426"/>
      <c r="I15" s="122"/>
      <c r="J15" s="123"/>
      <c r="K15" s="23" t="e">
        <f>+#REF!</f>
        <v>#REF!</v>
      </c>
      <c r="L15" s="559">
        <v>15</v>
      </c>
      <c r="M15" s="560"/>
      <c r="N15" s="22" t="e">
        <f>+K15/L15</f>
        <v>#REF!</v>
      </c>
    </row>
    <row r="16" spans="2:16" ht="21.75" customHeight="1">
      <c r="B16" s="424"/>
      <c r="C16" s="425"/>
      <c r="D16" s="425"/>
      <c r="E16" s="425"/>
      <c r="F16" s="425"/>
      <c r="G16" s="425"/>
      <c r="H16" s="426"/>
      <c r="I16" s="518"/>
      <c r="J16" s="519"/>
      <c r="K16" s="23"/>
      <c r="L16" s="559"/>
      <c r="M16" s="560"/>
      <c r="N16" s="22"/>
    </row>
    <row r="17" spans="2:14" ht="21.75" customHeight="1">
      <c r="B17" s="424"/>
      <c r="C17" s="425"/>
      <c r="D17" s="425"/>
      <c r="E17" s="425"/>
      <c r="F17" s="425"/>
      <c r="G17" s="425"/>
      <c r="H17" s="426"/>
      <c r="I17" s="518"/>
      <c r="J17" s="519"/>
      <c r="K17" s="23"/>
      <c r="L17" s="546"/>
      <c r="M17" s="547"/>
      <c r="N17" s="22"/>
    </row>
    <row r="18" spans="2:14" ht="21.75" customHeight="1">
      <c r="B18" s="424"/>
      <c r="C18" s="425"/>
      <c r="D18" s="425"/>
      <c r="E18" s="425"/>
      <c r="F18" s="425"/>
      <c r="G18" s="425"/>
      <c r="H18" s="426"/>
      <c r="I18" s="518"/>
      <c r="J18" s="519"/>
      <c r="K18" s="23"/>
      <c r="L18" s="546"/>
      <c r="M18" s="547"/>
      <c r="N18" s="22"/>
    </row>
    <row r="19" spans="2:14" ht="21.75" customHeight="1">
      <c r="B19" s="424"/>
      <c r="C19" s="425"/>
      <c r="D19" s="425"/>
      <c r="E19" s="425"/>
      <c r="F19" s="425"/>
      <c r="G19" s="425"/>
      <c r="H19" s="426"/>
      <c r="I19" s="518"/>
      <c r="J19" s="519"/>
      <c r="K19" s="23"/>
      <c r="L19" s="546"/>
      <c r="M19" s="547"/>
      <c r="N19" s="22"/>
    </row>
    <row r="20" spans="2:14" ht="35.25" customHeight="1">
      <c r="B20" s="548"/>
      <c r="C20" s="549"/>
      <c r="D20" s="549"/>
      <c r="E20" s="549"/>
      <c r="F20" s="549"/>
      <c r="G20" s="549"/>
      <c r="H20" s="550"/>
      <c r="I20" s="518"/>
      <c r="J20" s="519"/>
      <c r="K20" s="23"/>
      <c r="L20" s="546"/>
      <c r="M20" s="547"/>
      <c r="N20" s="22"/>
    </row>
    <row r="21" spans="2:14" ht="15.6">
      <c r="B21" s="33"/>
      <c r="C21" s="27"/>
      <c r="D21" s="27"/>
      <c r="E21" s="34"/>
      <c r="F21" s="34"/>
      <c r="G21" s="34"/>
      <c r="H21" s="95"/>
      <c r="I21" s="37"/>
      <c r="J21" s="38"/>
      <c r="K21" s="39"/>
      <c r="L21" s="40"/>
      <c r="M21" s="41"/>
      <c r="N21" s="96"/>
    </row>
    <row r="22" spans="2:14" ht="15.6">
      <c r="B22" s="469" t="s">
        <v>26</v>
      </c>
      <c r="C22" s="470"/>
      <c r="D22" s="470"/>
      <c r="E22" s="26"/>
      <c r="F22" s="43"/>
      <c r="G22" s="43"/>
      <c r="H22" s="44"/>
      <c r="I22" s="37"/>
      <c r="J22" s="38"/>
      <c r="K22" s="45"/>
      <c r="L22" s="40"/>
      <c r="M22" s="46">
        <v>0.1</v>
      </c>
      <c r="N22" s="47" t="e">
        <f>N51*M22</f>
        <v>#REF!</v>
      </c>
    </row>
    <row r="23" spans="2:14" ht="16.2" thickBot="1">
      <c r="B23" s="471"/>
      <c r="C23" s="472"/>
      <c r="D23" s="472"/>
      <c r="E23" s="472"/>
      <c r="F23" s="472"/>
      <c r="G23" s="472"/>
      <c r="H23" s="473"/>
      <c r="I23" s="474"/>
      <c r="J23" s="475"/>
      <c r="K23" s="48"/>
      <c r="L23" s="476"/>
      <c r="M23" s="477"/>
      <c r="N23" s="49"/>
    </row>
    <row r="24" spans="2:14" ht="25.5" customHeight="1" thickBot="1">
      <c r="B24" s="440" t="s">
        <v>27</v>
      </c>
      <c r="C24" s="441"/>
      <c r="D24" s="441"/>
      <c r="E24" s="441"/>
      <c r="F24" s="441"/>
      <c r="G24" s="441"/>
      <c r="H24" s="441"/>
      <c r="I24" s="441"/>
      <c r="J24" s="441"/>
      <c r="K24" s="441"/>
      <c r="L24" s="441"/>
      <c r="M24" s="444"/>
      <c r="N24" s="50" t="e">
        <f>SUM(N13:N23)</f>
        <v>#REF!</v>
      </c>
    </row>
    <row r="25" spans="2:14" ht="15.6">
      <c r="B25" s="29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8"/>
    </row>
    <row r="26" spans="2:14" ht="15.6">
      <c r="B26" s="141" t="s">
        <v>28</v>
      </c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2"/>
    </row>
    <row r="27" spans="2:14" ht="16.2" thickBot="1">
      <c r="B27" s="53"/>
      <c r="C27" s="30"/>
      <c r="D27" s="30"/>
      <c r="E27" s="30"/>
      <c r="F27" s="30"/>
      <c r="G27" s="30"/>
      <c r="H27" s="30"/>
      <c r="I27" s="30"/>
      <c r="J27" s="5"/>
      <c r="K27" s="5"/>
      <c r="L27" s="5"/>
      <c r="M27" s="5"/>
      <c r="N27" s="8"/>
    </row>
    <row r="28" spans="2:14" ht="15.6">
      <c r="B28" s="534" t="s">
        <v>19</v>
      </c>
      <c r="C28" s="535"/>
      <c r="D28" s="535"/>
      <c r="E28" s="535"/>
      <c r="F28" s="535"/>
      <c r="G28" s="535"/>
      <c r="H28" s="535"/>
      <c r="I28" s="536"/>
      <c r="J28" s="54" t="s">
        <v>20</v>
      </c>
      <c r="K28" s="31" t="s">
        <v>2</v>
      </c>
      <c r="L28" s="537" t="s">
        <v>29</v>
      </c>
      <c r="M28" s="536"/>
      <c r="N28" s="32" t="s">
        <v>25</v>
      </c>
    </row>
    <row r="29" spans="2:14" ht="30.45" customHeight="1">
      <c r="B29" s="538" t="e">
        <f>+#REF!</f>
        <v>#REF!</v>
      </c>
      <c r="C29" s="472"/>
      <c r="D29" s="472"/>
      <c r="E29" s="472"/>
      <c r="F29" s="472"/>
      <c r="G29" s="472"/>
      <c r="H29" s="472"/>
      <c r="I29" s="473"/>
      <c r="J29" s="67" t="e">
        <f>+#REF!</f>
        <v>#REF!</v>
      </c>
      <c r="K29" s="121">
        <v>1.25</v>
      </c>
      <c r="L29" s="482" t="e">
        <f>+#REF!</f>
        <v>#REF!</v>
      </c>
      <c r="M29" s="483"/>
      <c r="N29" s="98" t="e">
        <f>+K29*L29</f>
        <v>#REF!</v>
      </c>
    </row>
    <row r="30" spans="2:14" ht="30.45" customHeight="1">
      <c r="B30" s="538" t="e">
        <f>+#REF!</f>
        <v>#REF!</v>
      </c>
      <c r="C30" s="472"/>
      <c r="D30" s="472"/>
      <c r="E30" s="472"/>
      <c r="F30" s="472"/>
      <c r="G30" s="472"/>
      <c r="H30" s="472"/>
      <c r="I30" s="473"/>
      <c r="J30" s="67" t="e">
        <f>+#REF!</f>
        <v>#REF!</v>
      </c>
      <c r="K30" s="121">
        <v>25</v>
      </c>
      <c r="L30" s="482" t="e">
        <f>+#REF!</f>
        <v>#REF!</v>
      </c>
      <c r="M30" s="483"/>
      <c r="N30" s="98" t="e">
        <f>+K30*L30</f>
        <v>#REF!</v>
      </c>
    </row>
    <row r="31" spans="2:14" ht="16.2" thickBot="1">
      <c r="B31" s="56"/>
      <c r="C31" s="57"/>
      <c r="D31" s="57"/>
      <c r="E31" s="57"/>
      <c r="F31" s="57"/>
      <c r="G31" s="57"/>
      <c r="H31" s="57"/>
      <c r="I31" s="57"/>
      <c r="J31" s="58"/>
      <c r="K31" s="58"/>
      <c r="L31" s="59"/>
      <c r="M31" s="24"/>
      <c r="N31" s="60"/>
    </row>
    <row r="32" spans="2:14" ht="16.2" thickBot="1">
      <c r="B32" s="440" t="s">
        <v>27</v>
      </c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4"/>
      <c r="N32" s="50" t="e">
        <f>SUM(N29:N31)</f>
        <v>#REF!</v>
      </c>
    </row>
    <row r="33" spans="2:15" ht="15.6">
      <c r="B33" s="7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8"/>
    </row>
    <row r="34" spans="2:15" ht="15.6">
      <c r="B34" s="141" t="s">
        <v>30</v>
      </c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2"/>
    </row>
    <row r="35" spans="2:15" ht="16.2" thickBot="1">
      <c r="B35" s="7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8"/>
    </row>
    <row r="36" spans="2:15" ht="31.2">
      <c r="B36" s="61" t="s">
        <v>31</v>
      </c>
      <c r="C36" s="62"/>
      <c r="D36" s="62"/>
      <c r="E36" s="62"/>
      <c r="F36" s="62"/>
      <c r="G36" s="62"/>
      <c r="H36" s="63" t="s">
        <v>20</v>
      </c>
      <c r="I36" s="63" t="s">
        <v>32</v>
      </c>
      <c r="J36" s="64" t="s">
        <v>33</v>
      </c>
      <c r="K36" s="63" t="s">
        <v>34</v>
      </c>
      <c r="L36" s="540" t="s">
        <v>35</v>
      </c>
      <c r="M36" s="541"/>
      <c r="N36" s="65" t="s">
        <v>25</v>
      </c>
    </row>
    <row r="37" spans="2:15" ht="22.95" customHeight="1">
      <c r="B37" s="469"/>
      <c r="C37" s="583"/>
      <c r="D37" s="583"/>
      <c r="E37" s="583"/>
      <c r="F37" s="583"/>
      <c r="G37" s="584"/>
      <c r="H37" s="67"/>
      <c r="I37" s="45"/>
      <c r="J37" s="21"/>
      <c r="K37" s="45"/>
      <c r="L37" s="458"/>
      <c r="M37" s="459"/>
      <c r="N37" s="68"/>
      <c r="O37" s="124"/>
    </row>
    <row r="38" spans="2:15" ht="15.6">
      <c r="B38" s="66"/>
      <c r="C38" s="69"/>
      <c r="D38" s="69"/>
      <c r="E38" s="69"/>
      <c r="F38" s="69"/>
      <c r="G38" s="69"/>
      <c r="H38" s="67"/>
      <c r="I38" s="45"/>
      <c r="J38" s="21"/>
      <c r="K38" s="45"/>
      <c r="L38" s="458"/>
      <c r="M38" s="459"/>
      <c r="N38" s="68"/>
    </row>
    <row r="39" spans="2:15" ht="15.6">
      <c r="B39" s="66"/>
      <c r="C39" s="69"/>
      <c r="D39" s="69"/>
      <c r="E39" s="69"/>
      <c r="F39" s="69"/>
      <c r="G39" s="69"/>
      <c r="H39" s="67"/>
      <c r="I39" s="45"/>
      <c r="J39" s="21"/>
      <c r="K39" s="45"/>
      <c r="L39" s="458"/>
      <c r="M39" s="459"/>
      <c r="N39" s="68"/>
    </row>
    <row r="40" spans="2:15" ht="15.6">
      <c r="B40" s="66"/>
      <c r="C40" s="69"/>
      <c r="D40" s="69"/>
      <c r="E40" s="69"/>
      <c r="F40" s="69"/>
      <c r="G40" s="69"/>
      <c r="H40" s="70"/>
      <c r="I40" s="45"/>
      <c r="J40" s="45"/>
      <c r="K40" s="45"/>
      <c r="L40" s="71"/>
      <c r="M40" s="72"/>
      <c r="N40" s="73"/>
    </row>
    <row r="41" spans="2:15" ht="16.2" thickBot="1">
      <c r="B41" s="56"/>
      <c r="C41" s="57"/>
      <c r="D41" s="57"/>
      <c r="E41" s="57"/>
      <c r="F41" s="57"/>
      <c r="G41" s="57"/>
      <c r="H41" s="58"/>
      <c r="I41" s="74"/>
      <c r="J41" s="74"/>
      <c r="K41" s="74"/>
      <c r="L41" s="460"/>
      <c r="M41" s="461"/>
      <c r="N41" s="74"/>
    </row>
    <row r="42" spans="2:15" ht="24" customHeight="1" thickBot="1">
      <c r="B42" s="462" t="s">
        <v>27</v>
      </c>
      <c r="C42" s="442"/>
      <c r="D42" s="442"/>
      <c r="E42" s="442"/>
      <c r="F42" s="442"/>
      <c r="G42" s="442"/>
      <c r="H42" s="442"/>
      <c r="I42" s="442"/>
      <c r="J42" s="442"/>
      <c r="K42" s="442"/>
      <c r="L42" s="442"/>
      <c r="M42" s="443"/>
      <c r="N42" s="75">
        <f>N37+N38+N39+N40</f>
        <v>0</v>
      </c>
    </row>
    <row r="43" spans="2:15" ht="15.6">
      <c r="B43" s="7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8"/>
    </row>
    <row r="44" spans="2:15" ht="15.6">
      <c r="B44" s="141" t="s">
        <v>36</v>
      </c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2"/>
    </row>
    <row r="45" spans="2:15" ht="16.2" thickBot="1">
      <c r="B45" s="7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8"/>
    </row>
    <row r="46" spans="2:15" ht="31.2">
      <c r="B46" s="542" t="s">
        <v>37</v>
      </c>
      <c r="C46" s="543"/>
      <c r="D46" s="543"/>
      <c r="E46" s="543"/>
      <c r="F46" s="543"/>
      <c r="G46" s="543"/>
      <c r="H46" s="543"/>
      <c r="I46" s="63" t="s">
        <v>38</v>
      </c>
      <c r="J46" s="64" t="s">
        <v>39</v>
      </c>
      <c r="K46" s="63" t="s">
        <v>40</v>
      </c>
      <c r="L46" s="544" t="s">
        <v>24</v>
      </c>
      <c r="M46" s="545"/>
      <c r="N46" s="76" t="s">
        <v>25</v>
      </c>
    </row>
    <row r="47" spans="2:15" ht="15.6">
      <c r="B47" s="424" t="e">
        <f>+#REF!</f>
        <v>#REF!</v>
      </c>
      <c r="C47" s="425"/>
      <c r="D47" s="425"/>
      <c r="E47" s="425"/>
      <c r="F47" s="425"/>
      <c r="G47" s="425"/>
      <c r="H47" s="426"/>
      <c r="I47" s="77" t="e">
        <f>+K47/J47</f>
        <v>#REF!</v>
      </c>
      <c r="J47" s="78">
        <v>1.85</v>
      </c>
      <c r="K47" s="77" t="e">
        <f>+#REF!</f>
        <v>#REF!</v>
      </c>
      <c r="L47" s="427">
        <v>40</v>
      </c>
      <c r="M47" s="428"/>
      <c r="N47" s="10" t="e">
        <f>K47/L47</f>
        <v>#REF!</v>
      </c>
    </row>
    <row r="48" spans="2:15" ht="15.6">
      <c r="B48" s="424" t="e">
        <f>+#REF!</f>
        <v>#REF!</v>
      </c>
      <c r="C48" s="425"/>
      <c r="D48" s="425"/>
      <c r="E48" s="425"/>
      <c r="F48" s="425"/>
      <c r="G48" s="425"/>
      <c r="H48" s="426"/>
      <c r="I48" s="77" t="e">
        <f>+K48/J48</f>
        <v>#REF!</v>
      </c>
      <c r="J48" s="80">
        <v>1.85</v>
      </c>
      <c r="K48" s="77" t="e">
        <f>+#REF!</f>
        <v>#REF!</v>
      </c>
      <c r="L48" s="81"/>
      <c r="M48" s="82">
        <v>40</v>
      </c>
      <c r="N48" s="10" t="e">
        <f>K48/M48</f>
        <v>#REF!</v>
      </c>
    </row>
    <row r="49" spans="1:16" ht="15.6">
      <c r="B49" s="424" t="e">
        <f>+#REF!</f>
        <v>#REF!</v>
      </c>
      <c r="C49" s="425"/>
      <c r="D49" s="425"/>
      <c r="E49" s="425"/>
      <c r="F49" s="425"/>
      <c r="G49" s="425"/>
      <c r="H49" s="426"/>
      <c r="I49" s="77" t="e">
        <f>+K49/J49</f>
        <v>#REF!</v>
      </c>
      <c r="J49" s="80">
        <v>1.85</v>
      </c>
      <c r="K49" s="77" t="e">
        <f>+#REF!</f>
        <v>#REF!</v>
      </c>
      <c r="L49" s="81"/>
      <c r="M49" s="84">
        <v>40</v>
      </c>
      <c r="N49" s="10" t="e">
        <f>K49/M49</f>
        <v>#REF!</v>
      </c>
      <c r="P49" t="s">
        <v>330</v>
      </c>
    </row>
    <row r="50" spans="1:16" ht="16.2" thickBot="1">
      <c r="B50" s="429"/>
      <c r="C50" s="430"/>
      <c r="D50" s="430"/>
      <c r="E50" s="430"/>
      <c r="F50" s="430"/>
      <c r="G50" s="430"/>
      <c r="H50" s="430"/>
      <c r="I50" s="74"/>
      <c r="J50" s="74"/>
      <c r="K50" s="74"/>
      <c r="L50" s="431"/>
      <c r="M50" s="432"/>
      <c r="N50" s="74"/>
    </row>
    <row r="51" spans="1:16" ht="16.2" thickBot="1">
      <c r="B51" s="440" t="s">
        <v>27</v>
      </c>
      <c r="C51" s="441"/>
      <c r="D51" s="441"/>
      <c r="E51" s="441"/>
      <c r="F51" s="441"/>
      <c r="G51" s="441"/>
      <c r="H51" s="441"/>
      <c r="I51" s="442"/>
      <c r="J51" s="442"/>
      <c r="K51" s="442"/>
      <c r="L51" s="442"/>
      <c r="M51" s="443"/>
      <c r="N51" s="85" t="e">
        <f>SUM(N47:N50)</f>
        <v>#REF!</v>
      </c>
    </row>
    <row r="52" spans="1:16" ht="16.2" thickBot="1">
      <c r="B52" s="7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8"/>
    </row>
    <row r="53" spans="1:16" ht="16.2" thickBot="1">
      <c r="B53" s="440" t="s">
        <v>41</v>
      </c>
      <c r="C53" s="441"/>
      <c r="D53" s="441"/>
      <c r="E53" s="441"/>
      <c r="F53" s="441"/>
      <c r="G53" s="441"/>
      <c r="H53" s="441"/>
      <c r="I53" s="441"/>
      <c r="J53" s="441"/>
      <c r="K53" s="441"/>
      <c r="L53" s="441"/>
      <c r="M53" s="444"/>
      <c r="N53" s="86" t="e">
        <f>ROUND((N24+N32+N42+N51),0)</f>
        <v>#REF!</v>
      </c>
    </row>
    <row r="54" spans="1:16">
      <c r="B54" s="99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1"/>
    </row>
    <row r="55" spans="1:16">
      <c r="B55" s="144" t="s">
        <v>64</v>
      </c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102"/>
    </row>
    <row r="56" spans="1:16" ht="15" thickBot="1">
      <c r="B56" s="99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1"/>
    </row>
    <row r="57" spans="1:16">
      <c r="B57" s="530" t="s">
        <v>65</v>
      </c>
      <c r="C57" s="531"/>
      <c r="D57" s="531"/>
      <c r="E57" s="531"/>
      <c r="F57" s="531"/>
      <c r="G57" s="531"/>
      <c r="H57" s="531"/>
      <c r="I57" s="103"/>
      <c r="J57" s="104"/>
      <c r="K57" s="105" t="s">
        <v>66</v>
      </c>
      <c r="L57" s="532" t="s">
        <v>67</v>
      </c>
      <c r="M57" s="533"/>
      <c r="N57" s="106"/>
    </row>
    <row r="58" spans="1:16">
      <c r="B58" s="449" t="s">
        <v>10</v>
      </c>
      <c r="C58" s="450"/>
      <c r="D58" s="450"/>
      <c r="E58" s="450"/>
      <c r="F58" s="450"/>
      <c r="G58" s="450"/>
      <c r="H58" s="450"/>
      <c r="I58" s="107"/>
      <c r="J58" s="108"/>
      <c r="K58" s="109">
        <v>0.24</v>
      </c>
      <c r="L58" s="451" t="e">
        <f>N53*K58</f>
        <v>#REF!</v>
      </c>
      <c r="M58" s="452"/>
      <c r="N58" s="110"/>
    </row>
    <row r="59" spans="1:16">
      <c r="B59" s="111" t="s">
        <v>11</v>
      </c>
      <c r="C59" s="112"/>
      <c r="D59" s="112"/>
      <c r="E59" s="112"/>
      <c r="F59" s="112"/>
      <c r="G59" s="112"/>
      <c r="H59" s="112"/>
      <c r="I59" s="107"/>
      <c r="J59" s="108"/>
      <c r="K59" s="109">
        <v>0.01</v>
      </c>
      <c r="L59" s="451" t="e">
        <f>N53*K59</f>
        <v>#REF!</v>
      </c>
      <c r="M59" s="452"/>
      <c r="N59" s="110"/>
    </row>
    <row r="60" spans="1:16" ht="15" thickBot="1">
      <c r="B60" s="113" t="s">
        <v>12</v>
      </c>
      <c r="C60" s="114"/>
      <c r="D60" s="114"/>
      <c r="E60" s="114"/>
      <c r="F60" s="114"/>
      <c r="G60" s="114"/>
      <c r="H60" s="114"/>
      <c r="I60" s="115"/>
      <c r="J60" s="116"/>
      <c r="K60" s="117">
        <v>0.05</v>
      </c>
      <c r="L60" s="453" t="e">
        <f>N53*K60</f>
        <v>#REF!</v>
      </c>
      <c r="M60" s="454"/>
      <c r="N60" s="110"/>
    </row>
    <row r="61" spans="1:16" ht="15" thickBot="1">
      <c r="B61" s="455" t="s">
        <v>27</v>
      </c>
      <c r="C61" s="456"/>
      <c r="D61" s="456"/>
      <c r="E61" s="456"/>
      <c r="F61" s="456"/>
      <c r="G61" s="456"/>
      <c r="H61" s="456"/>
      <c r="I61" s="456"/>
      <c r="J61" s="456"/>
      <c r="K61" s="456"/>
      <c r="L61" s="456"/>
      <c r="M61" s="457"/>
      <c r="N61" s="118" t="e">
        <f>L58+L59+L60</f>
        <v>#REF!</v>
      </c>
    </row>
    <row r="62" spans="1:16" ht="15" thickBot="1">
      <c r="B62" s="99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1"/>
    </row>
    <row r="63" spans="1:16" ht="15" thickBot="1">
      <c r="A63" t="s">
        <v>77</v>
      </c>
      <c r="B63" s="455" t="s">
        <v>68</v>
      </c>
      <c r="C63" s="456"/>
      <c r="D63" s="456"/>
      <c r="E63" s="456"/>
      <c r="F63" s="456"/>
      <c r="G63" s="456"/>
      <c r="H63" s="456"/>
      <c r="I63" s="456"/>
      <c r="J63" s="456"/>
      <c r="K63" s="456"/>
      <c r="L63" s="456"/>
      <c r="M63" s="457"/>
      <c r="N63" s="119" t="e">
        <f>N53+N61</f>
        <v>#REF!</v>
      </c>
    </row>
    <row r="64" spans="1:16" ht="15.6"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6"/>
    </row>
    <row r="65" spans="2:14" ht="15.6">
      <c r="B65" s="7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8"/>
    </row>
    <row r="66" spans="2:14" ht="18">
      <c r="B66" s="7"/>
      <c r="C66" s="367" t="s">
        <v>394</v>
      </c>
      <c r="M66" s="5"/>
      <c r="N66" s="8"/>
    </row>
    <row r="67" spans="2:14" ht="18">
      <c r="B67" s="11"/>
      <c r="C67" s="367" t="s">
        <v>395</v>
      </c>
      <c r="M67" s="5"/>
      <c r="N67" s="8"/>
    </row>
    <row r="68" spans="2:14" ht="18.45" customHeight="1">
      <c r="B68" s="11"/>
      <c r="C68" s="569"/>
      <c r="D68" s="569"/>
      <c r="E68" s="569"/>
      <c r="F68" s="569"/>
      <c r="G68" s="87"/>
      <c r="H68" s="87"/>
      <c r="I68" s="5"/>
      <c r="J68" s="569"/>
      <c r="K68" s="569"/>
      <c r="L68" s="569"/>
      <c r="M68" s="5"/>
      <c r="N68" s="8"/>
    </row>
    <row r="69" spans="2:14" ht="31.5" customHeight="1">
      <c r="B69" s="437" t="s">
        <v>42</v>
      </c>
      <c r="C69" s="438"/>
      <c r="D69" s="438"/>
      <c r="E69" s="438"/>
      <c r="F69" s="438"/>
      <c r="G69" s="438"/>
      <c r="H69" s="438"/>
      <c r="I69" s="438"/>
      <c r="J69" s="438"/>
      <c r="K69" s="438"/>
      <c r="L69" s="438"/>
      <c r="M69" s="438"/>
      <c r="N69" s="439"/>
    </row>
    <row r="70" spans="2:14" ht="15.6">
      <c r="B70" s="433"/>
      <c r="C70" s="434"/>
      <c r="D70" s="434"/>
      <c r="E70" s="434"/>
      <c r="F70" s="434"/>
      <c r="G70" s="434"/>
      <c r="H70" s="434"/>
      <c r="I70" s="434"/>
      <c r="J70" s="434"/>
      <c r="K70" s="434"/>
      <c r="L70" s="434"/>
      <c r="M70" s="434"/>
      <c r="N70" s="435"/>
    </row>
    <row r="71" spans="2:14" ht="15.6">
      <c r="B71" s="424"/>
      <c r="C71" s="425"/>
      <c r="D71" s="425"/>
      <c r="E71" s="425"/>
      <c r="F71" s="425"/>
      <c r="G71" s="425"/>
      <c r="H71" s="425"/>
      <c r="I71" s="425"/>
      <c r="J71" s="425"/>
      <c r="K71" s="425"/>
      <c r="L71" s="425"/>
      <c r="M71" s="425"/>
      <c r="N71" s="436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  <row r="73" spans="2:14"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</row>
    <row r="74" spans="2:14"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</row>
    <row r="75" spans="2:14"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</row>
    <row r="76" spans="2:14"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</row>
    <row r="77" spans="2:14"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</row>
    <row r="78" spans="2:14">
      <c r="B78" s="87"/>
      <c r="C78" s="87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</row>
  </sheetData>
  <mergeCells count="76">
    <mergeCell ref="B7:B8"/>
    <mergeCell ref="C7:L8"/>
    <mergeCell ref="B1:L2"/>
    <mergeCell ref="M1:N5"/>
    <mergeCell ref="B3:L3"/>
    <mergeCell ref="B4:L5"/>
    <mergeCell ref="C6:L6"/>
    <mergeCell ref="B16:H16"/>
    <mergeCell ref="I16:J16"/>
    <mergeCell ref="L16:M16"/>
    <mergeCell ref="B9:N9"/>
    <mergeCell ref="B12:H12"/>
    <mergeCell ref="I12:J12"/>
    <mergeCell ref="L12:M12"/>
    <mergeCell ref="B13:H13"/>
    <mergeCell ref="I13:J13"/>
    <mergeCell ref="L13:M13"/>
    <mergeCell ref="B14:H14"/>
    <mergeCell ref="I14:J14"/>
    <mergeCell ref="L14:M14"/>
    <mergeCell ref="B15:H15"/>
    <mergeCell ref="L15:M15"/>
    <mergeCell ref="B17:H17"/>
    <mergeCell ref="I17:J17"/>
    <mergeCell ref="L17:M17"/>
    <mergeCell ref="B18:H18"/>
    <mergeCell ref="I18:J18"/>
    <mergeCell ref="L18:M18"/>
    <mergeCell ref="B19:H19"/>
    <mergeCell ref="I19:J19"/>
    <mergeCell ref="L19:M19"/>
    <mergeCell ref="B20:H20"/>
    <mergeCell ref="I20:J20"/>
    <mergeCell ref="L20:M20"/>
    <mergeCell ref="L36:M36"/>
    <mergeCell ref="B22:D22"/>
    <mergeCell ref="B23:H23"/>
    <mergeCell ref="I23:J23"/>
    <mergeCell ref="L23:M23"/>
    <mergeCell ref="B24:M24"/>
    <mergeCell ref="B28:I28"/>
    <mergeCell ref="L28:M28"/>
    <mergeCell ref="B29:I29"/>
    <mergeCell ref="L29:M29"/>
    <mergeCell ref="B30:I30"/>
    <mergeCell ref="L30:M30"/>
    <mergeCell ref="B32:M32"/>
    <mergeCell ref="B49:H49"/>
    <mergeCell ref="B37:G37"/>
    <mergeCell ref="L37:M37"/>
    <mergeCell ref="L38:M38"/>
    <mergeCell ref="L39:M39"/>
    <mergeCell ref="L41:M41"/>
    <mergeCell ref="B42:M42"/>
    <mergeCell ref="B46:H46"/>
    <mergeCell ref="L46:M46"/>
    <mergeCell ref="B47:H47"/>
    <mergeCell ref="L47:M47"/>
    <mergeCell ref="B48:H48"/>
    <mergeCell ref="B63:M63"/>
    <mergeCell ref="B50:H50"/>
    <mergeCell ref="L50:M50"/>
    <mergeCell ref="B51:M51"/>
    <mergeCell ref="B53:M53"/>
    <mergeCell ref="B57:H57"/>
    <mergeCell ref="L57:M57"/>
    <mergeCell ref="B58:H58"/>
    <mergeCell ref="L58:M58"/>
    <mergeCell ref="L59:M59"/>
    <mergeCell ref="L60:M60"/>
    <mergeCell ref="B61:M61"/>
    <mergeCell ref="B71:N71"/>
    <mergeCell ref="C68:F68"/>
    <mergeCell ref="J68:L68"/>
    <mergeCell ref="B69:N69"/>
    <mergeCell ref="B70:N70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AD432-759B-4C81-BBC2-5397C3C7292D}">
  <sheetPr codeName="Hoja60">
    <tabColor rgb="FF3AEA36"/>
  </sheetPr>
  <dimension ref="A1:N72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#REF!</f>
        <v>#REF!</v>
      </c>
      <c r="N7" s="91" t="e">
        <f>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21.75" customHeight="1">
      <c r="B13" s="424"/>
      <c r="C13" s="425"/>
      <c r="D13" s="425"/>
      <c r="E13" s="425"/>
      <c r="F13" s="425"/>
      <c r="G13" s="425"/>
      <c r="H13" s="426"/>
      <c r="I13" s="122"/>
      <c r="J13" s="123"/>
      <c r="K13" s="23"/>
      <c r="L13" s="546"/>
      <c r="M13" s="547"/>
      <c r="N13" s="22"/>
    </row>
    <row r="14" spans="2:14" ht="21.75" customHeight="1">
      <c r="B14" s="424" t="e">
        <f>+#REF!</f>
        <v>#REF!</v>
      </c>
      <c r="C14" s="425"/>
      <c r="D14" s="425"/>
      <c r="E14" s="425"/>
      <c r="F14" s="425"/>
      <c r="G14" s="425"/>
      <c r="H14" s="426"/>
      <c r="I14" s="518"/>
      <c r="J14" s="519"/>
      <c r="K14" s="23" t="e">
        <f>+#REF!</f>
        <v>#REF!</v>
      </c>
      <c r="L14" s="546">
        <v>12</v>
      </c>
      <c r="M14" s="547"/>
      <c r="N14" s="22" t="e">
        <f>K14/L14</f>
        <v>#REF!</v>
      </c>
    </row>
    <row r="15" spans="2:14" ht="21.75" customHeight="1">
      <c r="B15" s="424" t="e">
        <f>+#REF!</f>
        <v>#REF!</v>
      </c>
      <c r="C15" s="425"/>
      <c r="D15" s="425"/>
      <c r="E15" s="425"/>
      <c r="F15" s="425"/>
      <c r="G15" s="425"/>
      <c r="H15" s="426"/>
      <c r="I15" s="518"/>
      <c r="J15" s="519"/>
      <c r="K15" s="23" t="e">
        <f>+#REF!</f>
        <v>#REF!</v>
      </c>
      <c r="L15" s="546">
        <v>12</v>
      </c>
      <c r="M15" s="547"/>
      <c r="N15" s="22" t="e">
        <f>K15/L15</f>
        <v>#REF!</v>
      </c>
    </row>
    <row r="16" spans="2:14" ht="15.6">
      <c r="B16" s="33"/>
      <c r="C16" s="27"/>
      <c r="D16" s="27"/>
      <c r="E16" s="34"/>
      <c r="F16" s="34"/>
      <c r="G16" s="34"/>
      <c r="H16" s="95"/>
      <c r="I16" s="37"/>
      <c r="J16" s="38"/>
      <c r="K16" s="39"/>
      <c r="L16" s="40"/>
      <c r="M16" s="41"/>
      <c r="N16" s="96"/>
    </row>
    <row r="17" spans="2:14" ht="15.6">
      <c r="B17" s="469" t="s">
        <v>26</v>
      </c>
      <c r="C17" s="470"/>
      <c r="D17" s="470"/>
      <c r="E17" s="26"/>
      <c r="F17" s="43"/>
      <c r="G17" s="43"/>
      <c r="H17" s="44"/>
      <c r="I17" s="37"/>
      <c r="J17" s="38"/>
      <c r="K17" s="45"/>
      <c r="L17" s="40"/>
      <c r="M17" s="46">
        <v>0.1</v>
      </c>
      <c r="N17" s="47" t="e">
        <f>N45*M17</f>
        <v>#REF!</v>
      </c>
    </row>
    <row r="18" spans="2:14" ht="16.2" thickBot="1">
      <c r="B18" s="471"/>
      <c r="C18" s="472"/>
      <c r="D18" s="472"/>
      <c r="E18" s="472"/>
      <c r="F18" s="472"/>
      <c r="G18" s="472"/>
      <c r="H18" s="473"/>
      <c r="I18" s="474"/>
      <c r="J18" s="475"/>
      <c r="K18" s="48"/>
      <c r="L18" s="476"/>
      <c r="M18" s="477"/>
      <c r="N18" s="49"/>
    </row>
    <row r="19" spans="2:14" ht="25.5" customHeight="1" thickBot="1">
      <c r="B19" s="440" t="s">
        <v>27</v>
      </c>
      <c r="C19" s="441"/>
      <c r="D19" s="441"/>
      <c r="E19" s="441"/>
      <c r="F19" s="441"/>
      <c r="G19" s="441"/>
      <c r="H19" s="441"/>
      <c r="I19" s="441"/>
      <c r="J19" s="441"/>
      <c r="K19" s="441"/>
      <c r="L19" s="441"/>
      <c r="M19" s="444"/>
      <c r="N19" s="50" t="e">
        <f>SUM(N13:N18)</f>
        <v>#REF!</v>
      </c>
    </row>
    <row r="20" spans="2:14" ht="15.6">
      <c r="B20" s="29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8"/>
    </row>
    <row r="21" spans="2:14" ht="15.6">
      <c r="B21" s="141" t="s">
        <v>28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2"/>
    </row>
    <row r="22" spans="2:14" ht="16.2" thickBot="1">
      <c r="B22" s="53"/>
      <c r="C22" s="30"/>
      <c r="D22" s="30"/>
      <c r="E22" s="30"/>
      <c r="F22" s="30"/>
      <c r="G22" s="30"/>
      <c r="H22" s="30"/>
      <c r="I22" s="30"/>
      <c r="J22" s="5"/>
      <c r="K22" s="5"/>
      <c r="L22" s="5"/>
      <c r="M22" s="5"/>
      <c r="N22" s="8"/>
    </row>
    <row r="23" spans="2:14" ht="15.6">
      <c r="B23" s="534" t="s">
        <v>19</v>
      </c>
      <c r="C23" s="535"/>
      <c r="D23" s="535"/>
      <c r="E23" s="535"/>
      <c r="F23" s="535"/>
      <c r="G23" s="535"/>
      <c r="H23" s="535"/>
      <c r="I23" s="536"/>
      <c r="J23" s="54" t="s">
        <v>20</v>
      </c>
      <c r="K23" s="31" t="s">
        <v>2</v>
      </c>
      <c r="L23" s="537" t="s">
        <v>29</v>
      </c>
      <c r="M23" s="536"/>
      <c r="N23" s="32" t="s">
        <v>25</v>
      </c>
    </row>
    <row r="24" spans="2:14" ht="30.45" customHeight="1">
      <c r="B24" s="472" t="e">
        <f>+#REF!</f>
        <v>#REF!</v>
      </c>
      <c r="C24" s="472"/>
      <c r="D24" s="472"/>
      <c r="E24" s="472"/>
      <c r="F24" s="472"/>
      <c r="G24" s="472"/>
      <c r="H24" s="472"/>
      <c r="I24" s="473"/>
      <c r="J24" s="67" t="e">
        <f>+#REF!</f>
        <v>#REF!</v>
      </c>
      <c r="K24" s="13">
        <v>1.3</v>
      </c>
      <c r="L24" s="482" t="e">
        <f>+#REF!</f>
        <v>#REF!</v>
      </c>
      <c r="M24" s="483"/>
      <c r="N24" s="125" t="e">
        <f>K24*L24</f>
        <v>#REF!</v>
      </c>
    </row>
    <row r="25" spans="2:14" ht="30.45" customHeight="1">
      <c r="B25" s="425"/>
      <c r="C25" s="425"/>
      <c r="D25" s="425"/>
      <c r="E25" s="425"/>
      <c r="F25" s="425"/>
      <c r="G25" s="425"/>
      <c r="H25" s="425"/>
      <c r="I25" s="426"/>
      <c r="J25" s="70"/>
      <c r="K25" s="126"/>
      <c r="L25" s="127"/>
      <c r="M25" s="128"/>
      <c r="N25" s="125"/>
    </row>
    <row r="26" spans="2:14" ht="16.2" thickBot="1">
      <c r="B26" s="56"/>
      <c r="C26" s="57"/>
      <c r="D26" s="57"/>
      <c r="E26" s="57"/>
      <c r="F26" s="57"/>
      <c r="G26" s="57"/>
      <c r="H26" s="57"/>
      <c r="I26" s="57"/>
      <c r="J26" s="58"/>
      <c r="K26" s="58"/>
      <c r="L26" s="59"/>
      <c r="M26" s="24"/>
      <c r="N26" s="60"/>
    </row>
    <row r="27" spans="2:14" ht="16.2" thickBot="1">
      <c r="B27" s="440" t="s">
        <v>27</v>
      </c>
      <c r="C27" s="441"/>
      <c r="D27" s="441"/>
      <c r="E27" s="441"/>
      <c r="F27" s="441"/>
      <c r="G27" s="441"/>
      <c r="H27" s="441"/>
      <c r="I27" s="441"/>
      <c r="J27" s="441"/>
      <c r="K27" s="441"/>
      <c r="L27" s="441"/>
      <c r="M27" s="444"/>
      <c r="N27" s="50" t="e">
        <f>SUM(N24:N26)</f>
        <v>#REF!</v>
      </c>
    </row>
    <row r="28" spans="2:14" ht="15.6">
      <c r="B28" s="7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8"/>
    </row>
    <row r="29" spans="2:14" ht="15.6">
      <c r="B29" s="141" t="s">
        <v>30</v>
      </c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2"/>
    </row>
    <row r="30" spans="2:14" ht="16.2" thickBot="1">
      <c r="B30" s="7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8"/>
    </row>
    <row r="31" spans="2:14" ht="31.2">
      <c r="B31" s="61" t="s">
        <v>31</v>
      </c>
      <c r="C31" s="62"/>
      <c r="D31" s="62"/>
      <c r="E31" s="62"/>
      <c r="F31" s="62"/>
      <c r="G31" s="62"/>
      <c r="H31" s="63" t="s">
        <v>20</v>
      </c>
      <c r="I31" s="63" t="s">
        <v>32</v>
      </c>
      <c r="J31" s="64" t="s">
        <v>33</v>
      </c>
      <c r="K31" s="63" t="s">
        <v>34</v>
      </c>
      <c r="L31" s="540" t="s">
        <v>35</v>
      </c>
      <c r="M31" s="541"/>
      <c r="N31" s="65" t="s">
        <v>25</v>
      </c>
    </row>
    <row r="32" spans="2:14" ht="30.75" customHeight="1">
      <c r="B32" s="556"/>
      <c r="C32" s="557"/>
      <c r="D32" s="557"/>
      <c r="E32" s="557"/>
      <c r="F32" s="557"/>
      <c r="G32" s="558"/>
      <c r="H32" s="67"/>
      <c r="I32" s="45"/>
      <c r="J32" s="21"/>
      <c r="K32" s="45"/>
      <c r="L32" s="458"/>
      <c r="M32" s="459"/>
      <c r="N32" s="68"/>
    </row>
    <row r="33" spans="2:14" ht="15.6">
      <c r="B33" s="66"/>
      <c r="C33" s="69"/>
      <c r="D33" s="69"/>
      <c r="E33" s="69"/>
      <c r="F33" s="69"/>
      <c r="G33" s="69"/>
      <c r="H33" s="67"/>
      <c r="I33" s="45"/>
      <c r="J33" s="21"/>
      <c r="K33" s="45"/>
      <c r="L33" s="458"/>
      <c r="M33" s="459"/>
      <c r="N33" s="68"/>
    </row>
    <row r="34" spans="2:14" ht="15.6">
      <c r="B34" s="66"/>
      <c r="C34" s="69"/>
      <c r="D34" s="69"/>
      <c r="E34" s="69"/>
      <c r="F34" s="69"/>
      <c r="G34" s="69"/>
      <c r="H34" s="67"/>
      <c r="I34" s="45"/>
      <c r="J34" s="21"/>
      <c r="K34" s="45"/>
      <c r="L34" s="458"/>
      <c r="M34" s="459"/>
      <c r="N34" s="68"/>
    </row>
    <row r="35" spans="2:14" ht="15.6">
      <c r="B35" s="66"/>
      <c r="C35" s="69"/>
      <c r="D35" s="69"/>
      <c r="E35" s="69"/>
      <c r="F35" s="69"/>
      <c r="G35" s="69"/>
      <c r="H35" s="70"/>
      <c r="I35" s="45"/>
      <c r="J35" s="45"/>
      <c r="K35" s="45"/>
      <c r="L35" s="71"/>
      <c r="M35" s="72"/>
      <c r="N35" s="73"/>
    </row>
    <row r="36" spans="2:14" ht="16.2" thickBot="1">
      <c r="B36" s="56"/>
      <c r="C36" s="57"/>
      <c r="D36" s="57"/>
      <c r="E36" s="57"/>
      <c r="F36" s="57"/>
      <c r="G36" s="57"/>
      <c r="H36" s="58"/>
      <c r="I36" s="74"/>
      <c r="J36" s="74"/>
      <c r="K36" s="74"/>
      <c r="L36" s="460"/>
      <c r="M36" s="461"/>
      <c r="N36" s="74"/>
    </row>
    <row r="37" spans="2:14" ht="22.5" customHeight="1" thickBot="1">
      <c r="B37" s="462" t="s">
        <v>27</v>
      </c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3"/>
      <c r="N37" s="75">
        <f>SUM(N32:N36)</f>
        <v>0</v>
      </c>
    </row>
    <row r="38" spans="2:14" ht="15.6">
      <c r="B38" s="7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8"/>
    </row>
    <row r="39" spans="2:14" ht="15.6">
      <c r="B39" s="141" t="s">
        <v>36</v>
      </c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2"/>
    </row>
    <row r="40" spans="2:14" ht="16.2" thickBot="1">
      <c r="B40" s="7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8"/>
    </row>
    <row r="41" spans="2:14" ht="31.2">
      <c r="B41" s="542" t="s">
        <v>37</v>
      </c>
      <c r="C41" s="543"/>
      <c r="D41" s="543"/>
      <c r="E41" s="543"/>
      <c r="F41" s="543"/>
      <c r="G41" s="543"/>
      <c r="H41" s="543"/>
      <c r="I41" s="63" t="s">
        <v>38</v>
      </c>
      <c r="J41" s="64" t="s">
        <v>39</v>
      </c>
      <c r="K41" s="63" t="s">
        <v>40</v>
      </c>
      <c r="L41" s="544" t="s">
        <v>24</v>
      </c>
      <c r="M41" s="545"/>
      <c r="N41" s="76" t="s">
        <v>25</v>
      </c>
    </row>
    <row r="42" spans="2:14" ht="15.6">
      <c r="B42" s="424" t="e">
        <f>#REF!</f>
        <v>#REF!</v>
      </c>
      <c r="C42" s="425"/>
      <c r="D42" s="425"/>
      <c r="E42" s="425"/>
      <c r="F42" s="425"/>
      <c r="G42" s="425"/>
      <c r="H42" s="426"/>
      <c r="I42" s="77" t="e">
        <f>+K42/J42</f>
        <v>#REF!</v>
      </c>
      <c r="J42" s="78">
        <v>1.85</v>
      </c>
      <c r="K42" s="129" t="e">
        <f>+#REF!</f>
        <v>#REF!</v>
      </c>
      <c r="L42" s="427">
        <v>96</v>
      </c>
      <c r="M42" s="428"/>
      <c r="N42" s="10" t="e">
        <f>K42/L42</f>
        <v>#REF!</v>
      </c>
    </row>
    <row r="43" spans="2:14" ht="15.6">
      <c r="B43" s="424" t="e">
        <f>+#REF!</f>
        <v>#REF!</v>
      </c>
      <c r="C43" s="425"/>
      <c r="D43" s="425"/>
      <c r="E43" s="425"/>
      <c r="F43" s="425"/>
      <c r="G43" s="425"/>
      <c r="H43" s="426"/>
      <c r="I43" s="77" t="e">
        <f>+K43/J43</f>
        <v>#REF!</v>
      </c>
      <c r="J43" s="80">
        <v>1.85</v>
      </c>
      <c r="K43" s="129" t="e">
        <f>+#REF!</f>
        <v>#REF!</v>
      </c>
      <c r="L43" s="427">
        <v>96</v>
      </c>
      <c r="M43" s="428"/>
      <c r="N43" s="10" t="e">
        <f>K43/L43</f>
        <v>#REF!</v>
      </c>
    </row>
    <row r="44" spans="2:14" ht="16.2" thickBot="1">
      <c r="B44" s="429"/>
      <c r="C44" s="430"/>
      <c r="D44" s="430"/>
      <c r="E44" s="430"/>
      <c r="F44" s="430"/>
      <c r="G44" s="430"/>
      <c r="H44" s="430"/>
      <c r="I44" s="74"/>
      <c r="J44" s="74"/>
      <c r="K44" s="74"/>
      <c r="L44" s="431"/>
      <c r="M44" s="432"/>
      <c r="N44" s="74"/>
    </row>
    <row r="45" spans="2:14" ht="16.2" thickBot="1">
      <c r="B45" s="440" t="s">
        <v>27</v>
      </c>
      <c r="C45" s="441"/>
      <c r="D45" s="441"/>
      <c r="E45" s="441"/>
      <c r="F45" s="441"/>
      <c r="G45" s="441"/>
      <c r="H45" s="441"/>
      <c r="I45" s="442"/>
      <c r="J45" s="442"/>
      <c r="K45" s="442"/>
      <c r="L45" s="442"/>
      <c r="M45" s="443"/>
      <c r="N45" s="85" t="e">
        <f>SUM(N42:N44)</f>
        <v>#REF!</v>
      </c>
    </row>
    <row r="46" spans="2:14" ht="16.2" thickBot="1">
      <c r="B46" s="7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8"/>
    </row>
    <row r="47" spans="2:14" ht="16.2" thickBot="1">
      <c r="B47" s="440" t="s">
        <v>41</v>
      </c>
      <c r="C47" s="441"/>
      <c r="D47" s="441"/>
      <c r="E47" s="441"/>
      <c r="F47" s="441"/>
      <c r="G47" s="441"/>
      <c r="H47" s="441"/>
      <c r="I47" s="441"/>
      <c r="J47" s="441"/>
      <c r="K47" s="441"/>
      <c r="L47" s="441"/>
      <c r="M47" s="444"/>
      <c r="N47" s="86" t="e">
        <f>ROUND((N19+N27+N37+N45),0)</f>
        <v>#REF!</v>
      </c>
    </row>
    <row r="48" spans="2:14"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1"/>
    </row>
    <row r="49" spans="1:14">
      <c r="B49" s="144" t="s">
        <v>64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102"/>
    </row>
    <row r="50" spans="1:14" ht="15" thickBot="1"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1"/>
    </row>
    <row r="51" spans="1:14">
      <c r="B51" s="530" t="s">
        <v>65</v>
      </c>
      <c r="C51" s="531"/>
      <c r="D51" s="531"/>
      <c r="E51" s="531"/>
      <c r="F51" s="531"/>
      <c r="G51" s="531"/>
      <c r="H51" s="531"/>
      <c r="I51" s="103"/>
      <c r="J51" s="104"/>
      <c r="K51" s="105" t="s">
        <v>66</v>
      </c>
      <c r="L51" s="532" t="s">
        <v>67</v>
      </c>
      <c r="M51" s="533"/>
      <c r="N51" s="106"/>
    </row>
    <row r="52" spans="1:14">
      <c r="B52" s="449" t="s">
        <v>10</v>
      </c>
      <c r="C52" s="450"/>
      <c r="D52" s="450"/>
      <c r="E52" s="450"/>
      <c r="F52" s="450"/>
      <c r="G52" s="450"/>
      <c r="H52" s="450"/>
      <c r="I52" s="107"/>
      <c r="J52" s="108"/>
      <c r="K52" s="109">
        <v>0.24</v>
      </c>
      <c r="L52" s="451" t="e">
        <f>N47*K52</f>
        <v>#REF!</v>
      </c>
      <c r="M52" s="452"/>
      <c r="N52" s="110"/>
    </row>
    <row r="53" spans="1:14">
      <c r="B53" s="111" t="s">
        <v>11</v>
      </c>
      <c r="C53" s="112"/>
      <c r="D53" s="112"/>
      <c r="E53" s="112"/>
      <c r="F53" s="112"/>
      <c r="G53" s="112"/>
      <c r="H53" s="112"/>
      <c r="I53" s="107"/>
      <c r="J53" s="108"/>
      <c r="K53" s="109">
        <v>0.01</v>
      </c>
      <c r="L53" s="451" t="e">
        <f>N47*K53</f>
        <v>#REF!</v>
      </c>
      <c r="M53" s="452"/>
      <c r="N53" s="110"/>
    </row>
    <row r="54" spans="1:14" ht="15" thickBot="1">
      <c r="B54" s="113" t="s">
        <v>12</v>
      </c>
      <c r="C54" s="114"/>
      <c r="D54" s="114"/>
      <c r="E54" s="114"/>
      <c r="F54" s="114"/>
      <c r="G54" s="114"/>
      <c r="H54" s="114"/>
      <c r="I54" s="115"/>
      <c r="J54" s="116"/>
      <c r="K54" s="117">
        <v>0.05</v>
      </c>
      <c r="L54" s="453" t="e">
        <f>N47*K54</f>
        <v>#REF!</v>
      </c>
      <c r="M54" s="454"/>
      <c r="N54" s="110"/>
    </row>
    <row r="55" spans="1:14" ht="15" thickBot="1">
      <c r="B55" s="455" t="s">
        <v>27</v>
      </c>
      <c r="C55" s="456"/>
      <c r="D55" s="456"/>
      <c r="E55" s="456"/>
      <c r="F55" s="456"/>
      <c r="G55" s="456"/>
      <c r="H55" s="456"/>
      <c r="I55" s="456"/>
      <c r="J55" s="456"/>
      <c r="K55" s="456"/>
      <c r="L55" s="456"/>
      <c r="M55" s="457"/>
      <c r="N55" s="118" t="e">
        <f>L52+L53+L54</f>
        <v>#REF!</v>
      </c>
    </row>
    <row r="56" spans="1:14" ht="15" thickBot="1">
      <c r="B56" s="99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1"/>
    </row>
    <row r="57" spans="1:14" ht="15" thickBot="1">
      <c r="A57" t="s">
        <v>77</v>
      </c>
      <c r="B57" s="455" t="s">
        <v>68</v>
      </c>
      <c r="C57" s="456"/>
      <c r="D57" s="456"/>
      <c r="E57" s="456"/>
      <c r="F57" s="456"/>
      <c r="G57" s="456"/>
      <c r="H57" s="456"/>
      <c r="I57" s="456"/>
      <c r="J57" s="456"/>
      <c r="K57" s="456"/>
      <c r="L57" s="456"/>
      <c r="M57" s="457"/>
      <c r="N57" s="119" t="e">
        <f>N47+N55</f>
        <v>#REF!</v>
      </c>
    </row>
    <row r="58" spans="1:14" ht="15.6"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6"/>
    </row>
    <row r="59" spans="1:14" ht="15.6">
      <c r="B59" s="7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8"/>
    </row>
    <row r="60" spans="1:14" ht="18">
      <c r="B60" s="7"/>
      <c r="C60" s="367" t="s">
        <v>394</v>
      </c>
      <c r="M60" s="5"/>
      <c r="N60" s="8"/>
    </row>
    <row r="61" spans="1:14" ht="18">
      <c r="B61" s="11"/>
      <c r="C61" s="367" t="s">
        <v>395</v>
      </c>
      <c r="M61" s="5"/>
      <c r="N61" s="8"/>
    </row>
    <row r="62" spans="1:14" ht="18.45" customHeight="1">
      <c r="B62" s="11"/>
      <c r="C62" s="569"/>
      <c r="D62" s="569"/>
      <c r="E62" s="569"/>
      <c r="F62" s="569"/>
      <c r="G62" s="87"/>
      <c r="H62" s="87"/>
      <c r="I62" s="5"/>
      <c r="J62" s="569"/>
      <c r="K62" s="569"/>
      <c r="L62" s="569"/>
      <c r="M62" s="5"/>
      <c r="N62" s="8"/>
    </row>
    <row r="63" spans="1:14" ht="31.5" customHeight="1">
      <c r="B63" s="437" t="s">
        <v>42</v>
      </c>
      <c r="C63" s="438"/>
      <c r="D63" s="438"/>
      <c r="E63" s="438"/>
      <c r="F63" s="438"/>
      <c r="G63" s="438"/>
      <c r="H63" s="438"/>
      <c r="I63" s="438"/>
      <c r="J63" s="438"/>
      <c r="K63" s="438"/>
      <c r="L63" s="438"/>
      <c r="M63" s="438"/>
      <c r="N63" s="439"/>
    </row>
    <row r="64" spans="1:14" ht="15.6">
      <c r="B64" s="433"/>
      <c r="C64" s="434"/>
      <c r="D64" s="434"/>
      <c r="E64" s="434"/>
      <c r="F64" s="434"/>
      <c r="G64" s="434"/>
      <c r="H64" s="434"/>
      <c r="I64" s="434"/>
      <c r="J64" s="434"/>
      <c r="K64" s="434"/>
      <c r="L64" s="434"/>
      <c r="M64" s="434"/>
      <c r="N64" s="435"/>
    </row>
    <row r="65" spans="2:14" ht="15.6">
      <c r="B65" s="424"/>
      <c r="C65" s="425"/>
      <c r="D65" s="425"/>
      <c r="E65" s="425"/>
      <c r="F65" s="425"/>
      <c r="G65" s="425"/>
      <c r="H65" s="425"/>
      <c r="I65" s="425"/>
      <c r="J65" s="425"/>
      <c r="K65" s="425"/>
      <c r="L65" s="425"/>
      <c r="M65" s="425"/>
      <c r="N65" s="436"/>
    </row>
    <row r="66" spans="2:14"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</row>
    <row r="67" spans="2:14"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  <row r="69" spans="2:14"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</row>
    <row r="70" spans="2:14"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</sheetData>
  <mergeCells count="60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14:H14"/>
    <mergeCell ref="I14:J14"/>
    <mergeCell ref="L14:M14"/>
    <mergeCell ref="B15:H15"/>
    <mergeCell ref="I15:J15"/>
    <mergeCell ref="L15:M15"/>
    <mergeCell ref="B32:G32"/>
    <mergeCell ref="L32:M32"/>
    <mergeCell ref="B17:D17"/>
    <mergeCell ref="B18:H18"/>
    <mergeCell ref="I18:J18"/>
    <mergeCell ref="L18:M18"/>
    <mergeCell ref="B19:M19"/>
    <mergeCell ref="B23:I23"/>
    <mergeCell ref="L23:M23"/>
    <mergeCell ref="B24:I24"/>
    <mergeCell ref="L24:M24"/>
    <mergeCell ref="B25:I25"/>
    <mergeCell ref="B27:M27"/>
    <mergeCell ref="L31:M31"/>
    <mergeCell ref="B42:H42"/>
    <mergeCell ref="L42:M42"/>
    <mergeCell ref="B43:H43"/>
    <mergeCell ref="L43:M43"/>
    <mergeCell ref="L33:M33"/>
    <mergeCell ref="L34:M34"/>
    <mergeCell ref="L36:M36"/>
    <mergeCell ref="B37:M37"/>
    <mergeCell ref="B41:H41"/>
    <mergeCell ref="L41:M41"/>
    <mergeCell ref="B57:M57"/>
    <mergeCell ref="B44:H44"/>
    <mergeCell ref="L44:M44"/>
    <mergeCell ref="B45:M45"/>
    <mergeCell ref="B47:M47"/>
    <mergeCell ref="B51:H51"/>
    <mergeCell ref="L51:M51"/>
    <mergeCell ref="B52:H52"/>
    <mergeCell ref="L52:M52"/>
    <mergeCell ref="L53:M53"/>
    <mergeCell ref="L54:M54"/>
    <mergeCell ref="B55:M55"/>
    <mergeCell ref="B65:N65"/>
    <mergeCell ref="C62:F62"/>
    <mergeCell ref="J62:L62"/>
    <mergeCell ref="B63:N63"/>
    <mergeCell ref="B64:N64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9C81F-E05A-4423-A554-1EE13DA83253}">
  <sheetPr codeName="Hoja61">
    <tabColor rgb="FF3AEA36"/>
  </sheetPr>
  <dimension ref="A1:N73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#REF!</f>
        <v>#REF!</v>
      </c>
      <c r="N7" s="91" t="e">
        <f>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21.75" customHeight="1">
      <c r="B13" s="424"/>
      <c r="C13" s="425"/>
      <c r="D13" s="425"/>
      <c r="E13" s="425"/>
      <c r="F13" s="425"/>
      <c r="G13" s="425"/>
      <c r="H13" s="426"/>
      <c r="I13" s="122"/>
      <c r="J13" s="123"/>
      <c r="K13" s="23"/>
      <c r="L13" s="546"/>
      <c r="M13" s="547"/>
      <c r="N13" s="22"/>
    </row>
    <row r="14" spans="2:14" ht="36" customHeight="1">
      <c r="B14" s="424" t="e">
        <f>+#REF!</f>
        <v>#REF!</v>
      </c>
      <c r="C14" s="425"/>
      <c r="D14" s="425"/>
      <c r="E14" s="425"/>
      <c r="F14" s="425"/>
      <c r="G14" s="425"/>
      <c r="H14" s="426"/>
      <c r="I14" s="518"/>
      <c r="J14" s="519"/>
      <c r="K14" s="23" t="e">
        <f>+#REF!</f>
        <v>#REF!</v>
      </c>
      <c r="L14" s="546">
        <v>15</v>
      </c>
      <c r="M14" s="547"/>
      <c r="N14" s="22" t="e">
        <f>K14/L14</f>
        <v>#REF!</v>
      </c>
    </row>
    <row r="15" spans="2:14" ht="36.450000000000003" customHeight="1">
      <c r="B15" s="424" t="e">
        <f>+#REF!</f>
        <v>#REF!</v>
      </c>
      <c r="C15" s="425"/>
      <c r="D15" s="425"/>
      <c r="E15" s="425"/>
      <c r="F15" s="425"/>
      <c r="G15" s="425"/>
      <c r="H15" s="426"/>
      <c r="I15" s="518"/>
      <c r="J15" s="519"/>
      <c r="K15" s="23" t="e">
        <f>+#REF!</f>
        <v>#REF!</v>
      </c>
      <c r="L15" s="546">
        <v>1.7</v>
      </c>
      <c r="M15" s="547"/>
      <c r="N15" s="22" t="e">
        <f>K15/L15</f>
        <v>#REF!</v>
      </c>
    </row>
    <row r="16" spans="2:14" ht="15.6">
      <c r="B16" s="33"/>
      <c r="C16" s="27"/>
      <c r="D16" s="27"/>
      <c r="E16" s="34"/>
      <c r="F16" s="34"/>
      <c r="G16" s="34"/>
      <c r="H16" s="95"/>
      <c r="I16" s="37"/>
      <c r="J16" s="38"/>
      <c r="K16" s="39"/>
      <c r="L16" s="40"/>
      <c r="M16" s="41"/>
      <c r="N16" s="96"/>
    </row>
    <row r="17" spans="2:14" ht="15.6">
      <c r="B17" s="469" t="s">
        <v>26</v>
      </c>
      <c r="C17" s="470"/>
      <c r="D17" s="470"/>
      <c r="E17" s="26"/>
      <c r="F17" s="43"/>
      <c r="G17" s="43"/>
      <c r="H17" s="44"/>
      <c r="I17" s="37"/>
      <c r="J17" s="38"/>
      <c r="K17" s="45"/>
      <c r="L17" s="40"/>
      <c r="M17" s="46">
        <v>0.1</v>
      </c>
      <c r="N17" s="47" t="e">
        <f>N46*M17</f>
        <v>#REF!</v>
      </c>
    </row>
    <row r="18" spans="2:14" ht="16.2" thickBot="1">
      <c r="B18" s="471"/>
      <c r="C18" s="472"/>
      <c r="D18" s="472"/>
      <c r="E18" s="472"/>
      <c r="F18" s="472"/>
      <c r="G18" s="472"/>
      <c r="H18" s="473"/>
      <c r="I18" s="474"/>
      <c r="J18" s="475"/>
      <c r="K18" s="48"/>
      <c r="L18" s="476"/>
      <c r="M18" s="477"/>
      <c r="N18" s="49"/>
    </row>
    <row r="19" spans="2:14" ht="25.5" customHeight="1" thickBot="1">
      <c r="B19" s="440" t="s">
        <v>27</v>
      </c>
      <c r="C19" s="441"/>
      <c r="D19" s="441"/>
      <c r="E19" s="441"/>
      <c r="F19" s="441"/>
      <c r="G19" s="441"/>
      <c r="H19" s="441"/>
      <c r="I19" s="441"/>
      <c r="J19" s="441"/>
      <c r="K19" s="441"/>
      <c r="L19" s="441"/>
      <c r="M19" s="444"/>
      <c r="N19" s="50" t="e">
        <f>SUM(N13:N18)</f>
        <v>#REF!</v>
      </c>
    </row>
    <row r="20" spans="2:14" ht="15.6">
      <c r="B20" s="29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8"/>
    </row>
    <row r="21" spans="2:14" ht="15.6">
      <c r="B21" s="141" t="s">
        <v>28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2"/>
    </row>
    <row r="22" spans="2:14" ht="16.2" thickBot="1">
      <c r="B22" s="53"/>
      <c r="C22" s="30"/>
      <c r="D22" s="30"/>
      <c r="E22" s="30"/>
      <c r="F22" s="30"/>
      <c r="G22" s="30"/>
      <c r="H22" s="30"/>
      <c r="I22" s="30"/>
      <c r="J22" s="5"/>
      <c r="K22" s="5"/>
      <c r="L22" s="5"/>
      <c r="M22" s="5"/>
      <c r="N22" s="8"/>
    </row>
    <row r="23" spans="2:14" ht="15.6">
      <c r="B23" s="534" t="s">
        <v>19</v>
      </c>
      <c r="C23" s="535"/>
      <c r="D23" s="535"/>
      <c r="E23" s="535"/>
      <c r="F23" s="535"/>
      <c r="G23" s="535"/>
      <c r="H23" s="535"/>
      <c r="I23" s="536"/>
      <c r="J23" s="54" t="s">
        <v>20</v>
      </c>
      <c r="K23" s="31" t="s">
        <v>2</v>
      </c>
      <c r="L23" s="537" t="s">
        <v>29</v>
      </c>
      <c r="M23" s="536"/>
      <c r="N23" s="32" t="s">
        <v>25</v>
      </c>
    </row>
    <row r="24" spans="2:14" ht="30.45" customHeight="1">
      <c r="B24" s="472" t="e">
        <f>+#REF!</f>
        <v>#REF!</v>
      </c>
      <c r="C24" s="472"/>
      <c r="D24" s="472"/>
      <c r="E24" s="472"/>
      <c r="F24" s="472"/>
      <c r="G24" s="472"/>
      <c r="H24" s="472"/>
      <c r="I24" s="473"/>
      <c r="J24" s="67" t="e">
        <f>+#REF!</f>
        <v>#REF!</v>
      </c>
      <c r="K24" s="13">
        <v>1.4</v>
      </c>
      <c r="L24" s="482" t="e">
        <f>+#REF!</f>
        <v>#REF!</v>
      </c>
      <c r="M24" s="483"/>
      <c r="N24" s="125" t="e">
        <f>K24*L24</f>
        <v>#REF!</v>
      </c>
    </row>
    <row r="25" spans="2:14" ht="30.45" customHeight="1">
      <c r="B25" s="425"/>
      <c r="C25" s="425"/>
      <c r="D25" s="425"/>
      <c r="E25" s="425"/>
      <c r="F25" s="425"/>
      <c r="G25" s="425"/>
      <c r="H25" s="425"/>
      <c r="I25" s="426"/>
      <c r="J25" s="70"/>
      <c r="K25" s="126"/>
      <c r="L25" s="127"/>
      <c r="M25" s="128"/>
      <c r="N25" s="125"/>
    </row>
    <row r="26" spans="2:14" ht="16.2" thickBot="1">
      <c r="B26" s="56"/>
      <c r="C26" s="57"/>
      <c r="D26" s="57"/>
      <c r="E26" s="57"/>
      <c r="F26" s="57"/>
      <c r="G26" s="57"/>
      <c r="H26" s="57"/>
      <c r="I26" s="57"/>
      <c r="J26" s="58"/>
      <c r="K26" s="58"/>
      <c r="L26" s="59"/>
      <c r="M26" s="24"/>
      <c r="N26" s="60"/>
    </row>
    <row r="27" spans="2:14" ht="16.2" thickBot="1">
      <c r="B27" s="440" t="s">
        <v>27</v>
      </c>
      <c r="C27" s="441"/>
      <c r="D27" s="441"/>
      <c r="E27" s="441"/>
      <c r="F27" s="441"/>
      <c r="G27" s="441"/>
      <c r="H27" s="441"/>
      <c r="I27" s="441"/>
      <c r="J27" s="441"/>
      <c r="K27" s="441"/>
      <c r="L27" s="441"/>
      <c r="M27" s="444"/>
      <c r="N27" s="50" t="e">
        <f>SUM(N24:N26)</f>
        <v>#REF!</v>
      </c>
    </row>
    <row r="28" spans="2:14" ht="15.6">
      <c r="B28" s="7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8"/>
    </row>
    <row r="29" spans="2:14" ht="15.6">
      <c r="B29" s="141" t="s">
        <v>30</v>
      </c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2"/>
    </row>
    <row r="30" spans="2:14" ht="16.2" thickBot="1">
      <c r="B30" s="7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8"/>
    </row>
    <row r="31" spans="2:14" ht="31.2">
      <c r="B31" s="61" t="s">
        <v>31</v>
      </c>
      <c r="C31" s="62"/>
      <c r="D31" s="62"/>
      <c r="E31" s="62"/>
      <c r="F31" s="62"/>
      <c r="G31" s="62"/>
      <c r="H31" s="63" t="s">
        <v>20</v>
      </c>
      <c r="I31" s="63" t="s">
        <v>32</v>
      </c>
      <c r="J31" s="64" t="s">
        <v>33</v>
      </c>
      <c r="K31" s="63" t="s">
        <v>34</v>
      </c>
      <c r="L31" s="540" t="s">
        <v>35</v>
      </c>
      <c r="M31" s="541"/>
      <c r="N31" s="65" t="s">
        <v>25</v>
      </c>
    </row>
    <row r="32" spans="2:14" ht="30.75" customHeight="1">
      <c r="B32" s="556"/>
      <c r="C32" s="557"/>
      <c r="D32" s="557"/>
      <c r="E32" s="557"/>
      <c r="F32" s="557"/>
      <c r="G32" s="558"/>
      <c r="H32" s="67"/>
      <c r="I32" s="45"/>
      <c r="J32" s="21"/>
      <c r="K32" s="45"/>
      <c r="L32" s="458"/>
      <c r="M32" s="459"/>
      <c r="N32" s="68"/>
    </row>
    <row r="33" spans="2:14" ht="15.6">
      <c r="B33" s="66"/>
      <c r="C33" s="69"/>
      <c r="D33" s="69"/>
      <c r="E33" s="69"/>
      <c r="F33" s="69"/>
      <c r="G33" s="69"/>
      <c r="H33" s="67"/>
      <c r="I33" s="45"/>
      <c r="J33" s="21"/>
      <c r="K33" s="45"/>
      <c r="L33" s="458"/>
      <c r="M33" s="459"/>
      <c r="N33" s="68"/>
    </row>
    <row r="34" spans="2:14" ht="15.6">
      <c r="B34" s="66"/>
      <c r="C34" s="69"/>
      <c r="D34" s="69"/>
      <c r="E34" s="69"/>
      <c r="F34" s="69"/>
      <c r="G34" s="69"/>
      <c r="H34" s="67"/>
      <c r="I34" s="45"/>
      <c r="J34" s="21"/>
      <c r="K34" s="45"/>
      <c r="L34" s="458"/>
      <c r="M34" s="459"/>
      <c r="N34" s="68"/>
    </row>
    <row r="35" spans="2:14" ht="15.6">
      <c r="B35" s="66"/>
      <c r="C35" s="69"/>
      <c r="D35" s="69"/>
      <c r="E35" s="69"/>
      <c r="F35" s="69"/>
      <c r="G35" s="69"/>
      <c r="H35" s="70"/>
      <c r="I35" s="45"/>
      <c r="J35" s="45"/>
      <c r="K35" s="45"/>
      <c r="L35" s="71"/>
      <c r="M35" s="72"/>
      <c r="N35" s="73"/>
    </row>
    <row r="36" spans="2:14" ht="16.2" thickBot="1">
      <c r="B36" s="56"/>
      <c r="C36" s="57"/>
      <c r="D36" s="57"/>
      <c r="E36" s="57"/>
      <c r="F36" s="57"/>
      <c r="G36" s="57"/>
      <c r="H36" s="58"/>
      <c r="I36" s="74"/>
      <c r="J36" s="74"/>
      <c r="K36" s="74"/>
      <c r="L36" s="460"/>
      <c r="M36" s="461"/>
      <c r="N36" s="74"/>
    </row>
    <row r="37" spans="2:14" ht="22.5" customHeight="1" thickBot="1">
      <c r="B37" s="462" t="s">
        <v>27</v>
      </c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3"/>
      <c r="N37" s="75">
        <f>SUM(N32:N36)</f>
        <v>0</v>
      </c>
    </row>
    <row r="38" spans="2:14" ht="15.6">
      <c r="B38" s="7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8"/>
    </row>
    <row r="39" spans="2:14" ht="15.6">
      <c r="B39" s="141" t="s">
        <v>36</v>
      </c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2"/>
    </row>
    <row r="40" spans="2:14" ht="16.2" thickBot="1">
      <c r="B40" s="7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8"/>
    </row>
    <row r="41" spans="2:14" ht="31.2">
      <c r="B41" s="542" t="s">
        <v>37</v>
      </c>
      <c r="C41" s="543"/>
      <c r="D41" s="543"/>
      <c r="E41" s="543"/>
      <c r="F41" s="543"/>
      <c r="G41" s="543"/>
      <c r="H41" s="543"/>
      <c r="I41" s="63" t="s">
        <v>38</v>
      </c>
      <c r="J41" s="64" t="s">
        <v>39</v>
      </c>
      <c r="K41" s="63" t="s">
        <v>40</v>
      </c>
      <c r="L41" s="544" t="s">
        <v>24</v>
      </c>
      <c r="M41" s="545"/>
      <c r="N41" s="76" t="s">
        <v>25</v>
      </c>
    </row>
    <row r="42" spans="2:14" ht="15.6">
      <c r="B42" s="424"/>
      <c r="C42" s="425"/>
      <c r="D42" s="425"/>
      <c r="E42" s="425"/>
      <c r="F42" s="425"/>
      <c r="G42" s="425"/>
      <c r="H42" s="426"/>
      <c r="I42" s="77"/>
      <c r="J42" s="78"/>
      <c r="K42" s="129"/>
      <c r="L42" s="427"/>
      <c r="M42" s="428"/>
      <c r="N42" s="10"/>
    </row>
    <row r="43" spans="2:14" ht="15.6">
      <c r="B43" s="424" t="e">
        <f>+#REF!</f>
        <v>#REF!</v>
      </c>
      <c r="C43" s="425"/>
      <c r="D43" s="425"/>
      <c r="E43" s="425"/>
      <c r="F43" s="425"/>
      <c r="G43" s="425"/>
      <c r="H43" s="426"/>
      <c r="I43" s="77" t="e">
        <f>+K43/J43</f>
        <v>#REF!</v>
      </c>
      <c r="J43" s="78">
        <v>1.85</v>
      </c>
      <c r="K43" s="129" t="e">
        <f>+#REF!</f>
        <v>#REF!</v>
      </c>
      <c r="L43" s="427">
        <v>13.6</v>
      </c>
      <c r="M43" s="428"/>
      <c r="N43" s="10" t="e">
        <f>K43/L43</f>
        <v>#REF!</v>
      </c>
    </row>
    <row r="44" spans="2:14" ht="15.6">
      <c r="B44" s="424" t="e">
        <f>+#REF!</f>
        <v>#REF!</v>
      </c>
      <c r="C44" s="425"/>
      <c r="D44" s="425"/>
      <c r="E44" s="425"/>
      <c r="F44" s="425"/>
      <c r="G44" s="425"/>
      <c r="H44" s="426"/>
      <c r="I44" s="77" t="e">
        <f>+K44/J44</f>
        <v>#REF!</v>
      </c>
      <c r="J44" s="80">
        <v>1.85</v>
      </c>
      <c r="K44" s="129" t="e">
        <f>+#REF!</f>
        <v>#REF!</v>
      </c>
      <c r="L44" s="427">
        <f>13.6*3</f>
        <v>40.799999999999997</v>
      </c>
      <c r="M44" s="428"/>
      <c r="N44" s="10" t="e">
        <f>K44/L44</f>
        <v>#REF!</v>
      </c>
    </row>
    <row r="45" spans="2:14" ht="16.2" thickBot="1">
      <c r="B45" s="429"/>
      <c r="C45" s="430"/>
      <c r="D45" s="430"/>
      <c r="E45" s="430"/>
      <c r="F45" s="430"/>
      <c r="G45" s="430"/>
      <c r="H45" s="430"/>
      <c r="I45" s="74"/>
      <c r="J45" s="74"/>
      <c r="K45" s="74"/>
      <c r="L45" s="431"/>
      <c r="M45" s="432"/>
      <c r="N45" s="74"/>
    </row>
    <row r="46" spans="2:14" ht="16.2" thickBot="1">
      <c r="B46" s="440" t="s">
        <v>27</v>
      </c>
      <c r="C46" s="441"/>
      <c r="D46" s="441"/>
      <c r="E46" s="441"/>
      <c r="F46" s="441"/>
      <c r="G46" s="441"/>
      <c r="H46" s="441"/>
      <c r="I46" s="442"/>
      <c r="J46" s="442"/>
      <c r="K46" s="442"/>
      <c r="L46" s="442"/>
      <c r="M46" s="443"/>
      <c r="N46" s="85" t="e">
        <f>SUM(N42:N45)</f>
        <v>#REF!</v>
      </c>
    </row>
    <row r="47" spans="2:14" ht="16.2" thickBot="1">
      <c r="B47" s="7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8"/>
    </row>
    <row r="48" spans="2:14" ht="16.2" thickBot="1">
      <c r="B48" s="440" t="s">
        <v>41</v>
      </c>
      <c r="C48" s="441"/>
      <c r="D48" s="441"/>
      <c r="E48" s="441"/>
      <c r="F48" s="441"/>
      <c r="G48" s="441"/>
      <c r="H48" s="441"/>
      <c r="I48" s="441"/>
      <c r="J48" s="441"/>
      <c r="K48" s="441"/>
      <c r="L48" s="441"/>
      <c r="M48" s="444"/>
      <c r="N48" s="86" t="e">
        <f>ROUND((N19+N27+N37+N46),0)</f>
        <v>#REF!</v>
      </c>
    </row>
    <row r="49" spans="1:14"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1"/>
    </row>
    <row r="50" spans="1:14">
      <c r="B50" s="144" t="s">
        <v>64</v>
      </c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102"/>
    </row>
    <row r="51" spans="1:14" ht="15" thickBot="1"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1"/>
    </row>
    <row r="52" spans="1:14">
      <c r="B52" s="530" t="s">
        <v>65</v>
      </c>
      <c r="C52" s="531"/>
      <c r="D52" s="531"/>
      <c r="E52" s="531"/>
      <c r="F52" s="531"/>
      <c r="G52" s="531"/>
      <c r="H52" s="531"/>
      <c r="I52" s="103"/>
      <c r="J52" s="104"/>
      <c r="K52" s="105" t="s">
        <v>66</v>
      </c>
      <c r="L52" s="532" t="s">
        <v>67</v>
      </c>
      <c r="M52" s="533"/>
      <c r="N52" s="106"/>
    </row>
    <row r="53" spans="1:14">
      <c r="B53" s="449" t="s">
        <v>10</v>
      </c>
      <c r="C53" s="450"/>
      <c r="D53" s="450"/>
      <c r="E53" s="450"/>
      <c r="F53" s="450"/>
      <c r="G53" s="450"/>
      <c r="H53" s="450"/>
      <c r="I53" s="107"/>
      <c r="J53" s="108"/>
      <c r="K53" s="109">
        <v>0.24</v>
      </c>
      <c r="L53" s="451" t="e">
        <f>N48*K53</f>
        <v>#REF!</v>
      </c>
      <c r="M53" s="452"/>
      <c r="N53" s="110"/>
    </row>
    <row r="54" spans="1:14">
      <c r="B54" s="111" t="s">
        <v>11</v>
      </c>
      <c r="C54" s="112"/>
      <c r="D54" s="112"/>
      <c r="E54" s="112"/>
      <c r="F54" s="112"/>
      <c r="G54" s="112"/>
      <c r="H54" s="112"/>
      <c r="I54" s="107"/>
      <c r="J54" s="108"/>
      <c r="K54" s="109">
        <v>0.01</v>
      </c>
      <c r="L54" s="451" t="e">
        <f>N48*K54</f>
        <v>#REF!</v>
      </c>
      <c r="M54" s="452"/>
      <c r="N54" s="110"/>
    </row>
    <row r="55" spans="1:14" ht="15" thickBot="1">
      <c r="B55" s="113" t="s">
        <v>12</v>
      </c>
      <c r="C55" s="114"/>
      <c r="D55" s="114"/>
      <c r="E55" s="114"/>
      <c r="F55" s="114"/>
      <c r="G55" s="114"/>
      <c r="H55" s="114"/>
      <c r="I55" s="115"/>
      <c r="J55" s="116"/>
      <c r="K55" s="117">
        <v>0.05</v>
      </c>
      <c r="L55" s="453" t="e">
        <f>N48*K55</f>
        <v>#REF!</v>
      </c>
      <c r="M55" s="454"/>
      <c r="N55" s="110"/>
    </row>
    <row r="56" spans="1:14" ht="15" thickBot="1">
      <c r="B56" s="455" t="s">
        <v>27</v>
      </c>
      <c r="C56" s="456"/>
      <c r="D56" s="456"/>
      <c r="E56" s="456"/>
      <c r="F56" s="456"/>
      <c r="G56" s="456"/>
      <c r="H56" s="456"/>
      <c r="I56" s="456"/>
      <c r="J56" s="456"/>
      <c r="K56" s="456"/>
      <c r="L56" s="456"/>
      <c r="M56" s="457"/>
      <c r="N56" s="118" t="e">
        <f>L53+L54+L55</f>
        <v>#REF!</v>
      </c>
    </row>
    <row r="57" spans="1:14" ht="15" thickBot="1">
      <c r="B57" s="99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1"/>
    </row>
    <row r="58" spans="1:14" ht="15" thickBot="1">
      <c r="A58" t="s">
        <v>77</v>
      </c>
      <c r="B58" s="455" t="s">
        <v>68</v>
      </c>
      <c r="C58" s="456"/>
      <c r="D58" s="456"/>
      <c r="E58" s="456"/>
      <c r="F58" s="456"/>
      <c r="G58" s="456"/>
      <c r="H58" s="456"/>
      <c r="I58" s="456"/>
      <c r="J58" s="456"/>
      <c r="K58" s="456"/>
      <c r="L58" s="456"/>
      <c r="M58" s="457"/>
      <c r="N58" s="119" t="e">
        <f>N48+N56</f>
        <v>#REF!</v>
      </c>
    </row>
    <row r="59" spans="1:14" ht="15.6"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6"/>
    </row>
    <row r="60" spans="1:14" ht="15.6">
      <c r="B60" s="7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8"/>
    </row>
    <row r="61" spans="1:14" ht="18">
      <c r="B61" s="7"/>
      <c r="C61" s="367" t="s">
        <v>394</v>
      </c>
      <c r="M61" s="5"/>
      <c r="N61" s="8"/>
    </row>
    <row r="62" spans="1:14" ht="18">
      <c r="B62" s="11"/>
      <c r="C62" s="367" t="s">
        <v>395</v>
      </c>
      <c r="M62" s="5"/>
      <c r="N62" s="8"/>
    </row>
    <row r="63" spans="1:14" ht="18.45" customHeight="1">
      <c r="B63" s="11"/>
      <c r="C63" s="569"/>
      <c r="D63" s="569"/>
      <c r="E63" s="569"/>
      <c r="F63" s="569"/>
      <c r="G63" s="87"/>
      <c r="H63" s="87"/>
      <c r="I63" s="5"/>
      <c r="J63" s="569"/>
      <c r="K63" s="569"/>
      <c r="L63" s="569"/>
      <c r="M63" s="5"/>
      <c r="N63" s="8"/>
    </row>
    <row r="64" spans="1:14" ht="31.5" customHeight="1">
      <c r="B64" s="437" t="s">
        <v>42</v>
      </c>
      <c r="C64" s="438"/>
      <c r="D64" s="438"/>
      <c r="E64" s="438"/>
      <c r="F64" s="438"/>
      <c r="G64" s="438"/>
      <c r="H64" s="438"/>
      <c r="I64" s="438"/>
      <c r="J64" s="438"/>
      <c r="K64" s="438"/>
      <c r="L64" s="438"/>
      <c r="M64" s="438"/>
      <c r="N64" s="439"/>
    </row>
    <row r="65" spans="2:14" ht="15.6">
      <c r="B65" s="433"/>
      <c r="C65" s="434"/>
      <c r="D65" s="434"/>
      <c r="E65" s="434"/>
      <c r="F65" s="434"/>
      <c r="G65" s="434"/>
      <c r="H65" s="434"/>
      <c r="I65" s="434"/>
      <c r="J65" s="434"/>
      <c r="K65" s="434"/>
      <c r="L65" s="434"/>
      <c r="M65" s="434"/>
      <c r="N65" s="435"/>
    </row>
    <row r="66" spans="2:14" ht="15.6">
      <c r="B66" s="424"/>
      <c r="C66" s="425"/>
      <c r="D66" s="425"/>
      <c r="E66" s="425"/>
      <c r="F66" s="425"/>
      <c r="G66" s="425"/>
      <c r="H66" s="425"/>
      <c r="I66" s="425"/>
      <c r="J66" s="425"/>
      <c r="K66" s="425"/>
      <c r="L66" s="425"/>
      <c r="M66" s="425"/>
      <c r="N66" s="436"/>
    </row>
    <row r="67" spans="2:14"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  <row r="69" spans="2:14"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</row>
    <row r="70" spans="2:14"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  <row r="73" spans="2:14"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</row>
  </sheetData>
  <mergeCells count="62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14:H14"/>
    <mergeCell ref="I14:J14"/>
    <mergeCell ref="L14:M14"/>
    <mergeCell ref="B15:H15"/>
    <mergeCell ref="I15:J15"/>
    <mergeCell ref="L15:M15"/>
    <mergeCell ref="B32:G32"/>
    <mergeCell ref="L32:M32"/>
    <mergeCell ref="B17:D17"/>
    <mergeCell ref="B18:H18"/>
    <mergeCell ref="I18:J18"/>
    <mergeCell ref="L18:M18"/>
    <mergeCell ref="B19:M19"/>
    <mergeCell ref="B23:I23"/>
    <mergeCell ref="L23:M23"/>
    <mergeCell ref="B24:I24"/>
    <mergeCell ref="L24:M24"/>
    <mergeCell ref="B25:I25"/>
    <mergeCell ref="B27:M27"/>
    <mergeCell ref="L31:M31"/>
    <mergeCell ref="L33:M33"/>
    <mergeCell ref="L34:M34"/>
    <mergeCell ref="L36:M36"/>
    <mergeCell ref="B37:M37"/>
    <mergeCell ref="B41:H41"/>
    <mergeCell ref="L41:M41"/>
    <mergeCell ref="B42:H42"/>
    <mergeCell ref="L42:M42"/>
    <mergeCell ref="B43:H43"/>
    <mergeCell ref="L43:M43"/>
    <mergeCell ref="B44:H44"/>
    <mergeCell ref="L44:M44"/>
    <mergeCell ref="B58:M58"/>
    <mergeCell ref="B45:H45"/>
    <mergeCell ref="L45:M45"/>
    <mergeCell ref="B46:M46"/>
    <mergeCell ref="B48:M48"/>
    <mergeCell ref="B52:H52"/>
    <mergeCell ref="L52:M52"/>
    <mergeCell ref="B53:H53"/>
    <mergeCell ref="L53:M53"/>
    <mergeCell ref="L54:M54"/>
    <mergeCell ref="L55:M55"/>
    <mergeCell ref="B56:M56"/>
    <mergeCell ref="B66:N66"/>
    <mergeCell ref="C63:F63"/>
    <mergeCell ref="J63:L63"/>
    <mergeCell ref="B64:N64"/>
    <mergeCell ref="B65:N65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FE5D9-6AE2-4BE0-9AB9-1EA9ED417BA3}">
  <sheetPr codeName="Hoja62">
    <tabColor rgb="FF3AEA36"/>
  </sheetPr>
  <dimension ref="A1:N74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#REF!</f>
        <v>#REF!</v>
      </c>
      <c r="N7" s="91" t="e">
        <f>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21.75" customHeight="1">
      <c r="B13" s="424"/>
      <c r="C13" s="425"/>
      <c r="D13" s="425"/>
      <c r="E13" s="425"/>
      <c r="F13" s="425"/>
      <c r="G13" s="425"/>
      <c r="H13" s="426"/>
      <c r="I13" s="122"/>
      <c r="J13" s="123"/>
      <c r="K13" s="23"/>
      <c r="L13" s="546"/>
      <c r="M13" s="547"/>
      <c r="N13" s="22"/>
    </row>
    <row r="14" spans="2:14" ht="36" customHeight="1">
      <c r="B14" s="424" t="e">
        <f>+#REF!</f>
        <v>#REF!</v>
      </c>
      <c r="C14" s="425"/>
      <c r="D14" s="425"/>
      <c r="E14" s="425"/>
      <c r="F14" s="425"/>
      <c r="G14" s="425"/>
      <c r="H14" s="426"/>
      <c r="I14" s="518"/>
      <c r="J14" s="519"/>
      <c r="K14" s="23" t="e">
        <f>+#REF!</f>
        <v>#REF!</v>
      </c>
      <c r="L14" s="546">
        <f>0.5*8</f>
        <v>4</v>
      </c>
      <c r="M14" s="547"/>
      <c r="N14" s="22" t="e">
        <f>K14/L14</f>
        <v>#REF!</v>
      </c>
    </row>
    <row r="15" spans="2:14" ht="36" customHeight="1">
      <c r="B15" s="424" t="e">
        <f>+#REF!</f>
        <v>#REF!</v>
      </c>
      <c r="C15" s="425"/>
      <c r="D15" s="425"/>
      <c r="E15" s="425"/>
      <c r="F15" s="425"/>
      <c r="G15" s="425"/>
      <c r="H15" s="426"/>
      <c r="I15" s="518"/>
      <c r="J15" s="519"/>
      <c r="K15" s="23" t="e">
        <f>+#REF!</f>
        <v>#REF!</v>
      </c>
      <c r="L15" s="546">
        <v>1</v>
      </c>
      <c r="M15" s="547"/>
      <c r="N15" s="22" t="e">
        <f>K15/L15</f>
        <v>#REF!</v>
      </c>
    </row>
    <row r="16" spans="2:14" ht="15.6">
      <c r="B16" s="33"/>
      <c r="C16" s="27"/>
      <c r="D16" s="27"/>
      <c r="E16" s="34"/>
      <c r="F16" s="34"/>
      <c r="G16" s="34"/>
      <c r="H16" s="95"/>
      <c r="I16" s="37"/>
      <c r="J16" s="38"/>
      <c r="K16" s="39"/>
      <c r="L16" s="40"/>
      <c r="M16" s="41"/>
      <c r="N16" s="96"/>
    </row>
    <row r="17" spans="2:14" ht="15.6">
      <c r="B17" s="469" t="s">
        <v>26</v>
      </c>
      <c r="C17" s="470"/>
      <c r="D17" s="470"/>
      <c r="E17" s="26"/>
      <c r="F17" s="43"/>
      <c r="G17" s="43"/>
      <c r="H17" s="44"/>
      <c r="I17" s="37"/>
      <c r="J17" s="38"/>
      <c r="K17" s="45"/>
      <c r="L17" s="40"/>
      <c r="M17" s="46">
        <v>0.1</v>
      </c>
      <c r="N17" s="47" t="e">
        <f>N47*M17</f>
        <v>#REF!</v>
      </c>
    </row>
    <row r="18" spans="2:14" ht="16.2" thickBot="1">
      <c r="B18" s="471"/>
      <c r="C18" s="472"/>
      <c r="D18" s="472"/>
      <c r="E18" s="472"/>
      <c r="F18" s="472"/>
      <c r="G18" s="472"/>
      <c r="H18" s="473"/>
      <c r="I18" s="474"/>
      <c r="J18" s="475"/>
      <c r="K18" s="48"/>
      <c r="L18" s="476"/>
      <c r="M18" s="477"/>
      <c r="N18" s="49"/>
    </row>
    <row r="19" spans="2:14" ht="25.5" customHeight="1" thickBot="1">
      <c r="B19" s="440" t="s">
        <v>27</v>
      </c>
      <c r="C19" s="441"/>
      <c r="D19" s="441"/>
      <c r="E19" s="441"/>
      <c r="F19" s="441"/>
      <c r="G19" s="441"/>
      <c r="H19" s="441"/>
      <c r="I19" s="441"/>
      <c r="J19" s="441"/>
      <c r="K19" s="441"/>
      <c r="L19" s="441"/>
      <c r="M19" s="444"/>
      <c r="N19" s="50" t="e">
        <f>SUM(N13:N18)</f>
        <v>#REF!</v>
      </c>
    </row>
    <row r="20" spans="2:14" ht="15.6">
      <c r="B20" s="29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8"/>
    </row>
    <row r="21" spans="2:14" ht="15.6">
      <c r="B21" s="141" t="s">
        <v>28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2"/>
    </row>
    <row r="22" spans="2:14" ht="16.2" thickBot="1">
      <c r="B22" s="53"/>
      <c r="C22" s="30"/>
      <c r="D22" s="30"/>
      <c r="E22" s="30"/>
      <c r="F22" s="30"/>
      <c r="G22" s="30"/>
      <c r="H22" s="30"/>
      <c r="I22" s="30"/>
      <c r="J22" s="5"/>
      <c r="K22" s="5"/>
      <c r="L22" s="5"/>
      <c r="M22" s="5"/>
      <c r="N22" s="8"/>
    </row>
    <row r="23" spans="2:14" ht="15.6">
      <c r="B23" s="534" t="s">
        <v>19</v>
      </c>
      <c r="C23" s="535"/>
      <c r="D23" s="535"/>
      <c r="E23" s="535"/>
      <c r="F23" s="535"/>
      <c r="G23" s="535"/>
      <c r="H23" s="535"/>
      <c r="I23" s="536"/>
      <c r="J23" s="54" t="s">
        <v>20</v>
      </c>
      <c r="K23" s="31" t="s">
        <v>2</v>
      </c>
      <c r="L23" s="537" t="s">
        <v>29</v>
      </c>
      <c r="M23" s="536"/>
      <c r="N23" s="32" t="s">
        <v>25</v>
      </c>
    </row>
    <row r="24" spans="2:14" ht="30.45" customHeight="1">
      <c r="B24" s="471" t="e">
        <f>+#REF!</f>
        <v>#REF!</v>
      </c>
      <c r="C24" s="472"/>
      <c r="D24" s="472"/>
      <c r="E24" s="472"/>
      <c r="F24" s="472"/>
      <c r="G24" s="472"/>
      <c r="H24" s="472"/>
      <c r="I24" s="473"/>
      <c r="J24" s="67" t="e">
        <f>+#REF!</f>
        <v>#REF!</v>
      </c>
      <c r="K24" s="13">
        <v>2</v>
      </c>
      <c r="L24" s="482" t="e">
        <f>+#REF!</f>
        <v>#REF!</v>
      </c>
      <c r="M24" s="483"/>
      <c r="N24" s="191" t="e">
        <f>K24*L24</f>
        <v>#REF!</v>
      </c>
    </row>
    <row r="25" spans="2:14" ht="30.45" customHeight="1">
      <c r="B25" s="471" t="e">
        <f>+#REF!</f>
        <v>#REF!</v>
      </c>
      <c r="C25" s="472"/>
      <c r="D25" s="472"/>
      <c r="E25" s="472"/>
      <c r="F25" s="472"/>
      <c r="G25" s="472"/>
      <c r="H25" s="472"/>
      <c r="I25" s="473"/>
      <c r="J25" s="67" t="e">
        <f>+#REF!</f>
        <v>#REF!</v>
      </c>
      <c r="K25" s="13">
        <v>1.03</v>
      </c>
      <c r="L25" s="482" t="e">
        <f>+#REF!</f>
        <v>#REF!</v>
      </c>
      <c r="M25" s="483"/>
      <c r="N25" s="191" t="e">
        <f>K25*L25</f>
        <v>#REF!</v>
      </c>
    </row>
    <row r="26" spans="2:14" ht="30.45" customHeight="1">
      <c r="B26" s="471" t="e">
        <f>+#REF!</f>
        <v>#REF!</v>
      </c>
      <c r="C26" s="472"/>
      <c r="D26" s="472"/>
      <c r="E26" s="472"/>
      <c r="F26" s="472"/>
      <c r="G26" s="472"/>
      <c r="H26" s="472"/>
      <c r="I26" s="473"/>
      <c r="J26" s="67" t="e">
        <f>+#REF!</f>
        <v>#REF!</v>
      </c>
      <c r="K26" s="13">
        <v>1</v>
      </c>
      <c r="L26" s="482" t="e">
        <f>+#REF!</f>
        <v>#REF!</v>
      </c>
      <c r="M26" s="483"/>
      <c r="N26" s="191" t="e">
        <f>K26*L26</f>
        <v>#REF!</v>
      </c>
    </row>
    <row r="27" spans="2:14" ht="16.2" thickBot="1">
      <c r="B27" s="56"/>
      <c r="C27" s="57"/>
      <c r="D27" s="57"/>
      <c r="E27" s="57"/>
      <c r="F27" s="57"/>
      <c r="G27" s="57"/>
      <c r="H27" s="57"/>
      <c r="I27" s="57"/>
      <c r="J27" s="58"/>
      <c r="K27" s="58"/>
      <c r="L27" s="59"/>
      <c r="M27" s="24"/>
      <c r="N27" s="60"/>
    </row>
    <row r="28" spans="2:14" ht="16.2" thickBot="1">
      <c r="B28" s="440" t="s">
        <v>27</v>
      </c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4"/>
      <c r="N28" s="50" t="e">
        <f>SUM(N24:N27)</f>
        <v>#REF!</v>
      </c>
    </row>
    <row r="29" spans="2:14" ht="15.6">
      <c r="B29" s="7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8"/>
    </row>
    <row r="30" spans="2:14" ht="15.6">
      <c r="B30" s="141" t="s">
        <v>30</v>
      </c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2"/>
    </row>
    <row r="31" spans="2:14" ht="16.2" thickBot="1">
      <c r="B31" s="7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8"/>
    </row>
    <row r="32" spans="2:14" ht="31.2">
      <c r="B32" s="61" t="s">
        <v>31</v>
      </c>
      <c r="C32" s="62"/>
      <c r="D32" s="62"/>
      <c r="E32" s="62"/>
      <c r="F32" s="62"/>
      <c r="G32" s="62"/>
      <c r="H32" s="63" t="s">
        <v>20</v>
      </c>
      <c r="I32" s="63" t="s">
        <v>32</v>
      </c>
      <c r="J32" s="64" t="s">
        <v>33</v>
      </c>
      <c r="K32" s="63" t="s">
        <v>34</v>
      </c>
      <c r="L32" s="540" t="s">
        <v>35</v>
      </c>
      <c r="M32" s="541"/>
      <c r="N32" s="65" t="s">
        <v>25</v>
      </c>
    </row>
    <row r="33" spans="2:14" ht="30.75" customHeight="1">
      <c r="B33" s="556"/>
      <c r="C33" s="557"/>
      <c r="D33" s="557"/>
      <c r="E33" s="557"/>
      <c r="F33" s="557"/>
      <c r="G33" s="558"/>
      <c r="H33" s="67"/>
      <c r="I33" s="45"/>
      <c r="J33" s="21"/>
      <c r="K33" s="45"/>
      <c r="L33" s="458"/>
      <c r="M33" s="459"/>
      <c r="N33" s="68"/>
    </row>
    <row r="34" spans="2:14" ht="15.6">
      <c r="B34" s="66"/>
      <c r="C34" s="69"/>
      <c r="D34" s="69"/>
      <c r="E34" s="69"/>
      <c r="F34" s="69"/>
      <c r="G34" s="69"/>
      <c r="H34" s="67"/>
      <c r="I34" s="45"/>
      <c r="J34" s="21"/>
      <c r="K34" s="45"/>
      <c r="L34" s="458"/>
      <c r="M34" s="459"/>
      <c r="N34" s="68"/>
    </row>
    <row r="35" spans="2:14" ht="15.6">
      <c r="B35" s="66"/>
      <c r="C35" s="69"/>
      <c r="D35" s="69"/>
      <c r="E35" s="69"/>
      <c r="F35" s="69"/>
      <c r="G35" s="69"/>
      <c r="H35" s="67"/>
      <c r="I35" s="45"/>
      <c r="J35" s="21"/>
      <c r="K35" s="45"/>
      <c r="L35" s="458"/>
      <c r="M35" s="459"/>
      <c r="N35" s="68"/>
    </row>
    <row r="36" spans="2:14" ht="15.6">
      <c r="B36" s="66"/>
      <c r="C36" s="69"/>
      <c r="D36" s="69"/>
      <c r="E36" s="69"/>
      <c r="F36" s="69"/>
      <c r="G36" s="69"/>
      <c r="H36" s="70"/>
      <c r="I36" s="45"/>
      <c r="J36" s="45"/>
      <c r="K36" s="45"/>
      <c r="L36" s="71"/>
      <c r="M36" s="72"/>
      <c r="N36" s="73"/>
    </row>
    <row r="37" spans="2:14" ht="16.2" thickBot="1">
      <c r="B37" s="56"/>
      <c r="C37" s="57"/>
      <c r="D37" s="57"/>
      <c r="E37" s="57"/>
      <c r="F37" s="57"/>
      <c r="G37" s="57"/>
      <c r="H37" s="58"/>
      <c r="I37" s="74"/>
      <c r="J37" s="74"/>
      <c r="K37" s="74"/>
      <c r="L37" s="460"/>
      <c r="M37" s="461"/>
      <c r="N37" s="74"/>
    </row>
    <row r="38" spans="2:14" ht="22.5" customHeight="1" thickBot="1">
      <c r="B38" s="462" t="s">
        <v>27</v>
      </c>
      <c r="C38" s="442"/>
      <c r="D38" s="442"/>
      <c r="E38" s="442"/>
      <c r="F38" s="442"/>
      <c r="G38" s="442"/>
      <c r="H38" s="442"/>
      <c r="I38" s="442"/>
      <c r="J38" s="442"/>
      <c r="K38" s="442"/>
      <c r="L38" s="442"/>
      <c r="M38" s="443"/>
      <c r="N38" s="75">
        <f>SUM(N33:N37)</f>
        <v>0</v>
      </c>
    </row>
    <row r="39" spans="2:14" ht="15.6">
      <c r="B39" s="7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8"/>
    </row>
    <row r="40" spans="2:14" ht="15.6">
      <c r="B40" s="141" t="s">
        <v>36</v>
      </c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2"/>
    </row>
    <row r="41" spans="2:14" ht="16.2" thickBot="1">
      <c r="B41" s="7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8"/>
    </row>
    <row r="42" spans="2:14" ht="31.2">
      <c r="B42" s="542" t="s">
        <v>37</v>
      </c>
      <c r="C42" s="543"/>
      <c r="D42" s="543"/>
      <c r="E42" s="543"/>
      <c r="F42" s="543"/>
      <c r="G42" s="543"/>
      <c r="H42" s="543"/>
      <c r="I42" s="63" t="s">
        <v>38</v>
      </c>
      <c r="J42" s="64" t="s">
        <v>39</v>
      </c>
      <c r="K42" s="63" t="s">
        <v>40</v>
      </c>
      <c r="L42" s="544" t="s">
        <v>24</v>
      </c>
      <c r="M42" s="545"/>
      <c r="N42" s="76" t="s">
        <v>25</v>
      </c>
    </row>
    <row r="43" spans="2:14" ht="15.6">
      <c r="B43" s="424"/>
      <c r="C43" s="425"/>
      <c r="D43" s="425"/>
      <c r="E43" s="425"/>
      <c r="F43" s="425"/>
      <c r="G43" s="425"/>
      <c r="H43" s="426"/>
      <c r="I43" s="77"/>
      <c r="J43" s="78"/>
      <c r="K43" s="129"/>
      <c r="L43" s="427"/>
      <c r="M43" s="428"/>
      <c r="N43" s="10"/>
    </row>
    <row r="44" spans="2:14" ht="15.6">
      <c r="B44" s="424" t="e">
        <f>+#REF!</f>
        <v>#REF!</v>
      </c>
      <c r="C44" s="425"/>
      <c r="D44" s="425"/>
      <c r="E44" s="425"/>
      <c r="F44" s="425"/>
      <c r="G44" s="425"/>
      <c r="H44" s="426"/>
      <c r="I44" s="77" t="e">
        <f>+K44/J44</f>
        <v>#REF!</v>
      </c>
      <c r="J44" s="78">
        <v>1.85</v>
      </c>
      <c r="K44" s="129" t="e">
        <f>+#REF!</f>
        <v>#REF!</v>
      </c>
      <c r="L44" s="427">
        <v>4</v>
      </c>
      <c r="M44" s="428"/>
      <c r="N44" s="10" t="e">
        <f>K44/L44</f>
        <v>#REF!</v>
      </c>
    </row>
    <row r="45" spans="2:14" ht="15.6">
      <c r="B45" s="424" t="e">
        <f>+#REF!</f>
        <v>#REF!</v>
      </c>
      <c r="C45" s="425"/>
      <c r="D45" s="425"/>
      <c r="E45" s="425"/>
      <c r="F45" s="425"/>
      <c r="G45" s="425"/>
      <c r="H45" s="426"/>
      <c r="I45" s="77" t="e">
        <f>+K45/J45</f>
        <v>#REF!</v>
      </c>
      <c r="J45" s="80">
        <v>1.85</v>
      </c>
      <c r="K45" s="129" t="e">
        <f>+#REF!</f>
        <v>#REF!</v>
      </c>
      <c r="L45" s="427">
        <v>4</v>
      </c>
      <c r="M45" s="428"/>
      <c r="N45" s="10" t="e">
        <f>K45/L45</f>
        <v>#REF!</v>
      </c>
    </row>
    <row r="46" spans="2:14" ht="31.5" customHeight="1" thickBot="1">
      <c r="B46" s="424" t="e">
        <f>+#REF!</f>
        <v>#REF!</v>
      </c>
      <c r="C46" s="425"/>
      <c r="D46" s="425"/>
      <c r="E46" s="425"/>
      <c r="F46" s="425"/>
      <c r="G46" s="425"/>
      <c r="H46" s="426"/>
      <c r="I46" s="77" t="e">
        <f>+K46/J46</f>
        <v>#REF!</v>
      </c>
      <c r="J46" s="80">
        <v>1.85</v>
      </c>
      <c r="K46" s="129" t="e">
        <f>+#REF!</f>
        <v>#REF!</v>
      </c>
      <c r="L46" s="427">
        <v>4</v>
      </c>
      <c r="M46" s="428"/>
      <c r="N46" s="10" t="e">
        <f>K46/L46</f>
        <v>#REF!</v>
      </c>
    </row>
    <row r="47" spans="2:14" ht="16.2" thickBot="1">
      <c r="B47" s="440" t="s">
        <v>27</v>
      </c>
      <c r="C47" s="441"/>
      <c r="D47" s="441"/>
      <c r="E47" s="441"/>
      <c r="F47" s="441"/>
      <c r="G47" s="441"/>
      <c r="H47" s="441"/>
      <c r="I47" s="442"/>
      <c r="J47" s="442"/>
      <c r="K47" s="442"/>
      <c r="L47" s="442"/>
      <c r="M47" s="443"/>
      <c r="N47" s="85" t="e">
        <f>SUM(N43:N46)</f>
        <v>#REF!</v>
      </c>
    </row>
    <row r="48" spans="2:14" ht="16.2" thickBot="1">
      <c r="B48" s="7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8"/>
    </row>
    <row r="49" spans="1:14" ht="16.2" thickBot="1">
      <c r="B49" s="440" t="s">
        <v>41</v>
      </c>
      <c r="C49" s="441"/>
      <c r="D49" s="441"/>
      <c r="E49" s="441"/>
      <c r="F49" s="441"/>
      <c r="G49" s="441"/>
      <c r="H49" s="441"/>
      <c r="I49" s="441"/>
      <c r="J49" s="441"/>
      <c r="K49" s="441"/>
      <c r="L49" s="441"/>
      <c r="M49" s="444"/>
      <c r="N49" s="86" t="e">
        <f>ROUND((N19+N28+N38+N47),0)</f>
        <v>#REF!</v>
      </c>
    </row>
    <row r="50" spans="1:14"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1"/>
    </row>
    <row r="51" spans="1:14">
      <c r="B51" s="144" t="s">
        <v>64</v>
      </c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102"/>
    </row>
    <row r="52" spans="1:14" ht="15" thickBot="1"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1"/>
    </row>
    <row r="53" spans="1:14">
      <c r="B53" s="530" t="s">
        <v>65</v>
      </c>
      <c r="C53" s="531"/>
      <c r="D53" s="531"/>
      <c r="E53" s="531"/>
      <c r="F53" s="531"/>
      <c r="G53" s="531"/>
      <c r="H53" s="531"/>
      <c r="I53" s="103"/>
      <c r="J53" s="104"/>
      <c r="K53" s="105" t="s">
        <v>66</v>
      </c>
      <c r="L53" s="532" t="s">
        <v>67</v>
      </c>
      <c r="M53" s="533"/>
      <c r="N53" s="106"/>
    </row>
    <row r="54" spans="1:14">
      <c r="B54" s="449" t="s">
        <v>10</v>
      </c>
      <c r="C54" s="450"/>
      <c r="D54" s="450"/>
      <c r="E54" s="450"/>
      <c r="F54" s="450"/>
      <c r="G54" s="450"/>
      <c r="H54" s="450"/>
      <c r="I54" s="107"/>
      <c r="J54" s="108"/>
      <c r="K54" s="109">
        <v>0.24</v>
      </c>
      <c r="L54" s="451" t="e">
        <f>N49*K54</f>
        <v>#REF!</v>
      </c>
      <c r="M54" s="452"/>
      <c r="N54" s="110"/>
    </row>
    <row r="55" spans="1:14">
      <c r="B55" s="111" t="s">
        <v>11</v>
      </c>
      <c r="C55" s="112"/>
      <c r="D55" s="112"/>
      <c r="E55" s="112"/>
      <c r="F55" s="112"/>
      <c r="G55" s="112"/>
      <c r="H55" s="112"/>
      <c r="I55" s="107"/>
      <c r="J55" s="108"/>
      <c r="K55" s="109">
        <v>0.01</v>
      </c>
      <c r="L55" s="451" t="e">
        <f>N49*K55</f>
        <v>#REF!</v>
      </c>
      <c r="M55" s="452"/>
      <c r="N55" s="110"/>
    </row>
    <row r="56" spans="1:14" ht="15" thickBot="1">
      <c r="B56" s="113" t="s">
        <v>12</v>
      </c>
      <c r="C56" s="114"/>
      <c r="D56" s="114"/>
      <c r="E56" s="114"/>
      <c r="F56" s="114"/>
      <c r="G56" s="114"/>
      <c r="H56" s="114"/>
      <c r="I56" s="115"/>
      <c r="J56" s="116"/>
      <c r="K56" s="117">
        <v>0.05</v>
      </c>
      <c r="L56" s="453" t="e">
        <f>N49*K56</f>
        <v>#REF!</v>
      </c>
      <c r="M56" s="454"/>
      <c r="N56" s="110"/>
    </row>
    <row r="57" spans="1:14" ht="15" thickBot="1">
      <c r="B57" s="455" t="s">
        <v>27</v>
      </c>
      <c r="C57" s="456"/>
      <c r="D57" s="456"/>
      <c r="E57" s="456"/>
      <c r="F57" s="456"/>
      <c r="G57" s="456"/>
      <c r="H57" s="456"/>
      <c r="I57" s="456"/>
      <c r="J57" s="456"/>
      <c r="K57" s="456"/>
      <c r="L57" s="456"/>
      <c r="M57" s="457"/>
      <c r="N57" s="118" t="e">
        <f>L54+L55+L56</f>
        <v>#REF!</v>
      </c>
    </row>
    <row r="58" spans="1:14" ht="15" thickBot="1">
      <c r="B58" s="99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1"/>
    </row>
    <row r="59" spans="1:14" ht="15" thickBot="1">
      <c r="A59" t="s">
        <v>77</v>
      </c>
      <c r="B59" s="455" t="s">
        <v>68</v>
      </c>
      <c r="C59" s="456"/>
      <c r="D59" s="456"/>
      <c r="E59" s="456"/>
      <c r="F59" s="456"/>
      <c r="G59" s="456"/>
      <c r="H59" s="456"/>
      <c r="I59" s="456"/>
      <c r="J59" s="456"/>
      <c r="K59" s="456"/>
      <c r="L59" s="456"/>
      <c r="M59" s="457"/>
      <c r="N59" s="119" t="e">
        <f>N49+N57</f>
        <v>#REF!</v>
      </c>
    </row>
    <row r="60" spans="1:14" ht="15.6"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6"/>
    </row>
    <row r="61" spans="1:14" ht="15.6">
      <c r="B61" s="7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8"/>
    </row>
    <row r="62" spans="1:14" ht="18">
      <c r="B62" s="7"/>
      <c r="C62" s="367" t="s">
        <v>394</v>
      </c>
      <c r="M62" s="5"/>
      <c r="N62" s="8"/>
    </row>
    <row r="63" spans="1:14" ht="18">
      <c r="B63" s="11"/>
      <c r="C63" s="367" t="s">
        <v>395</v>
      </c>
      <c r="M63" s="5"/>
      <c r="N63" s="8"/>
    </row>
    <row r="64" spans="1:14" ht="18.45" customHeight="1">
      <c r="B64" s="11"/>
      <c r="C64" s="569"/>
      <c r="D64" s="569"/>
      <c r="E64" s="569"/>
      <c r="F64" s="569"/>
      <c r="G64" s="87"/>
      <c r="H64" s="87"/>
      <c r="I64" s="5"/>
      <c r="J64" s="569"/>
      <c r="K64" s="569"/>
      <c r="L64" s="569"/>
      <c r="M64" s="5"/>
      <c r="N64" s="8"/>
    </row>
    <row r="65" spans="2:14" ht="31.5" customHeight="1">
      <c r="B65" s="437" t="s">
        <v>42</v>
      </c>
      <c r="C65" s="438"/>
      <c r="D65" s="438"/>
      <c r="E65" s="438"/>
      <c r="F65" s="438"/>
      <c r="G65" s="438"/>
      <c r="H65" s="438"/>
      <c r="I65" s="438"/>
      <c r="J65" s="438"/>
      <c r="K65" s="438"/>
      <c r="L65" s="438"/>
      <c r="M65" s="438"/>
      <c r="N65" s="439"/>
    </row>
    <row r="66" spans="2:14" ht="15.6">
      <c r="B66" s="433"/>
      <c r="C66" s="434"/>
      <c r="D66" s="434"/>
      <c r="E66" s="434"/>
      <c r="F66" s="434"/>
      <c r="G66" s="434"/>
      <c r="H66" s="434"/>
      <c r="I66" s="434"/>
      <c r="J66" s="434"/>
      <c r="K66" s="434"/>
      <c r="L66" s="434"/>
      <c r="M66" s="434"/>
      <c r="N66" s="435"/>
    </row>
    <row r="67" spans="2:14" ht="15.6">
      <c r="B67" s="424"/>
      <c r="C67" s="425"/>
      <c r="D67" s="425"/>
      <c r="E67" s="425"/>
      <c r="F67" s="425"/>
      <c r="G67" s="425"/>
      <c r="H67" s="425"/>
      <c r="I67" s="425"/>
      <c r="J67" s="425"/>
      <c r="K67" s="425"/>
      <c r="L67" s="425"/>
      <c r="M67" s="425"/>
      <c r="N67" s="436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  <row r="69" spans="2:14"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</row>
    <row r="70" spans="2:14"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  <row r="73" spans="2:14"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</row>
    <row r="74" spans="2:14"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</row>
  </sheetData>
  <mergeCells count="65">
    <mergeCell ref="B7:B8"/>
    <mergeCell ref="C7:L8"/>
    <mergeCell ref="B1:L2"/>
    <mergeCell ref="M1:N5"/>
    <mergeCell ref="B3:L3"/>
    <mergeCell ref="B4:L5"/>
    <mergeCell ref="C6:L6"/>
    <mergeCell ref="B14:H14"/>
    <mergeCell ref="I14:J14"/>
    <mergeCell ref="L14:M14"/>
    <mergeCell ref="B9:N9"/>
    <mergeCell ref="B12:H12"/>
    <mergeCell ref="I12:J12"/>
    <mergeCell ref="L12:M12"/>
    <mergeCell ref="B13:H13"/>
    <mergeCell ref="L13:M13"/>
    <mergeCell ref="B33:G33"/>
    <mergeCell ref="L33:M33"/>
    <mergeCell ref="B17:D17"/>
    <mergeCell ref="B18:H18"/>
    <mergeCell ref="I18:J18"/>
    <mergeCell ref="L18:M18"/>
    <mergeCell ref="B19:M19"/>
    <mergeCell ref="B23:I23"/>
    <mergeCell ref="L23:M23"/>
    <mergeCell ref="B24:I24"/>
    <mergeCell ref="L24:M24"/>
    <mergeCell ref="B26:I26"/>
    <mergeCell ref="B28:M28"/>
    <mergeCell ref="L32:M32"/>
    <mergeCell ref="L34:M34"/>
    <mergeCell ref="L35:M35"/>
    <mergeCell ref="L37:M37"/>
    <mergeCell ref="B38:M38"/>
    <mergeCell ref="B42:H42"/>
    <mergeCell ref="L42:M42"/>
    <mergeCell ref="B43:H43"/>
    <mergeCell ref="L43:M43"/>
    <mergeCell ref="B44:H44"/>
    <mergeCell ref="L44:M44"/>
    <mergeCell ref="B45:H45"/>
    <mergeCell ref="L45:M45"/>
    <mergeCell ref="B59:M59"/>
    <mergeCell ref="B46:H46"/>
    <mergeCell ref="L46:M46"/>
    <mergeCell ref="B47:M47"/>
    <mergeCell ref="B49:M49"/>
    <mergeCell ref="B53:H53"/>
    <mergeCell ref="L53:M53"/>
    <mergeCell ref="B67:N67"/>
    <mergeCell ref="B15:H15"/>
    <mergeCell ref="I15:J15"/>
    <mergeCell ref="L15:M15"/>
    <mergeCell ref="B25:I25"/>
    <mergeCell ref="L25:M25"/>
    <mergeCell ref="L26:M26"/>
    <mergeCell ref="C64:F64"/>
    <mergeCell ref="J64:L64"/>
    <mergeCell ref="B65:N65"/>
    <mergeCell ref="B66:N66"/>
    <mergeCell ref="B54:H54"/>
    <mergeCell ref="L54:M54"/>
    <mergeCell ref="L55:M55"/>
    <mergeCell ref="L56:M56"/>
    <mergeCell ref="B57:M57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74ABA-7D5C-412D-8353-850FAC91599A}">
  <sheetPr codeName="Hoja63">
    <tabColor rgb="FF3AEA36"/>
  </sheetPr>
  <dimension ref="A1:N82"/>
  <sheetViews>
    <sheetView workbookViewId="0"/>
  </sheetViews>
  <sheetFormatPr baseColWidth="10" defaultColWidth="11.44140625" defaultRowHeight="14.4"/>
  <cols>
    <col min="1" max="1" width="7.33203125" customWidth="1"/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#REF!</f>
        <v>#REF!</v>
      </c>
      <c r="N7" s="91" t="e">
        <f>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21.75" customHeight="1">
      <c r="B13" s="424"/>
      <c r="C13" s="425"/>
      <c r="D13" s="425"/>
      <c r="E13" s="425"/>
      <c r="F13" s="425"/>
      <c r="G13" s="425"/>
      <c r="H13" s="426"/>
      <c r="I13" s="122"/>
      <c r="J13" s="123"/>
      <c r="K13" s="23"/>
      <c r="L13" s="546"/>
      <c r="M13" s="547"/>
      <c r="N13" s="22"/>
    </row>
    <row r="14" spans="2:14" ht="36" customHeight="1">
      <c r="B14" s="471" t="e">
        <f>+#REF!</f>
        <v>#REF!</v>
      </c>
      <c r="C14" s="472"/>
      <c r="D14" s="472"/>
      <c r="E14" s="472"/>
      <c r="F14" s="472"/>
      <c r="G14" s="472"/>
      <c r="H14" s="473"/>
      <c r="I14" s="518"/>
      <c r="J14" s="519"/>
      <c r="K14" s="23" t="e">
        <f>+#REF!</f>
        <v>#REF!</v>
      </c>
      <c r="L14" s="585">
        <v>1000</v>
      </c>
      <c r="M14" s="586"/>
      <c r="N14" s="22" t="e">
        <f>K14/L14</f>
        <v>#REF!</v>
      </c>
    </row>
    <row r="15" spans="2:14" ht="36" customHeight="1">
      <c r="B15" s="471" t="e">
        <f>+#REF!</f>
        <v>#REF!</v>
      </c>
      <c r="C15" s="472"/>
      <c r="D15" s="472"/>
      <c r="E15" s="472"/>
      <c r="F15" s="472"/>
      <c r="G15" s="472"/>
      <c r="H15" s="473"/>
      <c r="I15" s="518"/>
      <c r="J15" s="519"/>
      <c r="K15" s="23" t="e">
        <f>+#REF!</f>
        <v>#REF!</v>
      </c>
      <c r="L15" s="585">
        <v>1600</v>
      </c>
      <c r="M15" s="586"/>
      <c r="N15" s="22" t="e">
        <f t="shared" ref="N15:N18" si="0">K15/L15</f>
        <v>#REF!</v>
      </c>
    </row>
    <row r="16" spans="2:14" ht="36" customHeight="1">
      <c r="B16" s="471" t="e">
        <f>+#REF!</f>
        <v>#REF!</v>
      </c>
      <c r="C16" s="472"/>
      <c r="D16" s="472"/>
      <c r="E16" s="472"/>
      <c r="F16" s="472"/>
      <c r="G16" s="472"/>
      <c r="H16" s="473"/>
      <c r="I16" s="518"/>
      <c r="J16" s="519"/>
      <c r="K16" s="23" t="e">
        <f>+#REF!*8</f>
        <v>#REF!</v>
      </c>
      <c r="L16" s="585">
        <v>200</v>
      </c>
      <c r="M16" s="586"/>
      <c r="N16" s="22" t="e">
        <f t="shared" si="0"/>
        <v>#REF!</v>
      </c>
    </row>
    <row r="17" spans="2:14" ht="36" customHeight="1">
      <c r="B17" s="471" t="e">
        <f>+#REF!</f>
        <v>#REF!</v>
      </c>
      <c r="C17" s="472"/>
      <c r="D17" s="472"/>
      <c r="E17" s="472"/>
      <c r="F17" s="472"/>
      <c r="G17" s="472"/>
      <c r="H17" s="473"/>
      <c r="I17" s="518"/>
      <c r="J17" s="519"/>
      <c r="K17" s="23" t="e">
        <f>+#REF!*8</f>
        <v>#REF!</v>
      </c>
      <c r="L17" s="585">
        <v>83.33</v>
      </c>
      <c r="M17" s="586"/>
      <c r="N17" s="22" t="e">
        <f t="shared" si="0"/>
        <v>#REF!</v>
      </c>
    </row>
    <row r="18" spans="2:14" ht="36" customHeight="1">
      <c r="B18" s="471" t="e">
        <f>+#REF!</f>
        <v>#REF!</v>
      </c>
      <c r="C18" s="472"/>
      <c r="D18" s="472"/>
      <c r="E18" s="472"/>
      <c r="F18" s="472"/>
      <c r="G18" s="472"/>
      <c r="H18" s="473"/>
      <c r="I18" s="122"/>
      <c r="J18" s="123"/>
      <c r="K18" s="23" t="e">
        <f>+#REF!</f>
        <v>#REF!</v>
      </c>
      <c r="L18" s="585">
        <v>10</v>
      </c>
      <c r="M18" s="586"/>
      <c r="N18" s="22" t="e">
        <f t="shared" si="0"/>
        <v>#REF!</v>
      </c>
    </row>
    <row r="19" spans="2:14" ht="36" customHeight="1">
      <c r="B19" s="471"/>
      <c r="C19" s="472"/>
      <c r="D19" s="472"/>
      <c r="E19" s="472"/>
      <c r="F19" s="472"/>
      <c r="G19" s="472"/>
      <c r="H19" s="473"/>
      <c r="I19" s="518"/>
      <c r="J19" s="519"/>
      <c r="K19" s="23"/>
      <c r="L19" s="585"/>
      <c r="M19" s="586"/>
      <c r="N19" s="22"/>
    </row>
    <row r="20" spans="2:14" ht="15.6">
      <c r="B20" s="33"/>
      <c r="C20" s="27"/>
      <c r="D20" s="27"/>
      <c r="E20" s="34"/>
      <c r="F20" s="34"/>
      <c r="G20" s="34"/>
      <c r="H20" s="95"/>
      <c r="I20" s="37"/>
      <c r="J20" s="38"/>
      <c r="K20" s="39"/>
      <c r="L20" s="40"/>
      <c r="M20" s="41"/>
      <c r="N20" s="96"/>
    </row>
    <row r="21" spans="2:14" ht="15.6">
      <c r="B21" s="469" t="s">
        <v>26</v>
      </c>
      <c r="C21" s="470"/>
      <c r="D21" s="470"/>
      <c r="E21" s="26"/>
      <c r="F21" s="43"/>
      <c r="G21" s="43"/>
      <c r="H21" s="44"/>
      <c r="I21" s="37"/>
      <c r="J21" s="38"/>
      <c r="K21" s="45"/>
      <c r="L21" s="40"/>
      <c r="M21" s="46">
        <v>0.1</v>
      </c>
      <c r="N21" s="47" t="e">
        <f>N55*M21</f>
        <v>#REF!</v>
      </c>
    </row>
    <row r="22" spans="2:14" ht="16.2" thickBot="1">
      <c r="B22" s="471"/>
      <c r="C22" s="472"/>
      <c r="D22" s="472"/>
      <c r="E22" s="472"/>
      <c r="F22" s="472"/>
      <c r="G22" s="472"/>
      <c r="H22" s="473"/>
      <c r="I22" s="474"/>
      <c r="J22" s="475"/>
      <c r="K22" s="48"/>
      <c r="L22" s="476"/>
      <c r="M22" s="477"/>
      <c r="N22" s="49"/>
    </row>
    <row r="23" spans="2:14" ht="25.5" customHeight="1" thickBot="1">
      <c r="B23" s="440" t="s">
        <v>27</v>
      </c>
      <c r="C23" s="441"/>
      <c r="D23" s="441"/>
      <c r="E23" s="441"/>
      <c r="F23" s="441"/>
      <c r="G23" s="441"/>
      <c r="H23" s="441"/>
      <c r="I23" s="441"/>
      <c r="J23" s="441"/>
      <c r="K23" s="441"/>
      <c r="L23" s="441"/>
      <c r="M23" s="444"/>
      <c r="N23" s="50" t="e">
        <f>SUM(N13:N22)</f>
        <v>#REF!</v>
      </c>
    </row>
    <row r="24" spans="2:14" ht="15.6">
      <c r="B24" s="29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8"/>
    </row>
    <row r="25" spans="2:14" ht="15.6">
      <c r="B25" s="141" t="s">
        <v>28</v>
      </c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2"/>
    </row>
    <row r="26" spans="2:14" ht="16.2" thickBot="1">
      <c r="B26" s="53"/>
      <c r="C26" s="30"/>
      <c r="D26" s="30"/>
      <c r="E26" s="30"/>
      <c r="F26" s="30"/>
      <c r="G26" s="30"/>
      <c r="H26" s="30"/>
      <c r="I26" s="30"/>
      <c r="J26" s="5"/>
      <c r="K26" s="5"/>
      <c r="L26" s="5"/>
      <c r="M26" s="5"/>
      <c r="N26" s="8"/>
    </row>
    <row r="27" spans="2:14" ht="15.6">
      <c r="B27" s="534" t="s">
        <v>19</v>
      </c>
      <c r="C27" s="535"/>
      <c r="D27" s="535"/>
      <c r="E27" s="535"/>
      <c r="F27" s="535"/>
      <c r="G27" s="535"/>
      <c r="H27" s="535"/>
      <c r="I27" s="536"/>
      <c r="J27" s="54" t="s">
        <v>20</v>
      </c>
      <c r="K27" s="31" t="s">
        <v>2</v>
      </c>
      <c r="L27" s="537" t="s">
        <v>29</v>
      </c>
      <c r="M27" s="536"/>
      <c r="N27" s="32" t="s">
        <v>25</v>
      </c>
    </row>
    <row r="28" spans="2:14" ht="30.45" customHeight="1">
      <c r="B28" s="471" t="e">
        <f>+#REF!</f>
        <v>#REF!</v>
      </c>
      <c r="C28" s="472"/>
      <c r="D28" s="472"/>
      <c r="E28" s="472"/>
      <c r="F28" s="472"/>
      <c r="G28" s="472"/>
      <c r="H28" s="472"/>
      <c r="I28" s="473"/>
      <c r="J28" s="67" t="e">
        <f>+#REF!</f>
        <v>#REF!</v>
      </c>
      <c r="K28" s="13">
        <v>6.0000000000000001E-3</v>
      </c>
      <c r="L28" s="482" t="e">
        <f>+#REF!</f>
        <v>#REF!</v>
      </c>
      <c r="M28" s="483"/>
      <c r="N28" s="191" t="e">
        <f>K28*L28</f>
        <v>#REF!</v>
      </c>
    </row>
    <row r="29" spans="2:14" ht="30.45" customHeight="1">
      <c r="B29" s="471" t="e">
        <f>+#REF!</f>
        <v>#REF!</v>
      </c>
      <c r="C29" s="472"/>
      <c r="D29" s="472"/>
      <c r="E29" s="472"/>
      <c r="F29" s="472"/>
      <c r="G29" s="472"/>
      <c r="H29" s="472"/>
      <c r="I29" s="473"/>
      <c r="J29" s="67" t="e">
        <f>+#REF!</f>
        <v>#REF!</v>
      </c>
      <c r="K29" s="13">
        <v>6.0000000000000001E-3</v>
      </c>
      <c r="L29" s="482" t="e">
        <f>+#REF!</f>
        <v>#REF!</v>
      </c>
      <c r="M29" s="483"/>
      <c r="N29" s="191" t="e">
        <f t="shared" ref="N29:N33" si="1">K29*L29</f>
        <v>#REF!</v>
      </c>
    </row>
    <row r="30" spans="2:14" ht="30.45" customHeight="1">
      <c r="B30" s="471" t="e">
        <f>+#REF!</f>
        <v>#REF!</v>
      </c>
      <c r="C30" s="472"/>
      <c r="D30" s="472"/>
      <c r="E30" s="472"/>
      <c r="F30" s="472"/>
      <c r="G30" s="472"/>
      <c r="H30" s="472"/>
      <c r="I30" s="473"/>
      <c r="J30" s="67" t="e">
        <f>+#REF!</f>
        <v>#REF!</v>
      </c>
      <c r="K30" s="13">
        <v>6.0000000000000001E-3</v>
      </c>
      <c r="L30" s="482" t="e">
        <f>+#REF!</f>
        <v>#REF!</v>
      </c>
      <c r="M30" s="483"/>
      <c r="N30" s="191" t="e">
        <f t="shared" si="1"/>
        <v>#REF!</v>
      </c>
    </row>
    <row r="31" spans="2:14" ht="30.45" customHeight="1">
      <c r="B31" s="471" t="e">
        <f>+#REF!</f>
        <v>#REF!</v>
      </c>
      <c r="C31" s="472"/>
      <c r="D31" s="472"/>
      <c r="E31" s="472"/>
      <c r="F31" s="472"/>
      <c r="G31" s="472"/>
      <c r="H31" s="472"/>
      <c r="I31" s="473"/>
      <c r="J31" s="67" t="e">
        <f>+#REF!</f>
        <v>#REF!</v>
      </c>
      <c r="K31" s="13">
        <v>0.01</v>
      </c>
      <c r="L31" s="482" t="e">
        <f>+#REF!</f>
        <v>#REF!</v>
      </c>
      <c r="M31" s="483"/>
      <c r="N31" s="191" t="e">
        <f t="shared" si="1"/>
        <v>#REF!</v>
      </c>
    </row>
    <row r="32" spans="2:14" ht="30.45" customHeight="1">
      <c r="B32" s="471" t="e">
        <f>+#REF!</f>
        <v>#REF!</v>
      </c>
      <c r="C32" s="472"/>
      <c r="D32" s="472"/>
      <c r="E32" s="472"/>
      <c r="F32" s="472"/>
      <c r="G32" s="472"/>
      <c r="H32" s="472"/>
      <c r="I32" s="473"/>
      <c r="J32" s="67" t="e">
        <f>+#REF!</f>
        <v>#REF!</v>
      </c>
      <c r="K32" s="13">
        <v>0.02</v>
      </c>
      <c r="L32" s="482" t="e">
        <f>+#REF!</f>
        <v>#REF!</v>
      </c>
      <c r="M32" s="483"/>
      <c r="N32" s="191" t="e">
        <f t="shared" si="1"/>
        <v>#REF!</v>
      </c>
    </row>
    <row r="33" spans="2:14" ht="30.45" customHeight="1">
      <c r="B33" s="471" t="e">
        <f>+#REF!</f>
        <v>#REF!</v>
      </c>
      <c r="C33" s="472"/>
      <c r="D33" s="472"/>
      <c r="E33" s="472"/>
      <c r="F33" s="472"/>
      <c r="G33" s="472"/>
      <c r="H33" s="472"/>
      <c r="I33" s="473"/>
      <c r="J33" s="67" t="e">
        <f>+#REF!</f>
        <v>#REF!</v>
      </c>
      <c r="K33" s="13">
        <v>1.05</v>
      </c>
      <c r="L33" s="482" t="e">
        <f>+#REF!</f>
        <v>#REF!</v>
      </c>
      <c r="M33" s="483"/>
      <c r="N33" s="191" t="e">
        <f t="shared" si="1"/>
        <v>#REF!</v>
      </c>
    </row>
    <row r="34" spans="2:14" ht="16.2" thickBot="1">
      <c r="B34" s="56"/>
      <c r="C34" s="57"/>
      <c r="D34" s="57"/>
      <c r="E34" s="57"/>
      <c r="F34" s="57"/>
      <c r="G34" s="57"/>
      <c r="H34" s="57"/>
      <c r="I34" s="57"/>
      <c r="J34" s="58"/>
      <c r="K34" s="58"/>
      <c r="L34" s="59"/>
      <c r="M34" s="24"/>
      <c r="N34" s="60"/>
    </row>
    <row r="35" spans="2:14" ht="16.2" thickBot="1">
      <c r="B35" s="440" t="s">
        <v>27</v>
      </c>
      <c r="C35" s="441"/>
      <c r="D35" s="441"/>
      <c r="E35" s="441"/>
      <c r="F35" s="441"/>
      <c r="G35" s="441"/>
      <c r="H35" s="441"/>
      <c r="I35" s="441"/>
      <c r="J35" s="441"/>
      <c r="K35" s="441"/>
      <c r="L35" s="441"/>
      <c r="M35" s="444"/>
      <c r="N35" s="50" t="e">
        <f>SUM(N28:N34)</f>
        <v>#REF!</v>
      </c>
    </row>
    <row r="36" spans="2:14" ht="15.6">
      <c r="B36" s="7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8"/>
    </row>
    <row r="37" spans="2:14" ht="15.6">
      <c r="B37" s="141" t="s">
        <v>30</v>
      </c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2"/>
    </row>
    <row r="38" spans="2:14" ht="16.2" thickBot="1">
      <c r="B38" s="7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8"/>
    </row>
    <row r="39" spans="2:14" ht="31.2">
      <c r="B39" s="61" t="s">
        <v>31</v>
      </c>
      <c r="C39" s="62"/>
      <c r="D39" s="62"/>
      <c r="E39" s="62"/>
      <c r="F39" s="62"/>
      <c r="G39" s="62"/>
      <c r="H39" s="63" t="s">
        <v>20</v>
      </c>
      <c r="I39" s="63" t="s">
        <v>32</v>
      </c>
      <c r="J39" s="64" t="s">
        <v>33</v>
      </c>
      <c r="K39" s="63" t="s">
        <v>34</v>
      </c>
      <c r="L39" s="540" t="s">
        <v>35</v>
      </c>
      <c r="M39" s="541"/>
      <c r="N39" s="65" t="s">
        <v>25</v>
      </c>
    </row>
    <row r="40" spans="2:14" ht="30.75" customHeight="1">
      <c r="B40" s="556"/>
      <c r="C40" s="557"/>
      <c r="D40" s="557"/>
      <c r="E40" s="557"/>
      <c r="F40" s="557"/>
      <c r="G40" s="558"/>
      <c r="H40" s="67"/>
      <c r="I40" s="45"/>
      <c r="J40" s="21"/>
      <c r="K40" s="45"/>
      <c r="L40" s="458"/>
      <c r="M40" s="459"/>
      <c r="N40" s="68"/>
    </row>
    <row r="41" spans="2:14" ht="15.6">
      <c r="B41" s="66"/>
      <c r="C41" s="69"/>
      <c r="D41" s="69"/>
      <c r="E41" s="69"/>
      <c r="F41" s="69"/>
      <c r="G41" s="69"/>
      <c r="H41" s="67"/>
      <c r="I41" s="45"/>
      <c r="J41" s="21"/>
      <c r="K41" s="45"/>
      <c r="L41" s="458"/>
      <c r="M41" s="459"/>
      <c r="N41" s="68"/>
    </row>
    <row r="42" spans="2:14" ht="15.6">
      <c r="B42" s="66"/>
      <c r="C42" s="69"/>
      <c r="D42" s="69"/>
      <c r="E42" s="69"/>
      <c r="F42" s="69"/>
      <c r="G42" s="69"/>
      <c r="H42" s="67"/>
      <c r="I42" s="45"/>
      <c r="J42" s="21"/>
      <c r="K42" s="45"/>
      <c r="L42" s="458"/>
      <c r="M42" s="459"/>
      <c r="N42" s="68"/>
    </row>
    <row r="43" spans="2:14" ht="15.6">
      <c r="B43" s="66"/>
      <c r="C43" s="69"/>
      <c r="D43" s="69"/>
      <c r="E43" s="69"/>
      <c r="F43" s="69"/>
      <c r="G43" s="69"/>
      <c r="H43" s="70"/>
      <c r="I43" s="45"/>
      <c r="J43" s="45"/>
      <c r="K43" s="45"/>
      <c r="L43" s="71"/>
      <c r="M43" s="72"/>
      <c r="N43" s="73"/>
    </row>
    <row r="44" spans="2:14" ht="16.2" thickBot="1">
      <c r="B44" s="56"/>
      <c r="C44" s="57"/>
      <c r="D44" s="57"/>
      <c r="E44" s="57"/>
      <c r="F44" s="57"/>
      <c r="G44" s="57"/>
      <c r="H44" s="58"/>
      <c r="I44" s="74"/>
      <c r="J44" s="74"/>
      <c r="K44" s="74"/>
      <c r="L44" s="460"/>
      <c r="M44" s="461"/>
      <c r="N44" s="74"/>
    </row>
    <row r="45" spans="2:14" ht="22.5" customHeight="1" thickBot="1">
      <c r="B45" s="462" t="s">
        <v>27</v>
      </c>
      <c r="C45" s="442"/>
      <c r="D45" s="442"/>
      <c r="E45" s="442"/>
      <c r="F45" s="442"/>
      <c r="G45" s="442"/>
      <c r="H45" s="442"/>
      <c r="I45" s="442"/>
      <c r="J45" s="442"/>
      <c r="K45" s="442"/>
      <c r="L45" s="442"/>
      <c r="M45" s="443"/>
      <c r="N45" s="75">
        <f>SUM(N40:N44)</f>
        <v>0</v>
      </c>
    </row>
    <row r="46" spans="2:14" ht="15.6">
      <c r="B46" s="7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8"/>
    </row>
    <row r="47" spans="2:14" ht="15.6">
      <c r="B47" s="141" t="s">
        <v>36</v>
      </c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2"/>
    </row>
    <row r="48" spans="2:14" ht="16.2" thickBot="1">
      <c r="B48" s="7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8"/>
    </row>
    <row r="49" spans="2:14" ht="31.2">
      <c r="B49" s="542" t="s">
        <v>37</v>
      </c>
      <c r="C49" s="543"/>
      <c r="D49" s="543"/>
      <c r="E49" s="543"/>
      <c r="F49" s="543"/>
      <c r="G49" s="543"/>
      <c r="H49" s="543"/>
      <c r="I49" s="63" t="s">
        <v>38</v>
      </c>
      <c r="J49" s="64" t="s">
        <v>39</v>
      </c>
      <c r="K49" s="63" t="s">
        <v>40</v>
      </c>
      <c r="L49" s="544" t="s">
        <v>24</v>
      </c>
      <c r="M49" s="545"/>
      <c r="N49" s="76" t="s">
        <v>25</v>
      </c>
    </row>
    <row r="50" spans="2:14" ht="15.6">
      <c r="B50" s="424"/>
      <c r="C50" s="425"/>
      <c r="D50" s="425"/>
      <c r="E50" s="425"/>
      <c r="F50" s="425"/>
      <c r="G50" s="425"/>
      <c r="H50" s="426"/>
      <c r="I50" s="77"/>
      <c r="J50" s="78"/>
      <c r="K50" s="129"/>
      <c r="L50" s="427"/>
      <c r="M50" s="428"/>
      <c r="N50" s="10"/>
    </row>
    <row r="51" spans="2:14" ht="15.6">
      <c r="B51" s="424" t="e">
        <f>+#REF!</f>
        <v>#REF!</v>
      </c>
      <c r="C51" s="425"/>
      <c r="D51" s="425"/>
      <c r="E51" s="425"/>
      <c r="F51" s="425"/>
      <c r="G51" s="425"/>
      <c r="H51" s="426"/>
      <c r="I51" s="77" t="e">
        <f>+K51/J51</f>
        <v>#REF!</v>
      </c>
      <c r="J51" s="78">
        <v>1.85</v>
      </c>
      <c r="K51" s="129" t="e">
        <f>+#REF!</f>
        <v>#REF!</v>
      </c>
      <c r="L51" s="427">
        <v>140</v>
      </c>
      <c r="M51" s="428"/>
      <c r="N51" s="10" t="e">
        <f>K51/L51</f>
        <v>#REF!</v>
      </c>
    </row>
    <row r="52" spans="2:14" ht="15.6">
      <c r="B52" s="424" t="e">
        <f>+#REF!</f>
        <v>#REF!</v>
      </c>
      <c r="C52" s="425"/>
      <c r="D52" s="425"/>
      <c r="E52" s="425"/>
      <c r="F52" s="425"/>
      <c r="G52" s="425"/>
      <c r="H52" s="426"/>
      <c r="I52" s="77" t="e">
        <f>+K52/J52</f>
        <v>#REF!</v>
      </c>
      <c r="J52" s="78">
        <v>1.85</v>
      </c>
      <c r="K52" s="129" t="e">
        <f>+#REF!</f>
        <v>#REF!</v>
      </c>
      <c r="L52" s="427">
        <v>140</v>
      </c>
      <c r="M52" s="428"/>
      <c r="N52" s="10" t="e">
        <f t="shared" ref="N52:N53" si="2">K52/L52</f>
        <v>#REF!</v>
      </c>
    </row>
    <row r="53" spans="2:14" ht="15.6">
      <c r="B53" s="424" t="e">
        <f>+#REF!</f>
        <v>#REF!</v>
      </c>
      <c r="C53" s="425"/>
      <c r="D53" s="425"/>
      <c r="E53" s="425"/>
      <c r="F53" s="425"/>
      <c r="G53" s="425"/>
      <c r="H53" s="426"/>
      <c r="I53" s="77" t="e">
        <f>+K53/J53</f>
        <v>#REF!</v>
      </c>
      <c r="J53" s="80">
        <v>1.85</v>
      </c>
      <c r="K53" s="129" t="e">
        <f>+#REF!</f>
        <v>#REF!</v>
      </c>
      <c r="L53" s="427">
        <v>140</v>
      </c>
      <c r="M53" s="428"/>
      <c r="N53" s="10" t="e">
        <f t="shared" si="2"/>
        <v>#REF!</v>
      </c>
    </row>
    <row r="54" spans="2:14" ht="16.2" thickBot="1">
      <c r="B54" s="424" t="e">
        <f>+#REF!</f>
        <v>#REF!</v>
      </c>
      <c r="C54" s="425"/>
      <c r="D54" s="425"/>
      <c r="E54" s="425"/>
      <c r="F54" s="425"/>
      <c r="G54" s="425"/>
      <c r="H54" s="426"/>
      <c r="I54" s="77" t="e">
        <f>+K54/J54</f>
        <v>#REF!</v>
      </c>
      <c r="J54" s="80">
        <v>1.85</v>
      </c>
      <c r="K54" s="129" t="e">
        <f>+#REF!</f>
        <v>#REF!</v>
      </c>
      <c r="L54" s="427">
        <v>140</v>
      </c>
      <c r="M54" s="428"/>
      <c r="N54" s="10" t="e">
        <f>K54/L54</f>
        <v>#REF!</v>
      </c>
    </row>
    <row r="55" spans="2:14" ht="16.2" thickBot="1">
      <c r="B55" s="440" t="s">
        <v>27</v>
      </c>
      <c r="C55" s="441"/>
      <c r="D55" s="441"/>
      <c r="E55" s="441"/>
      <c r="F55" s="441"/>
      <c r="G55" s="441"/>
      <c r="H55" s="441"/>
      <c r="I55" s="442"/>
      <c r="J55" s="442"/>
      <c r="K55" s="442"/>
      <c r="L55" s="442"/>
      <c r="M55" s="443"/>
      <c r="N55" s="85" t="e">
        <f>SUM(N50:N54)</f>
        <v>#REF!</v>
      </c>
    </row>
    <row r="56" spans="2:14" ht="16.2" thickBot="1">
      <c r="B56" s="7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8"/>
    </row>
    <row r="57" spans="2:14" ht="16.2" thickBot="1">
      <c r="B57" s="440" t="s">
        <v>41</v>
      </c>
      <c r="C57" s="441"/>
      <c r="D57" s="441"/>
      <c r="E57" s="441"/>
      <c r="F57" s="441"/>
      <c r="G57" s="441"/>
      <c r="H57" s="441"/>
      <c r="I57" s="441"/>
      <c r="J57" s="441"/>
      <c r="K57" s="441"/>
      <c r="L57" s="441"/>
      <c r="M57" s="444"/>
      <c r="N57" s="86" t="e">
        <f>ROUND((N23+N35+N45+N55),0)</f>
        <v>#REF!</v>
      </c>
    </row>
    <row r="58" spans="2:14">
      <c r="B58" s="99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1"/>
    </row>
    <row r="59" spans="2:14">
      <c r="B59" s="144" t="s">
        <v>64</v>
      </c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102"/>
    </row>
    <row r="60" spans="2:14" ht="15" thickBot="1">
      <c r="B60" s="99"/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1"/>
    </row>
    <row r="61" spans="2:14">
      <c r="B61" s="530" t="s">
        <v>65</v>
      </c>
      <c r="C61" s="531"/>
      <c r="D61" s="531"/>
      <c r="E61" s="531"/>
      <c r="F61" s="531"/>
      <c r="G61" s="531"/>
      <c r="H61" s="531"/>
      <c r="I61" s="103"/>
      <c r="J61" s="104"/>
      <c r="K61" s="105" t="s">
        <v>66</v>
      </c>
      <c r="L61" s="532" t="s">
        <v>67</v>
      </c>
      <c r="M61" s="533"/>
      <c r="N61" s="106"/>
    </row>
    <row r="62" spans="2:14">
      <c r="B62" s="449" t="s">
        <v>10</v>
      </c>
      <c r="C62" s="450"/>
      <c r="D62" s="450"/>
      <c r="E62" s="450"/>
      <c r="F62" s="450"/>
      <c r="G62" s="450"/>
      <c r="H62" s="450"/>
      <c r="I62" s="107"/>
      <c r="J62" s="108"/>
      <c r="K62" s="109">
        <v>0.24</v>
      </c>
      <c r="L62" s="451" t="e">
        <f>N57*K62</f>
        <v>#REF!</v>
      </c>
      <c r="M62" s="452"/>
      <c r="N62" s="110"/>
    </row>
    <row r="63" spans="2:14">
      <c r="B63" s="111" t="s">
        <v>11</v>
      </c>
      <c r="C63" s="112"/>
      <c r="D63" s="112"/>
      <c r="E63" s="112"/>
      <c r="F63" s="112"/>
      <c r="G63" s="112"/>
      <c r="H63" s="112"/>
      <c r="I63" s="107"/>
      <c r="J63" s="108"/>
      <c r="K63" s="109">
        <v>0.01</v>
      </c>
      <c r="L63" s="451" t="e">
        <f>N57*K63</f>
        <v>#REF!</v>
      </c>
      <c r="M63" s="452"/>
      <c r="N63" s="110"/>
    </row>
    <row r="64" spans="2:14" ht="15" thickBot="1">
      <c r="B64" s="113" t="s">
        <v>12</v>
      </c>
      <c r="C64" s="114"/>
      <c r="D64" s="114"/>
      <c r="E64" s="114"/>
      <c r="F64" s="114"/>
      <c r="G64" s="114"/>
      <c r="H64" s="114"/>
      <c r="I64" s="115"/>
      <c r="J64" s="116"/>
      <c r="K64" s="117">
        <v>0.05</v>
      </c>
      <c r="L64" s="453" t="e">
        <f>N57*K64</f>
        <v>#REF!</v>
      </c>
      <c r="M64" s="454"/>
      <c r="N64" s="110"/>
    </row>
    <row r="65" spans="1:14" ht="15" thickBot="1">
      <c r="B65" s="455" t="s">
        <v>27</v>
      </c>
      <c r="C65" s="456"/>
      <c r="D65" s="456"/>
      <c r="E65" s="456"/>
      <c r="F65" s="456"/>
      <c r="G65" s="456"/>
      <c r="H65" s="456"/>
      <c r="I65" s="456"/>
      <c r="J65" s="456"/>
      <c r="K65" s="456"/>
      <c r="L65" s="456"/>
      <c r="M65" s="457"/>
      <c r="N65" s="118" t="e">
        <f>L62+L63+L64</f>
        <v>#REF!</v>
      </c>
    </row>
    <row r="66" spans="1:14" ht="15" thickBot="1">
      <c r="B66" s="99"/>
      <c r="C66" s="100"/>
      <c r="D66" s="100"/>
      <c r="E66" s="100"/>
      <c r="F66" s="100"/>
      <c r="G66" s="100"/>
      <c r="H66" s="100"/>
      <c r="I66" s="100"/>
      <c r="J66" s="100"/>
      <c r="K66" s="100"/>
      <c r="L66" s="100"/>
      <c r="M66" s="100"/>
      <c r="N66" s="101"/>
    </row>
    <row r="67" spans="1:14" ht="15" thickBot="1">
      <c r="A67" t="s">
        <v>77</v>
      </c>
      <c r="B67" s="455" t="s">
        <v>68</v>
      </c>
      <c r="C67" s="456"/>
      <c r="D67" s="456"/>
      <c r="E67" s="456"/>
      <c r="F67" s="456"/>
      <c r="G67" s="456"/>
      <c r="H67" s="456"/>
      <c r="I67" s="456"/>
      <c r="J67" s="456"/>
      <c r="K67" s="456"/>
      <c r="L67" s="456"/>
      <c r="M67" s="457"/>
      <c r="N67" s="119" t="e">
        <f>N57+N65</f>
        <v>#REF!</v>
      </c>
    </row>
    <row r="68" spans="1:14" ht="15.6"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6"/>
    </row>
    <row r="69" spans="1:14" ht="15.6">
      <c r="B69" s="7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8"/>
    </row>
    <row r="70" spans="1:14" ht="18">
      <c r="B70" s="7"/>
      <c r="C70" s="367" t="s">
        <v>394</v>
      </c>
      <c r="M70" s="5"/>
      <c r="N70" s="8"/>
    </row>
    <row r="71" spans="1:14" ht="18">
      <c r="B71" s="11"/>
      <c r="C71" s="367" t="s">
        <v>395</v>
      </c>
      <c r="M71" s="5"/>
      <c r="N71" s="8"/>
    </row>
    <row r="72" spans="1:14" ht="18.45" customHeight="1">
      <c r="B72" s="11"/>
      <c r="C72" s="569"/>
      <c r="D72" s="569"/>
      <c r="E72" s="569"/>
      <c r="F72" s="569"/>
      <c r="G72" s="87"/>
      <c r="H72" s="87"/>
      <c r="I72" s="5"/>
      <c r="J72" s="569"/>
      <c r="K72" s="569"/>
      <c r="L72" s="569"/>
      <c r="M72" s="5"/>
      <c r="N72" s="8"/>
    </row>
    <row r="73" spans="1:14" ht="31.5" customHeight="1">
      <c r="B73" s="437" t="s">
        <v>42</v>
      </c>
      <c r="C73" s="438"/>
      <c r="D73" s="438"/>
      <c r="E73" s="438"/>
      <c r="F73" s="438"/>
      <c r="G73" s="438"/>
      <c r="H73" s="438"/>
      <c r="I73" s="438"/>
      <c r="J73" s="438"/>
      <c r="K73" s="438"/>
      <c r="L73" s="438"/>
      <c r="M73" s="438"/>
      <c r="N73" s="439"/>
    </row>
    <row r="74" spans="1:14" ht="15.6">
      <c r="B74" s="433"/>
      <c r="C74" s="434"/>
      <c r="D74" s="434"/>
      <c r="E74" s="434"/>
      <c r="F74" s="434"/>
      <c r="G74" s="434"/>
      <c r="H74" s="434"/>
      <c r="I74" s="434"/>
      <c r="J74" s="434"/>
      <c r="K74" s="434"/>
      <c r="L74" s="434"/>
      <c r="M74" s="434"/>
      <c r="N74" s="435"/>
    </row>
    <row r="75" spans="1:14" ht="15.6">
      <c r="B75" s="424"/>
      <c r="C75" s="425"/>
      <c r="D75" s="425"/>
      <c r="E75" s="425"/>
      <c r="F75" s="425"/>
      <c r="G75" s="425"/>
      <c r="H75" s="425"/>
      <c r="I75" s="425"/>
      <c r="J75" s="425"/>
      <c r="K75" s="425"/>
      <c r="L75" s="425"/>
      <c r="M75" s="425"/>
      <c r="N75" s="436"/>
    </row>
    <row r="76" spans="1:14"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</row>
    <row r="77" spans="1:14"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</row>
    <row r="78" spans="1:14">
      <c r="B78" s="87"/>
      <c r="C78" s="87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</row>
    <row r="79" spans="1:14">
      <c r="B79" s="87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</row>
    <row r="80" spans="1:14"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</row>
    <row r="81" spans="2:14"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</row>
    <row r="82" spans="2:14">
      <c r="B82" s="87"/>
      <c r="C82" s="87"/>
      <c r="D82" s="87"/>
      <c r="E82" s="87"/>
      <c r="F82" s="87"/>
      <c r="G82" s="87"/>
      <c r="H82" s="87"/>
      <c r="I82" s="87"/>
      <c r="J82" s="87"/>
      <c r="K82" s="87"/>
      <c r="L82" s="87"/>
      <c r="M82" s="87"/>
      <c r="N82" s="87"/>
    </row>
  </sheetData>
  <mergeCells count="84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14:H14"/>
    <mergeCell ref="I14:J14"/>
    <mergeCell ref="L14:M14"/>
    <mergeCell ref="B19:H19"/>
    <mergeCell ref="I19:J19"/>
    <mergeCell ref="L19:M19"/>
    <mergeCell ref="I17:J17"/>
    <mergeCell ref="L15:M15"/>
    <mergeCell ref="L16:M16"/>
    <mergeCell ref="L17:M17"/>
    <mergeCell ref="B15:H15"/>
    <mergeCell ref="B16:H16"/>
    <mergeCell ref="B17:H17"/>
    <mergeCell ref="I15:J15"/>
    <mergeCell ref="I16:J16"/>
    <mergeCell ref="B18:H18"/>
    <mergeCell ref="L42:M42"/>
    <mergeCell ref="B28:I28"/>
    <mergeCell ref="L28:M28"/>
    <mergeCell ref="B32:I32"/>
    <mergeCell ref="L32:M32"/>
    <mergeCell ref="B33:I33"/>
    <mergeCell ref="L33:M33"/>
    <mergeCell ref="B35:M35"/>
    <mergeCell ref="L39:M39"/>
    <mergeCell ref="B40:G40"/>
    <mergeCell ref="L40:M40"/>
    <mergeCell ref="L41:M41"/>
    <mergeCell ref="L44:M44"/>
    <mergeCell ref="B45:M45"/>
    <mergeCell ref="B49:H49"/>
    <mergeCell ref="L49:M49"/>
    <mergeCell ref="B50:H50"/>
    <mergeCell ref="L50:M50"/>
    <mergeCell ref="B51:H51"/>
    <mergeCell ref="L51:M51"/>
    <mergeCell ref="B53:H53"/>
    <mergeCell ref="L53:M53"/>
    <mergeCell ref="B54:H54"/>
    <mergeCell ref="L54:M54"/>
    <mergeCell ref="B52:H52"/>
    <mergeCell ref="L52:M52"/>
    <mergeCell ref="L63:M63"/>
    <mergeCell ref="L64:M64"/>
    <mergeCell ref="B65:M65"/>
    <mergeCell ref="B67:M67"/>
    <mergeCell ref="B55:M55"/>
    <mergeCell ref="B57:M57"/>
    <mergeCell ref="B61:H61"/>
    <mergeCell ref="L61:M61"/>
    <mergeCell ref="B62:H62"/>
    <mergeCell ref="L62:M62"/>
    <mergeCell ref="C72:F72"/>
    <mergeCell ref="J72:L72"/>
    <mergeCell ref="B73:N73"/>
    <mergeCell ref="B74:N74"/>
    <mergeCell ref="B75:N75"/>
    <mergeCell ref="L18:M18"/>
    <mergeCell ref="B29:I29"/>
    <mergeCell ref="B30:I30"/>
    <mergeCell ref="B31:I31"/>
    <mergeCell ref="L29:M29"/>
    <mergeCell ref="L30:M30"/>
    <mergeCell ref="L31:M31"/>
    <mergeCell ref="B21:D21"/>
    <mergeCell ref="B22:H22"/>
    <mergeCell ref="I22:J22"/>
    <mergeCell ref="L22:M22"/>
    <mergeCell ref="B23:M23"/>
    <mergeCell ref="B27:I27"/>
    <mergeCell ref="L27:M27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D59AD-4120-4570-B907-F68AA7F73E55}">
  <sheetPr codeName="Hoja64">
    <tabColor rgb="FF3AEA36"/>
  </sheetPr>
  <dimension ref="A1:N82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#REF!</f>
        <v>#REF!</v>
      </c>
      <c r="N7" s="91" t="e">
        <f>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21.75" customHeight="1">
      <c r="B13" s="424"/>
      <c r="C13" s="425"/>
      <c r="D13" s="425"/>
      <c r="E13" s="425"/>
      <c r="F13" s="425"/>
      <c r="G13" s="425"/>
      <c r="H13" s="426"/>
      <c r="I13" s="122"/>
      <c r="J13" s="123"/>
      <c r="K13" s="23"/>
      <c r="L13" s="546"/>
      <c r="M13" s="547"/>
      <c r="N13" s="22"/>
    </row>
    <row r="14" spans="2:14" ht="36" customHeight="1">
      <c r="B14" s="471" t="e">
        <f>+#REF!</f>
        <v>#REF!</v>
      </c>
      <c r="C14" s="472"/>
      <c r="D14" s="472"/>
      <c r="E14" s="472"/>
      <c r="F14" s="472"/>
      <c r="G14" s="472"/>
      <c r="H14" s="473"/>
      <c r="I14" s="518"/>
      <c r="J14" s="519"/>
      <c r="K14" s="23" t="e">
        <f>+#REF!</f>
        <v>#REF!</v>
      </c>
      <c r="L14" s="585">
        <v>40</v>
      </c>
      <c r="M14" s="586"/>
      <c r="N14" s="22" t="e">
        <f>K14/L14</f>
        <v>#REF!</v>
      </c>
    </row>
    <row r="15" spans="2:14" ht="36" customHeight="1">
      <c r="B15" s="471" t="e">
        <f>+#REF!</f>
        <v>#REF!</v>
      </c>
      <c r="C15" s="472"/>
      <c r="D15" s="472"/>
      <c r="E15" s="472"/>
      <c r="F15" s="472"/>
      <c r="G15" s="472"/>
      <c r="H15" s="473"/>
      <c r="I15" s="518"/>
      <c r="J15" s="519"/>
      <c r="K15" s="23" t="e">
        <f>+#REF!</f>
        <v>#REF!</v>
      </c>
      <c r="L15" s="585">
        <v>25</v>
      </c>
      <c r="M15" s="586"/>
      <c r="N15" s="22" t="e">
        <f t="shared" ref="N15:N18" si="0">K15/L15</f>
        <v>#REF!</v>
      </c>
    </row>
    <row r="16" spans="2:14" ht="36" customHeight="1">
      <c r="B16" s="471" t="e">
        <f>+#REF!</f>
        <v>#REF!</v>
      </c>
      <c r="C16" s="472"/>
      <c r="D16" s="472"/>
      <c r="E16" s="472"/>
      <c r="F16" s="472"/>
      <c r="G16" s="472"/>
      <c r="H16" s="473"/>
      <c r="I16" s="518"/>
      <c r="J16" s="519"/>
      <c r="K16" s="23" t="e">
        <f>+#REF!</f>
        <v>#REF!</v>
      </c>
      <c r="L16" s="585">
        <v>25</v>
      </c>
      <c r="M16" s="586"/>
      <c r="N16" s="22" t="e">
        <f t="shared" si="0"/>
        <v>#REF!</v>
      </c>
    </row>
    <row r="17" spans="2:14" ht="36" customHeight="1">
      <c r="B17" s="471" t="e">
        <f>+#REF!</f>
        <v>#REF!</v>
      </c>
      <c r="C17" s="472"/>
      <c r="D17" s="472"/>
      <c r="E17" s="472"/>
      <c r="F17" s="472"/>
      <c r="G17" s="472"/>
      <c r="H17" s="473"/>
      <c r="I17" s="518"/>
      <c r="J17" s="519"/>
      <c r="K17" s="23" t="e">
        <f>+#REF!</f>
        <v>#REF!</v>
      </c>
      <c r="L17" s="585">
        <v>25</v>
      </c>
      <c r="M17" s="586"/>
      <c r="N17" s="22" t="e">
        <f t="shared" si="0"/>
        <v>#REF!</v>
      </c>
    </row>
    <row r="18" spans="2:14" ht="36" customHeight="1">
      <c r="B18" s="471" t="e">
        <f>+#REF!</f>
        <v>#REF!</v>
      </c>
      <c r="C18" s="472"/>
      <c r="D18" s="472"/>
      <c r="E18" s="472"/>
      <c r="F18" s="472"/>
      <c r="G18" s="472"/>
      <c r="H18" s="473"/>
      <c r="I18" s="122"/>
      <c r="J18" s="123"/>
      <c r="K18" s="23" t="e">
        <f>+#REF!</f>
        <v>#REF!</v>
      </c>
      <c r="L18" s="585">
        <v>25</v>
      </c>
      <c r="M18" s="586"/>
      <c r="N18" s="22" t="e">
        <f t="shared" si="0"/>
        <v>#REF!</v>
      </c>
    </row>
    <row r="19" spans="2:14" ht="36" customHeight="1">
      <c r="B19" s="471" t="e">
        <f>+#REF!</f>
        <v>#REF!</v>
      </c>
      <c r="C19" s="472"/>
      <c r="D19" s="472"/>
      <c r="E19" s="472"/>
      <c r="F19" s="472"/>
      <c r="G19" s="472"/>
      <c r="H19" s="473"/>
      <c r="I19" s="518"/>
      <c r="J19" s="519"/>
      <c r="K19" s="23" t="e">
        <f>+#REF!</f>
        <v>#REF!</v>
      </c>
      <c r="L19" s="585">
        <v>25</v>
      </c>
      <c r="M19" s="586"/>
      <c r="N19" s="22" t="e">
        <f>K19/L19</f>
        <v>#REF!</v>
      </c>
    </row>
    <row r="20" spans="2:14" ht="15.6">
      <c r="B20" s="33"/>
      <c r="C20" s="27"/>
      <c r="D20" s="27"/>
      <c r="E20" s="34"/>
      <c r="F20" s="34"/>
      <c r="G20" s="34"/>
      <c r="H20" s="95"/>
      <c r="I20" s="37"/>
      <c r="J20" s="38"/>
      <c r="K20" s="39"/>
      <c r="L20" s="40"/>
      <c r="M20" s="41"/>
      <c r="N20" s="96"/>
    </row>
    <row r="21" spans="2:14" ht="15.6">
      <c r="B21" s="469" t="s">
        <v>26</v>
      </c>
      <c r="C21" s="470"/>
      <c r="D21" s="470"/>
      <c r="E21" s="26"/>
      <c r="F21" s="43"/>
      <c r="G21" s="43"/>
      <c r="H21" s="44"/>
      <c r="I21" s="37"/>
      <c r="J21" s="38"/>
      <c r="K21" s="45"/>
      <c r="L21" s="40"/>
      <c r="M21" s="46">
        <v>0.1</v>
      </c>
      <c r="N21" s="47" t="e">
        <f>N55*M21</f>
        <v>#REF!</v>
      </c>
    </row>
    <row r="22" spans="2:14" ht="16.2" thickBot="1">
      <c r="B22" s="471"/>
      <c r="C22" s="472"/>
      <c r="D22" s="472"/>
      <c r="E22" s="472"/>
      <c r="F22" s="472"/>
      <c r="G22" s="472"/>
      <c r="H22" s="473"/>
      <c r="I22" s="474"/>
      <c r="J22" s="475"/>
      <c r="K22" s="48"/>
      <c r="L22" s="476"/>
      <c r="M22" s="477"/>
      <c r="N22" s="49"/>
    </row>
    <row r="23" spans="2:14" ht="25.5" customHeight="1" thickBot="1">
      <c r="B23" s="440" t="s">
        <v>27</v>
      </c>
      <c r="C23" s="441"/>
      <c r="D23" s="441"/>
      <c r="E23" s="441"/>
      <c r="F23" s="441"/>
      <c r="G23" s="441"/>
      <c r="H23" s="441"/>
      <c r="I23" s="441"/>
      <c r="J23" s="441"/>
      <c r="K23" s="441"/>
      <c r="L23" s="441"/>
      <c r="M23" s="444"/>
      <c r="N23" s="50" t="e">
        <f>SUM(N13:N22)</f>
        <v>#REF!</v>
      </c>
    </row>
    <row r="24" spans="2:14" ht="15.6">
      <c r="B24" s="29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8"/>
    </row>
    <row r="25" spans="2:14" ht="15.6">
      <c r="B25" s="141" t="s">
        <v>28</v>
      </c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2"/>
    </row>
    <row r="26" spans="2:14" ht="16.2" thickBot="1">
      <c r="B26" s="53"/>
      <c r="C26" s="30"/>
      <c r="D26" s="30"/>
      <c r="E26" s="30"/>
      <c r="F26" s="30"/>
      <c r="G26" s="30"/>
      <c r="H26" s="30"/>
      <c r="I26" s="30"/>
      <c r="J26" s="5"/>
      <c r="K26" s="5"/>
      <c r="L26" s="5"/>
      <c r="M26" s="5"/>
      <c r="N26" s="8"/>
    </row>
    <row r="27" spans="2:14" ht="15.6">
      <c r="B27" s="534" t="s">
        <v>19</v>
      </c>
      <c r="C27" s="535"/>
      <c r="D27" s="535"/>
      <c r="E27" s="535"/>
      <c r="F27" s="535"/>
      <c r="G27" s="535"/>
      <c r="H27" s="535"/>
      <c r="I27" s="536"/>
      <c r="J27" s="54" t="s">
        <v>20</v>
      </c>
      <c r="K27" s="31" t="s">
        <v>2</v>
      </c>
      <c r="L27" s="537" t="s">
        <v>29</v>
      </c>
      <c r="M27" s="536"/>
      <c r="N27" s="32" t="s">
        <v>25</v>
      </c>
    </row>
    <row r="28" spans="2:14" ht="30.45" customHeight="1">
      <c r="B28" s="471" t="e">
        <f>+#REF!</f>
        <v>#REF!</v>
      </c>
      <c r="C28" s="472"/>
      <c r="D28" s="472"/>
      <c r="E28" s="472"/>
      <c r="F28" s="472"/>
      <c r="G28" s="472"/>
      <c r="H28" s="472"/>
      <c r="I28" s="473"/>
      <c r="J28" s="67" t="e">
        <f>+#REF!</f>
        <v>#REF!</v>
      </c>
      <c r="K28" s="13">
        <v>0.01</v>
      </c>
      <c r="L28" s="482" t="e">
        <f>+#REF!</f>
        <v>#REF!</v>
      </c>
      <c r="M28" s="483"/>
      <c r="N28" s="191" t="e">
        <f>K28*L28</f>
        <v>#REF!</v>
      </c>
    </row>
    <row r="29" spans="2:14" ht="30.45" customHeight="1">
      <c r="B29" s="471" t="e">
        <f>+#REF!</f>
        <v>#REF!</v>
      </c>
      <c r="C29" s="472"/>
      <c r="D29" s="472"/>
      <c r="E29" s="472"/>
      <c r="F29" s="472"/>
      <c r="G29" s="472"/>
      <c r="H29" s="472"/>
      <c r="I29" s="473"/>
      <c r="J29" s="67" t="e">
        <f>+#REF!</f>
        <v>#REF!</v>
      </c>
      <c r="K29" s="13">
        <v>0.01</v>
      </c>
      <c r="L29" s="482" t="e">
        <f>+#REF!</f>
        <v>#REF!</v>
      </c>
      <c r="M29" s="483"/>
      <c r="N29" s="191" t="e">
        <f t="shared" ref="N29:N33" si="1">K29*L29</f>
        <v>#REF!</v>
      </c>
    </row>
    <row r="30" spans="2:14" ht="30.45" customHeight="1">
      <c r="B30" s="471" t="e">
        <f>+#REF!</f>
        <v>#REF!</v>
      </c>
      <c r="C30" s="472"/>
      <c r="D30" s="472"/>
      <c r="E30" s="472"/>
      <c r="F30" s="472"/>
      <c r="G30" s="472"/>
      <c r="H30" s="472"/>
      <c r="I30" s="473"/>
      <c r="J30" s="67" t="e">
        <f>+#REF!</f>
        <v>#REF!</v>
      </c>
      <c r="K30" s="13">
        <v>0.01</v>
      </c>
      <c r="L30" s="482" t="e">
        <f>+#REF!</f>
        <v>#REF!</v>
      </c>
      <c r="M30" s="483"/>
      <c r="N30" s="191" t="e">
        <f t="shared" si="1"/>
        <v>#REF!</v>
      </c>
    </row>
    <row r="31" spans="2:14" ht="30.45" customHeight="1">
      <c r="B31" s="471" t="e">
        <f>+#REF!</f>
        <v>#REF!</v>
      </c>
      <c r="C31" s="472"/>
      <c r="D31" s="472"/>
      <c r="E31" s="472"/>
      <c r="F31" s="472"/>
      <c r="G31" s="472"/>
      <c r="H31" s="472"/>
      <c r="I31" s="473"/>
      <c r="J31" s="67" t="e">
        <f>+#REF!</f>
        <v>#REF!</v>
      </c>
      <c r="K31" s="13">
        <v>0.02</v>
      </c>
      <c r="L31" s="482" t="e">
        <f>+#REF!</f>
        <v>#REF!</v>
      </c>
      <c r="M31" s="483"/>
      <c r="N31" s="191" t="e">
        <f t="shared" si="1"/>
        <v>#REF!</v>
      </c>
    </row>
    <row r="32" spans="2:14" ht="30.45" customHeight="1">
      <c r="B32" s="471" t="e">
        <f>+#REF!</f>
        <v>#REF!</v>
      </c>
      <c r="C32" s="472"/>
      <c r="D32" s="472"/>
      <c r="E32" s="472"/>
      <c r="F32" s="472"/>
      <c r="G32" s="472"/>
      <c r="H32" s="472"/>
      <c r="I32" s="473"/>
      <c r="J32" s="67" t="e">
        <f>+#REF!</f>
        <v>#REF!</v>
      </c>
      <c r="K32" s="13">
        <v>0.02</v>
      </c>
      <c r="L32" s="482" t="e">
        <f>+#REF!</f>
        <v>#REF!</v>
      </c>
      <c r="M32" s="483"/>
      <c r="N32" s="191" t="e">
        <f t="shared" si="1"/>
        <v>#REF!</v>
      </c>
    </row>
    <row r="33" spans="2:14" ht="30.45" customHeight="1">
      <c r="B33" s="471" t="e">
        <f>+#REF!</f>
        <v>#REF!</v>
      </c>
      <c r="C33" s="472"/>
      <c r="D33" s="472"/>
      <c r="E33" s="472"/>
      <c r="F33" s="472"/>
      <c r="G33" s="472"/>
      <c r="H33" s="472"/>
      <c r="I33" s="473"/>
      <c r="J33" s="67" t="e">
        <f>+#REF!</f>
        <v>#REF!</v>
      </c>
      <c r="K33" s="13">
        <v>1</v>
      </c>
      <c r="L33" s="482" t="e">
        <f>+#REF!</f>
        <v>#REF!</v>
      </c>
      <c r="M33" s="483"/>
      <c r="N33" s="191" t="e">
        <f t="shared" si="1"/>
        <v>#REF!</v>
      </c>
    </row>
    <row r="34" spans="2:14" ht="16.2" thickBot="1">
      <c r="B34" s="56"/>
      <c r="C34" s="57"/>
      <c r="D34" s="57"/>
      <c r="E34" s="57"/>
      <c r="F34" s="57"/>
      <c r="G34" s="57"/>
      <c r="H34" s="57"/>
      <c r="I34" s="57"/>
      <c r="J34" s="58"/>
      <c r="K34" s="58"/>
      <c r="L34" s="59"/>
      <c r="M34" s="24"/>
      <c r="N34" s="60"/>
    </row>
    <row r="35" spans="2:14" ht="16.2" thickBot="1">
      <c r="B35" s="440" t="s">
        <v>27</v>
      </c>
      <c r="C35" s="441"/>
      <c r="D35" s="441"/>
      <c r="E35" s="441"/>
      <c r="F35" s="441"/>
      <c r="G35" s="441"/>
      <c r="H35" s="441"/>
      <c r="I35" s="441"/>
      <c r="J35" s="441"/>
      <c r="K35" s="441"/>
      <c r="L35" s="441"/>
      <c r="M35" s="444"/>
      <c r="N35" s="50" t="e">
        <f>SUM(N28:N34)</f>
        <v>#REF!</v>
      </c>
    </row>
    <row r="36" spans="2:14" ht="15.6">
      <c r="B36" s="7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8"/>
    </row>
    <row r="37" spans="2:14" ht="15.6">
      <c r="B37" s="141" t="s">
        <v>30</v>
      </c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2"/>
    </row>
    <row r="38" spans="2:14" ht="16.2" thickBot="1">
      <c r="B38" s="7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8"/>
    </row>
    <row r="39" spans="2:14" ht="31.2">
      <c r="B39" s="61" t="s">
        <v>31</v>
      </c>
      <c r="C39" s="62"/>
      <c r="D39" s="62"/>
      <c r="E39" s="62"/>
      <c r="F39" s="62"/>
      <c r="G39" s="62"/>
      <c r="H39" s="63" t="s">
        <v>20</v>
      </c>
      <c r="I39" s="63" t="s">
        <v>333</v>
      </c>
      <c r="J39" s="64" t="s">
        <v>334</v>
      </c>
      <c r="K39" s="63" t="s">
        <v>34</v>
      </c>
      <c r="L39" s="540" t="s">
        <v>35</v>
      </c>
      <c r="M39" s="541"/>
      <c r="N39" s="65" t="s">
        <v>25</v>
      </c>
    </row>
    <row r="40" spans="2:14" ht="30.75" customHeight="1">
      <c r="B40" s="556" t="e">
        <f>#REF!</f>
        <v>#REF!</v>
      </c>
      <c r="C40" s="557"/>
      <c r="D40" s="557"/>
      <c r="E40" s="557"/>
      <c r="F40" s="557"/>
      <c r="G40" s="558"/>
      <c r="H40" s="67" t="e">
        <f>#REF!</f>
        <v>#REF!</v>
      </c>
      <c r="I40" s="45">
        <v>1</v>
      </c>
      <c r="J40" s="21">
        <v>1</v>
      </c>
      <c r="K40" s="45">
        <f>J40*I40</f>
        <v>1</v>
      </c>
      <c r="L40" s="458" t="e">
        <f>#REF!</f>
        <v>#REF!</v>
      </c>
      <c r="M40" s="459"/>
      <c r="N40" s="68" t="e">
        <f>L40*K40</f>
        <v>#REF!</v>
      </c>
    </row>
    <row r="41" spans="2:14" ht="15.6">
      <c r="B41" s="66"/>
      <c r="C41" s="69"/>
      <c r="D41" s="69"/>
      <c r="E41" s="69"/>
      <c r="F41" s="69"/>
      <c r="G41" s="69"/>
      <c r="H41" s="67"/>
      <c r="I41" s="45"/>
      <c r="J41" s="21"/>
      <c r="K41" s="45"/>
      <c r="L41" s="458"/>
      <c r="M41" s="459"/>
      <c r="N41" s="68"/>
    </row>
    <row r="42" spans="2:14" ht="15.6">
      <c r="B42" s="66"/>
      <c r="C42" s="69"/>
      <c r="D42" s="69"/>
      <c r="E42" s="69"/>
      <c r="F42" s="69"/>
      <c r="G42" s="69"/>
      <c r="H42" s="67"/>
      <c r="I42" s="45"/>
      <c r="J42" s="21"/>
      <c r="K42" s="45"/>
      <c r="L42" s="458"/>
      <c r="M42" s="459"/>
      <c r="N42" s="68"/>
    </row>
    <row r="43" spans="2:14" ht="15.6">
      <c r="B43" s="66"/>
      <c r="C43" s="69"/>
      <c r="D43" s="69"/>
      <c r="E43" s="69"/>
      <c r="F43" s="69"/>
      <c r="G43" s="69"/>
      <c r="H43" s="70"/>
      <c r="I43" s="45"/>
      <c r="J43" s="45"/>
      <c r="K43" s="45"/>
      <c r="L43" s="71"/>
      <c r="M43" s="72"/>
      <c r="N43" s="73"/>
    </row>
    <row r="44" spans="2:14" ht="16.2" thickBot="1">
      <c r="B44" s="56"/>
      <c r="C44" s="57"/>
      <c r="D44" s="57"/>
      <c r="E44" s="57"/>
      <c r="F44" s="57"/>
      <c r="G44" s="57"/>
      <c r="H44" s="58"/>
      <c r="I44" s="74"/>
      <c r="J44" s="74"/>
      <c r="K44" s="74"/>
      <c r="L44" s="460"/>
      <c r="M44" s="461"/>
      <c r="N44" s="74"/>
    </row>
    <row r="45" spans="2:14" ht="22.5" customHeight="1" thickBot="1">
      <c r="B45" s="462" t="s">
        <v>27</v>
      </c>
      <c r="C45" s="442"/>
      <c r="D45" s="442"/>
      <c r="E45" s="442"/>
      <c r="F45" s="442"/>
      <c r="G45" s="442"/>
      <c r="H45" s="442"/>
      <c r="I45" s="442"/>
      <c r="J45" s="442"/>
      <c r="K45" s="442"/>
      <c r="L45" s="442"/>
      <c r="M45" s="443"/>
      <c r="N45" s="75" t="e">
        <f>SUM(N40:N44)</f>
        <v>#REF!</v>
      </c>
    </row>
    <row r="46" spans="2:14" ht="15.6">
      <c r="B46" s="7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8"/>
    </row>
    <row r="47" spans="2:14" ht="15.6">
      <c r="B47" s="141" t="s">
        <v>36</v>
      </c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2"/>
    </row>
    <row r="48" spans="2:14" ht="16.2" thickBot="1">
      <c r="B48" s="7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8"/>
    </row>
    <row r="49" spans="2:14" ht="31.2">
      <c r="B49" s="542" t="s">
        <v>37</v>
      </c>
      <c r="C49" s="543"/>
      <c r="D49" s="543"/>
      <c r="E49" s="543"/>
      <c r="F49" s="543"/>
      <c r="G49" s="543"/>
      <c r="H49" s="543"/>
      <c r="I49" s="63" t="s">
        <v>38</v>
      </c>
      <c r="J49" s="64" t="s">
        <v>39</v>
      </c>
      <c r="K49" s="63" t="s">
        <v>40</v>
      </c>
      <c r="L49" s="544" t="s">
        <v>24</v>
      </c>
      <c r="M49" s="545"/>
      <c r="N49" s="76" t="s">
        <v>25</v>
      </c>
    </row>
    <row r="50" spans="2:14" ht="15.6">
      <c r="B50" s="424"/>
      <c r="C50" s="425"/>
      <c r="D50" s="425"/>
      <c r="E50" s="425"/>
      <c r="F50" s="425"/>
      <c r="G50" s="425"/>
      <c r="H50" s="426"/>
      <c r="I50" s="77"/>
      <c r="J50" s="78"/>
      <c r="K50" s="129"/>
      <c r="L50" s="427"/>
      <c r="M50" s="428"/>
      <c r="N50" s="10"/>
    </row>
    <row r="51" spans="2:14" ht="15.6">
      <c r="B51" s="424" t="e">
        <f>+#REF!</f>
        <v>#REF!</v>
      </c>
      <c r="C51" s="425"/>
      <c r="D51" s="425"/>
      <c r="E51" s="425"/>
      <c r="F51" s="425"/>
      <c r="G51" s="425"/>
      <c r="H51" s="426"/>
      <c r="I51" s="77" t="e">
        <f>+K51/J51</f>
        <v>#REF!</v>
      </c>
      <c r="J51" s="78">
        <v>1.85</v>
      </c>
      <c r="K51" s="129" t="e">
        <f>+#REF!</f>
        <v>#REF!</v>
      </c>
      <c r="L51" s="427">
        <v>160</v>
      </c>
      <c r="M51" s="428"/>
      <c r="N51" s="10" t="e">
        <f>K51/L51</f>
        <v>#REF!</v>
      </c>
    </row>
    <row r="52" spans="2:14" ht="15.6">
      <c r="B52" s="424" t="e">
        <f>+#REF!</f>
        <v>#REF!</v>
      </c>
      <c r="C52" s="425"/>
      <c r="D52" s="425"/>
      <c r="E52" s="425"/>
      <c r="F52" s="425"/>
      <c r="G52" s="425"/>
      <c r="H52" s="426"/>
      <c r="I52" s="77" t="e">
        <f>+K52/J52</f>
        <v>#REF!</v>
      </c>
      <c r="J52" s="78">
        <v>1.85</v>
      </c>
      <c r="K52" s="129" t="e">
        <f>+#REF!</f>
        <v>#REF!</v>
      </c>
      <c r="L52" s="427">
        <v>160</v>
      </c>
      <c r="M52" s="428"/>
      <c r="N52" s="10" t="e">
        <f t="shared" ref="N52:N53" si="2">K52/L52</f>
        <v>#REF!</v>
      </c>
    </row>
    <row r="53" spans="2:14" ht="15.6">
      <c r="B53" s="424" t="e">
        <f>+#REF!</f>
        <v>#REF!</v>
      </c>
      <c r="C53" s="425"/>
      <c r="D53" s="425"/>
      <c r="E53" s="425"/>
      <c r="F53" s="425"/>
      <c r="G53" s="425"/>
      <c r="H53" s="426"/>
      <c r="I53" s="77" t="e">
        <f>+K53/J53</f>
        <v>#REF!</v>
      </c>
      <c r="J53" s="80">
        <v>1.85</v>
      </c>
      <c r="K53" s="129" t="e">
        <f>+#REF!</f>
        <v>#REF!</v>
      </c>
      <c r="L53" s="427">
        <v>160</v>
      </c>
      <c r="M53" s="428"/>
      <c r="N53" s="10" t="e">
        <f t="shared" si="2"/>
        <v>#REF!</v>
      </c>
    </row>
    <row r="54" spans="2:14" ht="16.2" thickBot="1">
      <c r="B54" s="424" t="e">
        <f>+#REF!</f>
        <v>#REF!</v>
      </c>
      <c r="C54" s="425"/>
      <c r="D54" s="425"/>
      <c r="E54" s="425"/>
      <c r="F54" s="425"/>
      <c r="G54" s="425"/>
      <c r="H54" s="426"/>
      <c r="I54" s="77" t="e">
        <f>+K54/J54</f>
        <v>#REF!</v>
      </c>
      <c r="J54" s="80">
        <v>1.85</v>
      </c>
      <c r="K54" s="129" t="e">
        <f>+#REF!</f>
        <v>#REF!</v>
      </c>
      <c r="L54" s="427">
        <v>160</v>
      </c>
      <c r="M54" s="428"/>
      <c r="N54" s="10" t="e">
        <f>K54/L54</f>
        <v>#REF!</v>
      </c>
    </row>
    <row r="55" spans="2:14" ht="16.2" thickBot="1">
      <c r="B55" s="440" t="s">
        <v>27</v>
      </c>
      <c r="C55" s="441"/>
      <c r="D55" s="441"/>
      <c r="E55" s="441"/>
      <c r="F55" s="441"/>
      <c r="G55" s="441"/>
      <c r="H55" s="441"/>
      <c r="I55" s="442"/>
      <c r="J55" s="442"/>
      <c r="K55" s="442"/>
      <c r="L55" s="442"/>
      <c r="M55" s="443"/>
      <c r="N55" s="85" t="e">
        <f>SUM(N50:N54)</f>
        <v>#REF!</v>
      </c>
    </row>
    <row r="56" spans="2:14" ht="16.2" thickBot="1">
      <c r="B56" s="7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8"/>
    </row>
    <row r="57" spans="2:14" ht="16.2" thickBot="1">
      <c r="B57" s="440" t="s">
        <v>41</v>
      </c>
      <c r="C57" s="441"/>
      <c r="D57" s="441"/>
      <c r="E57" s="441"/>
      <c r="F57" s="441"/>
      <c r="G57" s="441"/>
      <c r="H57" s="441"/>
      <c r="I57" s="441"/>
      <c r="J57" s="441"/>
      <c r="K57" s="441"/>
      <c r="L57" s="441"/>
      <c r="M57" s="444"/>
      <c r="N57" s="86" t="e">
        <f>ROUND((N23+N35+N45+N55),0)</f>
        <v>#REF!</v>
      </c>
    </row>
    <row r="58" spans="2:14">
      <c r="B58" s="99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1"/>
    </row>
    <row r="59" spans="2:14">
      <c r="B59" s="144" t="s">
        <v>64</v>
      </c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102"/>
    </row>
    <row r="60" spans="2:14" ht="15" thickBot="1">
      <c r="B60" s="99"/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1"/>
    </row>
    <row r="61" spans="2:14">
      <c r="B61" s="530" t="s">
        <v>65</v>
      </c>
      <c r="C61" s="531"/>
      <c r="D61" s="531"/>
      <c r="E61" s="531"/>
      <c r="F61" s="531"/>
      <c r="G61" s="531"/>
      <c r="H61" s="531"/>
      <c r="I61" s="103"/>
      <c r="J61" s="104"/>
      <c r="K61" s="105" t="s">
        <v>66</v>
      </c>
      <c r="L61" s="532" t="s">
        <v>67</v>
      </c>
      <c r="M61" s="533"/>
      <c r="N61" s="106"/>
    </row>
    <row r="62" spans="2:14">
      <c r="B62" s="449" t="s">
        <v>10</v>
      </c>
      <c r="C62" s="450"/>
      <c r="D62" s="450"/>
      <c r="E62" s="450"/>
      <c r="F62" s="450"/>
      <c r="G62" s="450"/>
      <c r="H62" s="450"/>
      <c r="I62" s="107"/>
      <c r="J62" s="108"/>
      <c r="K62" s="109">
        <v>0.24</v>
      </c>
      <c r="L62" s="451" t="e">
        <f>N57*K62</f>
        <v>#REF!</v>
      </c>
      <c r="M62" s="452"/>
      <c r="N62" s="110"/>
    </row>
    <row r="63" spans="2:14">
      <c r="B63" s="111" t="s">
        <v>11</v>
      </c>
      <c r="C63" s="112"/>
      <c r="D63" s="112"/>
      <c r="E63" s="112"/>
      <c r="F63" s="112"/>
      <c r="G63" s="112"/>
      <c r="H63" s="112"/>
      <c r="I63" s="107"/>
      <c r="J63" s="108"/>
      <c r="K63" s="109">
        <v>0.01</v>
      </c>
      <c r="L63" s="451" t="e">
        <f>N57*K63</f>
        <v>#REF!</v>
      </c>
      <c r="M63" s="452"/>
      <c r="N63" s="110"/>
    </row>
    <row r="64" spans="2:14" ht="15" thickBot="1">
      <c r="B64" s="113" t="s">
        <v>12</v>
      </c>
      <c r="C64" s="114"/>
      <c r="D64" s="114"/>
      <c r="E64" s="114"/>
      <c r="F64" s="114"/>
      <c r="G64" s="114"/>
      <c r="H64" s="114"/>
      <c r="I64" s="115"/>
      <c r="J64" s="116"/>
      <c r="K64" s="117">
        <v>0.05</v>
      </c>
      <c r="L64" s="453" t="e">
        <f>N57*K64</f>
        <v>#REF!</v>
      </c>
      <c r="M64" s="454"/>
      <c r="N64" s="110"/>
    </row>
    <row r="65" spans="1:14" ht="15" thickBot="1">
      <c r="B65" s="455" t="s">
        <v>27</v>
      </c>
      <c r="C65" s="456"/>
      <c r="D65" s="456"/>
      <c r="E65" s="456"/>
      <c r="F65" s="456"/>
      <c r="G65" s="456"/>
      <c r="H65" s="456"/>
      <c r="I65" s="456"/>
      <c r="J65" s="456"/>
      <c r="K65" s="456"/>
      <c r="L65" s="456"/>
      <c r="M65" s="457"/>
      <c r="N65" s="118" t="e">
        <f>L62+L63+L64</f>
        <v>#REF!</v>
      </c>
    </row>
    <row r="66" spans="1:14" ht="15" thickBot="1">
      <c r="B66" s="99"/>
      <c r="C66" s="100"/>
      <c r="D66" s="100"/>
      <c r="E66" s="100"/>
      <c r="F66" s="100"/>
      <c r="G66" s="100"/>
      <c r="H66" s="100"/>
      <c r="I66" s="100"/>
      <c r="J66" s="100"/>
      <c r="K66" s="100"/>
      <c r="L66" s="100"/>
      <c r="M66" s="100"/>
      <c r="N66" s="101"/>
    </row>
    <row r="67" spans="1:14" ht="15" thickBot="1">
      <c r="A67" t="s">
        <v>77</v>
      </c>
      <c r="B67" s="455" t="s">
        <v>68</v>
      </c>
      <c r="C67" s="456"/>
      <c r="D67" s="456"/>
      <c r="E67" s="456"/>
      <c r="F67" s="456"/>
      <c r="G67" s="456"/>
      <c r="H67" s="456"/>
      <c r="I67" s="456"/>
      <c r="J67" s="456"/>
      <c r="K67" s="456"/>
      <c r="L67" s="456"/>
      <c r="M67" s="457"/>
      <c r="N67" s="119" t="e">
        <f>N57+N65</f>
        <v>#REF!</v>
      </c>
    </row>
    <row r="68" spans="1:14" ht="15.6"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6"/>
    </row>
    <row r="69" spans="1:14" ht="15.6">
      <c r="B69" s="7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8"/>
    </row>
    <row r="70" spans="1:14" ht="18">
      <c r="B70" s="7"/>
      <c r="C70" s="367" t="s">
        <v>394</v>
      </c>
      <c r="M70" s="5"/>
      <c r="N70" s="8"/>
    </row>
    <row r="71" spans="1:14" ht="18">
      <c r="B71" s="11"/>
      <c r="C71" s="367" t="s">
        <v>395</v>
      </c>
      <c r="M71" s="5"/>
      <c r="N71" s="8"/>
    </row>
    <row r="72" spans="1:14" ht="18.45" customHeight="1">
      <c r="B72" s="11"/>
      <c r="C72" s="569"/>
      <c r="D72" s="569"/>
      <c r="E72" s="569"/>
      <c r="F72" s="569"/>
      <c r="G72" s="87"/>
      <c r="H72" s="87"/>
      <c r="I72" s="5"/>
      <c r="J72" s="569"/>
      <c r="K72" s="569"/>
      <c r="L72" s="569"/>
      <c r="M72" s="5"/>
      <c r="N72" s="8"/>
    </row>
    <row r="73" spans="1:14" ht="31.5" customHeight="1">
      <c r="B73" s="437" t="s">
        <v>42</v>
      </c>
      <c r="C73" s="438"/>
      <c r="D73" s="438"/>
      <c r="E73" s="438"/>
      <c r="F73" s="438"/>
      <c r="G73" s="438"/>
      <c r="H73" s="438"/>
      <c r="I73" s="438"/>
      <c r="J73" s="438"/>
      <c r="K73" s="438"/>
      <c r="L73" s="438"/>
      <c r="M73" s="438"/>
      <c r="N73" s="439"/>
    </row>
    <row r="74" spans="1:14" ht="15.6">
      <c r="B74" s="433"/>
      <c r="C74" s="434"/>
      <c r="D74" s="434"/>
      <c r="E74" s="434"/>
      <c r="F74" s="434"/>
      <c r="G74" s="434"/>
      <c r="H74" s="434"/>
      <c r="I74" s="434"/>
      <c r="J74" s="434"/>
      <c r="K74" s="434"/>
      <c r="L74" s="434"/>
      <c r="M74" s="434"/>
      <c r="N74" s="435"/>
    </row>
    <row r="75" spans="1:14" ht="15.6">
      <c r="B75" s="424"/>
      <c r="C75" s="425"/>
      <c r="D75" s="425"/>
      <c r="E75" s="425"/>
      <c r="F75" s="425"/>
      <c r="G75" s="425"/>
      <c r="H75" s="425"/>
      <c r="I75" s="425"/>
      <c r="J75" s="425"/>
      <c r="K75" s="425"/>
      <c r="L75" s="425"/>
      <c r="M75" s="425"/>
      <c r="N75" s="436"/>
    </row>
    <row r="76" spans="1:14"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</row>
    <row r="77" spans="1:14"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</row>
    <row r="78" spans="1:14">
      <c r="B78" s="87"/>
      <c r="C78" s="87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</row>
    <row r="79" spans="1:14">
      <c r="B79" s="87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</row>
    <row r="80" spans="1:14"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</row>
    <row r="81" spans="2:14"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</row>
    <row r="82" spans="2:14">
      <c r="B82" s="87"/>
      <c r="C82" s="87"/>
      <c r="D82" s="87"/>
      <c r="E82" s="87"/>
      <c r="F82" s="87"/>
      <c r="G82" s="87"/>
      <c r="H82" s="87"/>
      <c r="I82" s="87"/>
      <c r="J82" s="87"/>
      <c r="K82" s="87"/>
      <c r="L82" s="87"/>
      <c r="M82" s="87"/>
      <c r="N82" s="87"/>
    </row>
  </sheetData>
  <mergeCells count="84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3:M23"/>
    <mergeCell ref="B14:H14"/>
    <mergeCell ref="I14:J14"/>
    <mergeCell ref="L14:M14"/>
    <mergeCell ref="B18:H18"/>
    <mergeCell ref="L18:M18"/>
    <mergeCell ref="L16:M16"/>
    <mergeCell ref="B17:H17"/>
    <mergeCell ref="I17:J17"/>
    <mergeCell ref="L17:M17"/>
    <mergeCell ref="B15:H15"/>
    <mergeCell ref="I15:J15"/>
    <mergeCell ref="L15:M15"/>
    <mergeCell ref="B16:H16"/>
    <mergeCell ref="I16:J16"/>
    <mergeCell ref="B19:H19"/>
    <mergeCell ref="B27:I27"/>
    <mergeCell ref="L27:M27"/>
    <mergeCell ref="B28:I28"/>
    <mergeCell ref="L28:M28"/>
    <mergeCell ref="B29:I29"/>
    <mergeCell ref="L29:M29"/>
    <mergeCell ref="B33:I33"/>
    <mergeCell ref="L33:M33"/>
    <mergeCell ref="B35:M35"/>
    <mergeCell ref="B45:M45"/>
    <mergeCell ref="L39:M39"/>
    <mergeCell ref="B40:G40"/>
    <mergeCell ref="L41:M41"/>
    <mergeCell ref="L42:M42"/>
    <mergeCell ref="L44:M44"/>
    <mergeCell ref="B57:M57"/>
    <mergeCell ref="B61:H61"/>
    <mergeCell ref="B49:H49"/>
    <mergeCell ref="L49:M49"/>
    <mergeCell ref="L40:M40"/>
    <mergeCell ref="B53:H53"/>
    <mergeCell ref="L53:M53"/>
    <mergeCell ref="B54:H54"/>
    <mergeCell ref="L54:M54"/>
    <mergeCell ref="B55:M55"/>
    <mergeCell ref="B50:H50"/>
    <mergeCell ref="L50:M50"/>
    <mergeCell ref="B51:H51"/>
    <mergeCell ref="L51:M51"/>
    <mergeCell ref="B52:H52"/>
    <mergeCell ref="L52:M52"/>
    <mergeCell ref="I19:J19"/>
    <mergeCell ref="L19:M19"/>
    <mergeCell ref="B21:D21"/>
    <mergeCell ref="B22:H22"/>
    <mergeCell ref="I22:J22"/>
    <mergeCell ref="L22:M22"/>
    <mergeCell ref="B30:I30"/>
    <mergeCell ref="L30:M30"/>
    <mergeCell ref="B31:I31"/>
    <mergeCell ref="L31:M31"/>
    <mergeCell ref="B32:I32"/>
    <mergeCell ref="L32:M32"/>
    <mergeCell ref="L61:M61"/>
    <mergeCell ref="B62:H62"/>
    <mergeCell ref="L62:M62"/>
    <mergeCell ref="B74:N74"/>
    <mergeCell ref="B75:N75"/>
    <mergeCell ref="B67:M67"/>
    <mergeCell ref="C72:F72"/>
    <mergeCell ref="J72:L72"/>
    <mergeCell ref="B73:N73"/>
    <mergeCell ref="L63:M63"/>
    <mergeCell ref="L64:M64"/>
    <mergeCell ref="B65:M65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F8CB9-B1DD-41D7-84F6-656576D870AD}">
  <sheetPr codeName="Hoja65">
    <tabColor rgb="FF3AEA36"/>
  </sheetPr>
  <dimension ref="A1:N83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#REF!</f>
        <v>#REF!</v>
      </c>
      <c r="N7" s="91" t="e">
        <f>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21.75" customHeight="1">
      <c r="B13" s="424"/>
      <c r="C13" s="425"/>
      <c r="D13" s="425"/>
      <c r="E13" s="425"/>
      <c r="F13" s="425"/>
      <c r="G13" s="425"/>
      <c r="H13" s="426"/>
      <c r="I13" s="122"/>
      <c r="J13" s="123"/>
      <c r="K13" s="23"/>
      <c r="L13" s="546"/>
      <c r="M13" s="547"/>
      <c r="N13" s="22"/>
    </row>
    <row r="14" spans="2:14" ht="36" customHeight="1">
      <c r="B14" s="471" t="e">
        <f>+#REF!</f>
        <v>#REF!</v>
      </c>
      <c r="C14" s="472"/>
      <c r="D14" s="472"/>
      <c r="E14" s="472"/>
      <c r="F14" s="472"/>
      <c r="G14" s="472"/>
      <c r="H14" s="473"/>
      <c r="I14" s="518"/>
      <c r="J14" s="519"/>
      <c r="K14" s="23" t="e">
        <f>+#REF!</f>
        <v>#REF!</v>
      </c>
      <c r="L14" s="585">
        <v>40</v>
      </c>
      <c r="M14" s="586"/>
      <c r="N14" s="22" t="e">
        <f>K14/L14</f>
        <v>#REF!</v>
      </c>
    </row>
    <row r="15" spans="2:14" ht="36" customHeight="1">
      <c r="B15" s="471" t="e">
        <f>+#REF!</f>
        <v>#REF!</v>
      </c>
      <c r="C15" s="472"/>
      <c r="D15" s="472"/>
      <c r="E15" s="472"/>
      <c r="F15" s="472"/>
      <c r="G15" s="472"/>
      <c r="H15" s="473"/>
      <c r="I15" s="518"/>
      <c r="J15" s="519"/>
      <c r="K15" s="23" t="e">
        <f>+#REF!</f>
        <v>#REF!</v>
      </c>
      <c r="L15" s="585">
        <v>400</v>
      </c>
      <c r="M15" s="586"/>
      <c r="N15" s="22" t="e">
        <f t="shared" ref="N15:N18" si="0">K15/L15</f>
        <v>#REF!</v>
      </c>
    </row>
    <row r="16" spans="2:14" ht="36" customHeight="1">
      <c r="B16" s="471" t="e">
        <f>+#REF!</f>
        <v>#REF!</v>
      </c>
      <c r="C16" s="472"/>
      <c r="D16" s="472"/>
      <c r="E16" s="472"/>
      <c r="F16" s="472"/>
      <c r="G16" s="472"/>
      <c r="H16" s="473"/>
      <c r="I16" s="518"/>
      <c r="J16" s="519"/>
      <c r="K16" s="23" t="e">
        <f>+#REF!</f>
        <v>#REF!</v>
      </c>
      <c r="L16" s="585">
        <v>400</v>
      </c>
      <c r="M16" s="586"/>
      <c r="N16" s="22" t="e">
        <f t="shared" si="0"/>
        <v>#REF!</v>
      </c>
    </row>
    <row r="17" spans="2:14" ht="36" customHeight="1">
      <c r="B17" s="471" t="e">
        <f>+#REF!</f>
        <v>#REF!</v>
      </c>
      <c r="C17" s="472"/>
      <c r="D17" s="472"/>
      <c r="E17" s="472"/>
      <c r="F17" s="472"/>
      <c r="G17" s="472"/>
      <c r="H17" s="473"/>
      <c r="I17" s="518"/>
      <c r="J17" s="519"/>
      <c r="K17" s="23" t="e">
        <f>+#REF!</f>
        <v>#REF!</v>
      </c>
      <c r="L17" s="585">
        <v>400</v>
      </c>
      <c r="M17" s="586"/>
      <c r="N17" s="22" t="e">
        <f t="shared" si="0"/>
        <v>#REF!</v>
      </c>
    </row>
    <row r="18" spans="2:14" ht="36" customHeight="1">
      <c r="B18" s="471" t="e">
        <f>+#REF!</f>
        <v>#REF!</v>
      </c>
      <c r="C18" s="472"/>
      <c r="D18" s="472"/>
      <c r="E18" s="472"/>
      <c r="F18" s="472"/>
      <c r="G18" s="472"/>
      <c r="H18" s="473"/>
      <c r="I18" s="122"/>
      <c r="J18" s="123"/>
      <c r="K18" s="23" t="e">
        <f>+#REF!</f>
        <v>#REF!</v>
      </c>
      <c r="L18" s="585">
        <v>400</v>
      </c>
      <c r="M18" s="586"/>
      <c r="N18" s="22" t="e">
        <f t="shared" si="0"/>
        <v>#REF!</v>
      </c>
    </row>
    <row r="19" spans="2:14" ht="15.6">
      <c r="B19" s="33"/>
      <c r="C19" s="27"/>
      <c r="D19" s="27"/>
      <c r="E19" s="34"/>
      <c r="F19" s="34"/>
      <c r="G19" s="34"/>
      <c r="H19" s="95"/>
      <c r="I19" s="37"/>
      <c r="J19" s="38"/>
      <c r="K19" s="39"/>
      <c r="L19" s="40"/>
      <c r="M19" s="41"/>
      <c r="N19" s="96"/>
    </row>
    <row r="20" spans="2:14" ht="15.6">
      <c r="B20" s="469" t="s">
        <v>26</v>
      </c>
      <c r="C20" s="470"/>
      <c r="D20" s="470"/>
      <c r="E20" s="26"/>
      <c r="F20" s="43"/>
      <c r="G20" s="43"/>
      <c r="H20" s="44"/>
      <c r="I20" s="37"/>
      <c r="J20" s="38"/>
      <c r="K20" s="45"/>
      <c r="L20" s="40"/>
      <c r="M20" s="46">
        <v>0.05</v>
      </c>
      <c r="N20" s="47" t="e">
        <f>N56*M20</f>
        <v>#REF!</v>
      </c>
    </row>
    <row r="21" spans="2:14" ht="16.2" thickBot="1">
      <c r="B21" s="471"/>
      <c r="C21" s="472"/>
      <c r="D21" s="472"/>
      <c r="E21" s="472"/>
      <c r="F21" s="472"/>
      <c r="G21" s="472"/>
      <c r="H21" s="473"/>
      <c r="I21" s="474"/>
      <c r="J21" s="475"/>
      <c r="K21" s="48"/>
      <c r="L21" s="476"/>
      <c r="M21" s="477"/>
      <c r="N21" s="49"/>
    </row>
    <row r="22" spans="2:14" ht="25.5" customHeight="1" thickBot="1">
      <c r="B22" s="440" t="s">
        <v>27</v>
      </c>
      <c r="C22" s="441"/>
      <c r="D22" s="441"/>
      <c r="E22" s="441"/>
      <c r="F22" s="441"/>
      <c r="G22" s="441"/>
      <c r="H22" s="441"/>
      <c r="I22" s="441"/>
      <c r="J22" s="441"/>
      <c r="K22" s="441"/>
      <c r="L22" s="441"/>
      <c r="M22" s="444"/>
      <c r="N22" s="50" t="e">
        <f>SUM(N13:N21)</f>
        <v>#REF!</v>
      </c>
    </row>
    <row r="23" spans="2:14" ht="15.6">
      <c r="B23" s="29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8"/>
    </row>
    <row r="24" spans="2:14" ht="15.6">
      <c r="B24" s="141" t="s">
        <v>28</v>
      </c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2"/>
    </row>
    <row r="25" spans="2:14" ht="16.2" thickBot="1">
      <c r="B25" s="53"/>
      <c r="C25" s="30"/>
      <c r="D25" s="30"/>
      <c r="E25" s="30"/>
      <c r="F25" s="30"/>
      <c r="G25" s="30"/>
      <c r="H25" s="30"/>
      <c r="I25" s="30"/>
      <c r="J25" s="5"/>
      <c r="K25" s="5"/>
      <c r="L25" s="5"/>
      <c r="M25" s="5"/>
      <c r="N25" s="8"/>
    </row>
    <row r="26" spans="2:14" ht="15.6">
      <c r="B26" s="534" t="s">
        <v>19</v>
      </c>
      <c r="C26" s="535"/>
      <c r="D26" s="535"/>
      <c r="E26" s="535"/>
      <c r="F26" s="535"/>
      <c r="G26" s="535"/>
      <c r="H26" s="535"/>
      <c r="I26" s="536"/>
      <c r="J26" s="54" t="s">
        <v>20</v>
      </c>
      <c r="K26" s="31" t="s">
        <v>2</v>
      </c>
      <c r="L26" s="537" t="s">
        <v>29</v>
      </c>
      <c r="M26" s="536"/>
      <c r="N26" s="32" t="s">
        <v>25</v>
      </c>
    </row>
    <row r="27" spans="2:14" ht="30.45" customHeight="1">
      <c r="B27" s="471" t="e">
        <f>+#REF!</f>
        <v>#REF!</v>
      </c>
      <c r="C27" s="472"/>
      <c r="D27" s="472"/>
      <c r="E27" s="472"/>
      <c r="F27" s="472"/>
      <c r="G27" s="472"/>
      <c r="H27" s="472"/>
      <c r="I27" s="473"/>
      <c r="J27" s="67" t="e">
        <f>+#REF!</f>
        <v>#REF!</v>
      </c>
      <c r="K27" s="13">
        <v>5.0000000000000001E-3</v>
      </c>
      <c r="L27" s="482" t="e">
        <f>+#REF!</f>
        <v>#REF!</v>
      </c>
      <c r="M27" s="483"/>
      <c r="N27" s="191" t="e">
        <f>K27*L27</f>
        <v>#REF!</v>
      </c>
    </row>
    <row r="28" spans="2:14" ht="30.45" customHeight="1">
      <c r="B28" s="471" t="e">
        <f>+#REF!</f>
        <v>#REF!</v>
      </c>
      <c r="C28" s="472"/>
      <c r="D28" s="472"/>
      <c r="E28" s="472"/>
      <c r="F28" s="472"/>
      <c r="G28" s="472"/>
      <c r="H28" s="472"/>
      <c r="I28" s="473"/>
      <c r="J28" s="67" t="e">
        <f>+#REF!</f>
        <v>#REF!</v>
      </c>
      <c r="K28" s="13">
        <v>5.0000000000000001E-3</v>
      </c>
      <c r="L28" s="482" t="e">
        <f>+#REF!</f>
        <v>#REF!</v>
      </c>
      <c r="M28" s="483"/>
      <c r="N28" s="191" t="e">
        <f t="shared" ref="N28:N34" si="1">K28*L28</f>
        <v>#REF!</v>
      </c>
    </row>
    <row r="29" spans="2:14" ht="30.45" customHeight="1">
      <c r="B29" s="471" t="e">
        <f>+#REF!</f>
        <v>#REF!</v>
      </c>
      <c r="C29" s="472"/>
      <c r="D29" s="472"/>
      <c r="E29" s="472"/>
      <c r="F29" s="472"/>
      <c r="G29" s="472"/>
      <c r="H29" s="472"/>
      <c r="I29" s="473"/>
      <c r="J29" s="67" t="e">
        <f>+#REF!</f>
        <v>#REF!</v>
      </c>
      <c r="K29" s="13">
        <v>5.0000000000000001E-3</v>
      </c>
      <c r="L29" s="482" t="e">
        <f>+#REF!</f>
        <v>#REF!</v>
      </c>
      <c r="M29" s="483"/>
      <c r="N29" s="191" t="e">
        <f t="shared" si="1"/>
        <v>#REF!</v>
      </c>
    </row>
    <row r="30" spans="2:14" ht="30.45" customHeight="1">
      <c r="B30" s="471" t="e">
        <f>+#REF!</f>
        <v>#REF!</v>
      </c>
      <c r="C30" s="472"/>
      <c r="D30" s="472"/>
      <c r="E30" s="472"/>
      <c r="F30" s="472"/>
      <c r="G30" s="472"/>
      <c r="H30" s="472"/>
      <c r="I30" s="473"/>
      <c r="J30" s="67" t="e">
        <f>+#REF!</f>
        <v>#REF!</v>
      </c>
      <c r="K30" s="13">
        <v>0.01</v>
      </c>
      <c r="L30" s="482" t="e">
        <f>+#REF!</f>
        <v>#REF!</v>
      </c>
      <c r="M30" s="483"/>
      <c r="N30" s="191" t="e">
        <f t="shared" si="1"/>
        <v>#REF!</v>
      </c>
    </row>
    <row r="31" spans="2:14" ht="30.45" customHeight="1">
      <c r="B31" s="471" t="e">
        <f>+#REF!</f>
        <v>#REF!</v>
      </c>
      <c r="C31" s="472"/>
      <c r="D31" s="472"/>
      <c r="E31" s="472"/>
      <c r="F31" s="472"/>
      <c r="G31" s="472"/>
      <c r="H31" s="472"/>
      <c r="I31" s="473"/>
      <c r="J31" s="67" t="e">
        <f>+#REF!</f>
        <v>#REF!</v>
      </c>
      <c r="K31" s="13">
        <v>0.01</v>
      </c>
      <c r="L31" s="482" t="e">
        <f>+#REF!</f>
        <v>#REF!</v>
      </c>
      <c r="M31" s="483"/>
      <c r="N31" s="191" t="e">
        <f t="shared" si="1"/>
        <v>#REF!</v>
      </c>
    </row>
    <row r="32" spans="2:14" ht="30.45" customHeight="1">
      <c r="B32" s="471" t="e">
        <f>+#REF!</f>
        <v>#REF!</v>
      </c>
      <c r="C32" s="472"/>
      <c r="D32" s="472"/>
      <c r="E32" s="472"/>
      <c r="F32" s="472"/>
      <c r="G32" s="472"/>
      <c r="H32" s="472"/>
      <c r="I32" s="473"/>
      <c r="J32" s="67" t="e">
        <f>+#REF!</f>
        <v>#REF!</v>
      </c>
      <c r="K32" s="13">
        <v>5.0000000000000001E-4</v>
      </c>
      <c r="L32" s="482" t="e">
        <f>+#REF!</f>
        <v>#REF!</v>
      </c>
      <c r="M32" s="483"/>
      <c r="N32" s="191" t="e">
        <f t="shared" si="1"/>
        <v>#REF!</v>
      </c>
    </row>
    <row r="33" spans="2:14" ht="30.45" customHeight="1">
      <c r="B33" s="471" t="e">
        <f>+#REF!</f>
        <v>#REF!</v>
      </c>
      <c r="C33" s="472"/>
      <c r="D33" s="472"/>
      <c r="E33" s="472"/>
      <c r="F33" s="472"/>
      <c r="G33" s="472"/>
      <c r="H33" s="472"/>
      <c r="I33" s="473"/>
      <c r="J33" s="67" t="e">
        <f>+#REF!</f>
        <v>#REF!</v>
      </c>
      <c r="K33" s="13">
        <v>1E-3</v>
      </c>
      <c r="L33" s="482" t="e">
        <f>+#REF!</f>
        <v>#REF!</v>
      </c>
      <c r="M33" s="483"/>
      <c r="N33" s="191" t="e">
        <f t="shared" si="1"/>
        <v>#REF!</v>
      </c>
    </row>
    <row r="34" spans="2:14" ht="30.45" customHeight="1">
      <c r="B34" s="471" t="e">
        <f>+#REF!</f>
        <v>#REF!</v>
      </c>
      <c r="C34" s="472"/>
      <c r="D34" s="472"/>
      <c r="E34" s="472"/>
      <c r="F34" s="472"/>
      <c r="G34" s="472"/>
      <c r="H34" s="472"/>
      <c r="I34" s="473"/>
      <c r="J34" s="67" t="e">
        <f>+#REF!</f>
        <v>#REF!</v>
      </c>
      <c r="K34" s="13">
        <v>1E-3</v>
      </c>
      <c r="L34" s="482" t="e">
        <f>+#REF!</f>
        <v>#REF!</v>
      </c>
      <c r="M34" s="483"/>
      <c r="N34" s="191" t="e">
        <f t="shared" si="1"/>
        <v>#REF!</v>
      </c>
    </row>
    <row r="35" spans="2:14" ht="16.2" thickBot="1">
      <c r="B35" s="56"/>
      <c r="C35" s="57"/>
      <c r="D35" s="57"/>
      <c r="E35" s="57"/>
      <c r="F35" s="57"/>
      <c r="G35" s="57"/>
      <c r="H35" s="57"/>
      <c r="I35" s="57"/>
      <c r="J35" s="58"/>
      <c r="K35" s="58"/>
      <c r="L35" s="59"/>
      <c r="M35" s="24"/>
      <c r="N35" s="60"/>
    </row>
    <row r="36" spans="2:14" ht="16.2" thickBot="1">
      <c r="B36" s="440" t="s">
        <v>27</v>
      </c>
      <c r="C36" s="441"/>
      <c r="D36" s="441"/>
      <c r="E36" s="441"/>
      <c r="F36" s="441"/>
      <c r="G36" s="441"/>
      <c r="H36" s="441"/>
      <c r="I36" s="441"/>
      <c r="J36" s="441"/>
      <c r="K36" s="441"/>
      <c r="L36" s="441"/>
      <c r="M36" s="444"/>
      <c r="N36" s="50" t="e">
        <f>SUM(N27:N35)</f>
        <v>#REF!</v>
      </c>
    </row>
    <row r="37" spans="2:14" ht="15.6">
      <c r="B37" s="7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8"/>
    </row>
    <row r="38" spans="2:14" ht="15.6">
      <c r="B38" s="141" t="s">
        <v>30</v>
      </c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2"/>
    </row>
    <row r="39" spans="2:14" ht="16.2" thickBot="1">
      <c r="B39" s="7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8"/>
    </row>
    <row r="40" spans="2:14" ht="15.6">
      <c r="B40" s="61" t="s">
        <v>31</v>
      </c>
      <c r="C40" s="62"/>
      <c r="D40" s="62"/>
      <c r="E40" s="62"/>
      <c r="F40" s="62"/>
      <c r="G40" s="62"/>
      <c r="H40" s="63" t="s">
        <v>20</v>
      </c>
      <c r="I40" s="63" t="s">
        <v>332</v>
      </c>
      <c r="J40" s="64" t="s">
        <v>33</v>
      </c>
      <c r="K40" s="63" t="s">
        <v>34</v>
      </c>
      <c r="L40" s="540" t="s">
        <v>35</v>
      </c>
      <c r="M40" s="541"/>
      <c r="N40" s="65" t="s">
        <v>25</v>
      </c>
    </row>
    <row r="41" spans="2:14" ht="30.75" customHeight="1">
      <c r="B41" s="556"/>
      <c r="C41" s="557"/>
      <c r="D41" s="557"/>
      <c r="E41" s="557"/>
      <c r="F41" s="557"/>
      <c r="G41" s="558"/>
      <c r="H41" s="67"/>
      <c r="I41" s="45"/>
      <c r="J41" s="21"/>
      <c r="K41" s="45"/>
      <c r="L41" s="458"/>
      <c r="M41" s="459"/>
      <c r="N41" s="68"/>
    </row>
    <row r="42" spans="2:14" ht="15.6">
      <c r="B42" s="66"/>
      <c r="C42" s="69"/>
      <c r="D42" s="69"/>
      <c r="E42" s="69"/>
      <c r="F42" s="69"/>
      <c r="G42" s="69"/>
      <c r="H42" s="67"/>
      <c r="I42" s="45"/>
      <c r="J42" s="21"/>
      <c r="K42" s="45"/>
      <c r="L42" s="458"/>
      <c r="M42" s="459"/>
      <c r="N42" s="68"/>
    </row>
    <row r="43" spans="2:14" ht="15.6">
      <c r="B43" s="66"/>
      <c r="C43" s="69"/>
      <c r="D43" s="69"/>
      <c r="E43" s="69"/>
      <c r="F43" s="69"/>
      <c r="G43" s="69"/>
      <c r="H43" s="67"/>
      <c r="I43" s="45"/>
      <c r="J43" s="21"/>
      <c r="K43" s="45"/>
      <c r="L43" s="458"/>
      <c r="M43" s="459"/>
      <c r="N43" s="68"/>
    </row>
    <row r="44" spans="2:14" ht="15.6">
      <c r="B44" s="66"/>
      <c r="C44" s="69"/>
      <c r="D44" s="69"/>
      <c r="E44" s="69"/>
      <c r="F44" s="69"/>
      <c r="G44" s="69"/>
      <c r="H44" s="70"/>
      <c r="I44" s="45"/>
      <c r="J44" s="45"/>
      <c r="K44" s="45"/>
      <c r="L44" s="71"/>
      <c r="M44" s="72"/>
      <c r="N44" s="73"/>
    </row>
    <row r="45" spans="2:14" ht="16.2" thickBot="1">
      <c r="B45" s="56"/>
      <c r="C45" s="57"/>
      <c r="D45" s="57"/>
      <c r="E45" s="57"/>
      <c r="F45" s="57"/>
      <c r="G45" s="57"/>
      <c r="H45" s="58"/>
      <c r="I45" s="74"/>
      <c r="J45" s="74"/>
      <c r="K45" s="74"/>
      <c r="L45" s="460"/>
      <c r="M45" s="461"/>
      <c r="N45" s="74"/>
    </row>
    <row r="46" spans="2:14" ht="22.5" customHeight="1" thickBot="1">
      <c r="B46" s="462" t="s">
        <v>27</v>
      </c>
      <c r="C46" s="442"/>
      <c r="D46" s="442"/>
      <c r="E46" s="442"/>
      <c r="F46" s="442"/>
      <c r="G46" s="442"/>
      <c r="H46" s="442"/>
      <c r="I46" s="442"/>
      <c r="J46" s="442"/>
      <c r="K46" s="442"/>
      <c r="L46" s="442"/>
      <c r="M46" s="443"/>
      <c r="N46" s="75">
        <f>SUM(N41:N45)</f>
        <v>0</v>
      </c>
    </row>
    <row r="47" spans="2:14" ht="15.6">
      <c r="B47" s="7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8"/>
    </row>
    <row r="48" spans="2:14" ht="15.6">
      <c r="B48" s="141" t="s">
        <v>36</v>
      </c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2"/>
    </row>
    <row r="49" spans="2:14" ht="16.2" thickBot="1">
      <c r="B49" s="7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8"/>
    </row>
    <row r="50" spans="2:14" ht="31.2">
      <c r="B50" s="542" t="s">
        <v>37</v>
      </c>
      <c r="C50" s="543"/>
      <c r="D50" s="543"/>
      <c r="E50" s="543"/>
      <c r="F50" s="543"/>
      <c r="G50" s="543"/>
      <c r="H50" s="543"/>
      <c r="I50" s="63" t="s">
        <v>38</v>
      </c>
      <c r="J50" s="64" t="s">
        <v>39</v>
      </c>
      <c r="K50" s="63" t="s">
        <v>40</v>
      </c>
      <c r="L50" s="544" t="s">
        <v>24</v>
      </c>
      <c r="M50" s="545"/>
      <c r="N50" s="76" t="s">
        <v>25</v>
      </c>
    </row>
    <row r="51" spans="2:14" ht="15.6">
      <c r="B51" s="424"/>
      <c r="C51" s="425"/>
      <c r="D51" s="425"/>
      <c r="E51" s="425"/>
      <c r="F51" s="425"/>
      <c r="G51" s="425"/>
      <c r="H51" s="426"/>
      <c r="I51" s="77"/>
      <c r="J51" s="78"/>
      <c r="K51" s="129"/>
      <c r="L51" s="427"/>
      <c r="M51" s="428"/>
      <c r="N51" s="10"/>
    </row>
    <row r="52" spans="2:14" ht="15.6">
      <c r="B52" s="424" t="e">
        <f>+#REF!</f>
        <v>#REF!</v>
      </c>
      <c r="C52" s="425"/>
      <c r="D52" s="425"/>
      <c r="E52" s="425"/>
      <c r="F52" s="425"/>
      <c r="G52" s="425"/>
      <c r="H52" s="426"/>
      <c r="I52" s="77" t="e">
        <f>+K52/J52</f>
        <v>#REF!</v>
      </c>
      <c r="J52" s="78">
        <v>1.85</v>
      </c>
      <c r="K52" s="129" t="e">
        <f>+#REF!</f>
        <v>#REF!</v>
      </c>
      <c r="L52" s="427">
        <v>320</v>
      </c>
      <c r="M52" s="428"/>
      <c r="N52" s="10" t="e">
        <f>K52/L52</f>
        <v>#REF!</v>
      </c>
    </row>
    <row r="53" spans="2:14" ht="15.6">
      <c r="B53" s="424" t="e">
        <f>+#REF!</f>
        <v>#REF!</v>
      </c>
      <c r="C53" s="425"/>
      <c r="D53" s="425"/>
      <c r="E53" s="425"/>
      <c r="F53" s="425"/>
      <c r="G53" s="425"/>
      <c r="H53" s="426"/>
      <c r="I53" s="77" t="e">
        <f>+K53/J53</f>
        <v>#REF!</v>
      </c>
      <c r="J53" s="78">
        <v>1.85</v>
      </c>
      <c r="K53" s="129" t="e">
        <f>+#REF!</f>
        <v>#REF!</v>
      </c>
      <c r="L53" s="427">
        <v>320</v>
      </c>
      <c r="M53" s="428"/>
      <c r="N53" s="10" t="e">
        <f t="shared" ref="N53:N54" si="2">K53/L53</f>
        <v>#REF!</v>
      </c>
    </row>
    <row r="54" spans="2:14" ht="15.6">
      <c r="B54" s="424" t="e">
        <f>+#REF!</f>
        <v>#REF!</v>
      </c>
      <c r="C54" s="425"/>
      <c r="D54" s="425"/>
      <c r="E54" s="425"/>
      <c r="F54" s="425"/>
      <c r="G54" s="425"/>
      <c r="H54" s="426"/>
      <c r="I54" s="77" t="e">
        <f>+K54/J54</f>
        <v>#REF!</v>
      </c>
      <c r="J54" s="80">
        <v>1.85</v>
      </c>
      <c r="K54" s="129" t="e">
        <f>+#REF!</f>
        <v>#REF!</v>
      </c>
      <c r="L54" s="427">
        <v>320</v>
      </c>
      <c r="M54" s="428"/>
      <c r="N54" s="10" t="e">
        <f t="shared" si="2"/>
        <v>#REF!</v>
      </c>
    </row>
    <row r="55" spans="2:14" ht="16.2" thickBot="1">
      <c r="B55" s="424" t="e">
        <f>+#REF!</f>
        <v>#REF!</v>
      </c>
      <c r="C55" s="425"/>
      <c r="D55" s="425"/>
      <c r="E55" s="425"/>
      <c r="F55" s="425"/>
      <c r="G55" s="425"/>
      <c r="H55" s="426"/>
      <c r="I55" s="77" t="e">
        <f>+K55/J55</f>
        <v>#REF!</v>
      </c>
      <c r="J55" s="80">
        <v>1.85</v>
      </c>
      <c r="K55" s="129" t="e">
        <f>+#REF!</f>
        <v>#REF!</v>
      </c>
      <c r="L55" s="427">
        <v>320</v>
      </c>
      <c r="M55" s="428"/>
      <c r="N55" s="10" t="e">
        <f>K55/L55</f>
        <v>#REF!</v>
      </c>
    </row>
    <row r="56" spans="2:14" ht="16.2" thickBot="1">
      <c r="B56" s="440" t="s">
        <v>27</v>
      </c>
      <c r="C56" s="441"/>
      <c r="D56" s="441"/>
      <c r="E56" s="441"/>
      <c r="F56" s="441"/>
      <c r="G56" s="441"/>
      <c r="H56" s="441"/>
      <c r="I56" s="442"/>
      <c r="J56" s="442"/>
      <c r="K56" s="442"/>
      <c r="L56" s="442"/>
      <c r="M56" s="443"/>
      <c r="N56" s="85" t="e">
        <f>SUM(N51:N55)</f>
        <v>#REF!</v>
      </c>
    </row>
    <row r="57" spans="2:14" ht="16.2" thickBot="1">
      <c r="B57" s="7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8"/>
    </row>
    <row r="58" spans="2:14" ht="16.2" thickBot="1">
      <c r="B58" s="440" t="s">
        <v>41</v>
      </c>
      <c r="C58" s="441"/>
      <c r="D58" s="441"/>
      <c r="E58" s="441"/>
      <c r="F58" s="441"/>
      <c r="G58" s="441"/>
      <c r="H58" s="441"/>
      <c r="I58" s="441"/>
      <c r="J58" s="441"/>
      <c r="K58" s="441"/>
      <c r="L58" s="441"/>
      <c r="M58" s="444"/>
      <c r="N58" s="86" t="e">
        <f>ROUND((N22+N36+N46+N56),0)</f>
        <v>#REF!</v>
      </c>
    </row>
    <row r="59" spans="2:14">
      <c r="B59" s="99"/>
      <c r="C59" s="100"/>
      <c r="D59" s="100"/>
      <c r="E59" s="100"/>
      <c r="F59" s="100"/>
      <c r="G59" s="100"/>
      <c r="H59" s="100"/>
      <c r="I59" s="100"/>
      <c r="J59" s="100"/>
      <c r="K59" s="100"/>
      <c r="L59" s="100"/>
      <c r="M59" s="100"/>
      <c r="N59" s="101"/>
    </row>
    <row r="60" spans="2:14">
      <c r="B60" s="144" t="s">
        <v>64</v>
      </c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102"/>
    </row>
    <row r="61" spans="2:14" ht="15" thickBot="1">
      <c r="B61" s="99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1"/>
    </row>
    <row r="62" spans="2:14">
      <c r="B62" s="530" t="s">
        <v>65</v>
      </c>
      <c r="C62" s="531"/>
      <c r="D62" s="531"/>
      <c r="E62" s="531"/>
      <c r="F62" s="531"/>
      <c r="G62" s="531"/>
      <c r="H62" s="531"/>
      <c r="I62" s="103"/>
      <c r="J62" s="104"/>
      <c r="K62" s="105" t="s">
        <v>66</v>
      </c>
      <c r="L62" s="532" t="s">
        <v>67</v>
      </c>
      <c r="M62" s="533"/>
      <c r="N62" s="106"/>
    </row>
    <row r="63" spans="2:14">
      <c r="B63" s="449" t="s">
        <v>10</v>
      </c>
      <c r="C63" s="450"/>
      <c r="D63" s="450"/>
      <c r="E63" s="450"/>
      <c r="F63" s="450"/>
      <c r="G63" s="450"/>
      <c r="H63" s="450"/>
      <c r="I63" s="107"/>
      <c r="J63" s="108"/>
      <c r="K63" s="109">
        <v>0.24</v>
      </c>
      <c r="L63" s="451" t="e">
        <f>N58*K63</f>
        <v>#REF!</v>
      </c>
      <c r="M63" s="452"/>
      <c r="N63" s="110"/>
    </row>
    <row r="64" spans="2:14">
      <c r="B64" s="111" t="s">
        <v>11</v>
      </c>
      <c r="C64" s="112"/>
      <c r="D64" s="112"/>
      <c r="E64" s="112"/>
      <c r="F64" s="112"/>
      <c r="G64" s="112"/>
      <c r="H64" s="112"/>
      <c r="I64" s="107"/>
      <c r="J64" s="108"/>
      <c r="K64" s="109">
        <v>0.01</v>
      </c>
      <c r="L64" s="451" t="e">
        <f>N58*K64</f>
        <v>#REF!</v>
      </c>
      <c r="M64" s="452"/>
      <c r="N64" s="110"/>
    </row>
    <row r="65" spans="1:14" ht="15" thickBot="1">
      <c r="B65" s="113" t="s">
        <v>12</v>
      </c>
      <c r="C65" s="114"/>
      <c r="D65" s="114"/>
      <c r="E65" s="114"/>
      <c r="F65" s="114"/>
      <c r="G65" s="114"/>
      <c r="H65" s="114"/>
      <c r="I65" s="115"/>
      <c r="J65" s="116"/>
      <c r="K65" s="117">
        <v>0.05</v>
      </c>
      <c r="L65" s="453" t="e">
        <f>N58*K65</f>
        <v>#REF!</v>
      </c>
      <c r="M65" s="454"/>
      <c r="N65" s="110"/>
    </row>
    <row r="66" spans="1:14" ht="15" thickBot="1">
      <c r="B66" s="455" t="s">
        <v>27</v>
      </c>
      <c r="C66" s="456"/>
      <c r="D66" s="456"/>
      <c r="E66" s="456"/>
      <c r="F66" s="456"/>
      <c r="G66" s="456"/>
      <c r="H66" s="456"/>
      <c r="I66" s="456"/>
      <c r="J66" s="456"/>
      <c r="K66" s="456"/>
      <c r="L66" s="456"/>
      <c r="M66" s="457"/>
      <c r="N66" s="118" t="e">
        <f>L63+L64+L65</f>
        <v>#REF!</v>
      </c>
    </row>
    <row r="67" spans="1:14" ht="15" thickBot="1">
      <c r="B67" s="99"/>
      <c r="C67" s="100"/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1"/>
    </row>
    <row r="68" spans="1:14" ht="15" thickBot="1">
      <c r="A68" t="s">
        <v>77</v>
      </c>
      <c r="B68" s="455" t="s">
        <v>68</v>
      </c>
      <c r="C68" s="456"/>
      <c r="D68" s="456"/>
      <c r="E68" s="456"/>
      <c r="F68" s="456"/>
      <c r="G68" s="456"/>
      <c r="H68" s="456"/>
      <c r="I68" s="456"/>
      <c r="J68" s="456"/>
      <c r="K68" s="456"/>
      <c r="L68" s="456"/>
      <c r="M68" s="457"/>
      <c r="N68" s="119" t="e">
        <f>N58+N66</f>
        <v>#REF!</v>
      </c>
    </row>
    <row r="69" spans="1:14" ht="15.6"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6"/>
    </row>
    <row r="70" spans="1:14" ht="15.6">
      <c r="B70" s="7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8"/>
    </row>
    <row r="71" spans="1:14" ht="18">
      <c r="B71" s="7"/>
      <c r="C71" s="367" t="s">
        <v>394</v>
      </c>
      <c r="M71" s="5"/>
      <c r="N71" s="8"/>
    </row>
    <row r="72" spans="1:14" ht="18">
      <c r="B72" s="11"/>
      <c r="C72" s="367" t="s">
        <v>395</v>
      </c>
      <c r="M72" s="5"/>
      <c r="N72" s="8"/>
    </row>
    <row r="73" spans="1:14" ht="18.45" customHeight="1">
      <c r="B73" s="11"/>
      <c r="C73" s="569"/>
      <c r="D73" s="569"/>
      <c r="E73" s="569"/>
      <c r="F73" s="569"/>
      <c r="G73" s="87"/>
      <c r="H73" s="87"/>
      <c r="I73" s="5"/>
      <c r="J73" s="569"/>
      <c r="K73" s="569"/>
      <c r="L73" s="569"/>
      <c r="M73" s="5"/>
      <c r="N73" s="8"/>
    </row>
    <row r="74" spans="1:14" ht="31.5" customHeight="1">
      <c r="B74" s="437" t="s">
        <v>42</v>
      </c>
      <c r="C74" s="438"/>
      <c r="D74" s="438"/>
      <c r="E74" s="438"/>
      <c r="F74" s="438"/>
      <c r="G74" s="438"/>
      <c r="H74" s="438"/>
      <c r="I74" s="438"/>
      <c r="J74" s="438"/>
      <c r="K74" s="438"/>
      <c r="L74" s="438"/>
      <c r="M74" s="438"/>
      <c r="N74" s="439"/>
    </row>
    <row r="75" spans="1:14" ht="15.6">
      <c r="B75" s="433"/>
      <c r="C75" s="434"/>
      <c r="D75" s="434"/>
      <c r="E75" s="434"/>
      <c r="F75" s="434"/>
      <c r="G75" s="434"/>
      <c r="H75" s="434"/>
      <c r="I75" s="434"/>
      <c r="J75" s="434"/>
      <c r="K75" s="434"/>
      <c r="L75" s="434"/>
      <c r="M75" s="434"/>
      <c r="N75" s="435"/>
    </row>
    <row r="76" spans="1:14" ht="15.6">
      <c r="B76" s="424"/>
      <c r="C76" s="425"/>
      <c r="D76" s="425"/>
      <c r="E76" s="425"/>
      <c r="F76" s="425"/>
      <c r="G76" s="425"/>
      <c r="H76" s="425"/>
      <c r="I76" s="425"/>
      <c r="J76" s="425"/>
      <c r="K76" s="425"/>
      <c r="L76" s="425"/>
      <c r="M76" s="425"/>
      <c r="N76" s="436"/>
    </row>
    <row r="77" spans="1:14"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</row>
    <row r="78" spans="1:14">
      <c r="B78" s="87"/>
      <c r="C78" s="87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</row>
    <row r="79" spans="1:14">
      <c r="B79" s="87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</row>
    <row r="80" spans="1:14"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</row>
    <row r="81" spans="2:14"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</row>
    <row r="82" spans="2:14">
      <c r="B82" s="87"/>
      <c r="C82" s="87"/>
      <c r="D82" s="87"/>
      <c r="E82" s="87"/>
      <c r="F82" s="87"/>
      <c r="G82" s="87"/>
      <c r="H82" s="87"/>
      <c r="I82" s="87"/>
      <c r="J82" s="87"/>
      <c r="K82" s="87"/>
      <c r="L82" s="87"/>
      <c r="M82" s="87"/>
      <c r="N82" s="87"/>
    </row>
    <row r="83" spans="2:14">
      <c r="B83" s="87"/>
      <c r="C83" s="87"/>
      <c r="D83" s="87"/>
      <c r="E83" s="87"/>
      <c r="F83" s="87"/>
      <c r="G83" s="87"/>
      <c r="H83" s="87"/>
      <c r="I83" s="87"/>
      <c r="J83" s="87"/>
      <c r="K83" s="87"/>
      <c r="L83" s="87"/>
      <c r="M83" s="87"/>
      <c r="N83" s="87"/>
    </row>
  </sheetData>
  <mergeCells count="85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14:H14"/>
    <mergeCell ref="I14:J14"/>
    <mergeCell ref="L14:M14"/>
    <mergeCell ref="B15:H15"/>
    <mergeCell ref="I15:J15"/>
    <mergeCell ref="L15:M15"/>
    <mergeCell ref="B18:H18"/>
    <mergeCell ref="L18:M18"/>
    <mergeCell ref="B20:D20"/>
    <mergeCell ref="B16:H16"/>
    <mergeCell ref="I16:J16"/>
    <mergeCell ref="L16:M16"/>
    <mergeCell ref="B17:H17"/>
    <mergeCell ref="I17:J17"/>
    <mergeCell ref="L17:M17"/>
    <mergeCell ref="B21:H21"/>
    <mergeCell ref="I21:J21"/>
    <mergeCell ref="L21:M21"/>
    <mergeCell ref="B22:M22"/>
    <mergeCell ref="B26:I26"/>
    <mergeCell ref="L26:M26"/>
    <mergeCell ref="B27:I27"/>
    <mergeCell ref="L27:M27"/>
    <mergeCell ref="B28:I28"/>
    <mergeCell ref="L28:M28"/>
    <mergeCell ref="B29:I29"/>
    <mergeCell ref="L29:M29"/>
    <mergeCell ref="L43:M43"/>
    <mergeCell ref="B30:I30"/>
    <mergeCell ref="L30:M30"/>
    <mergeCell ref="B31:I31"/>
    <mergeCell ref="L31:M31"/>
    <mergeCell ref="B34:I34"/>
    <mergeCell ref="L34:M34"/>
    <mergeCell ref="B36:M36"/>
    <mergeCell ref="L40:M40"/>
    <mergeCell ref="B41:G41"/>
    <mergeCell ref="L41:M41"/>
    <mergeCell ref="L42:M42"/>
    <mergeCell ref="L45:M45"/>
    <mergeCell ref="B46:M46"/>
    <mergeCell ref="B50:H50"/>
    <mergeCell ref="L50:M50"/>
    <mergeCell ref="B51:H51"/>
    <mergeCell ref="L51:M51"/>
    <mergeCell ref="B52:H52"/>
    <mergeCell ref="L52:M52"/>
    <mergeCell ref="B53:H53"/>
    <mergeCell ref="L53:M53"/>
    <mergeCell ref="B54:H54"/>
    <mergeCell ref="L54:M54"/>
    <mergeCell ref="L55:M55"/>
    <mergeCell ref="B56:M56"/>
    <mergeCell ref="B58:M58"/>
    <mergeCell ref="B62:H62"/>
    <mergeCell ref="L62:M62"/>
    <mergeCell ref="B76:N76"/>
    <mergeCell ref="B32:I32"/>
    <mergeCell ref="B33:I33"/>
    <mergeCell ref="L32:M32"/>
    <mergeCell ref="L33:M33"/>
    <mergeCell ref="C73:F73"/>
    <mergeCell ref="J73:L73"/>
    <mergeCell ref="B74:N74"/>
    <mergeCell ref="B75:N75"/>
    <mergeCell ref="B63:H63"/>
    <mergeCell ref="L63:M63"/>
    <mergeCell ref="L64:M64"/>
    <mergeCell ref="L65:M65"/>
    <mergeCell ref="B66:M66"/>
    <mergeCell ref="B68:M68"/>
    <mergeCell ref="B55:H55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FF409-FE51-427C-876C-4E5AF574C07F}">
  <sheetPr codeName="Hoja66">
    <tabColor rgb="FF3AEA36"/>
  </sheetPr>
  <dimension ref="A1:N80"/>
  <sheetViews>
    <sheetView workbookViewId="0"/>
  </sheetViews>
  <sheetFormatPr baseColWidth="10" defaultColWidth="11.44140625" defaultRowHeight="14.4"/>
  <cols>
    <col min="1" max="1" width="7.6640625" customWidth="1"/>
    <col min="2" max="2" width="39.109375" customWidth="1"/>
    <col min="7" max="7" width="4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#REF!</f>
        <v>#REF!</v>
      </c>
      <c r="N7" s="91" t="e">
        <f>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21.75" customHeight="1">
      <c r="B13" s="424"/>
      <c r="C13" s="425"/>
      <c r="D13" s="425"/>
      <c r="E13" s="425"/>
      <c r="F13" s="425"/>
      <c r="G13" s="425"/>
      <c r="H13" s="426"/>
      <c r="I13" s="122"/>
      <c r="J13" s="123"/>
      <c r="K13" s="23"/>
      <c r="L13" s="546"/>
      <c r="M13" s="547"/>
      <c r="N13" s="22"/>
    </row>
    <row r="14" spans="2:14" ht="36" customHeight="1">
      <c r="B14" s="471" t="e">
        <f>+#REF!</f>
        <v>#REF!</v>
      </c>
      <c r="C14" s="472"/>
      <c r="D14" s="472"/>
      <c r="E14" s="472"/>
      <c r="F14" s="472"/>
      <c r="G14" s="472"/>
      <c r="H14" s="473"/>
      <c r="I14" s="518" t="s">
        <v>331</v>
      </c>
      <c r="J14" s="519"/>
      <c r="K14" s="23" t="e">
        <f>+#REF!*8</f>
        <v>#REF!</v>
      </c>
      <c r="L14" s="585">
        <v>5</v>
      </c>
      <c r="M14" s="586"/>
      <c r="N14" s="22" t="e">
        <f>K14/L14</f>
        <v>#REF!</v>
      </c>
    </row>
    <row r="15" spans="2:14" ht="36" customHeight="1">
      <c r="B15" s="471" t="e">
        <f>+#REF!</f>
        <v>#REF!</v>
      </c>
      <c r="C15" s="472"/>
      <c r="D15" s="472"/>
      <c r="E15" s="472"/>
      <c r="F15" s="472"/>
      <c r="G15" s="472"/>
      <c r="H15" s="473"/>
      <c r="I15" s="518" t="s">
        <v>331</v>
      </c>
      <c r="J15" s="519"/>
      <c r="K15" s="23" t="e">
        <f>+#REF!*8</f>
        <v>#REF!</v>
      </c>
      <c r="L15" s="585">
        <v>5</v>
      </c>
      <c r="M15" s="586"/>
      <c r="N15" s="22" t="e">
        <f t="shared" ref="N15:N18" si="0">K15/L15</f>
        <v>#REF!</v>
      </c>
    </row>
    <row r="16" spans="2:14" ht="36" customHeight="1">
      <c r="B16" s="471" t="e">
        <f>+#REF!</f>
        <v>#REF!</v>
      </c>
      <c r="C16" s="472"/>
      <c r="D16" s="472"/>
      <c r="E16" s="472"/>
      <c r="F16" s="472"/>
      <c r="G16" s="472"/>
      <c r="H16" s="473"/>
      <c r="I16" s="518" t="s">
        <v>257</v>
      </c>
      <c r="J16" s="519"/>
      <c r="K16" s="23" t="e">
        <f>+#REF!</f>
        <v>#REF!</v>
      </c>
      <c r="L16" s="585">
        <v>2.5</v>
      </c>
      <c r="M16" s="586"/>
      <c r="N16" s="22" t="e">
        <f t="shared" si="0"/>
        <v>#REF!</v>
      </c>
    </row>
    <row r="17" spans="2:14" ht="36" customHeight="1">
      <c r="B17" s="471" t="e">
        <f>+#REF!</f>
        <v>#REF!</v>
      </c>
      <c r="C17" s="472"/>
      <c r="D17" s="472"/>
      <c r="E17" s="472"/>
      <c r="F17" s="472"/>
      <c r="G17" s="472"/>
      <c r="H17" s="473"/>
      <c r="I17" s="518" t="s">
        <v>331</v>
      </c>
      <c r="J17" s="519"/>
      <c r="K17" s="23" t="e">
        <f>+#REF!</f>
        <v>#REF!</v>
      </c>
      <c r="L17" s="585">
        <v>20</v>
      </c>
      <c r="M17" s="586"/>
      <c r="N17" s="22" t="e">
        <f t="shared" si="0"/>
        <v>#REF!</v>
      </c>
    </row>
    <row r="18" spans="2:14" ht="36" customHeight="1">
      <c r="B18" s="471" t="e">
        <f>+#REF!</f>
        <v>#REF!</v>
      </c>
      <c r="C18" s="472"/>
      <c r="D18" s="472"/>
      <c r="E18" s="472"/>
      <c r="F18" s="472"/>
      <c r="G18" s="472"/>
      <c r="H18" s="473"/>
      <c r="I18" s="518" t="s">
        <v>257</v>
      </c>
      <c r="J18" s="519"/>
      <c r="K18" s="23" t="e">
        <f>+#REF!</f>
        <v>#REF!</v>
      </c>
      <c r="L18" s="585">
        <v>5.5</v>
      </c>
      <c r="M18" s="586"/>
      <c r="N18" s="22" t="e">
        <f t="shared" si="0"/>
        <v>#REF!</v>
      </c>
    </row>
    <row r="19" spans="2:14" ht="15.6">
      <c r="B19" s="33"/>
      <c r="C19" s="27"/>
      <c r="D19" s="27"/>
      <c r="E19" s="34"/>
      <c r="F19" s="34"/>
      <c r="G19" s="34"/>
      <c r="H19" s="95"/>
      <c r="I19" s="37"/>
      <c r="J19" s="38"/>
      <c r="K19" s="39"/>
      <c r="L19" s="40"/>
      <c r="M19" s="41"/>
      <c r="N19" s="96"/>
    </row>
    <row r="20" spans="2:14" ht="15.6">
      <c r="B20" s="469" t="s">
        <v>26</v>
      </c>
      <c r="C20" s="470"/>
      <c r="D20" s="470"/>
      <c r="E20" s="26"/>
      <c r="F20" s="43"/>
      <c r="G20" s="43"/>
      <c r="H20" s="44"/>
      <c r="I20" s="37"/>
      <c r="J20" s="38"/>
      <c r="K20" s="45"/>
      <c r="L20" s="40"/>
      <c r="M20" s="46">
        <v>0.1</v>
      </c>
      <c r="N20" s="47" t="e">
        <f>N53*M20</f>
        <v>#REF!</v>
      </c>
    </row>
    <row r="21" spans="2:14" ht="16.2" thickBot="1">
      <c r="B21" s="471"/>
      <c r="C21" s="472"/>
      <c r="D21" s="472"/>
      <c r="E21" s="472"/>
      <c r="F21" s="472"/>
      <c r="G21" s="472"/>
      <c r="H21" s="473"/>
      <c r="I21" s="474"/>
      <c r="J21" s="475"/>
      <c r="K21" s="48"/>
      <c r="L21" s="476"/>
      <c r="M21" s="477"/>
      <c r="N21" s="49"/>
    </row>
    <row r="22" spans="2:14" ht="25.5" customHeight="1" thickBot="1">
      <c r="B22" s="440" t="s">
        <v>27</v>
      </c>
      <c r="C22" s="441"/>
      <c r="D22" s="441"/>
      <c r="E22" s="441"/>
      <c r="F22" s="441"/>
      <c r="G22" s="441"/>
      <c r="H22" s="441"/>
      <c r="I22" s="441"/>
      <c r="J22" s="441"/>
      <c r="K22" s="441"/>
      <c r="L22" s="441"/>
      <c r="M22" s="444"/>
      <c r="N22" s="50" t="e">
        <f>SUM(N13:N21)</f>
        <v>#REF!</v>
      </c>
    </row>
    <row r="23" spans="2:14" ht="15.6">
      <c r="B23" s="29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8"/>
    </row>
    <row r="24" spans="2:14" ht="15.6">
      <c r="B24" s="141" t="s">
        <v>28</v>
      </c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2"/>
    </row>
    <row r="25" spans="2:14" ht="16.2" thickBot="1">
      <c r="B25" s="53"/>
      <c r="C25" s="30"/>
      <c r="D25" s="30"/>
      <c r="E25" s="30"/>
      <c r="F25" s="30"/>
      <c r="G25" s="30"/>
      <c r="H25" s="30"/>
      <c r="I25" s="30"/>
      <c r="J25" s="5"/>
      <c r="K25" s="5"/>
      <c r="L25" s="5"/>
      <c r="M25" s="5"/>
      <c r="N25" s="8"/>
    </row>
    <row r="26" spans="2:14" ht="15.6">
      <c r="B26" s="534" t="s">
        <v>19</v>
      </c>
      <c r="C26" s="535"/>
      <c r="D26" s="535"/>
      <c r="E26" s="535"/>
      <c r="F26" s="535"/>
      <c r="G26" s="535"/>
      <c r="H26" s="535"/>
      <c r="I26" s="536"/>
      <c r="J26" s="54" t="s">
        <v>20</v>
      </c>
      <c r="K26" s="31" t="s">
        <v>2</v>
      </c>
      <c r="L26" s="537" t="s">
        <v>29</v>
      </c>
      <c r="M26" s="536"/>
      <c r="N26" s="32" t="s">
        <v>25</v>
      </c>
    </row>
    <row r="27" spans="2:14" ht="30.45" customHeight="1">
      <c r="B27" s="471" t="e">
        <f>+#REF!</f>
        <v>#REF!</v>
      </c>
      <c r="C27" s="472"/>
      <c r="D27" s="472"/>
      <c r="E27" s="472"/>
      <c r="F27" s="472"/>
      <c r="G27" s="472"/>
      <c r="H27" s="472"/>
      <c r="I27" s="473"/>
      <c r="J27" s="67" t="e">
        <f>+#REF!</f>
        <v>#REF!</v>
      </c>
      <c r="K27" s="13">
        <v>1.45</v>
      </c>
      <c r="L27" s="482" t="e">
        <f>+#REF!</f>
        <v>#REF!</v>
      </c>
      <c r="M27" s="483"/>
      <c r="N27" s="191" t="e">
        <f>K27*L27</f>
        <v>#REF!</v>
      </c>
    </row>
    <row r="28" spans="2:14" ht="30.45" customHeight="1">
      <c r="B28" s="471" t="e">
        <f>+#REF!</f>
        <v>#REF!</v>
      </c>
      <c r="C28" s="472"/>
      <c r="D28" s="472"/>
      <c r="E28" s="472"/>
      <c r="F28" s="472"/>
      <c r="G28" s="472"/>
      <c r="H28" s="472"/>
      <c r="I28" s="473"/>
      <c r="J28" s="67" t="e">
        <f>+#REF!</f>
        <v>#REF!</v>
      </c>
      <c r="K28" s="13">
        <v>3</v>
      </c>
      <c r="L28" s="482" t="e">
        <f>+#REF!</f>
        <v>#REF!</v>
      </c>
      <c r="M28" s="483"/>
      <c r="N28" s="191" t="e">
        <f t="shared" ref="N28:N32" si="1">K28*L28</f>
        <v>#REF!</v>
      </c>
    </row>
    <row r="29" spans="2:14" ht="30.45" customHeight="1">
      <c r="B29" s="471" t="e">
        <f>+#REF!</f>
        <v>#REF!</v>
      </c>
      <c r="C29" s="472"/>
      <c r="D29" s="472"/>
      <c r="E29" s="472"/>
      <c r="F29" s="472"/>
      <c r="G29" s="472"/>
      <c r="H29" s="472"/>
      <c r="I29" s="473"/>
      <c r="J29" s="67" t="e">
        <f>+#REF!</f>
        <v>#REF!</v>
      </c>
      <c r="K29" s="13">
        <v>0.6</v>
      </c>
      <c r="L29" s="482" t="e">
        <f>+#REF!</f>
        <v>#REF!</v>
      </c>
      <c r="M29" s="483"/>
      <c r="N29" s="191" t="e">
        <f t="shared" si="1"/>
        <v>#REF!</v>
      </c>
    </row>
    <row r="30" spans="2:14" ht="30.45" customHeight="1">
      <c r="B30" s="471" t="e">
        <f>+#REF!</f>
        <v>#REF!</v>
      </c>
      <c r="C30" s="472"/>
      <c r="D30" s="472"/>
      <c r="E30" s="472"/>
      <c r="F30" s="472"/>
      <c r="G30" s="472"/>
      <c r="H30" s="472"/>
      <c r="I30" s="473"/>
      <c r="J30" s="67" t="e">
        <f>+#REF!</f>
        <v>#REF!</v>
      </c>
      <c r="K30" s="13">
        <v>0.3</v>
      </c>
      <c r="L30" s="482" t="e">
        <f>+#REF!</f>
        <v>#REF!</v>
      </c>
      <c r="M30" s="483"/>
      <c r="N30" s="191" t="e">
        <f t="shared" si="1"/>
        <v>#REF!</v>
      </c>
    </row>
    <row r="31" spans="2:14" ht="30.45" customHeight="1">
      <c r="B31" s="471" t="e">
        <f>+#REF!</f>
        <v>#REF!</v>
      </c>
      <c r="C31" s="472"/>
      <c r="D31" s="472"/>
      <c r="E31" s="472"/>
      <c r="F31" s="472"/>
      <c r="G31" s="472"/>
      <c r="H31" s="472"/>
      <c r="I31" s="473"/>
      <c r="J31" s="67" t="e">
        <f>+#REF!</f>
        <v>#REF!</v>
      </c>
      <c r="K31" s="13">
        <v>0.1</v>
      </c>
      <c r="L31" s="482" t="e">
        <f>+#REF!</f>
        <v>#REF!</v>
      </c>
      <c r="M31" s="483"/>
      <c r="N31" s="191" t="e">
        <f t="shared" si="1"/>
        <v>#REF!</v>
      </c>
    </row>
    <row r="32" spans="2:14" ht="30.45" customHeight="1">
      <c r="B32" s="471" t="e">
        <f>+#REF!</f>
        <v>#REF!</v>
      </c>
      <c r="C32" s="472"/>
      <c r="D32" s="472"/>
      <c r="E32" s="472"/>
      <c r="F32" s="472"/>
      <c r="G32" s="472"/>
      <c r="H32" s="472"/>
      <c r="I32" s="473"/>
      <c r="J32" s="67" t="e">
        <f>+#REF!</f>
        <v>#REF!</v>
      </c>
      <c r="K32" s="13">
        <v>0.32</v>
      </c>
      <c r="L32" s="482" t="e">
        <f>+#REF!</f>
        <v>#REF!</v>
      </c>
      <c r="M32" s="483"/>
      <c r="N32" s="191" t="e">
        <f t="shared" si="1"/>
        <v>#REF!</v>
      </c>
    </row>
    <row r="33" spans="2:14" ht="16.2" thickBot="1">
      <c r="B33" s="56"/>
      <c r="C33" s="57"/>
      <c r="D33" s="57"/>
      <c r="E33" s="57"/>
      <c r="F33" s="57"/>
      <c r="G33" s="57"/>
      <c r="H33" s="57"/>
      <c r="I33" s="57"/>
      <c r="J33" s="58"/>
      <c r="K33" s="58"/>
      <c r="L33" s="59"/>
      <c r="M33" s="24"/>
      <c r="N33" s="60"/>
    </row>
    <row r="34" spans="2:14" ht="16.2" thickBot="1">
      <c r="B34" s="440" t="s">
        <v>27</v>
      </c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4"/>
      <c r="N34" s="50" t="e">
        <f>SUM(N27:N33)</f>
        <v>#REF!</v>
      </c>
    </row>
    <row r="35" spans="2:14" ht="15.6">
      <c r="B35" s="7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8"/>
    </row>
    <row r="36" spans="2:14" ht="15.6">
      <c r="B36" s="141" t="s">
        <v>30</v>
      </c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2"/>
    </row>
    <row r="37" spans="2:14" ht="16.2" thickBot="1">
      <c r="B37" s="7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8"/>
    </row>
    <row r="38" spans="2:14" ht="31.2">
      <c r="B38" s="61" t="s">
        <v>31</v>
      </c>
      <c r="C38" s="62"/>
      <c r="D38" s="62"/>
      <c r="E38" s="62"/>
      <c r="F38" s="62"/>
      <c r="G38" s="62"/>
      <c r="H38" s="63" t="s">
        <v>20</v>
      </c>
      <c r="I38" s="63" t="s">
        <v>333</v>
      </c>
      <c r="J38" s="64" t="s">
        <v>334</v>
      </c>
      <c r="K38" s="63" t="s">
        <v>34</v>
      </c>
      <c r="L38" s="540" t="s">
        <v>35</v>
      </c>
      <c r="M38" s="541"/>
      <c r="N38" s="65" t="s">
        <v>25</v>
      </c>
    </row>
    <row r="39" spans="2:14" ht="30.75" customHeight="1">
      <c r="B39" s="556" t="e">
        <f>#REF!</f>
        <v>#REF!</v>
      </c>
      <c r="C39" s="557"/>
      <c r="D39" s="557"/>
      <c r="E39" s="557"/>
      <c r="F39" s="557"/>
      <c r="G39" s="558"/>
      <c r="H39" s="67" t="e">
        <f>#REF!</f>
        <v>#REF!</v>
      </c>
      <c r="I39" s="45">
        <v>1</v>
      </c>
      <c r="J39" s="67">
        <v>1</v>
      </c>
      <c r="K39" s="45">
        <f>J39*I39</f>
        <v>1</v>
      </c>
      <c r="L39" s="458" t="e">
        <f>#REF!</f>
        <v>#REF!</v>
      </c>
      <c r="M39" s="459" t="e">
        <f>#REF!</f>
        <v>#REF!</v>
      </c>
      <c r="N39" s="68" t="e">
        <f>L39*K39</f>
        <v>#REF!</v>
      </c>
    </row>
    <row r="40" spans="2:14" ht="15.6">
      <c r="B40" s="66"/>
      <c r="C40" s="69"/>
      <c r="D40" s="69"/>
      <c r="E40" s="69"/>
      <c r="F40" s="69"/>
      <c r="G40" s="69"/>
      <c r="H40" s="67"/>
      <c r="I40" s="45"/>
      <c r="J40" s="21"/>
      <c r="K40" s="45"/>
      <c r="L40" s="458"/>
      <c r="M40" s="459"/>
      <c r="N40" s="68"/>
    </row>
    <row r="41" spans="2:14" ht="15.6">
      <c r="B41" s="66"/>
      <c r="C41" s="69"/>
      <c r="D41" s="69"/>
      <c r="E41" s="69"/>
      <c r="F41" s="69"/>
      <c r="G41" s="69"/>
      <c r="H41" s="67"/>
      <c r="I41" s="45"/>
      <c r="J41" s="21"/>
      <c r="K41" s="45"/>
      <c r="L41" s="458"/>
      <c r="M41" s="459"/>
      <c r="N41" s="68"/>
    </row>
    <row r="42" spans="2:14" ht="15.6">
      <c r="B42" s="66"/>
      <c r="C42" s="69"/>
      <c r="D42" s="69"/>
      <c r="E42" s="69"/>
      <c r="F42" s="69"/>
      <c r="G42" s="69"/>
      <c r="H42" s="70"/>
      <c r="I42" s="45"/>
      <c r="J42" s="45"/>
      <c r="K42" s="45"/>
      <c r="L42" s="71"/>
      <c r="M42" s="72"/>
      <c r="N42" s="73"/>
    </row>
    <row r="43" spans="2:14" ht="16.2" thickBot="1">
      <c r="B43" s="56"/>
      <c r="C43" s="57"/>
      <c r="D43" s="57"/>
      <c r="E43" s="57"/>
      <c r="F43" s="57"/>
      <c r="G43" s="57"/>
      <c r="H43" s="58"/>
      <c r="I43" s="74"/>
      <c r="J43" s="74"/>
      <c r="K43" s="74"/>
      <c r="L43" s="460"/>
      <c r="M43" s="461"/>
      <c r="N43" s="74"/>
    </row>
    <row r="44" spans="2:14" ht="22.5" customHeight="1" thickBot="1">
      <c r="B44" s="462" t="s">
        <v>27</v>
      </c>
      <c r="C44" s="442"/>
      <c r="D44" s="442"/>
      <c r="E44" s="442"/>
      <c r="F44" s="442"/>
      <c r="G44" s="442"/>
      <c r="H44" s="442"/>
      <c r="I44" s="442"/>
      <c r="J44" s="442"/>
      <c r="K44" s="442"/>
      <c r="L44" s="442"/>
      <c r="M44" s="443"/>
      <c r="N44" s="75" t="e">
        <f>SUM(N39:N43)</f>
        <v>#REF!</v>
      </c>
    </row>
    <row r="45" spans="2:14" ht="15.6">
      <c r="B45" s="7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8"/>
    </row>
    <row r="46" spans="2:14" ht="15.6">
      <c r="B46" s="141" t="s">
        <v>36</v>
      </c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2"/>
    </row>
    <row r="47" spans="2:14" ht="16.2" thickBot="1">
      <c r="B47" s="7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8"/>
    </row>
    <row r="48" spans="2:14" ht="31.2">
      <c r="B48" s="542" t="s">
        <v>37</v>
      </c>
      <c r="C48" s="543"/>
      <c r="D48" s="543"/>
      <c r="E48" s="543"/>
      <c r="F48" s="543"/>
      <c r="G48" s="543"/>
      <c r="H48" s="543"/>
      <c r="I48" s="63" t="s">
        <v>38</v>
      </c>
      <c r="J48" s="64" t="s">
        <v>39</v>
      </c>
      <c r="K48" s="63" t="s">
        <v>40</v>
      </c>
      <c r="L48" s="544" t="s">
        <v>24</v>
      </c>
      <c r="M48" s="545"/>
      <c r="N48" s="76" t="s">
        <v>25</v>
      </c>
    </row>
    <row r="49" spans="2:14" ht="15.6">
      <c r="B49" s="424"/>
      <c r="C49" s="425"/>
      <c r="D49" s="425"/>
      <c r="E49" s="425"/>
      <c r="F49" s="425"/>
      <c r="G49" s="425"/>
      <c r="H49" s="426"/>
      <c r="I49" s="77"/>
      <c r="J49" s="78"/>
      <c r="K49" s="129"/>
      <c r="L49" s="427"/>
      <c r="M49" s="428"/>
      <c r="N49" s="10"/>
    </row>
    <row r="50" spans="2:14" ht="15.6">
      <c r="B50" s="424" t="e">
        <f>+#REF!</f>
        <v>#REF!</v>
      </c>
      <c r="C50" s="425"/>
      <c r="D50" s="425"/>
      <c r="E50" s="425"/>
      <c r="F50" s="425"/>
      <c r="G50" s="425"/>
      <c r="H50" s="426"/>
      <c r="I50" s="77" t="e">
        <f>+K50/J50</f>
        <v>#REF!</v>
      </c>
      <c r="J50" s="78">
        <v>1.85</v>
      </c>
      <c r="K50" s="129" t="e">
        <f>+#REF!</f>
        <v>#REF!</v>
      </c>
      <c r="L50" s="427">
        <v>8</v>
      </c>
      <c r="M50" s="428"/>
      <c r="N50" s="10" t="e">
        <f>K50/L50</f>
        <v>#REF!</v>
      </c>
    </row>
    <row r="51" spans="2:14" ht="15.6">
      <c r="B51" s="424" t="e">
        <f>+#REF!</f>
        <v>#REF!</v>
      </c>
      <c r="C51" s="425"/>
      <c r="D51" s="425"/>
      <c r="E51" s="425"/>
      <c r="F51" s="425"/>
      <c r="G51" s="425"/>
      <c r="H51" s="426"/>
      <c r="I51" s="77" t="e">
        <f>+K51/J51</f>
        <v>#REF!</v>
      </c>
      <c r="J51" s="78">
        <v>1.85</v>
      </c>
      <c r="K51" s="129" t="e">
        <f>+#REF!</f>
        <v>#REF!</v>
      </c>
      <c r="L51" s="427">
        <v>8</v>
      </c>
      <c r="M51" s="428"/>
      <c r="N51" s="10" t="e">
        <f t="shared" ref="N51:N52" si="2">K51/L51</f>
        <v>#REF!</v>
      </c>
    </row>
    <row r="52" spans="2:14" ht="16.2" thickBot="1">
      <c r="B52" s="424" t="e">
        <f>+#REF!</f>
        <v>#REF!</v>
      </c>
      <c r="C52" s="425"/>
      <c r="D52" s="425"/>
      <c r="E52" s="425"/>
      <c r="F52" s="425"/>
      <c r="G52" s="425"/>
      <c r="H52" s="426"/>
      <c r="I52" s="77" t="e">
        <f>+K52/J52</f>
        <v>#REF!</v>
      </c>
      <c r="J52" s="80">
        <v>1.85</v>
      </c>
      <c r="K52" s="129" t="e">
        <f>+#REF!</f>
        <v>#REF!</v>
      </c>
      <c r="L52" s="427">
        <v>8</v>
      </c>
      <c r="M52" s="428"/>
      <c r="N52" s="10" t="e">
        <f t="shared" si="2"/>
        <v>#REF!</v>
      </c>
    </row>
    <row r="53" spans="2:14" ht="16.2" thickBot="1">
      <c r="B53" s="440" t="s">
        <v>27</v>
      </c>
      <c r="C53" s="441"/>
      <c r="D53" s="441"/>
      <c r="E53" s="441"/>
      <c r="F53" s="441"/>
      <c r="G53" s="441"/>
      <c r="H53" s="441"/>
      <c r="I53" s="442"/>
      <c r="J53" s="442"/>
      <c r="K53" s="442"/>
      <c r="L53" s="442"/>
      <c r="M53" s="443"/>
      <c r="N53" s="85" t="e">
        <f>SUM(N49:N52)</f>
        <v>#REF!</v>
      </c>
    </row>
    <row r="54" spans="2:14" ht="16.2" thickBot="1">
      <c r="B54" s="7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8"/>
    </row>
    <row r="55" spans="2:14" ht="16.2" thickBot="1">
      <c r="B55" s="440" t="s">
        <v>41</v>
      </c>
      <c r="C55" s="441"/>
      <c r="D55" s="441"/>
      <c r="E55" s="441"/>
      <c r="F55" s="441"/>
      <c r="G55" s="441"/>
      <c r="H55" s="441"/>
      <c r="I55" s="441"/>
      <c r="J55" s="441"/>
      <c r="K55" s="441"/>
      <c r="L55" s="441"/>
      <c r="M55" s="444"/>
      <c r="N55" s="86" t="e">
        <f>ROUND((N22+N34+N44+N53),0)</f>
        <v>#REF!</v>
      </c>
    </row>
    <row r="56" spans="2:14">
      <c r="B56" s="99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1"/>
    </row>
    <row r="57" spans="2:14">
      <c r="B57" s="144" t="s">
        <v>64</v>
      </c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102"/>
    </row>
    <row r="58" spans="2:14" ht="15" thickBot="1">
      <c r="B58" s="99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1"/>
    </row>
    <row r="59" spans="2:14">
      <c r="B59" s="530" t="s">
        <v>65</v>
      </c>
      <c r="C59" s="531"/>
      <c r="D59" s="531"/>
      <c r="E59" s="531"/>
      <c r="F59" s="531"/>
      <c r="G59" s="531"/>
      <c r="H59" s="531"/>
      <c r="I59" s="103"/>
      <c r="J59" s="104"/>
      <c r="K59" s="105" t="s">
        <v>66</v>
      </c>
      <c r="L59" s="532" t="s">
        <v>67</v>
      </c>
      <c r="M59" s="533"/>
      <c r="N59" s="106"/>
    </row>
    <row r="60" spans="2:14">
      <c r="B60" s="449" t="s">
        <v>10</v>
      </c>
      <c r="C60" s="450"/>
      <c r="D60" s="450"/>
      <c r="E60" s="450"/>
      <c r="F60" s="450"/>
      <c r="G60" s="450"/>
      <c r="H60" s="450"/>
      <c r="I60" s="107"/>
      <c r="J60" s="108"/>
      <c r="K60" s="109">
        <v>0.24</v>
      </c>
      <c r="L60" s="451" t="e">
        <f>N55*K60</f>
        <v>#REF!</v>
      </c>
      <c r="M60" s="452"/>
      <c r="N60" s="110"/>
    </row>
    <row r="61" spans="2:14">
      <c r="B61" s="111" t="s">
        <v>11</v>
      </c>
      <c r="C61" s="112"/>
      <c r="D61" s="112"/>
      <c r="E61" s="112"/>
      <c r="F61" s="112"/>
      <c r="G61" s="112"/>
      <c r="H61" s="112"/>
      <c r="I61" s="107"/>
      <c r="J61" s="108"/>
      <c r="K61" s="109">
        <v>0.01</v>
      </c>
      <c r="L61" s="451" t="e">
        <f>N55*K61</f>
        <v>#REF!</v>
      </c>
      <c r="M61" s="452"/>
      <c r="N61" s="110"/>
    </row>
    <row r="62" spans="2:14" ht="15" thickBot="1">
      <c r="B62" s="113" t="s">
        <v>12</v>
      </c>
      <c r="C62" s="114"/>
      <c r="D62" s="114"/>
      <c r="E62" s="114"/>
      <c r="F62" s="114"/>
      <c r="G62" s="114"/>
      <c r="H62" s="114"/>
      <c r="I62" s="115"/>
      <c r="J62" s="116"/>
      <c r="K62" s="117">
        <v>0.05</v>
      </c>
      <c r="L62" s="453" t="e">
        <f>N55*K62</f>
        <v>#REF!</v>
      </c>
      <c r="M62" s="454"/>
      <c r="N62" s="110"/>
    </row>
    <row r="63" spans="2:14" ht="15" thickBot="1">
      <c r="B63" s="455" t="s">
        <v>27</v>
      </c>
      <c r="C63" s="456"/>
      <c r="D63" s="456"/>
      <c r="E63" s="456"/>
      <c r="F63" s="456"/>
      <c r="G63" s="456"/>
      <c r="H63" s="456"/>
      <c r="I63" s="456"/>
      <c r="J63" s="456"/>
      <c r="K63" s="456"/>
      <c r="L63" s="456"/>
      <c r="M63" s="457"/>
      <c r="N63" s="118" t="e">
        <f>L60+L61+L62</f>
        <v>#REF!</v>
      </c>
    </row>
    <row r="64" spans="2:14" ht="15" thickBot="1">
      <c r="B64" s="99"/>
      <c r="C64" s="100"/>
      <c r="D64" s="100"/>
      <c r="E64" s="100"/>
      <c r="F64" s="100"/>
      <c r="G64" s="100"/>
      <c r="H64" s="100"/>
      <c r="I64" s="100"/>
      <c r="J64" s="100"/>
      <c r="K64" s="100"/>
      <c r="L64" s="100"/>
      <c r="M64" s="100"/>
      <c r="N64" s="101"/>
    </row>
    <row r="65" spans="1:14" ht="15" thickBot="1">
      <c r="A65" t="s">
        <v>77</v>
      </c>
      <c r="B65" s="455" t="s">
        <v>68</v>
      </c>
      <c r="C65" s="456"/>
      <c r="D65" s="456"/>
      <c r="E65" s="456"/>
      <c r="F65" s="456"/>
      <c r="G65" s="456"/>
      <c r="H65" s="456"/>
      <c r="I65" s="456"/>
      <c r="J65" s="456"/>
      <c r="K65" s="456"/>
      <c r="L65" s="456"/>
      <c r="M65" s="457"/>
      <c r="N65" s="119" t="e">
        <f>N55+N63</f>
        <v>#REF!</v>
      </c>
    </row>
    <row r="66" spans="1:14" ht="15.6"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6"/>
    </row>
    <row r="67" spans="1:14" ht="15.6">
      <c r="B67" s="7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8"/>
    </row>
    <row r="68" spans="1:14" ht="18">
      <c r="B68" s="7"/>
      <c r="C68" s="367" t="s">
        <v>394</v>
      </c>
      <c r="M68" s="5"/>
      <c r="N68" s="8"/>
    </row>
    <row r="69" spans="1:14" ht="18">
      <c r="B69" s="11"/>
      <c r="C69" s="367" t="s">
        <v>395</v>
      </c>
      <c r="M69" s="5"/>
      <c r="N69" s="8"/>
    </row>
    <row r="70" spans="1:14" ht="18.45" customHeight="1">
      <c r="B70" s="11"/>
      <c r="C70" s="569"/>
      <c r="D70" s="569"/>
      <c r="E70" s="569"/>
      <c r="F70" s="569"/>
      <c r="G70" s="87"/>
      <c r="H70" s="87"/>
      <c r="I70" s="5"/>
      <c r="J70" s="569"/>
      <c r="K70" s="569"/>
      <c r="L70" s="569"/>
      <c r="M70" s="5"/>
      <c r="N70" s="8"/>
    </row>
    <row r="71" spans="1:14" ht="31.5" customHeight="1">
      <c r="B71" s="437" t="s">
        <v>42</v>
      </c>
      <c r="C71" s="438"/>
      <c r="D71" s="438"/>
      <c r="E71" s="438"/>
      <c r="F71" s="438"/>
      <c r="G71" s="438"/>
      <c r="H71" s="438"/>
      <c r="I71" s="438"/>
      <c r="J71" s="438"/>
      <c r="K71" s="438"/>
      <c r="L71" s="438"/>
      <c r="M71" s="438"/>
      <c r="N71" s="439"/>
    </row>
    <row r="72" spans="1:14" ht="15.6">
      <c r="B72" s="433"/>
      <c r="C72" s="434"/>
      <c r="D72" s="434"/>
      <c r="E72" s="434"/>
      <c r="F72" s="434"/>
      <c r="G72" s="434"/>
      <c r="H72" s="434"/>
      <c r="I72" s="434"/>
      <c r="J72" s="434"/>
      <c r="K72" s="434"/>
      <c r="L72" s="434"/>
      <c r="M72" s="434"/>
      <c r="N72" s="435"/>
    </row>
    <row r="73" spans="1:14" ht="15.6">
      <c r="B73" s="424"/>
      <c r="C73" s="425"/>
      <c r="D73" s="425"/>
      <c r="E73" s="425"/>
      <c r="F73" s="425"/>
      <c r="G73" s="425"/>
      <c r="H73" s="425"/>
      <c r="I73" s="425"/>
      <c r="J73" s="425"/>
      <c r="K73" s="425"/>
      <c r="L73" s="425"/>
      <c r="M73" s="425"/>
      <c r="N73" s="436"/>
    </row>
    <row r="74" spans="1:14"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</row>
    <row r="75" spans="1:14"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</row>
    <row r="76" spans="1:14"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</row>
    <row r="77" spans="1:14"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</row>
    <row r="78" spans="1:14">
      <c r="B78" s="87"/>
      <c r="C78" s="87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</row>
    <row r="79" spans="1:14">
      <c r="B79" s="87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</row>
    <row r="80" spans="1:14"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</row>
  </sheetData>
  <mergeCells count="80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14:H14"/>
    <mergeCell ref="I14:J14"/>
    <mergeCell ref="L14:M14"/>
    <mergeCell ref="B15:H15"/>
    <mergeCell ref="I15:J15"/>
    <mergeCell ref="L15:M15"/>
    <mergeCell ref="B20:D20"/>
    <mergeCell ref="B16:H16"/>
    <mergeCell ref="I16:J16"/>
    <mergeCell ref="L16:M16"/>
    <mergeCell ref="B18:H18"/>
    <mergeCell ref="I18:J18"/>
    <mergeCell ref="L18:M18"/>
    <mergeCell ref="B17:H17"/>
    <mergeCell ref="I17:J17"/>
    <mergeCell ref="L17:M17"/>
    <mergeCell ref="B21:H21"/>
    <mergeCell ref="I21:J21"/>
    <mergeCell ref="L21:M21"/>
    <mergeCell ref="B22:M22"/>
    <mergeCell ref="B26:I26"/>
    <mergeCell ref="L26:M26"/>
    <mergeCell ref="B27:I27"/>
    <mergeCell ref="L27:M27"/>
    <mergeCell ref="B28:I28"/>
    <mergeCell ref="L28:M28"/>
    <mergeCell ref="B29:I29"/>
    <mergeCell ref="L29:M29"/>
    <mergeCell ref="B34:M34"/>
    <mergeCell ref="L38:M38"/>
    <mergeCell ref="B30:I30"/>
    <mergeCell ref="L30:M30"/>
    <mergeCell ref="B31:I31"/>
    <mergeCell ref="L31:M31"/>
    <mergeCell ref="B32:I32"/>
    <mergeCell ref="L32:M32"/>
    <mergeCell ref="L39:M39"/>
    <mergeCell ref="L40:M40"/>
    <mergeCell ref="L41:M41"/>
    <mergeCell ref="L43:M43"/>
    <mergeCell ref="B44:M44"/>
    <mergeCell ref="B39:G39"/>
    <mergeCell ref="B63:M63"/>
    <mergeCell ref="B65:M65"/>
    <mergeCell ref="B53:M53"/>
    <mergeCell ref="B55:M55"/>
    <mergeCell ref="B59:H59"/>
    <mergeCell ref="L59:M59"/>
    <mergeCell ref="B60:H60"/>
    <mergeCell ref="L60:M60"/>
    <mergeCell ref="L61:M61"/>
    <mergeCell ref="L62:M62"/>
    <mergeCell ref="B51:H51"/>
    <mergeCell ref="L51:M51"/>
    <mergeCell ref="B52:H52"/>
    <mergeCell ref="L52:M52"/>
    <mergeCell ref="B48:H48"/>
    <mergeCell ref="L48:M48"/>
    <mergeCell ref="B49:H49"/>
    <mergeCell ref="L49:M49"/>
    <mergeCell ref="B50:H50"/>
    <mergeCell ref="L50:M50"/>
    <mergeCell ref="C70:F70"/>
    <mergeCell ref="J70:L70"/>
    <mergeCell ref="B71:N71"/>
    <mergeCell ref="B72:N72"/>
    <mergeCell ref="B73:N73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37862-E05B-44BC-90B8-B23EFDF2C828}">
  <sheetPr codeName="Hoja67">
    <tabColor rgb="FF3AEA36"/>
  </sheetPr>
  <dimension ref="A1:N77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#REF!</f>
        <v>#REF!</v>
      </c>
      <c r="N7" s="91" t="e">
        <f>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21.75" customHeight="1">
      <c r="B13" s="424"/>
      <c r="C13" s="425"/>
      <c r="D13" s="425"/>
      <c r="E13" s="425"/>
      <c r="F13" s="425"/>
      <c r="G13" s="425"/>
      <c r="H13" s="426"/>
      <c r="I13" s="122"/>
      <c r="J13" s="123"/>
      <c r="K13" s="23"/>
      <c r="L13" s="546"/>
      <c r="M13" s="547"/>
      <c r="N13" s="22"/>
    </row>
    <row r="14" spans="2:14" ht="36" customHeight="1">
      <c r="B14" s="471" t="e">
        <f>+#REF!</f>
        <v>#REF!</v>
      </c>
      <c r="C14" s="472"/>
      <c r="D14" s="472"/>
      <c r="E14" s="472"/>
      <c r="F14" s="472"/>
      <c r="G14" s="472"/>
      <c r="H14" s="473"/>
      <c r="I14" s="518"/>
      <c r="J14" s="519"/>
      <c r="K14" s="23" t="e">
        <f>+#REF!</f>
        <v>#REF!</v>
      </c>
      <c r="L14" s="585">
        <v>4</v>
      </c>
      <c r="M14" s="586"/>
      <c r="N14" s="22" t="e">
        <f>K14/L14</f>
        <v>#REF!</v>
      </c>
    </row>
    <row r="15" spans="2:14" ht="36" customHeight="1">
      <c r="B15" s="471" t="e">
        <f>+#REF!</f>
        <v>#REF!</v>
      </c>
      <c r="C15" s="472"/>
      <c r="D15" s="472"/>
      <c r="E15" s="472"/>
      <c r="F15" s="472"/>
      <c r="G15" s="472"/>
      <c r="H15" s="473"/>
      <c r="I15" s="518"/>
      <c r="J15" s="519"/>
      <c r="K15" s="23" t="e">
        <f>+#REF!</f>
        <v>#REF!</v>
      </c>
      <c r="L15" s="585">
        <v>4</v>
      </c>
      <c r="M15" s="586"/>
      <c r="N15" s="22" t="e">
        <f t="shared" ref="N15" si="0">K15/L15</f>
        <v>#REF!</v>
      </c>
    </row>
    <row r="16" spans="2:14" ht="15.6">
      <c r="B16" s="33"/>
      <c r="C16" s="27"/>
      <c r="D16" s="27"/>
      <c r="E16" s="34"/>
      <c r="F16" s="34"/>
      <c r="G16" s="34"/>
      <c r="H16" s="95"/>
      <c r="I16" s="37"/>
      <c r="J16" s="38"/>
      <c r="K16" s="39"/>
      <c r="L16" s="40"/>
      <c r="M16" s="41"/>
      <c r="N16" s="96"/>
    </row>
    <row r="17" spans="2:14" ht="15.6">
      <c r="B17" s="469" t="s">
        <v>26</v>
      </c>
      <c r="C17" s="470"/>
      <c r="D17" s="470"/>
      <c r="E17" s="26"/>
      <c r="F17" s="43"/>
      <c r="G17" s="43"/>
      <c r="H17" s="44"/>
      <c r="I17" s="37"/>
      <c r="J17" s="38"/>
      <c r="K17" s="45"/>
      <c r="L17" s="40"/>
      <c r="M17" s="46">
        <v>0.1</v>
      </c>
      <c r="N17" s="47" t="e">
        <f>N50*M17</f>
        <v>#REF!</v>
      </c>
    </row>
    <row r="18" spans="2:14" ht="16.2" thickBot="1">
      <c r="B18" s="471"/>
      <c r="C18" s="472"/>
      <c r="D18" s="472"/>
      <c r="E18" s="472"/>
      <c r="F18" s="472"/>
      <c r="G18" s="472"/>
      <c r="H18" s="473"/>
      <c r="I18" s="474"/>
      <c r="J18" s="475"/>
      <c r="K18" s="48"/>
      <c r="L18" s="476"/>
      <c r="M18" s="477"/>
      <c r="N18" s="49"/>
    </row>
    <row r="19" spans="2:14" ht="25.5" customHeight="1" thickBot="1">
      <c r="B19" s="440" t="s">
        <v>27</v>
      </c>
      <c r="C19" s="441"/>
      <c r="D19" s="441"/>
      <c r="E19" s="441"/>
      <c r="F19" s="441"/>
      <c r="G19" s="441"/>
      <c r="H19" s="441"/>
      <c r="I19" s="441"/>
      <c r="J19" s="441"/>
      <c r="K19" s="441"/>
      <c r="L19" s="441"/>
      <c r="M19" s="444"/>
      <c r="N19" s="50" t="e">
        <f>SUM(N13:N18)</f>
        <v>#REF!</v>
      </c>
    </row>
    <row r="20" spans="2:14" ht="15.6">
      <c r="B20" s="29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8"/>
    </row>
    <row r="21" spans="2:14" ht="15.6">
      <c r="B21" s="141" t="s">
        <v>28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2"/>
    </row>
    <row r="22" spans="2:14" ht="16.2" thickBot="1">
      <c r="B22" s="53"/>
      <c r="C22" s="30"/>
      <c r="D22" s="30"/>
      <c r="E22" s="30"/>
      <c r="F22" s="30"/>
      <c r="G22" s="30"/>
      <c r="H22" s="30"/>
      <c r="I22" s="30"/>
      <c r="J22" s="5"/>
      <c r="K22" s="5"/>
      <c r="L22" s="5"/>
      <c r="M22" s="5"/>
      <c r="N22" s="8"/>
    </row>
    <row r="23" spans="2:14" ht="15.6">
      <c r="B23" s="534" t="s">
        <v>19</v>
      </c>
      <c r="C23" s="535"/>
      <c r="D23" s="535"/>
      <c r="E23" s="535"/>
      <c r="F23" s="535"/>
      <c r="G23" s="535"/>
      <c r="H23" s="535"/>
      <c r="I23" s="536"/>
      <c r="J23" s="54" t="s">
        <v>20</v>
      </c>
      <c r="K23" s="31" t="s">
        <v>2</v>
      </c>
      <c r="L23" s="537" t="s">
        <v>29</v>
      </c>
      <c r="M23" s="536"/>
      <c r="N23" s="32" t="s">
        <v>25</v>
      </c>
    </row>
    <row r="24" spans="2:14" ht="30.45" customHeight="1">
      <c r="B24" s="471" t="e">
        <f>+#REF!</f>
        <v>#REF!</v>
      </c>
      <c r="C24" s="472"/>
      <c r="D24" s="472"/>
      <c r="E24" s="472"/>
      <c r="F24" s="472"/>
      <c r="G24" s="472"/>
      <c r="H24" s="472"/>
      <c r="I24" s="473"/>
      <c r="J24" s="67" t="e">
        <f>+#REF!</f>
        <v>#REF!</v>
      </c>
      <c r="K24" s="13">
        <v>1</v>
      </c>
      <c r="L24" s="482" t="e">
        <f>+#REF!</f>
        <v>#REF!</v>
      </c>
      <c r="M24" s="483"/>
      <c r="N24" s="191" t="e">
        <f>K24*L24</f>
        <v>#REF!</v>
      </c>
    </row>
    <row r="25" spans="2:14" ht="30.45" customHeight="1">
      <c r="B25" s="471" t="e">
        <f>+#REF!</f>
        <v>#REF!</v>
      </c>
      <c r="C25" s="472"/>
      <c r="D25" s="472"/>
      <c r="E25" s="472"/>
      <c r="F25" s="472"/>
      <c r="G25" s="472"/>
      <c r="H25" s="472"/>
      <c r="I25" s="473"/>
      <c r="J25" s="67" t="e">
        <f>+#REF!</f>
        <v>#REF!</v>
      </c>
      <c r="K25" s="13">
        <v>0.01</v>
      </c>
      <c r="L25" s="482" t="e">
        <f>+#REF!</f>
        <v>#REF!</v>
      </c>
      <c r="M25" s="483"/>
      <c r="N25" s="191" t="e">
        <f t="shared" ref="N25:N29" si="1">K25*L25</f>
        <v>#REF!</v>
      </c>
    </row>
    <row r="26" spans="2:14" ht="30.45" customHeight="1">
      <c r="B26" s="471" t="e">
        <f>+#REF!</f>
        <v>#REF!</v>
      </c>
      <c r="C26" s="472"/>
      <c r="D26" s="472"/>
      <c r="E26" s="472"/>
      <c r="F26" s="472"/>
      <c r="G26" s="472"/>
      <c r="H26" s="472"/>
      <c r="I26" s="473"/>
      <c r="J26" s="67" t="e">
        <f>+#REF!</f>
        <v>#REF!</v>
      </c>
      <c r="K26" s="13">
        <v>0.17</v>
      </c>
      <c r="L26" s="482" t="e">
        <f>+#REF!</f>
        <v>#REF!</v>
      </c>
      <c r="M26" s="483"/>
      <c r="N26" s="191" t="e">
        <f t="shared" si="1"/>
        <v>#REF!</v>
      </c>
    </row>
    <row r="27" spans="2:14" ht="30.45" customHeight="1">
      <c r="B27" s="471" t="e">
        <f>+#REF!</f>
        <v>#REF!</v>
      </c>
      <c r="C27" s="472"/>
      <c r="D27" s="472"/>
      <c r="E27" s="472"/>
      <c r="F27" s="472"/>
      <c r="G27" s="472"/>
      <c r="H27" s="472"/>
      <c r="I27" s="473"/>
      <c r="J27" s="67" t="e">
        <f>+#REF!</f>
        <v>#REF!</v>
      </c>
      <c r="K27" s="13">
        <v>29.76</v>
      </c>
      <c r="L27" s="482" t="e">
        <f>+#REF!</f>
        <v>#REF!</v>
      </c>
      <c r="M27" s="483"/>
      <c r="N27" s="191" t="e">
        <f t="shared" si="1"/>
        <v>#REF!</v>
      </c>
    </row>
    <row r="28" spans="2:14" ht="30.45" customHeight="1">
      <c r="B28" s="471" t="e">
        <f>+#REF!</f>
        <v>#REF!</v>
      </c>
      <c r="C28" s="472"/>
      <c r="D28" s="472"/>
      <c r="E28" s="472"/>
      <c r="F28" s="472"/>
      <c r="G28" s="472"/>
      <c r="H28" s="472"/>
      <c r="I28" s="473"/>
      <c r="J28" s="67" t="e">
        <f>+#REF!</f>
        <v>#REF!</v>
      </c>
      <c r="K28" s="13">
        <v>0.01</v>
      </c>
      <c r="L28" s="482" t="e">
        <f>+#REF!</f>
        <v>#REF!</v>
      </c>
      <c r="M28" s="483"/>
      <c r="N28" s="191" t="e">
        <f t="shared" si="1"/>
        <v>#REF!</v>
      </c>
    </row>
    <row r="29" spans="2:14" ht="30.45" customHeight="1">
      <c r="B29" s="471" t="e">
        <f>+#REF!</f>
        <v>#REF!</v>
      </c>
      <c r="C29" s="472"/>
      <c r="D29" s="472"/>
      <c r="E29" s="472"/>
      <c r="F29" s="472"/>
      <c r="G29" s="472"/>
      <c r="H29" s="472"/>
      <c r="I29" s="473"/>
      <c r="J29" s="67" t="e">
        <f>+#REF!</f>
        <v>#REF!</v>
      </c>
      <c r="K29" s="13">
        <v>0.02</v>
      </c>
      <c r="L29" s="482" t="e">
        <f>+#REF!</f>
        <v>#REF!</v>
      </c>
      <c r="M29" s="483"/>
      <c r="N29" s="191" t="e">
        <f t="shared" si="1"/>
        <v>#REF!</v>
      </c>
    </row>
    <row r="30" spans="2:14" ht="16.2" thickBot="1">
      <c r="B30" s="56"/>
      <c r="C30" s="57"/>
      <c r="D30" s="57"/>
      <c r="E30" s="57"/>
      <c r="F30" s="57"/>
      <c r="G30" s="57"/>
      <c r="H30" s="57"/>
      <c r="I30" s="57"/>
      <c r="J30" s="58"/>
      <c r="K30" s="58"/>
      <c r="L30" s="59"/>
      <c r="M30" s="24"/>
      <c r="N30" s="60"/>
    </row>
    <row r="31" spans="2:14" ht="16.2" thickBot="1">
      <c r="B31" s="440" t="s">
        <v>27</v>
      </c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4"/>
      <c r="N31" s="50" t="e">
        <f>SUM(N24:N30)</f>
        <v>#REF!</v>
      </c>
    </row>
    <row r="32" spans="2:14" ht="15.6">
      <c r="B32" s="7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8"/>
    </row>
    <row r="33" spans="2:14" ht="15.6">
      <c r="B33" s="141" t="s">
        <v>30</v>
      </c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2"/>
    </row>
    <row r="34" spans="2:14" ht="16.2" thickBot="1">
      <c r="B34" s="7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8"/>
    </row>
    <row r="35" spans="2:14" ht="31.2">
      <c r="B35" s="61" t="s">
        <v>31</v>
      </c>
      <c r="C35" s="62"/>
      <c r="D35" s="62"/>
      <c r="E35" s="62"/>
      <c r="F35" s="62"/>
      <c r="G35" s="62"/>
      <c r="H35" s="63" t="s">
        <v>20</v>
      </c>
      <c r="I35" s="63" t="s">
        <v>333</v>
      </c>
      <c r="J35" s="64" t="s">
        <v>334</v>
      </c>
      <c r="K35" s="63" t="s">
        <v>34</v>
      </c>
      <c r="L35" s="540" t="s">
        <v>35</v>
      </c>
      <c r="M35" s="541"/>
      <c r="N35" s="65" t="s">
        <v>25</v>
      </c>
    </row>
    <row r="36" spans="2:14" ht="30.75" customHeight="1">
      <c r="B36" s="556"/>
      <c r="C36" s="557"/>
      <c r="D36" s="557"/>
      <c r="E36" s="557"/>
      <c r="F36" s="557"/>
      <c r="G36" s="558"/>
      <c r="H36" s="67"/>
      <c r="I36" s="45"/>
      <c r="J36" s="67"/>
      <c r="K36" s="45"/>
      <c r="L36" s="458"/>
      <c r="M36" s="459"/>
      <c r="N36" s="68"/>
    </row>
    <row r="37" spans="2:14" ht="15.6">
      <c r="B37" s="66"/>
      <c r="C37" s="69"/>
      <c r="D37" s="69"/>
      <c r="E37" s="69"/>
      <c r="F37" s="69"/>
      <c r="G37" s="69"/>
      <c r="H37" s="67"/>
      <c r="I37" s="45"/>
      <c r="J37" s="21"/>
      <c r="K37" s="45"/>
      <c r="L37" s="458"/>
      <c r="M37" s="459"/>
      <c r="N37" s="68"/>
    </row>
    <row r="38" spans="2:14" ht="15.6">
      <c r="B38" s="66"/>
      <c r="C38" s="69"/>
      <c r="D38" s="69"/>
      <c r="E38" s="69"/>
      <c r="F38" s="69"/>
      <c r="G38" s="69"/>
      <c r="H38" s="67"/>
      <c r="I38" s="45"/>
      <c r="J38" s="21"/>
      <c r="K38" s="45"/>
      <c r="L38" s="458"/>
      <c r="M38" s="459"/>
      <c r="N38" s="68"/>
    </row>
    <row r="39" spans="2:14" ht="15.6">
      <c r="B39" s="66"/>
      <c r="C39" s="69"/>
      <c r="D39" s="69"/>
      <c r="E39" s="69"/>
      <c r="F39" s="69"/>
      <c r="G39" s="69"/>
      <c r="H39" s="70"/>
      <c r="I39" s="45"/>
      <c r="J39" s="45"/>
      <c r="K39" s="45"/>
      <c r="L39" s="71"/>
      <c r="M39" s="72"/>
      <c r="N39" s="73"/>
    </row>
    <row r="40" spans="2:14" ht="16.2" thickBot="1">
      <c r="B40" s="56"/>
      <c r="C40" s="57"/>
      <c r="D40" s="57"/>
      <c r="E40" s="57"/>
      <c r="F40" s="57"/>
      <c r="G40" s="57"/>
      <c r="H40" s="58"/>
      <c r="I40" s="74"/>
      <c r="J40" s="74"/>
      <c r="K40" s="74"/>
      <c r="L40" s="460"/>
      <c r="M40" s="461"/>
      <c r="N40" s="74"/>
    </row>
    <row r="41" spans="2:14" ht="22.5" customHeight="1" thickBot="1">
      <c r="B41" s="462" t="s">
        <v>27</v>
      </c>
      <c r="C41" s="442"/>
      <c r="D41" s="442"/>
      <c r="E41" s="442"/>
      <c r="F41" s="442"/>
      <c r="G41" s="442"/>
      <c r="H41" s="442"/>
      <c r="I41" s="442"/>
      <c r="J41" s="442"/>
      <c r="K41" s="442"/>
      <c r="L41" s="442"/>
      <c r="M41" s="443"/>
      <c r="N41" s="75">
        <f>SUM(N36:N40)</f>
        <v>0</v>
      </c>
    </row>
    <row r="42" spans="2:14" ht="15.6">
      <c r="B42" s="7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8"/>
    </row>
    <row r="43" spans="2:14" ht="15.6">
      <c r="B43" s="141" t="s">
        <v>36</v>
      </c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2"/>
    </row>
    <row r="44" spans="2:14" ht="16.2" thickBot="1">
      <c r="B44" s="7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8"/>
    </row>
    <row r="45" spans="2:14" ht="31.2">
      <c r="B45" s="542" t="s">
        <v>37</v>
      </c>
      <c r="C45" s="543"/>
      <c r="D45" s="543"/>
      <c r="E45" s="543"/>
      <c r="F45" s="543"/>
      <c r="G45" s="543"/>
      <c r="H45" s="543"/>
      <c r="I45" s="63" t="s">
        <v>38</v>
      </c>
      <c r="J45" s="64" t="s">
        <v>39</v>
      </c>
      <c r="K45" s="63" t="s">
        <v>40</v>
      </c>
      <c r="L45" s="544" t="s">
        <v>24</v>
      </c>
      <c r="M45" s="545"/>
      <c r="N45" s="76" t="s">
        <v>25</v>
      </c>
    </row>
    <row r="46" spans="2:14" ht="15.6">
      <c r="B46" s="424"/>
      <c r="C46" s="425"/>
      <c r="D46" s="425"/>
      <c r="E46" s="425"/>
      <c r="F46" s="425"/>
      <c r="G46" s="425"/>
      <c r="H46" s="426"/>
      <c r="I46" s="77"/>
      <c r="J46" s="78"/>
      <c r="K46" s="129"/>
      <c r="L46" s="427"/>
      <c r="M46" s="428"/>
      <c r="N46" s="10"/>
    </row>
    <row r="47" spans="2:14" ht="15.6">
      <c r="B47" s="424" t="e">
        <f>+#REF!</f>
        <v>#REF!</v>
      </c>
      <c r="C47" s="425"/>
      <c r="D47" s="425"/>
      <c r="E47" s="425"/>
      <c r="F47" s="425"/>
      <c r="G47" s="425"/>
      <c r="H47" s="426"/>
      <c r="I47" s="77" t="e">
        <f>+K47/J47</f>
        <v>#REF!</v>
      </c>
      <c r="J47" s="78">
        <v>1.85</v>
      </c>
      <c r="K47" s="129" t="e">
        <f>+#REF!</f>
        <v>#REF!</v>
      </c>
      <c r="L47" s="427">
        <v>32</v>
      </c>
      <c r="M47" s="428"/>
      <c r="N47" s="10" t="e">
        <f>K47/L47</f>
        <v>#REF!</v>
      </c>
    </row>
    <row r="48" spans="2:14" ht="15.6">
      <c r="B48" s="424" t="e">
        <f>+#REF!</f>
        <v>#REF!</v>
      </c>
      <c r="C48" s="425"/>
      <c r="D48" s="425"/>
      <c r="E48" s="425"/>
      <c r="F48" s="425"/>
      <c r="G48" s="425"/>
      <c r="H48" s="426"/>
      <c r="I48" s="77" t="e">
        <f>+K48/J48</f>
        <v>#REF!</v>
      </c>
      <c r="J48" s="78">
        <v>1.85</v>
      </c>
      <c r="K48" s="129" t="e">
        <f>+#REF!</f>
        <v>#REF!</v>
      </c>
      <c r="L48" s="427">
        <v>32</v>
      </c>
      <c r="M48" s="428"/>
      <c r="N48" s="10" t="e">
        <f t="shared" ref="N48:N49" si="2">K48/L48</f>
        <v>#REF!</v>
      </c>
    </row>
    <row r="49" spans="1:14" ht="16.2" thickBot="1">
      <c r="B49" s="424" t="e">
        <f>+#REF!</f>
        <v>#REF!</v>
      </c>
      <c r="C49" s="425"/>
      <c r="D49" s="425"/>
      <c r="E49" s="425"/>
      <c r="F49" s="425"/>
      <c r="G49" s="425"/>
      <c r="H49" s="426"/>
      <c r="I49" s="77" t="e">
        <f>+K49/J49</f>
        <v>#REF!</v>
      </c>
      <c r="J49" s="80">
        <v>1.85</v>
      </c>
      <c r="K49" s="129" t="e">
        <f>+#REF!</f>
        <v>#REF!</v>
      </c>
      <c r="L49" s="427">
        <v>32</v>
      </c>
      <c r="M49" s="428"/>
      <c r="N49" s="10" t="e">
        <f t="shared" si="2"/>
        <v>#REF!</v>
      </c>
    </row>
    <row r="50" spans="1:14" ht="16.2" thickBot="1">
      <c r="B50" s="440" t="s">
        <v>27</v>
      </c>
      <c r="C50" s="441"/>
      <c r="D50" s="441"/>
      <c r="E50" s="441"/>
      <c r="F50" s="441"/>
      <c r="G50" s="441"/>
      <c r="H50" s="441"/>
      <c r="I50" s="442"/>
      <c r="J50" s="442"/>
      <c r="K50" s="442"/>
      <c r="L50" s="442"/>
      <c r="M50" s="443"/>
      <c r="N50" s="85" t="e">
        <f>SUM(N46:N49)</f>
        <v>#REF!</v>
      </c>
    </row>
    <row r="51" spans="1:14" ht="16.2" thickBot="1">
      <c r="B51" s="7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8"/>
    </row>
    <row r="52" spans="1:14" ht="16.2" thickBot="1">
      <c r="B52" s="440" t="s">
        <v>41</v>
      </c>
      <c r="C52" s="441"/>
      <c r="D52" s="441"/>
      <c r="E52" s="441"/>
      <c r="F52" s="441"/>
      <c r="G52" s="441"/>
      <c r="H52" s="441"/>
      <c r="I52" s="441"/>
      <c r="J52" s="441"/>
      <c r="K52" s="441"/>
      <c r="L52" s="441"/>
      <c r="M52" s="444"/>
      <c r="N52" s="86" t="e">
        <f>ROUND((N19+N31+N41+N50),0)</f>
        <v>#REF!</v>
      </c>
    </row>
    <row r="53" spans="1:14">
      <c r="B53" s="99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1"/>
    </row>
    <row r="54" spans="1:14">
      <c r="B54" s="144" t="s">
        <v>64</v>
      </c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102"/>
    </row>
    <row r="55" spans="1:14" ht="15" thickBot="1">
      <c r="B55" s="99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1"/>
    </row>
    <row r="56" spans="1:14">
      <c r="B56" s="530" t="s">
        <v>65</v>
      </c>
      <c r="C56" s="531"/>
      <c r="D56" s="531"/>
      <c r="E56" s="531"/>
      <c r="F56" s="531"/>
      <c r="G56" s="531"/>
      <c r="H56" s="531"/>
      <c r="I56" s="103"/>
      <c r="J56" s="104"/>
      <c r="K56" s="105" t="s">
        <v>66</v>
      </c>
      <c r="L56" s="532" t="s">
        <v>67</v>
      </c>
      <c r="M56" s="533"/>
      <c r="N56" s="106"/>
    </row>
    <row r="57" spans="1:14">
      <c r="B57" s="449" t="s">
        <v>10</v>
      </c>
      <c r="C57" s="450"/>
      <c r="D57" s="450"/>
      <c r="E57" s="450"/>
      <c r="F57" s="450"/>
      <c r="G57" s="450"/>
      <c r="H57" s="450"/>
      <c r="I57" s="107"/>
      <c r="J57" s="108"/>
      <c r="K57" s="109">
        <v>0.24</v>
      </c>
      <c r="L57" s="451" t="e">
        <f>N52*K57</f>
        <v>#REF!</v>
      </c>
      <c r="M57" s="452"/>
      <c r="N57" s="110"/>
    </row>
    <row r="58" spans="1:14">
      <c r="B58" s="111" t="s">
        <v>11</v>
      </c>
      <c r="C58" s="112"/>
      <c r="D58" s="112"/>
      <c r="E58" s="112"/>
      <c r="F58" s="112"/>
      <c r="G58" s="112"/>
      <c r="H58" s="112"/>
      <c r="I58" s="107"/>
      <c r="J58" s="108"/>
      <c r="K58" s="109">
        <v>0.01</v>
      </c>
      <c r="L58" s="451" t="e">
        <f>N52*K58</f>
        <v>#REF!</v>
      </c>
      <c r="M58" s="452"/>
      <c r="N58" s="110"/>
    </row>
    <row r="59" spans="1:14" ht="15" thickBot="1">
      <c r="B59" s="113" t="s">
        <v>12</v>
      </c>
      <c r="C59" s="114"/>
      <c r="D59" s="114"/>
      <c r="E59" s="114"/>
      <c r="F59" s="114"/>
      <c r="G59" s="114"/>
      <c r="H59" s="114"/>
      <c r="I59" s="115"/>
      <c r="J59" s="116"/>
      <c r="K59" s="117">
        <v>0.05</v>
      </c>
      <c r="L59" s="453" t="e">
        <f>N52*K59</f>
        <v>#REF!</v>
      </c>
      <c r="M59" s="454"/>
      <c r="N59" s="110"/>
    </row>
    <row r="60" spans="1:14" ht="15" thickBot="1">
      <c r="B60" s="455" t="s">
        <v>27</v>
      </c>
      <c r="C60" s="456"/>
      <c r="D60" s="456"/>
      <c r="E60" s="456"/>
      <c r="F60" s="456"/>
      <c r="G60" s="456"/>
      <c r="H60" s="456"/>
      <c r="I60" s="456"/>
      <c r="J60" s="456"/>
      <c r="K60" s="456"/>
      <c r="L60" s="456"/>
      <c r="M60" s="457"/>
      <c r="N60" s="118" t="e">
        <f>L57+L58+L59</f>
        <v>#REF!</v>
      </c>
    </row>
    <row r="61" spans="1:14" ht="15" thickBot="1">
      <c r="B61" s="99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1"/>
    </row>
    <row r="62" spans="1:14" ht="15" thickBot="1">
      <c r="A62" t="s">
        <v>77</v>
      </c>
      <c r="B62" s="455" t="s">
        <v>68</v>
      </c>
      <c r="C62" s="456"/>
      <c r="D62" s="456"/>
      <c r="E62" s="456"/>
      <c r="F62" s="456"/>
      <c r="G62" s="456"/>
      <c r="H62" s="456"/>
      <c r="I62" s="456"/>
      <c r="J62" s="456"/>
      <c r="K62" s="456"/>
      <c r="L62" s="456"/>
      <c r="M62" s="457"/>
      <c r="N62" s="119" t="e">
        <f>N52+N60</f>
        <v>#REF!</v>
      </c>
    </row>
    <row r="63" spans="1:14" ht="15.6"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6"/>
    </row>
    <row r="64" spans="1:14" ht="15.6">
      <c r="B64" s="7"/>
      <c r="M64" s="5"/>
      <c r="N64" s="8"/>
    </row>
    <row r="65" spans="2:14" ht="18">
      <c r="B65" s="7"/>
      <c r="C65" s="367" t="s">
        <v>394</v>
      </c>
      <c r="M65" s="5"/>
      <c r="N65" s="8"/>
    </row>
    <row r="66" spans="2:14" ht="18">
      <c r="B66" s="11"/>
      <c r="C66" s="367" t="s">
        <v>395</v>
      </c>
      <c r="M66" s="5"/>
      <c r="N66" s="8"/>
    </row>
    <row r="67" spans="2:14" ht="18.45" customHeight="1">
      <c r="B67" s="11"/>
      <c r="C67" s="569"/>
      <c r="D67" s="569"/>
      <c r="E67" s="569"/>
      <c r="F67" s="569"/>
      <c r="G67" s="87"/>
      <c r="H67" s="87"/>
      <c r="I67" s="5"/>
      <c r="J67" s="569"/>
      <c r="K67" s="569"/>
      <c r="L67" s="569"/>
      <c r="M67" s="5"/>
      <c r="N67" s="8"/>
    </row>
    <row r="68" spans="2:14" ht="31.5" customHeight="1">
      <c r="B68" s="437" t="s">
        <v>42</v>
      </c>
      <c r="C68" s="438"/>
      <c r="D68" s="438"/>
      <c r="E68" s="438"/>
      <c r="F68" s="438"/>
      <c r="G68" s="438"/>
      <c r="H68" s="438"/>
      <c r="I68" s="438"/>
      <c r="J68" s="438"/>
      <c r="K68" s="438"/>
      <c r="L68" s="438"/>
      <c r="M68" s="438"/>
      <c r="N68" s="439"/>
    </row>
    <row r="69" spans="2:14" ht="15.6">
      <c r="B69" s="433"/>
      <c r="C69" s="434"/>
      <c r="D69" s="434"/>
      <c r="E69" s="434"/>
      <c r="F69" s="434"/>
      <c r="G69" s="434"/>
      <c r="H69" s="434"/>
      <c r="I69" s="434"/>
      <c r="J69" s="434"/>
      <c r="K69" s="434"/>
      <c r="L69" s="434"/>
      <c r="M69" s="434"/>
      <c r="N69" s="435"/>
    </row>
    <row r="70" spans="2:14" ht="15.6">
      <c r="B70" s="424"/>
      <c r="C70" s="425"/>
      <c r="D70" s="425"/>
      <c r="E70" s="425"/>
      <c r="F70" s="425"/>
      <c r="G70" s="425"/>
      <c r="H70" s="425"/>
      <c r="I70" s="425"/>
      <c r="J70" s="425"/>
      <c r="K70" s="425"/>
      <c r="L70" s="425"/>
      <c r="M70" s="425"/>
      <c r="N70" s="436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  <row r="73" spans="2:14"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</row>
    <row r="74" spans="2:14"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</row>
    <row r="75" spans="2:14"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</row>
    <row r="76" spans="2:14"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</row>
    <row r="77" spans="2:14"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</row>
  </sheetData>
  <mergeCells count="71">
    <mergeCell ref="B7:B8"/>
    <mergeCell ref="C7:L8"/>
    <mergeCell ref="B1:L2"/>
    <mergeCell ref="M1:N5"/>
    <mergeCell ref="B3:L3"/>
    <mergeCell ref="B4:L5"/>
    <mergeCell ref="C6:L6"/>
    <mergeCell ref="B14:H14"/>
    <mergeCell ref="I14:J14"/>
    <mergeCell ref="L14:M14"/>
    <mergeCell ref="B9:N9"/>
    <mergeCell ref="B12:H12"/>
    <mergeCell ref="I12:J12"/>
    <mergeCell ref="L12:M12"/>
    <mergeCell ref="B13:H13"/>
    <mergeCell ref="L13:M13"/>
    <mergeCell ref="B23:I23"/>
    <mergeCell ref="L23:M23"/>
    <mergeCell ref="B15:H15"/>
    <mergeCell ref="I15:J15"/>
    <mergeCell ref="L15:M15"/>
    <mergeCell ref="B17:D17"/>
    <mergeCell ref="B18:H18"/>
    <mergeCell ref="I18:J18"/>
    <mergeCell ref="L18:M18"/>
    <mergeCell ref="B19:M19"/>
    <mergeCell ref="B24:I24"/>
    <mergeCell ref="L24:M24"/>
    <mergeCell ref="B25:I25"/>
    <mergeCell ref="L25:M25"/>
    <mergeCell ref="B26:I26"/>
    <mergeCell ref="L26:M26"/>
    <mergeCell ref="L38:M38"/>
    <mergeCell ref="B27:I27"/>
    <mergeCell ref="L27:M27"/>
    <mergeCell ref="B28:I28"/>
    <mergeCell ref="L28:M28"/>
    <mergeCell ref="B29:I29"/>
    <mergeCell ref="L29:M29"/>
    <mergeCell ref="B31:M31"/>
    <mergeCell ref="L35:M35"/>
    <mergeCell ref="B36:G36"/>
    <mergeCell ref="L36:M36"/>
    <mergeCell ref="L37:M37"/>
    <mergeCell ref="L40:M40"/>
    <mergeCell ref="B41:M41"/>
    <mergeCell ref="B45:H45"/>
    <mergeCell ref="L45:M45"/>
    <mergeCell ref="B46:H46"/>
    <mergeCell ref="L46:M46"/>
    <mergeCell ref="B47:H47"/>
    <mergeCell ref="L47:M47"/>
    <mergeCell ref="B48:H48"/>
    <mergeCell ref="L48:M48"/>
    <mergeCell ref="B49:H49"/>
    <mergeCell ref="L49:M49"/>
    <mergeCell ref="L58:M58"/>
    <mergeCell ref="L59:M59"/>
    <mergeCell ref="B60:M60"/>
    <mergeCell ref="B62:M62"/>
    <mergeCell ref="B50:M50"/>
    <mergeCell ref="B52:M52"/>
    <mergeCell ref="B56:H56"/>
    <mergeCell ref="L56:M56"/>
    <mergeCell ref="B57:H57"/>
    <mergeCell ref="L57:M57"/>
    <mergeCell ref="C67:F67"/>
    <mergeCell ref="J67:L67"/>
    <mergeCell ref="B68:N68"/>
    <mergeCell ref="B69:N69"/>
    <mergeCell ref="B70:N70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10C65-39E7-4336-B38B-DA94131B4509}">
  <sheetPr codeName="Hoja68">
    <tabColor rgb="FF3AEA36"/>
  </sheetPr>
  <dimension ref="A1:N77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07" t="e">
        <f>+#REF!</f>
        <v>#REF!</v>
      </c>
      <c r="D6" s="508"/>
      <c r="E6" s="508"/>
      <c r="F6" s="508"/>
      <c r="G6" s="508"/>
      <c r="H6" s="508"/>
      <c r="I6" s="508"/>
      <c r="J6" s="508"/>
      <c r="K6" s="508"/>
      <c r="L6" s="509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+#REF!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21.75" customHeight="1">
      <c r="B13" s="424"/>
      <c r="C13" s="425"/>
      <c r="D13" s="425"/>
      <c r="E13" s="425"/>
      <c r="F13" s="425"/>
      <c r="G13" s="425"/>
      <c r="H13" s="426"/>
      <c r="I13" s="35"/>
      <c r="J13" s="36"/>
      <c r="K13" s="23"/>
      <c r="L13" s="559"/>
      <c r="M13" s="560"/>
      <c r="N13" s="22"/>
    </row>
    <row r="14" spans="2:14" ht="15.75" customHeight="1">
      <c r="B14" s="424"/>
      <c r="C14" s="425"/>
      <c r="D14" s="425"/>
      <c r="E14" s="425"/>
      <c r="F14" s="425"/>
      <c r="G14" s="425"/>
      <c r="H14" s="426"/>
      <c r="I14" s="37"/>
      <c r="J14" s="38"/>
      <c r="K14" s="23"/>
      <c r="L14" s="559"/>
      <c r="M14" s="560"/>
      <c r="N14" s="22"/>
    </row>
    <row r="15" spans="2:14" ht="15.75" customHeight="1">
      <c r="B15" s="424"/>
      <c r="C15" s="425"/>
      <c r="D15" s="425"/>
      <c r="E15" s="425"/>
      <c r="F15" s="425"/>
      <c r="G15" s="425"/>
      <c r="H15" s="426"/>
      <c r="I15" s="37"/>
      <c r="J15" s="38"/>
      <c r="K15" s="23"/>
      <c r="L15" s="559"/>
      <c r="M15" s="560"/>
      <c r="N15" s="22"/>
    </row>
    <row r="16" spans="2:14" ht="15.6">
      <c r="B16" s="424"/>
      <c r="C16" s="425"/>
      <c r="D16" s="425"/>
      <c r="E16" s="425"/>
      <c r="F16" s="425"/>
      <c r="G16" s="425"/>
      <c r="H16" s="426"/>
      <c r="I16" s="37"/>
      <c r="J16" s="38"/>
      <c r="K16" s="23"/>
      <c r="L16" s="559"/>
      <c r="M16" s="560"/>
      <c r="N16" s="22"/>
    </row>
    <row r="17" spans="2:14" ht="15.6">
      <c r="B17" s="33"/>
      <c r="C17" s="27"/>
      <c r="D17" s="27"/>
      <c r="E17" s="34"/>
      <c r="F17" s="34"/>
      <c r="G17" s="34"/>
      <c r="H17" s="95"/>
      <c r="I17" s="37"/>
      <c r="J17" s="38"/>
      <c r="K17" s="39"/>
      <c r="L17" s="40"/>
      <c r="M17" s="41"/>
      <c r="N17" s="96"/>
    </row>
    <row r="18" spans="2:14" ht="15.6">
      <c r="B18" s="469" t="s">
        <v>26</v>
      </c>
      <c r="C18" s="470"/>
      <c r="D18" s="470"/>
      <c r="E18" s="26"/>
      <c r="F18" s="43"/>
      <c r="G18" s="43"/>
      <c r="H18" s="44"/>
      <c r="I18" s="37"/>
      <c r="J18" s="38"/>
      <c r="K18" s="45"/>
      <c r="L18" s="40"/>
      <c r="M18" s="46">
        <v>0.1</v>
      </c>
      <c r="N18" s="47" t="e">
        <f>N50*M18</f>
        <v>#REF!</v>
      </c>
    </row>
    <row r="19" spans="2:14" ht="16.2" thickBot="1">
      <c r="B19" s="471"/>
      <c r="C19" s="472"/>
      <c r="D19" s="472"/>
      <c r="E19" s="472"/>
      <c r="F19" s="472"/>
      <c r="G19" s="472"/>
      <c r="H19" s="473"/>
      <c r="I19" s="474"/>
      <c r="J19" s="475"/>
      <c r="K19" s="48"/>
      <c r="L19" s="476"/>
      <c r="M19" s="477"/>
      <c r="N19" s="49"/>
    </row>
    <row r="20" spans="2:14" ht="16.2" thickBot="1">
      <c r="B20" s="440" t="s">
        <v>27</v>
      </c>
      <c r="C20" s="441"/>
      <c r="D20" s="441"/>
      <c r="E20" s="441"/>
      <c r="F20" s="441"/>
      <c r="G20" s="441"/>
      <c r="H20" s="441"/>
      <c r="I20" s="441"/>
      <c r="J20" s="441"/>
      <c r="K20" s="441"/>
      <c r="L20" s="441"/>
      <c r="M20" s="444"/>
      <c r="N20" s="50" t="e">
        <f>SUM(N13:N19)</f>
        <v>#REF!</v>
      </c>
    </row>
    <row r="21" spans="2:14" ht="15.6">
      <c r="B21" s="29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8"/>
    </row>
    <row r="22" spans="2:14" ht="15.6">
      <c r="B22" s="141" t="s">
        <v>28</v>
      </c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2"/>
    </row>
    <row r="23" spans="2:14" ht="16.2" thickBot="1">
      <c r="B23" s="53"/>
      <c r="C23" s="30"/>
      <c r="D23" s="30"/>
      <c r="E23" s="30"/>
      <c r="F23" s="30"/>
      <c r="G23" s="30"/>
      <c r="H23" s="30"/>
      <c r="I23" s="30"/>
      <c r="J23" s="5"/>
      <c r="K23" s="5"/>
      <c r="L23" s="5"/>
      <c r="M23" s="5"/>
      <c r="N23" s="8"/>
    </row>
    <row r="24" spans="2:14" ht="15.6">
      <c r="B24" s="534" t="s">
        <v>19</v>
      </c>
      <c r="C24" s="535"/>
      <c r="D24" s="535"/>
      <c r="E24" s="535"/>
      <c r="F24" s="535"/>
      <c r="G24" s="535"/>
      <c r="H24" s="535"/>
      <c r="I24" s="536"/>
      <c r="J24" s="54" t="s">
        <v>20</v>
      </c>
      <c r="K24" s="31" t="s">
        <v>2</v>
      </c>
      <c r="L24" s="537" t="s">
        <v>29</v>
      </c>
      <c r="M24" s="536"/>
      <c r="N24" s="32" t="s">
        <v>25</v>
      </c>
    </row>
    <row r="25" spans="2:14" ht="30.45" customHeight="1">
      <c r="B25" s="538" t="e">
        <f>#REF!</f>
        <v>#REF!</v>
      </c>
      <c r="C25" s="472"/>
      <c r="D25" s="472"/>
      <c r="E25" s="472"/>
      <c r="F25" s="472"/>
      <c r="G25" s="472"/>
      <c r="H25" s="472"/>
      <c r="I25" s="473"/>
      <c r="J25" s="67" t="e">
        <f>+#REF!</f>
        <v>#REF!</v>
      </c>
      <c r="K25" s="97">
        <v>1.3</v>
      </c>
      <c r="L25" s="482" t="e">
        <f>#REF!</f>
        <v>#REF!</v>
      </c>
      <c r="M25" s="483"/>
      <c r="N25" s="98" t="e">
        <f>+K25*L25</f>
        <v>#REF!</v>
      </c>
    </row>
    <row r="26" spans="2:14" ht="30.45" customHeight="1">
      <c r="B26" s="538"/>
      <c r="C26" s="472"/>
      <c r="D26" s="472"/>
      <c r="E26" s="472"/>
      <c r="F26" s="472"/>
      <c r="G26" s="472"/>
      <c r="H26" s="472"/>
      <c r="I26" s="473"/>
      <c r="J26" s="67"/>
      <c r="K26" s="121"/>
      <c r="L26" s="482"/>
      <c r="M26" s="483"/>
      <c r="N26" s="98"/>
    </row>
    <row r="27" spans="2:14" ht="30.45" customHeight="1">
      <c r="B27" s="539"/>
      <c r="C27" s="425"/>
      <c r="D27" s="425"/>
      <c r="E27" s="425"/>
      <c r="F27" s="425"/>
      <c r="G27" s="425"/>
      <c r="H27" s="425"/>
      <c r="I27" s="426"/>
      <c r="J27" s="67"/>
      <c r="K27" s="97"/>
      <c r="L27" s="482"/>
      <c r="M27" s="483"/>
      <c r="N27" s="98"/>
    </row>
    <row r="28" spans="2:14" ht="16.2" thickBot="1">
      <c r="B28" s="56"/>
      <c r="C28" s="57"/>
      <c r="D28" s="57"/>
      <c r="E28" s="57"/>
      <c r="F28" s="57"/>
      <c r="G28" s="57"/>
      <c r="H28" s="57"/>
      <c r="I28" s="57"/>
      <c r="J28" s="58"/>
      <c r="K28" s="58"/>
      <c r="L28" s="59"/>
      <c r="M28" s="24"/>
      <c r="N28" s="60"/>
    </row>
    <row r="29" spans="2:14" ht="16.2" thickBot="1">
      <c r="B29" s="440" t="s">
        <v>27</v>
      </c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4"/>
      <c r="N29" s="50" t="e">
        <f>SUM(N25:N28)</f>
        <v>#REF!</v>
      </c>
    </row>
    <row r="30" spans="2:14" ht="15.6">
      <c r="B30" s="7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8"/>
    </row>
    <row r="31" spans="2:14" ht="15.6">
      <c r="B31" s="141" t="s">
        <v>30</v>
      </c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2"/>
    </row>
    <row r="32" spans="2:14" ht="16.2" thickBot="1">
      <c r="B32" s="7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8"/>
    </row>
    <row r="33" spans="2:14" ht="31.2">
      <c r="B33" s="61" t="s">
        <v>31</v>
      </c>
      <c r="C33" s="62"/>
      <c r="D33" s="62"/>
      <c r="E33" s="62"/>
      <c r="F33" s="62"/>
      <c r="G33" s="62"/>
      <c r="H33" s="63" t="s">
        <v>20</v>
      </c>
      <c r="I33" s="63" t="s">
        <v>32</v>
      </c>
      <c r="J33" s="64" t="s">
        <v>33</v>
      </c>
      <c r="K33" s="63" t="s">
        <v>34</v>
      </c>
      <c r="L33" s="540" t="s">
        <v>35</v>
      </c>
      <c r="M33" s="541"/>
      <c r="N33" s="65" t="s">
        <v>25</v>
      </c>
    </row>
    <row r="34" spans="2:14" ht="30.75" customHeight="1">
      <c r="B34" s="556"/>
      <c r="C34" s="557"/>
      <c r="D34" s="557"/>
      <c r="E34" s="557"/>
      <c r="F34" s="557"/>
      <c r="G34" s="558"/>
      <c r="H34" s="67"/>
      <c r="I34" s="45"/>
      <c r="J34" s="21"/>
      <c r="K34" s="45"/>
      <c r="L34" s="458"/>
      <c r="M34" s="459"/>
      <c r="N34" s="68"/>
    </row>
    <row r="35" spans="2:14" ht="15.6">
      <c r="B35" s="66"/>
      <c r="C35" s="69"/>
      <c r="D35" s="69"/>
      <c r="E35" s="69"/>
      <c r="F35" s="69"/>
      <c r="G35" s="69"/>
      <c r="H35" s="67"/>
      <c r="I35" s="45"/>
      <c r="J35" s="21"/>
      <c r="K35" s="45"/>
      <c r="L35" s="458"/>
      <c r="M35" s="459"/>
      <c r="N35" s="68"/>
    </row>
    <row r="36" spans="2:14" ht="15.6">
      <c r="B36" s="66"/>
      <c r="C36" s="69"/>
      <c r="D36" s="69"/>
      <c r="E36" s="69"/>
      <c r="F36" s="69"/>
      <c r="G36" s="69"/>
      <c r="H36" s="67"/>
      <c r="I36" s="45"/>
      <c r="J36" s="21"/>
      <c r="K36" s="45"/>
      <c r="L36" s="458"/>
      <c r="M36" s="459"/>
      <c r="N36" s="68"/>
    </row>
    <row r="37" spans="2:14" ht="15.6">
      <c r="B37" s="66"/>
      <c r="C37" s="69"/>
      <c r="D37" s="69"/>
      <c r="E37" s="69"/>
      <c r="F37" s="69"/>
      <c r="G37" s="69"/>
      <c r="H37" s="67"/>
      <c r="I37" s="45"/>
      <c r="J37" s="21"/>
      <c r="K37" s="45"/>
      <c r="L37" s="458"/>
      <c r="M37" s="459"/>
      <c r="N37" s="68"/>
    </row>
    <row r="38" spans="2:14" ht="15.6">
      <c r="B38" s="66"/>
      <c r="C38" s="69"/>
      <c r="D38" s="69"/>
      <c r="E38" s="69"/>
      <c r="F38" s="69"/>
      <c r="G38" s="69"/>
      <c r="H38" s="70"/>
      <c r="I38" s="45"/>
      <c r="J38" s="45"/>
      <c r="K38" s="45"/>
      <c r="L38" s="71"/>
      <c r="M38" s="72"/>
      <c r="N38" s="73"/>
    </row>
    <row r="39" spans="2:14" ht="16.2" thickBot="1">
      <c r="B39" s="56"/>
      <c r="C39" s="57"/>
      <c r="D39" s="57"/>
      <c r="E39" s="57"/>
      <c r="F39" s="57"/>
      <c r="G39" s="57"/>
      <c r="H39" s="58"/>
      <c r="I39" s="74"/>
      <c r="J39" s="74"/>
      <c r="K39" s="74"/>
      <c r="L39" s="460"/>
      <c r="M39" s="461"/>
      <c r="N39" s="74"/>
    </row>
    <row r="40" spans="2:14" ht="16.2" thickBot="1">
      <c r="B40" s="462" t="s">
        <v>27</v>
      </c>
      <c r="C40" s="442"/>
      <c r="D40" s="442"/>
      <c r="E40" s="442"/>
      <c r="F40" s="442"/>
      <c r="G40" s="442"/>
      <c r="H40" s="442"/>
      <c r="I40" s="442"/>
      <c r="J40" s="442"/>
      <c r="K40" s="442"/>
      <c r="L40" s="442"/>
      <c r="M40" s="443"/>
      <c r="N40" s="75">
        <f>N34+N35+N36+N37+N38</f>
        <v>0</v>
      </c>
    </row>
    <row r="41" spans="2:14" ht="15.6">
      <c r="B41" s="7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8"/>
    </row>
    <row r="42" spans="2:14" ht="15.6">
      <c r="B42" s="141" t="s">
        <v>36</v>
      </c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2"/>
    </row>
    <row r="43" spans="2:14" ht="16.2" thickBot="1">
      <c r="B43" s="7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8"/>
    </row>
    <row r="44" spans="2:14" ht="31.2">
      <c r="B44" s="542" t="s">
        <v>37</v>
      </c>
      <c r="C44" s="543"/>
      <c r="D44" s="543"/>
      <c r="E44" s="543"/>
      <c r="F44" s="543"/>
      <c r="G44" s="543"/>
      <c r="H44" s="543"/>
      <c r="I44" s="63" t="s">
        <v>38</v>
      </c>
      <c r="J44" s="64" t="s">
        <v>39</v>
      </c>
      <c r="K44" s="63" t="s">
        <v>40</v>
      </c>
      <c r="L44" s="544" t="s">
        <v>24</v>
      </c>
      <c r="M44" s="545"/>
      <c r="N44" s="76" t="s">
        <v>25</v>
      </c>
    </row>
    <row r="45" spans="2:14" ht="15.6">
      <c r="B45" s="424" t="e">
        <f>+#REF!</f>
        <v>#REF!</v>
      </c>
      <c r="C45" s="425"/>
      <c r="D45" s="425"/>
      <c r="E45" s="425"/>
      <c r="F45" s="425"/>
      <c r="G45" s="425"/>
      <c r="H45" s="426"/>
      <c r="I45" s="77" t="e">
        <f>+K45/J45</f>
        <v>#REF!</v>
      </c>
      <c r="J45" s="78">
        <v>1.85</v>
      </c>
      <c r="K45" s="77" t="e">
        <f>+#REF!</f>
        <v>#REF!</v>
      </c>
      <c r="L45" s="427">
        <v>16</v>
      </c>
      <c r="M45" s="428"/>
      <c r="N45" s="10" t="e">
        <f>K45/L45</f>
        <v>#REF!</v>
      </c>
    </row>
    <row r="46" spans="2:14" ht="15.6">
      <c r="B46" s="424" t="e">
        <f>+#REF!</f>
        <v>#REF!</v>
      </c>
      <c r="C46" s="425"/>
      <c r="D46" s="425"/>
      <c r="E46" s="425"/>
      <c r="F46" s="425"/>
      <c r="G46" s="425"/>
      <c r="H46" s="426"/>
      <c r="I46" s="77" t="e">
        <f>+K46/J46</f>
        <v>#REF!</v>
      </c>
      <c r="J46" s="78">
        <v>1.85</v>
      </c>
      <c r="K46" s="77" t="e">
        <f>+#REF!</f>
        <v>#REF!</v>
      </c>
      <c r="L46" s="427">
        <v>16</v>
      </c>
      <c r="M46" s="428"/>
      <c r="N46" s="10" t="e">
        <f>K46/L46</f>
        <v>#REF!</v>
      </c>
    </row>
    <row r="47" spans="2:14" ht="15.6">
      <c r="B47" s="79"/>
      <c r="C47" s="69"/>
      <c r="D47" s="69"/>
      <c r="E47" s="69"/>
      <c r="F47" s="69"/>
      <c r="G47" s="69"/>
      <c r="H47" s="69"/>
      <c r="I47" s="45"/>
      <c r="J47" s="80"/>
      <c r="K47" s="47"/>
      <c r="L47" s="81"/>
      <c r="M47" s="82"/>
      <c r="N47" s="83"/>
    </row>
    <row r="48" spans="2:14" ht="15.6">
      <c r="B48" s="79"/>
      <c r="C48" s="69"/>
      <c r="D48" s="69"/>
      <c r="E48" s="69"/>
      <c r="F48" s="69"/>
      <c r="G48" s="69"/>
      <c r="H48" s="69"/>
      <c r="I48" s="45"/>
      <c r="J48" s="80"/>
      <c r="K48" s="47"/>
      <c r="L48" s="81"/>
      <c r="M48" s="84"/>
      <c r="N48" s="83"/>
    </row>
    <row r="49" spans="1:14" ht="16.2" thickBot="1">
      <c r="B49" s="429"/>
      <c r="C49" s="430"/>
      <c r="D49" s="430"/>
      <c r="E49" s="430"/>
      <c r="F49" s="430"/>
      <c r="G49" s="430"/>
      <c r="H49" s="430"/>
      <c r="I49" s="74"/>
      <c r="J49" s="74"/>
      <c r="K49" s="74"/>
      <c r="L49" s="431"/>
      <c r="M49" s="432"/>
      <c r="N49" s="74"/>
    </row>
    <row r="50" spans="1:14" ht="16.2" thickBot="1">
      <c r="B50" s="440" t="s">
        <v>27</v>
      </c>
      <c r="C50" s="441"/>
      <c r="D50" s="441"/>
      <c r="E50" s="441"/>
      <c r="F50" s="441"/>
      <c r="G50" s="441"/>
      <c r="H50" s="441"/>
      <c r="I50" s="442"/>
      <c r="J50" s="442"/>
      <c r="K50" s="442"/>
      <c r="L50" s="442"/>
      <c r="M50" s="443"/>
      <c r="N50" s="85" t="e">
        <f>SUM(N45:N49)</f>
        <v>#REF!</v>
      </c>
    </row>
    <row r="51" spans="1:14" ht="16.2" thickBot="1">
      <c r="B51" s="7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8"/>
    </row>
    <row r="52" spans="1:14" ht="16.2" thickBot="1">
      <c r="B52" s="440" t="s">
        <v>41</v>
      </c>
      <c r="C52" s="441"/>
      <c r="D52" s="441"/>
      <c r="E52" s="441"/>
      <c r="F52" s="441"/>
      <c r="G52" s="441"/>
      <c r="H52" s="441"/>
      <c r="I52" s="441"/>
      <c r="J52" s="441"/>
      <c r="K52" s="441"/>
      <c r="L52" s="441"/>
      <c r="M52" s="444"/>
      <c r="N52" s="86" t="e">
        <f>ROUND((N20+N29+N40+N50),0)</f>
        <v>#REF!</v>
      </c>
    </row>
    <row r="53" spans="1:14">
      <c r="B53" s="99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1"/>
    </row>
    <row r="54" spans="1:14">
      <c r="B54" s="144" t="s">
        <v>64</v>
      </c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102"/>
    </row>
    <row r="55" spans="1:14" ht="15" thickBot="1">
      <c r="B55" s="99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1"/>
    </row>
    <row r="56" spans="1:14">
      <c r="B56" s="530" t="s">
        <v>65</v>
      </c>
      <c r="C56" s="531"/>
      <c r="D56" s="531"/>
      <c r="E56" s="531"/>
      <c r="F56" s="531"/>
      <c r="G56" s="531"/>
      <c r="H56" s="531"/>
      <c r="I56" s="103"/>
      <c r="J56" s="104"/>
      <c r="K56" s="105" t="s">
        <v>66</v>
      </c>
      <c r="L56" s="532" t="s">
        <v>67</v>
      </c>
      <c r="M56" s="533"/>
      <c r="N56" s="106"/>
    </row>
    <row r="57" spans="1:14">
      <c r="B57" s="449" t="s">
        <v>10</v>
      </c>
      <c r="C57" s="450"/>
      <c r="D57" s="450"/>
      <c r="E57" s="450"/>
      <c r="F57" s="450"/>
      <c r="G57" s="450"/>
      <c r="H57" s="450"/>
      <c r="I57" s="107"/>
      <c r="J57" s="108"/>
      <c r="K57" s="109">
        <v>0.24</v>
      </c>
      <c r="L57" s="451" t="e">
        <f>N52*K57</f>
        <v>#REF!</v>
      </c>
      <c r="M57" s="452"/>
      <c r="N57" s="110"/>
    </row>
    <row r="58" spans="1:14">
      <c r="B58" s="111" t="s">
        <v>11</v>
      </c>
      <c r="C58" s="112"/>
      <c r="D58" s="112"/>
      <c r="E58" s="112"/>
      <c r="F58" s="112"/>
      <c r="G58" s="112"/>
      <c r="H58" s="112"/>
      <c r="I58" s="107"/>
      <c r="J58" s="108"/>
      <c r="K58" s="109">
        <v>0.01</v>
      </c>
      <c r="L58" s="451" t="e">
        <f>N52*K58</f>
        <v>#REF!</v>
      </c>
      <c r="M58" s="452"/>
      <c r="N58" s="110"/>
    </row>
    <row r="59" spans="1:14" ht="15" thickBot="1">
      <c r="B59" s="113" t="s">
        <v>12</v>
      </c>
      <c r="C59" s="114"/>
      <c r="D59" s="114"/>
      <c r="E59" s="114"/>
      <c r="F59" s="114"/>
      <c r="G59" s="114"/>
      <c r="H59" s="114"/>
      <c r="I59" s="115"/>
      <c r="J59" s="116"/>
      <c r="K59" s="117">
        <v>0.05</v>
      </c>
      <c r="L59" s="453" t="e">
        <f>N52*K59</f>
        <v>#REF!</v>
      </c>
      <c r="M59" s="454"/>
      <c r="N59" s="110"/>
    </row>
    <row r="60" spans="1:14" ht="15" thickBot="1">
      <c r="B60" s="455" t="s">
        <v>27</v>
      </c>
      <c r="C60" s="456"/>
      <c r="D60" s="456"/>
      <c r="E60" s="456"/>
      <c r="F60" s="456"/>
      <c r="G60" s="456"/>
      <c r="H60" s="456"/>
      <c r="I60" s="456"/>
      <c r="J60" s="456"/>
      <c r="K60" s="456"/>
      <c r="L60" s="456"/>
      <c r="M60" s="457"/>
      <c r="N60" s="118" t="e">
        <f>L57+L58+L59</f>
        <v>#REF!</v>
      </c>
    </row>
    <row r="61" spans="1:14" ht="15" thickBot="1">
      <c r="B61" s="99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1"/>
    </row>
    <row r="62" spans="1:14" ht="15" thickBot="1">
      <c r="A62" t="s">
        <v>77</v>
      </c>
      <c r="B62" s="455" t="s">
        <v>68</v>
      </c>
      <c r="C62" s="456"/>
      <c r="D62" s="456"/>
      <c r="E62" s="456"/>
      <c r="F62" s="456"/>
      <c r="G62" s="456"/>
      <c r="H62" s="456"/>
      <c r="I62" s="456"/>
      <c r="J62" s="456"/>
      <c r="K62" s="456"/>
      <c r="L62" s="456"/>
      <c r="M62" s="457"/>
      <c r="N62" s="119" t="e">
        <f>N52+N60</f>
        <v>#REF!</v>
      </c>
    </row>
    <row r="63" spans="1:14" ht="15.6"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6"/>
    </row>
    <row r="64" spans="1:14" ht="15.6">
      <c r="B64" s="7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8"/>
    </row>
    <row r="65" spans="2:14" ht="18">
      <c r="B65" s="7"/>
      <c r="C65" s="367" t="s">
        <v>394</v>
      </c>
      <c r="M65" s="5"/>
      <c r="N65" s="8"/>
    </row>
    <row r="66" spans="2:14" ht="18">
      <c r="B66" s="11"/>
      <c r="C66" s="367" t="s">
        <v>395</v>
      </c>
      <c r="M66" s="5"/>
      <c r="N66" s="8"/>
    </row>
    <row r="67" spans="2:14" ht="18.45" customHeight="1">
      <c r="B67" s="11"/>
      <c r="C67" s="569"/>
      <c r="D67" s="569"/>
      <c r="E67" s="569"/>
      <c r="F67" s="569"/>
      <c r="G67" s="87"/>
      <c r="H67" s="87"/>
      <c r="I67" s="5"/>
      <c r="J67" s="569"/>
      <c r="K67" s="569"/>
      <c r="L67" s="569"/>
      <c r="M67" s="5"/>
      <c r="N67" s="8"/>
    </row>
    <row r="68" spans="2:14" ht="31.5" customHeight="1">
      <c r="B68" s="437" t="s">
        <v>42</v>
      </c>
      <c r="C68" s="438"/>
      <c r="D68" s="438"/>
      <c r="E68" s="438"/>
      <c r="F68" s="438"/>
      <c r="G68" s="438"/>
      <c r="H68" s="438"/>
      <c r="I68" s="438"/>
      <c r="J68" s="438"/>
      <c r="K68" s="438"/>
      <c r="L68" s="438"/>
      <c r="M68" s="438"/>
      <c r="N68" s="439"/>
    </row>
    <row r="69" spans="2:14" ht="15.6">
      <c r="B69" s="433"/>
      <c r="C69" s="434"/>
      <c r="D69" s="434"/>
      <c r="E69" s="434"/>
      <c r="F69" s="434"/>
      <c r="G69" s="434"/>
      <c r="H69" s="434"/>
      <c r="I69" s="434"/>
      <c r="J69" s="434"/>
      <c r="K69" s="434"/>
      <c r="L69" s="434"/>
      <c r="M69" s="434"/>
      <c r="N69" s="435"/>
    </row>
    <row r="70" spans="2:14" ht="15.6">
      <c r="B70" s="424"/>
      <c r="C70" s="425"/>
      <c r="D70" s="425"/>
      <c r="E70" s="425"/>
      <c r="F70" s="425"/>
      <c r="G70" s="425"/>
      <c r="H70" s="425"/>
      <c r="I70" s="425"/>
      <c r="J70" s="425"/>
      <c r="K70" s="425"/>
      <c r="L70" s="425"/>
      <c r="M70" s="425"/>
      <c r="N70" s="436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  <row r="73" spans="2:14"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</row>
    <row r="74" spans="2:14"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</row>
    <row r="75" spans="2:14"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</row>
    <row r="76" spans="2:14"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</row>
    <row r="77" spans="2:14"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</row>
  </sheetData>
  <mergeCells count="64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L19:M19"/>
    <mergeCell ref="B20:M20"/>
    <mergeCell ref="B14:H14"/>
    <mergeCell ref="L14:M14"/>
    <mergeCell ref="B15:H15"/>
    <mergeCell ref="L15:M15"/>
    <mergeCell ref="B24:I24"/>
    <mergeCell ref="L24:M24"/>
    <mergeCell ref="B25:I25"/>
    <mergeCell ref="L25:M25"/>
    <mergeCell ref="B26:I26"/>
    <mergeCell ref="L26:M26"/>
    <mergeCell ref="L37:M37"/>
    <mergeCell ref="L33:M33"/>
    <mergeCell ref="B34:G34"/>
    <mergeCell ref="L34:M34"/>
    <mergeCell ref="B27:I27"/>
    <mergeCell ref="L27:M27"/>
    <mergeCell ref="B29:M29"/>
    <mergeCell ref="B68:N68"/>
    <mergeCell ref="B69:N69"/>
    <mergeCell ref="B70:N70"/>
    <mergeCell ref="B16:H16"/>
    <mergeCell ref="L16:M16"/>
    <mergeCell ref="B18:D18"/>
    <mergeCell ref="B19:H19"/>
    <mergeCell ref="I19:J19"/>
    <mergeCell ref="L58:M58"/>
    <mergeCell ref="L59:M59"/>
    <mergeCell ref="B60:M60"/>
    <mergeCell ref="B62:M62"/>
    <mergeCell ref="B50:M50"/>
    <mergeCell ref="B52:M52"/>
    <mergeCell ref="L35:M35"/>
    <mergeCell ref="L36:M36"/>
    <mergeCell ref="L39:M39"/>
    <mergeCell ref="B40:M40"/>
    <mergeCell ref="B44:H44"/>
    <mergeCell ref="L44:M44"/>
    <mergeCell ref="C67:F67"/>
    <mergeCell ref="J67:L67"/>
    <mergeCell ref="B56:H56"/>
    <mergeCell ref="L56:M56"/>
    <mergeCell ref="B57:H57"/>
    <mergeCell ref="L57:M57"/>
    <mergeCell ref="B49:H49"/>
    <mergeCell ref="L49:M49"/>
    <mergeCell ref="B45:H45"/>
    <mergeCell ref="L45:M45"/>
    <mergeCell ref="B46:H46"/>
    <mergeCell ref="L46:M46"/>
  </mergeCell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7AEB9-38E2-4498-A3DD-2B7AC0F7DA49}">
  <sheetPr codeName="Hoja69">
    <tabColor rgb="FF3AEA36"/>
  </sheetPr>
  <dimension ref="A1:N77"/>
  <sheetViews>
    <sheetView workbookViewId="0"/>
  </sheetViews>
  <sheetFormatPr baseColWidth="10" defaultColWidth="11.44140625" defaultRowHeight="14.4"/>
  <cols>
    <col min="1" max="1" width="6.6640625" customWidth="1"/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07" t="e">
        <f>+#REF!</f>
        <v>#REF!</v>
      </c>
      <c r="D6" s="508"/>
      <c r="E6" s="508"/>
      <c r="F6" s="508"/>
      <c r="G6" s="508"/>
      <c r="H6" s="508"/>
      <c r="I6" s="508"/>
      <c r="J6" s="508"/>
      <c r="K6" s="508"/>
      <c r="L6" s="509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+#REF!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21.75" customHeight="1">
      <c r="B13" s="424"/>
      <c r="C13" s="425"/>
      <c r="D13" s="425"/>
      <c r="E13" s="425"/>
      <c r="F13" s="425"/>
      <c r="G13" s="425"/>
      <c r="H13" s="426"/>
      <c r="I13" s="35"/>
      <c r="J13" s="36"/>
      <c r="K13" s="23"/>
      <c r="L13" s="559"/>
      <c r="M13" s="560"/>
      <c r="N13" s="22"/>
    </row>
    <row r="14" spans="2:14" ht="15.75" customHeight="1">
      <c r="B14" s="424"/>
      <c r="C14" s="425"/>
      <c r="D14" s="425"/>
      <c r="E14" s="425"/>
      <c r="F14" s="425"/>
      <c r="G14" s="425"/>
      <c r="H14" s="426"/>
      <c r="I14" s="37"/>
      <c r="J14" s="38"/>
      <c r="K14" s="23"/>
      <c r="L14" s="559"/>
      <c r="M14" s="560"/>
      <c r="N14" s="22"/>
    </row>
    <row r="15" spans="2:14" ht="15.75" customHeight="1">
      <c r="B15" s="424"/>
      <c r="C15" s="425"/>
      <c r="D15" s="425"/>
      <c r="E15" s="425"/>
      <c r="F15" s="425"/>
      <c r="G15" s="425"/>
      <c r="H15" s="426"/>
      <c r="I15" s="37"/>
      <c r="J15" s="38"/>
      <c r="K15" s="23"/>
      <c r="L15" s="559"/>
      <c r="M15" s="560"/>
      <c r="N15" s="22"/>
    </row>
    <row r="16" spans="2:14" ht="15.6">
      <c r="B16" s="424"/>
      <c r="C16" s="425"/>
      <c r="D16" s="425"/>
      <c r="E16" s="425"/>
      <c r="F16" s="425"/>
      <c r="G16" s="425"/>
      <c r="H16" s="426"/>
      <c r="I16" s="37"/>
      <c r="J16" s="38"/>
      <c r="K16" s="23"/>
      <c r="L16" s="559"/>
      <c r="M16" s="560"/>
      <c r="N16" s="22"/>
    </row>
    <row r="17" spans="2:14" ht="15.6">
      <c r="B17" s="33"/>
      <c r="C17" s="27"/>
      <c r="D17" s="27"/>
      <c r="E17" s="34"/>
      <c r="F17" s="34"/>
      <c r="G17" s="34"/>
      <c r="H17" s="95"/>
      <c r="I17" s="37"/>
      <c r="J17" s="38"/>
      <c r="K17" s="39"/>
      <c r="L17" s="40"/>
      <c r="M17" s="41"/>
      <c r="N17" s="96"/>
    </row>
    <row r="18" spans="2:14" ht="15.6">
      <c r="B18" s="469" t="s">
        <v>26</v>
      </c>
      <c r="C18" s="470"/>
      <c r="D18" s="470"/>
      <c r="E18" s="26"/>
      <c r="F18" s="43"/>
      <c r="G18" s="43"/>
      <c r="H18" s="44"/>
      <c r="I18" s="37"/>
      <c r="J18" s="38"/>
      <c r="K18" s="45"/>
      <c r="L18" s="40"/>
      <c r="M18" s="46">
        <v>0.1</v>
      </c>
      <c r="N18" s="47" t="e">
        <f>N50*M18</f>
        <v>#REF!</v>
      </c>
    </row>
    <row r="19" spans="2:14" ht="16.2" thickBot="1">
      <c r="B19" s="471"/>
      <c r="C19" s="472"/>
      <c r="D19" s="472"/>
      <c r="E19" s="472"/>
      <c r="F19" s="472"/>
      <c r="G19" s="472"/>
      <c r="H19" s="473"/>
      <c r="I19" s="474"/>
      <c r="J19" s="475"/>
      <c r="K19" s="48"/>
      <c r="L19" s="476"/>
      <c r="M19" s="477"/>
      <c r="N19" s="49"/>
    </row>
    <row r="20" spans="2:14" ht="16.2" thickBot="1">
      <c r="B20" s="440" t="s">
        <v>27</v>
      </c>
      <c r="C20" s="441"/>
      <c r="D20" s="441"/>
      <c r="E20" s="441"/>
      <c r="F20" s="441"/>
      <c r="G20" s="441"/>
      <c r="H20" s="441"/>
      <c r="I20" s="441"/>
      <c r="J20" s="441"/>
      <c r="K20" s="441"/>
      <c r="L20" s="441"/>
      <c r="M20" s="444"/>
      <c r="N20" s="50" t="e">
        <f>SUM(N13:N19)</f>
        <v>#REF!</v>
      </c>
    </row>
    <row r="21" spans="2:14" ht="15.6">
      <c r="B21" s="29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8"/>
    </row>
    <row r="22" spans="2:14" ht="15.6">
      <c r="B22" s="141" t="s">
        <v>28</v>
      </c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2"/>
    </row>
    <row r="23" spans="2:14" ht="16.2" thickBot="1">
      <c r="B23" s="53"/>
      <c r="C23" s="30"/>
      <c r="D23" s="30"/>
      <c r="E23" s="30"/>
      <c r="F23" s="30"/>
      <c r="G23" s="30"/>
      <c r="H23" s="30"/>
      <c r="I23" s="30"/>
      <c r="J23" s="5"/>
      <c r="K23" s="5"/>
      <c r="L23" s="5"/>
      <c r="M23" s="5"/>
      <c r="N23" s="8"/>
    </row>
    <row r="24" spans="2:14" ht="15.6">
      <c r="B24" s="534" t="s">
        <v>19</v>
      </c>
      <c r="C24" s="535"/>
      <c r="D24" s="535"/>
      <c r="E24" s="535"/>
      <c r="F24" s="535"/>
      <c r="G24" s="535"/>
      <c r="H24" s="535"/>
      <c r="I24" s="536"/>
      <c r="J24" s="54" t="s">
        <v>20</v>
      </c>
      <c r="K24" s="31" t="s">
        <v>2</v>
      </c>
      <c r="L24" s="537" t="s">
        <v>29</v>
      </c>
      <c r="M24" s="536"/>
      <c r="N24" s="32" t="s">
        <v>25</v>
      </c>
    </row>
    <row r="25" spans="2:14" ht="30.45" customHeight="1">
      <c r="B25" s="538" t="e">
        <f>#REF!</f>
        <v>#REF!</v>
      </c>
      <c r="C25" s="472"/>
      <c r="D25" s="472"/>
      <c r="E25" s="472"/>
      <c r="F25" s="472"/>
      <c r="G25" s="472"/>
      <c r="H25" s="472"/>
      <c r="I25" s="473"/>
      <c r="J25" s="67" t="e">
        <f>+#REF!</f>
        <v>#REF!</v>
      </c>
      <c r="K25" s="97">
        <v>0.5</v>
      </c>
      <c r="L25" s="482" t="e">
        <f>#REF!</f>
        <v>#REF!</v>
      </c>
      <c r="M25" s="483"/>
      <c r="N25" s="98" t="e">
        <f>+K25*L25</f>
        <v>#REF!</v>
      </c>
    </row>
    <row r="26" spans="2:14" ht="30.45" customHeight="1">
      <c r="B26" s="538"/>
      <c r="C26" s="472"/>
      <c r="D26" s="472"/>
      <c r="E26" s="472"/>
      <c r="F26" s="472"/>
      <c r="G26" s="472"/>
      <c r="H26" s="472"/>
      <c r="I26" s="473"/>
      <c r="J26" s="67"/>
      <c r="K26" s="121"/>
      <c r="L26" s="482"/>
      <c r="M26" s="483"/>
      <c r="N26" s="98"/>
    </row>
    <row r="27" spans="2:14" ht="30.45" customHeight="1">
      <c r="B27" s="539"/>
      <c r="C27" s="425"/>
      <c r="D27" s="425"/>
      <c r="E27" s="425"/>
      <c r="F27" s="425"/>
      <c r="G27" s="425"/>
      <c r="H27" s="425"/>
      <c r="I27" s="426"/>
      <c r="J27" s="67"/>
      <c r="K27" s="97"/>
      <c r="L27" s="482"/>
      <c r="M27" s="483"/>
      <c r="N27" s="98"/>
    </row>
    <row r="28" spans="2:14" ht="16.2" thickBot="1">
      <c r="B28" s="56"/>
      <c r="C28" s="57"/>
      <c r="D28" s="57"/>
      <c r="E28" s="57"/>
      <c r="F28" s="57"/>
      <c r="G28" s="57"/>
      <c r="H28" s="57"/>
      <c r="I28" s="57"/>
      <c r="J28" s="58"/>
      <c r="K28" s="58"/>
      <c r="L28" s="59"/>
      <c r="M28" s="24"/>
      <c r="N28" s="60"/>
    </row>
    <row r="29" spans="2:14" ht="16.2" thickBot="1">
      <c r="B29" s="440" t="s">
        <v>27</v>
      </c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4"/>
      <c r="N29" s="50" t="e">
        <f>SUM(N25:N28)</f>
        <v>#REF!</v>
      </c>
    </row>
    <row r="30" spans="2:14" ht="15.6">
      <c r="B30" s="7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8"/>
    </row>
    <row r="31" spans="2:14" ht="15.6">
      <c r="B31" s="141" t="s">
        <v>30</v>
      </c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2"/>
    </row>
    <row r="32" spans="2:14" ht="16.2" thickBot="1">
      <c r="B32" s="7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8"/>
    </row>
    <row r="33" spans="2:14" ht="31.2">
      <c r="B33" s="61" t="s">
        <v>31</v>
      </c>
      <c r="C33" s="62"/>
      <c r="D33" s="62"/>
      <c r="E33" s="62"/>
      <c r="F33" s="62"/>
      <c r="G33" s="62"/>
      <c r="H33" s="63" t="s">
        <v>20</v>
      </c>
      <c r="I33" s="63" t="s">
        <v>32</v>
      </c>
      <c r="J33" s="64" t="s">
        <v>33</v>
      </c>
      <c r="K33" s="63" t="s">
        <v>34</v>
      </c>
      <c r="L33" s="540" t="s">
        <v>35</v>
      </c>
      <c r="M33" s="541"/>
      <c r="N33" s="65" t="s">
        <v>25</v>
      </c>
    </row>
    <row r="34" spans="2:14" ht="30.75" customHeight="1">
      <c r="B34" s="556"/>
      <c r="C34" s="557"/>
      <c r="D34" s="557"/>
      <c r="E34" s="557"/>
      <c r="F34" s="557"/>
      <c r="G34" s="558"/>
      <c r="H34" s="67"/>
      <c r="I34" s="45"/>
      <c r="J34" s="21"/>
      <c r="K34" s="45"/>
      <c r="L34" s="458"/>
      <c r="M34" s="459"/>
      <c r="N34" s="68"/>
    </row>
    <row r="35" spans="2:14" ht="15.6">
      <c r="B35" s="66"/>
      <c r="C35" s="69"/>
      <c r="D35" s="69"/>
      <c r="E35" s="69"/>
      <c r="F35" s="69"/>
      <c r="G35" s="69"/>
      <c r="H35" s="67"/>
      <c r="I35" s="45"/>
      <c r="J35" s="21"/>
      <c r="K35" s="45"/>
      <c r="L35" s="458"/>
      <c r="M35" s="459"/>
      <c r="N35" s="68"/>
    </row>
    <row r="36" spans="2:14" ht="15.6">
      <c r="B36" s="66"/>
      <c r="C36" s="69"/>
      <c r="D36" s="69"/>
      <c r="E36" s="69"/>
      <c r="F36" s="69"/>
      <c r="G36" s="69"/>
      <c r="H36" s="67"/>
      <c r="I36" s="45"/>
      <c r="J36" s="21"/>
      <c r="K36" s="45"/>
      <c r="L36" s="458"/>
      <c r="M36" s="459"/>
      <c r="N36" s="68"/>
    </row>
    <row r="37" spans="2:14" ht="15.6">
      <c r="B37" s="66"/>
      <c r="C37" s="69"/>
      <c r="D37" s="69"/>
      <c r="E37" s="69"/>
      <c r="F37" s="69"/>
      <c r="G37" s="69"/>
      <c r="H37" s="67"/>
      <c r="I37" s="45"/>
      <c r="J37" s="21"/>
      <c r="K37" s="45"/>
      <c r="L37" s="458"/>
      <c r="M37" s="459"/>
      <c r="N37" s="68"/>
    </row>
    <row r="38" spans="2:14" ht="15.6">
      <c r="B38" s="66"/>
      <c r="C38" s="69"/>
      <c r="D38" s="69"/>
      <c r="E38" s="69"/>
      <c r="F38" s="69"/>
      <c r="G38" s="69"/>
      <c r="H38" s="70"/>
      <c r="I38" s="45"/>
      <c r="J38" s="45"/>
      <c r="K38" s="45"/>
      <c r="L38" s="71"/>
      <c r="M38" s="72"/>
      <c r="N38" s="73"/>
    </row>
    <row r="39" spans="2:14" ht="16.2" thickBot="1">
      <c r="B39" s="56"/>
      <c r="C39" s="57"/>
      <c r="D39" s="57"/>
      <c r="E39" s="57"/>
      <c r="F39" s="57"/>
      <c r="G39" s="57"/>
      <c r="H39" s="58"/>
      <c r="I39" s="74"/>
      <c r="J39" s="74"/>
      <c r="K39" s="74"/>
      <c r="L39" s="460"/>
      <c r="M39" s="461"/>
      <c r="N39" s="74"/>
    </row>
    <row r="40" spans="2:14" ht="16.2" thickBot="1">
      <c r="B40" s="462" t="s">
        <v>27</v>
      </c>
      <c r="C40" s="442"/>
      <c r="D40" s="442"/>
      <c r="E40" s="442"/>
      <c r="F40" s="442"/>
      <c r="G40" s="442"/>
      <c r="H40" s="442"/>
      <c r="I40" s="442"/>
      <c r="J40" s="442"/>
      <c r="K40" s="442"/>
      <c r="L40" s="442"/>
      <c r="M40" s="443"/>
      <c r="N40" s="75">
        <f>N34+N35+N36+N37+N38</f>
        <v>0</v>
      </c>
    </row>
    <row r="41" spans="2:14" ht="15.6">
      <c r="B41" s="7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8"/>
    </row>
    <row r="42" spans="2:14" ht="15.6">
      <c r="B42" s="141" t="s">
        <v>36</v>
      </c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2"/>
    </row>
    <row r="43" spans="2:14" ht="16.2" thickBot="1">
      <c r="B43" s="7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8"/>
    </row>
    <row r="44" spans="2:14" ht="31.2">
      <c r="B44" s="542" t="s">
        <v>37</v>
      </c>
      <c r="C44" s="543"/>
      <c r="D44" s="543"/>
      <c r="E44" s="543"/>
      <c r="F44" s="543"/>
      <c r="G44" s="543"/>
      <c r="H44" s="543"/>
      <c r="I44" s="63" t="s">
        <v>38</v>
      </c>
      <c r="J44" s="64" t="s">
        <v>39</v>
      </c>
      <c r="K44" s="63" t="s">
        <v>40</v>
      </c>
      <c r="L44" s="544" t="s">
        <v>24</v>
      </c>
      <c r="M44" s="545"/>
      <c r="N44" s="76" t="s">
        <v>25</v>
      </c>
    </row>
    <row r="45" spans="2:14" ht="15.6">
      <c r="B45" s="424"/>
      <c r="C45" s="425"/>
      <c r="D45" s="425"/>
      <c r="E45" s="425"/>
      <c r="F45" s="425"/>
      <c r="G45" s="425"/>
      <c r="H45" s="426"/>
      <c r="I45" s="77"/>
      <c r="J45" s="78"/>
      <c r="K45" s="77"/>
      <c r="L45" s="427"/>
      <c r="M45" s="428"/>
      <c r="N45" s="10"/>
    </row>
    <row r="46" spans="2:14" ht="15.6">
      <c r="B46" s="424" t="e">
        <f>+#REF!</f>
        <v>#REF!</v>
      </c>
      <c r="C46" s="425"/>
      <c r="D46" s="425"/>
      <c r="E46" s="425"/>
      <c r="F46" s="425"/>
      <c r="G46" s="425"/>
      <c r="H46" s="426"/>
      <c r="I46" s="77" t="e">
        <f>+K46/J46</f>
        <v>#REF!</v>
      </c>
      <c r="J46" s="78">
        <v>1.85</v>
      </c>
      <c r="K46" s="77" t="e">
        <f>+#REF!</f>
        <v>#REF!</v>
      </c>
      <c r="L46" s="427">
        <v>20</v>
      </c>
      <c r="M46" s="428"/>
      <c r="N46" s="10" t="e">
        <f>K46/L46</f>
        <v>#REF!</v>
      </c>
    </row>
    <row r="47" spans="2:14" ht="15.6">
      <c r="B47" s="79"/>
      <c r="C47" s="69"/>
      <c r="D47" s="69"/>
      <c r="E47" s="69"/>
      <c r="F47" s="69"/>
      <c r="G47" s="69"/>
      <c r="H47" s="69"/>
      <c r="I47" s="45"/>
      <c r="J47" s="80"/>
      <c r="K47" s="47"/>
      <c r="L47" s="81"/>
      <c r="M47" s="82"/>
      <c r="N47" s="83"/>
    </row>
    <row r="48" spans="2:14" ht="15.6">
      <c r="B48" s="79"/>
      <c r="C48" s="69"/>
      <c r="D48" s="69"/>
      <c r="E48" s="69"/>
      <c r="F48" s="69"/>
      <c r="G48" s="69"/>
      <c r="H48" s="69"/>
      <c r="I48" s="45"/>
      <c r="J48" s="80"/>
      <c r="K48" s="47"/>
      <c r="L48" s="81"/>
      <c r="M48" s="84"/>
      <c r="N48" s="83"/>
    </row>
    <row r="49" spans="1:14" ht="16.2" thickBot="1">
      <c r="B49" s="429"/>
      <c r="C49" s="430"/>
      <c r="D49" s="430"/>
      <c r="E49" s="430"/>
      <c r="F49" s="430"/>
      <c r="G49" s="430"/>
      <c r="H49" s="430"/>
      <c r="I49" s="74"/>
      <c r="J49" s="74"/>
      <c r="K49" s="74"/>
      <c r="L49" s="431"/>
      <c r="M49" s="432"/>
      <c r="N49" s="74"/>
    </row>
    <row r="50" spans="1:14" ht="16.2" thickBot="1">
      <c r="B50" s="440" t="s">
        <v>27</v>
      </c>
      <c r="C50" s="441"/>
      <c r="D50" s="441"/>
      <c r="E50" s="441"/>
      <c r="F50" s="441"/>
      <c r="G50" s="441"/>
      <c r="H50" s="441"/>
      <c r="I50" s="442"/>
      <c r="J50" s="442"/>
      <c r="K50" s="442"/>
      <c r="L50" s="442"/>
      <c r="M50" s="443"/>
      <c r="N50" s="85" t="e">
        <f>SUM(N45:N49)</f>
        <v>#REF!</v>
      </c>
    </row>
    <row r="51" spans="1:14" ht="16.2" thickBot="1">
      <c r="B51" s="7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8"/>
    </row>
    <row r="52" spans="1:14" ht="16.2" thickBot="1">
      <c r="B52" s="440" t="s">
        <v>41</v>
      </c>
      <c r="C52" s="441"/>
      <c r="D52" s="441"/>
      <c r="E52" s="441"/>
      <c r="F52" s="441"/>
      <c r="G52" s="441"/>
      <c r="H52" s="441"/>
      <c r="I52" s="441"/>
      <c r="J52" s="441"/>
      <c r="K52" s="441"/>
      <c r="L52" s="441"/>
      <c r="M52" s="444"/>
      <c r="N52" s="86" t="e">
        <f>ROUND((N20+N29+N40+N50),0)</f>
        <v>#REF!</v>
      </c>
    </row>
    <row r="53" spans="1:14">
      <c r="B53" s="99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1"/>
    </row>
    <row r="54" spans="1:14">
      <c r="B54" s="144" t="s">
        <v>64</v>
      </c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102"/>
    </row>
    <row r="55" spans="1:14" ht="15" thickBot="1">
      <c r="B55" s="99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1"/>
    </row>
    <row r="56" spans="1:14">
      <c r="B56" s="530" t="s">
        <v>65</v>
      </c>
      <c r="C56" s="531"/>
      <c r="D56" s="531"/>
      <c r="E56" s="531"/>
      <c r="F56" s="531"/>
      <c r="G56" s="531"/>
      <c r="H56" s="531"/>
      <c r="I56" s="103"/>
      <c r="J56" s="104"/>
      <c r="K56" s="105" t="s">
        <v>66</v>
      </c>
      <c r="L56" s="532" t="s">
        <v>67</v>
      </c>
      <c r="M56" s="533"/>
      <c r="N56" s="106"/>
    </row>
    <row r="57" spans="1:14">
      <c r="B57" s="449" t="s">
        <v>10</v>
      </c>
      <c r="C57" s="450"/>
      <c r="D57" s="450"/>
      <c r="E57" s="450"/>
      <c r="F57" s="450"/>
      <c r="G57" s="450"/>
      <c r="H57" s="450"/>
      <c r="I57" s="107"/>
      <c r="J57" s="108"/>
      <c r="K57" s="109">
        <v>0.24</v>
      </c>
      <c r="L57" s="451" t="e">
        <f>N52*K57</f>
        <v>#REF!</v>
      </c>
      <c r="M57" s="452"/>
      <c r="N57" s="110"/>
    </row>
    <row r="58" spans="1:14">
      <c r="B58" s="111" t="s">
        <v>11</v>
      </c>
      <c r="C58" s="112"/>
      <c r="D58" s="112"/>
      <c r="E58" s="112"/>
      <c r="F58" s="112"/>
      <c r="G58" s="112"/>
      <c r="H58" s="112"/>
      <c r="I58" s="107"/>
      <c r="J58" s="108"/>
      <c r="K58" s="109">
        <v>0.01</v>
      </c>
      <c r="L58" s="451" t="e">
        <f>N52*K58</f>
        <v>#REF!</v>
      </c>
      <c r="M58" s="452"/>
      <c r="N58" s="110"/>
    </row>
    <row r="59" spans="1:14" ht="15" thickBot="1">
      <c r="B59" s="113" t="s">
        <v>12</v>
      </c>
      <c r="C59" s="114"/>
      <c r="D59" s="114"/>
      <c r="E59" s="114"/>
      <c r="F59" s="114"/>
      <c r="G59" s="114"/>
      <c r="H59" s="114"/>
      <c r="I59" s="115"/>
      <c r="J59" s="116"/>
      <c r="K59" s="117">
        <v>0.05</v>
      </c>
      <c r="L59" s="453" t="e">
        <f>N52*K59</f>
        <v>#REF!</v>
      </c>
      <c r="M59" s="454"/>
      <c r="N59" s="110"/>
    </row>
    <row r="60" spans="1:14" ht="15" thickBot="1">
      <c r="B60" s="455" t="s">
        <v>27</v>
      </c>
      <c r="C60" s="456"/>
      <c r="D60" s="456"/>
      <c r="E60" s="456"/>
      <c r="F60" s="456"/>
      <c r="G60" s="456"/>
      <c r="H60" s="456"/>
      <c r="I60" s="456"/>
      <c r="J60" s="456"/>
      <c r="K60" s="456"/>
      <c r="L60" s="456"/>
      <c r="M60" s="457"/>
      <c r="N60" s="118" t="e">
        <f>L57+L58+L59</f>
        <v>#REF!</v>
      </c>
    </row>
    <row r="61" spans="1:14" ht="15" thickBot="1">
      <c r="B61" s="99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1"/>
    </row>
    <row r="62" spans="1:14" ht="15" thickBot="1">
      <c r="A62" t="s">
        <v>77</v>
      </c>
      <c r="B62" s="455" t="s">
        <v>68</v>
      </c>
      <c r="C62" s="456"/>
      <c r="D62" s="456"/>
      <c r="E62" s="456"/>
      <c r="F62" s="456"/>
      <c r="G62" s="456"/>
      <c r="H62" s="456"/>
      <c r="I62" s="456"/>
      <c r="J62" s="456"/>
      <c r="K62" s="456"/>
      <c r="L62" s="456"/>
      <c r="M62" s="457"/>
      <c r="N62" s="119" t="e">
        <f>N52+N60</f>
        <v>#REF!</v>
      </c>
    </row>
    <row r="63" spans="1:14" ht="15.6"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6"/>
    </row>
    <row r="64" spans="1:14" ht="15.6">
      <c r="B64" s="7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8"/>
    </row>
    <row r="65" spans="2:14" ht="15.6">
      <c r="B65" s="7"/>
      <c r="C65" s="87"/>
      <c r="D65" s="87"/>
      <c r="E65" s="87"/>
      <c r="F65" s="87"/>
      <c r="G65" s="87"/>
      <c r="H65" s="5"/>
      <c r="I65" s="5"/>
      <c r="J65" s="5"/>
      <c r="K65" s="5"/>
      <c r="L65" s="5"/>
      <c r="M65" s="5"/>
      <c r="N65" s="8"/>
    </row>
    <row r="66" spans="2:14" ht="15.6">
      <c r="B66" s="11"/>
      <c r="C66" s="587" t="s">
        <v>16</v>
      </c>
      <c r="D66" s="587"/>
      <c r="E66" s="587"/>
      <c r="F66" s="587"/>
      <c r="G66" s="5"/>
      <c r="H66" s="87"/>
      <c r="I66" s="5"/>
      <c r="J66" s="587" t="s">
        <v>17</v>
      </c>
      <c r="K66" s="587"/>
      <c r="L66" s="587"/>
      <c r="M66" s="5"/>
      <c r="N66" s="8"/>
    </row>
    <row r="67" spans="2:14" ht="18.45" customHeight="1">
      <c r="B67" s="11"/>
      <c r="C67" s="569"/>
      <c r="D67" s="569"/>
      <c r="E67" s="569"/>
      <c r="F67" s="569"/>
      <c r="G67" s="87"/>
      <c r="H67" s="87"/>
      <c r="I67" s="5"/>
      <c r="J67" s="569"/>
      <c r="K67" s="569"/>
      <c r="L67" s="569"/>
      <c r="M67" s="5"/>
      <c r="N67" s="8"/>
    </row>
    <row r="68" spans="2:14" ht="31.5" customHeight="1">
      <c r="B68" s="437" t="s">
        <v>42</v>
      </c>
      <c r="C68" s="438"/>
      <c r="D68" s="438"/>
      <c r="E68" s="438"/>
      <c r="F68" s="438"/>
      <c r="G68" s="438"/>
      <c r="H68" s="438"/>
      <c r="I68" s="438"/>
      <c r="J68" s="438"/>
      <c r="K68" s="438"/>
      <c r="L68" s="438"/>
      <c r="M68" s="438"/>
      <c r="N68" s="439"/>
    </row>
    <row r="69" spans="2:14" ht="15.6">
      <c r="B69" s="433"/>
      <c r="C69" s="434"/>
      <c r="D69" s="434"/>
      <c r="E69" s="434"/>
      <c r="F69" s="434"/>
      <c r="G69" s="434"/>
      <c r="H69" s="434"/>
      <c r="I69" s="434"/>
      <c r="J69" s="434"/>
      <c r="K69" s="434"/>
      <c r="L69" s="434"/>
      <c r="M69" s="434"/>
      <c r="N69" s="435"/>
    </row>
    <row r="70" spans="2:14" ht="15.6">
      <c r="B70" s="424"/>
      <c r="C70" s="425"/>
      <c r="D70" s="425"/>
      <c r="E70" s="425"/>
      <c r="F70" s="425"/>
      <c r="G70" s="425"/>
      <c r="H70" s="425"/>
      <c r="I70" s="425"/>
      <c r="J70" s="425"/>
      <c r="K70" s="425"/>
      <c r="L70" s="425"/>
      <c r="M70" s="425"/>
      <c r="N70" s="436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  <row r="73" spans="2:14"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</row>
    <row r="74" spans="2:14"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</row>
    <row r="75" spans="2:14"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</row>
    <row r="76" spans="2:14"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</row>
    <row r="77" spans="2:14"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</row>
  </sheetData>
  <mergeCells count="66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L14:M14"/>
    <mergeCell ref="B15:H15"/>
    <mergeCell ref="L15:M15"/>
    <mergeCell ref="B16:H16"/>
    <mergeCell ref="L16:M16"/>
    <mergeCell ref="B18:D18"/>
    <mergeCell ref="B19:H19"/>
    <mergeCell ref="I19:J19"/>
    <mergeCell ref="L19:M19"/>
    <mergeCell ref="B20:M20"/>
    <mergeCell ref="B25:I25"/>
    <mergeCell ref="L25:M25"/>
    <mergeCell ref="B26:I26"/>
    <mergeCell ref="L26:M26"/>
    <mergeCell ref="B27:I27"/>
    <mergeCell ref="L27:M27"/>
    <mergeCell ref="B45:H45"/>
    <mergeCell ref="L45:M45"/>
    <mergeCell ref="B29:M29"/>
    <mergeCell ref="L33:M33"/>
    <mergeCell ref="B34:G34"/>
    <mergeCell ref="L34:M34"/>
    <mergeCell ref="L35:M35"/>
    <mergeCell ref="L36:M36"/>
    <mergeCell ref="L37:M37"/>
    <mergeCell ref="L39:M39"/>
    <mergeCell ref="B40:M40"/>
    <mergeCell ref="B44:H44"/>
    <mergeCell ref="L44:M44"/>
    <mergeCell ref="L59:M59"/>
    <mergeCell ref="B46:H46"/>
    <mergeCell ref="L46:M46"/>
    <mergeCell ref="B49:H49"/>
    <mergeCell ref="L49:M49"/>
    <mergeCell ref="B50:M50"/>
    <mergeCell ref="B52:M52"/>
    <mergeCell ref="B56:H56"/>
    <mergeCell ref="L56:M56"/>
    <mergeCell ref="B57:H57"/>
    <mergeCell ref="L57:M57"/>
    <mergeCell ref="L58:M58"/>
    <mergeCell ref="B68:N68"/>
    <mergeCell ref="B69:N69"/>
    <mergeCell ref="B70:N70"/>
    <mergeCell ref="B60:M60"/>
    <mergeCell ref="B62:M62"/>
    <mergeCell ref="C66:F66"/>
    <mergeCell ref="J66:L66"/>
    <mergeCell ref="C67:F67"/>
    <mergeCell ref="J67:L67"/>
  </mergeCell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EFF13-BA44-4218-8BEC-538F23B746B4}">
  <sheetPr codeName="Hoja70">
    <tabColor rgb="FF3AEA36"/>
  </sheetPr>
  <dimension ref="A1:N77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07" t="e">
        <f>+#REF!</f>
        <v>#REF!</v>
      </c>
      <c r="D6" s="508"/>
      <c r="E6" s="508"/>
      <c r="F6" s="508"/>
      <c r="G6" s="508"/>
      <c r="H6" s="508"/>
      <c r="I6" s="508"/>
      <c r="J6" s="508"/>
      <c r="K6" s="508"/>
      <c r="L6" s="509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+#REF!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21.75" customHeight="1">
      <c r="B13" s="424"/>
      <c r="C13" s="425"/>
      <c r="D13" s="425"/>
      <c r="E13" s="425"/>
      <c r="F13" s="425"/>
      <c r="G13" s="425"/>
      <c r="H13" s="426"/>
      <c r="I13" s="35"/>
      <c r="J13" s="36"/>
      <c r="K13" s="23"/>
      <c r="L13" s="559"/>
      <c r="M13" s="560"/>
      <c r="N13" s="22"/>
    </row>
    <row r="14" spans="2:14" ht="15.75" customHeight="1">
      <c r="B14" s="424"/>
      <c r="C14" s="425"/>
      <c r="D14" s="425"/>
      <c r="E14" s="425"/>
      <c r="F14" s="425"/>
      <c r="G14" s="425"/>
      <c r="H14" s="426"/>
      <c r="I14" s="37"/>
      <c r="J14" s="38"/>
      <c r="K14" s="23"/>
      <c r="L14" s="559"/>
      <c r="M14" s="560"/>
      <c r="N14" s="22"/>
    </row>
    <row r="15" spans="2:14" ht="15.75" customHeight="1">
      <c r="B15" s="424"/>
      <c r="C15" s="425"/>
      <c r="D15" s="425"/>
      <c r="E15" s="425"/>
      <c r="F15" s="425"/>
      <c r="G15" s="425"/>
      <c r="H15" s="426"/>
      <c r="I15" s="37"/>
      <c r="J15" s="38"/>
      <c r="K15" s="23"/>
      <c r="L15" s="559"/>
      <c r="M15" s="560"/>
      <c r="N15" s="22"/>
    </row>
    <row r="16" spans="2:14" ht="15.6">
      <c r="B16" s="424"/>
      <c r="C16" s="425"/>
      <c r="D16" s="425"/>
      <c r="E16" s="425"/>
      <c r="F16" s="425"/>
      <c r="G16" s="425"/>
      <c r="H16" s="426"/>
      <c r="I16" s="37"/>
      <c r="J16" s="38"/>
      <c r="K16" s="23"/>
      <c r="L16" s="559"/>
      <c r="M16" s="560"/>
      <c r="N16" s="22"/>
    </row>
    <row r="17" spans="2:14" ht="15.6">
      <c r="B17" s="33"/>
      <c r="C17" s="27"/>
      <c r="D17" s="27"/>
      <c r="E17" s="34"/>
      <c r="F17" s="34"/>
      <c r="G17" s="34"/>
      <c r="H17" s="95"/>
      <c r="I17" s="37"/>
      <c r="J17" s="38"/>
      <c r="K17" s="39"/>
      <c r="L17" s="40"/>
      <c r="M17" s="41"/>
      <c r="N17" s="96"/>
    </row>
    <row r="18" spans="2:14" ht="15.6">
      <c r="B18" s="469" t="s">
        <v>26</v>
      </c>
      <c r="C18" s="470"/>
      <c r="D18" s="470"/>
      <c r="E18" s="26"/>
      <c r="F18" s="43"/>
      <c r="G18" s="43"/>
      <c r="H18" s="44"/>
      <c r="I18" s="37"/>
      <c r="J18" s="38"/>
      <c r="K18" s="45"/>
      <c r="L18" s="40"/>
      <c r="M18" s="46">
        <v>0.1</v>
      </c>
      <c r="N18" s="47" t="e">
        <f>N50*M18</f>
        <v>#REF!</v>
      </c>
    </row>
    <row r="19" spans="2:14" ht="16.2" thickBot="1">
      <c r="B19" s="471"/>
      <c r="C19" s="472"/>
      <c r="D19" s="472"/>
      <c r="E19" s="472"/>
      <c r="F19" s="472"/>
      <c r="G19" s="472"/>
      <c r="H19" s="473"/>
      <c r="I19" s="474"/>
      <c r="J19" s="475"/>
      <c r="K19" s="48"/>
      <c r="L19" s="476"/>
      <c r="M19" s="477"/>
      <c r="N19" s="49"/>
    </row>
    <row r="20" spans="2:14" ht="16.2" thickBot="1">
      <c r="B20" s="440" t="s">
        <v>27</v>
      </c>
      <c r="C20" s="441"/>
      <c r="D20" s="441"/>
      <c r="E20" s="441"/>
      <c r="F20" s="441"/>
      <c r="G20" s="441"/>
      <c r="H20" s="441"/>
      <c r="I20" s="441"/>
      <c r="J20" s="441"/>
      <c r="K20" s="441"/>
      <c r="L20" s="441"/>
      <c r="M20" s="444"/>
      <c r="N20" s="50" t="e">
        <f>SUM(N13:N19)</f>
        <v>#REF!</v>
      </c>
    </row>
    <row r="21" spans="2:14" ht="15.6">
      <c r="B21" s="29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8"/>
    </row>
    <row r="22" spans="2:14" ht="15.6">
      <c r="B22" s="141" t="s">
        <v>28</v>
      </c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2"/>
    </row>
    <row r="23" spans="2:14" ht="16.2" thickBot="1">
      <c r="B23" s="53"/>
      <c r="C23" s="30"/>
      <c r="D23" s="30"/>
      <c r="E23" s="30"/>
      <c r="F23" s="30"/>
      <c r="G23" s="30"/>
      <c r="H23" s="30"/>
      <c r="I23" s="30"/>
      <c r="J23" s="5"/>
      <c r="K23" s="5"/>
      <c r="L23" s="5"/>
      <c r="M23" s="5"/>
      <c r="N23" s="8"/>
    </row>
    <row r="24" spans="2:14" ht="15.6">
      <c r="B24" s="534" t="s">
        <v>19</v>
      </c>
      <c r="C24" s="535"/>
      <c r="D24" s="535"/>
      <c r="E24" s="535"/>
      <c r="F24" s="535"/>
      <c r="G24" s="535"/>
      <c r="H24" s="535"/>
      <c r="I24" s="536"/>
      <c r="J24" s="54" t="s">
        <v>20</v>
      </c>
      <c r="K24" s="31" t="s">
        <v>2</v>
      </c>
      <c r="L24" s="537" t="s">
        <v>29</v>
      </c>
      <c r="M24" s="536"/>
      <c r="N24" s="32" t="s">
        <v>25</v>
      </c>
    </row>
    <row r="25" spans="2:14" ht="30.45" customHeight="1">
      <c r="B25" s="538" t="e">
        <f>#REF!</f>
        <v>#REF!</v>
      </c>
      <c r="C25" s="472"/>
      <c r="D25" s="472"/>
      <c r="E25" s="472"/>
      <c r="F25" s="472"/>
      <c r="G25" s="472"/>
      <c r="H25" s="472"/>
      <c r="I25" s="473"/>
      <c r="J25" s="67" t="e">
        <f>+#REF!</f>
        <v>#REF!</v>
      </c>
      <c r="K25" s="97">
        <v>1</v>
      </c>
      <c r="L25" s="482" t="e">
        <f>#REF!</f>
        <v>#REF!</v>
      </c>
      <c r="M25" s="483"/>
      <c r="N25" s="98" t="e">
        <f>+K25*L25</f>
        <v>#REF!</v>
      </c>
    </row>
    <row r="26" spans="2:14" ht="30.45" customHeight="1">
      <c r="B26" s="538"/>
      <c r="C26" s="472"/>
      <c r="D26" s="472"/>
      <c r="E26" s="472"/>
      <c r="F26" s="472"/>
      <c r="G26" s="472"/>
      <c r="H26" s="472"/>
      <c r="I26" s="473"/>
      <c r="J26" s="67"/>
      <c r="K26" s="121"/>
      <c r="L26" s="482"/>
      <c r="M26" s="483"/>
      <c r="N26" s="98"/>
    </row>
    <row r="27" spans="2:14" ht="30.45" customHeight="1">
      <c r="B27" s="539"/>
      <c r="C27" s="425"/>
      <c r="D27" s="425"/>
      <c r="E27" s="425"/>
      <c r="F27" s="425"/>
      <c r="G27" s="425"/>
      <c r="H27" s="425"/>
      <c r="I27" s="426"/>
      <c r="J27" s="67"/>
      <c r="K27" s="97"/>
      <c r="L27" s="482"/>
      <c r="M27" s="483"/>
      <c r="N27" s="98"/>
    </row>
    <row r="28" spans="2:14" ht="16.2" thickBot="1">
      <c r="B28" s="56"/>
      <c r="C28" s="57"/>
      <c r="D28" s="57"/>
      <c r="E28" s="57"/>
      <c r="F28" s="57"/>
      <c r="G28" s="57"/>
      <c r="H28" s="57"/>
      <c r="I28" s="57"/>
      <c r="J28" s="58"/>
      <c r="K28" s="58"/>
      <c r="L28" s="59"/>
      <c r="M28" s="24"/>
      <c r="N28" s="60"/>
    </row>
    <row r="29" spans="2:14" ht="16.2" thickBot="1">
      <c r="B29" s="440" t="s">
        <v>27</v>
      </c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4"/>
      <c r="N29" s="50" t="e">
        <f>SUM(N25:N28)</f>
        <v>#REF!</v>
      </c>
    </row>
    <row r="30" spans="2:14" ht="15.6">
      <c r="B30" s="7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8"/>
    </row>
    <row r="31" spans="2:14" ht="15.6">
      <c r="B31" s="141" t="s">
        <v>30</v>
      </c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2"/>
    </row>
    <row r="32" spans="2:14" ht="16.2" thickBot="1">
      <c r="B32" s="7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8"/>
    </row>
    <row r="33" spans="2:14" ht="31.2">
      <c r="B33" s="61" t="s">
        <v>31</v>
      </c>
      <c r="C33" s="62"/>
      <c r="D33" s="62"/>
      <c r="E33" s="62"/>
      <c r="F33" s="62"/>
      <c r="G33" s="62"/>
      <c r="H33" s="63" t="s">
        <v>20</v>
      </c>
      <c r="I33" s="63" t="s">
        <v>32</v>
      </c>
      <c r="J33" s="64" t="s">
        <v>33</v>
      </c>
      <c r="K33" s="63" t="s">
        <v>34</v>
      </c>
      <c r="L33" s="540" t="s">
        <v>35</v>
      </c>
      <c r="M33" s="541"/>
      <c r="N33" s="65" t="s">
        <v>25</v>
      </c>
    </row>
    <row r="34" spans="2:14" ht="30.75" customHeight="1">
      <c r="B34" s="556"/>
      <c r="C34" s="557"/>
      <c r="D34" s="557"/>
      <c r="E34" s="557"/>
      <c r="F34" s="557"/>
      <c r="G34" s="558"/>
      <c r="H34" s="67"/>
      <c r="I34" s="45"/>
      <c r="J34" s="21"/>
      <c r="K34" s="45"/>
      <c r="L34" s="458"/>
      <c r="M34" s="459"/>
      <c r="N34" s="68"/>
    </row>
    <row r="35" spans="2:14" ht="15.6">
      <c r="B35" s="66"/>
      <c r="C35" s="69"/>
      <c r="D35" s="69"/>
      <c r="E35" s="69"/>
      <c r="F35" s="69"/>
      <c r="G35" s="69"/>
      <c r="H35" s="67"/>
      <c r="I35" s="45"/>
      <c r="J35" s="21"/>
      <c r="K35" s="45"/>
      <c r="L35" s="458"/>
      <c r="M35" s="459"/>
      <c r="N35" s="68"/>
    </row>
    <row r="36" spans="2:14" ht="15.6">
      <c r="B36" s="66"/>
      <c r="C36" s="69"/>
      <c r="D36" s="69"/>
      <c r="E36" s="69"/>
      <c r="F36" s="69"/>
      <c r="G36" s="69"/>
      <c r="H36" s="67"/>
      <c r="I36" s="45"/>
      <c r="J36" s="21"/>
      <c r="K36" s="45"/>
      <c r="L36" s="458"/>
      <c r="M36" s="459"/>
      <c r="N36" s="68"/>
    </row>
    <row r="37" spans="2:14" ht="15.6">
      <c r="B37" s="66"/>
      <c r="C37" s="69"/>
      <c r="D37" s="69"/>
      <c r="E37" s="69"/>
      <c r="F37" s="69"/>
      <c r="G37" s="69"/>
      <c r="H37" s="67"/>
      <c r="I37" s="45"/>
      <c r="J37" s="21"/>
      <c r="K37" s="45"/>
      <c r="L37" s="458"/>
      <c r="M37" s="459"/>
      <c r="N37" s="68"/>
    </row>
    <row r="38" spans="2:14" ht="15.6">
      <c r="B38" s="66"/>
      <c r="C38" s="69"/>
      <c r="D38" s="69"/>
      <c r="E38" s="69"/>
      <c r="F38" s="69"/>
      <c r="G38" s="69"/>
      <c r="H38" s="70"/>
      <c r="I38" s="45"/>
      <c r="J38" s="45"/>
      <c r="K38" s="45"/>
      <c r="L38" s="71"/>
      <c r="M38" s="72"/>
      <c r="N38" s="73"/>
    </row>
    <row r="39" spans="2:14" ht="16.2" thickBot="1">
      <c r="B39" s="56"/>
      <c r="C39" s="57"/>
      <c r="D39" s="57"/>
      <c r="E39" s="57"/>
      <c r="F39" s="57"/>
      <c r="G39" s="57"/>
      <c r="H39" s="58"/>
      <c r="I39" s="74"/>
      <c r="J39" s="74"/>
      <c r="K39" s="74"/>
      <c r="L39" s="460"/>
      <c r="M39" s="461"/>
      <c r="N39" s="74"/>
    </row>
    <row r="40" spans="2:14" ht="16.2" thickBot="1">
      <c r="B40" s="462" t="s">
        <v>27</v>
      </c>
      <c r="C40" s="442"/>
      <c r="D40" s="442"/>
      <c r="E40" s="442"/>
      <c r="F40" s="442"/>
      <c r="G40" s="442"/>
      <c r="H40" s="442"/>
      <c r="I40" s="442"/>
      <c r="J40" s="442"/>
      <c r="K40" s="442"/>
      <c r="L40" s="442"/>
      <c r="M40" s="443"/>
      <c r="N40" s="75">
        <f>N34+N35+N36+N37+N38</f>
        <v>0</v>
      </c>
    </row>
    <row r="41" spans="2:14" ht="15.6">
      <c r="B41" s="7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8"/>
    </row>
    <row r="42" spans="2:14" ht="15.6">
      <c r="B42" s="141" t="s">
        <v>36</v>
      </c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2"/>
    </row>
    <row r="43" spans="2:14" ht="16.2" thickBot="1">
      <c r="B43" s="7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8"/>
    </row>
    <row r="44" spans="2:14" ht="31.2">
      <c r="B44" s="542" t="s">
        <v>37</v>
      </c>
      <c r="C44" s="543"/>
      <c r="D44" s="543"/>
      <c r="E44" s="543"/>
      <c r="F44" s="543"/>
      <c r="G44" s="543"/>
      <c r="H44" s="543"/>
      <c r="I44" s="63" t="s">
        <v>38</v>
      </c>
      <c r="J44" s="64" t="s">
        <v>39</v>
      </c>
      <c r="K44" s="63" t="s">
        <v>40</v>
      </c>
      <c r="L44" s="544" t="s">
        <v>24</v>
      </c>
      <c r="M44" s="545"/>
      <c r="N44" s="76" t="s">
        <v>25</v>
      </c>
    </row>
    <row r="45" spans="2:14" ht="15.6">
      <c r="B45" s="424"/>
      <c r="C45" s="425"/>
      <c r="D45" s="425"/>
      <c r="E45" s="425"/>
      <c r="F45" s="425"/>
      <c r="G45" s="425"/>
      <c r="H45" s="426"/>
      <c r="I45" s="77"/>
      <c r="J45" s="78"/>
      <c r="K45" s="77"/>
      <c r="L45" s="427"/>
      <c r="M45" s="428"/>
      <c r="N45" s="10"/>
    </row>
    <row r="46" spans="2:14" ht="15.6">
      <c r="B46" s="424" t="e">
        <f>+#REF!</f>
        <v>#REF!</v>
      </c>
      <c r="C46" s="425"/>
      <c r="D46" s="425"/>
      <c r="E46" s="425"/>
      <c r="F46" s="425"/>
      <c r="G46" s="425"/>
      <c r="H46" s="426"/>
      <c r="I46" s="77" t="e">
        <f>+K46/J46</f>
        <v>#REF!</v>
      </c>
      <c r="J46" s="78">
        <v>1.85</v>
      </c>
      <c r="K46" s="77" t="e">
        <f>+#REF!</f>
        <v>#REF!</v>
      </c>
      <c r="L46" s="427">
        <v>20</v>
      </c>
      <c r="M46" s="428"/>
      <c r="N46" s="10" t="e">
        <f>K46/L46</f>
        <v>#REF!</v>
      </c>
    </row>
    <row r="47" spans="2:14" ht="15.6">
      <c r="B47" s="424" t="e">
        <f>+#REF!</f>
        <v>#REF!</v>
      </c>
      <c r="C47" s="425"/>
      <c r="D47" s="425"/>
      <c r="E47" s="425"/>
      <c r="F47" s="425"/>
      <c r="G47" s="425"/>
      <c r="H47" s="426"/>
      <c r="I47" s="77" t="e">
        <f>+K47/J47</f>
        <v>#REF!</v>
      </c>
      <c r="J47" s="78">
        <v>1.85</v>
      </c>
      <c r="K47" s="77" t="e">
        <f>+#REF!</f>
        <v>#REF!</v>
      </c>
      <c r="L47" s="427">
        <v>20</v>
      </c>
      <c r="M47" s="428"/>
      <c r="N47" s="10" t="e">
        <f>K47/L47</f>
        <v>#REF!</v>
      </c>
    </row>
    <row r="48" spans="2:14" ht="15.6">
      <c r="B48" s="79"/>
      <c r="C48" s="69"/>
      <c r="D48" s="69"/>
      <c r="E48" s="69"/>
      <c r="F48" s="69"/>
      <c r="G48" s="69"/>
      <c r="H48" s="69"/>
      <c r="I48" s="45"/>
      <c r="J48" s="80"/>
      <c r="K48" s="47"/>
      <c r="L48" s="81"/>
      <c r="M48" s="84"/>
      <c r="N48" s="83"/>
    </row>
    <row r="49" spans="1:14" ht="16.2" thickBot="1">
      <c r="B49" s="429"/>
      <c r="C49" s="430"/>
      <c r="D49" s="430"/>
      <c r="E49" s="430"/>
      <c r="F49" s="430"/>
      <c r="G49" s="430"/>
      <c r="H49" s="430"/>
      <c r="I49" s="74"/>
      <c r="J49" s="74"/>
      <c r="K49" s="74"/>
      <c r="L49" s="431"/>
      <c r="M49" s="432"/>
      <c r="N49" s="74"/>
    </row>
    <row r="50" spans="1:14" ht="16.2" thickBot="1">
      <c r="B50" s="440" t="s">
        <v>27</v>
      </c>
      <c r="C50" s="441"/>
      <c r="D50" s="441"/>
      <c r="E50" s="441"/>
      <c r="F50" s="441"/>
      <c r="G50" s="441"/>
      <c r="H50" s="441"/>
      <c r="I50" s="442"/>
      <c r="J50" s="442"/>
      <c r="K50" s="442"/>
      <c r="L50" s="442"/>
      <c r="M50" s="443"/>
      <c r="N50" s="85" t="e">
        <f>SUM(N45:N49)</f>
        <v>#REF!</v>
      </c>
    </row>
    <row r="51" spans="1:14" ht="16.2" thickBot="1">
      <c r="B51" s="7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8"/>
    </row>
    <row r="52" spans="1:14" ht="16.2" thickBot="1">
      <c r="B52" s="440" t="s">
        <v>41</v>
      </c>
      <c r="C52" s="441"/>
      <c r="D52" s="441"/>
      <c r="E52" s="441"/>
      <c r="F52" s="441"/>
      <c r="G52" s="441"/>
      <c r="H52" s="441"/>
      <c r="I52" s="441"/>
      <c r="J52" s="441"/>
      <c r="K52" s="441"/>
      <c r="L52" s="441"/>
      <c r="M52" s="444"/>
      <c r="N52" s="86" t="e">
        <f>ROUND((N20+N29+N40+N50),0)</f>
        <v>#REF!</v>
      </c>
    </row>
    <row r="53" spans="1:14">
      <c r="B53" s="99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1"/>
    </row>
    <row r="54" spans="1:14">
      <c r="B54" s="144" t="s">
        <v>64</v>
      </c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102"/>
    </row>
    <row r="55" spans="1:14" ht="15" thickBot="1">
      <c r="B55" s="99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1"/>
    </row>
    <row r="56" spans="1:14">
      <c r="B56" s="530" t="s">
        <v>65</v>
      </c>
      <c r="C56" s="531"/>
      <c r="D56" s="531"/>
      <c r="E56" s="531"/>
      <c r="F56" s="531"/>
      <c r="G56" s="531"/>
      <c r="H56" s="531"/>
      <c r="I56" s="103"/>
      <c r="J56" s="104"/>
      <c r="K56" s="105" t="s">
        <v>66</v>
      </c>
      <c r="L56" s="532" t="s">
        <v>67</v>
      </c>
      <c r="M56" s="533"/>
      <c r="N56" s="106"/>
    </row>
    <row r="57" spans="1:14">
      <c r="B57" s="449" t="s">
        <v>10</v>
      </c>
      <c r="C57" s="450"/>
      <c r="D57" s="450"/>
      <c r="E57" s="450"/>
      <c r="F57" s="450"/>
      <c r="G57" s="450"/>
      <c r="H57" s="450"/>
      <c r="I57" s="107"/>
      <c r="J57" s="108"/>
      <c r="K57" s="109">
        <v>0.24</v>
      </c>
      <c r="L57" s="451" t="e">
        <f>N52*K57</f>
        <v>#REF!</v>
      </c>
      <c r="M57" s="452"/>
      <c r="N57" s="110"/>
    </row>
    <row r="58" spans="1:14">
      <c r="B58" s="111" t="s">
        <v>11</v>
      </c>
      <c r="C58" s="112"/>
      <c r="D58" s="112"/>
      <c r="E58" s="112"/>
      <c r="F58" s="112"/>
      <c r="G58" s="112"/>
      <c r="H58" s="112"/>
      <c r="I58" s="107"/>
      <c r="J58" s="108"/>
      <c r="K58" s="109">
        <v>0.01</v>
      </c>
      <c r="L58" s="451" t="e">
        <f>N52*K58</f>
        <v>#REF!</v>
      </c>
      <c r="M58" s="452"/>
      <c r="N58" s="110"/>
    </row>
    <row r="59" spans="1:14" ht="15" thickBot="1">
      <c r="B59" s="113" t="s">
        <v>12</v>
      </c>
      <c r="C59" s="114"/>
      <c r="D59" s="114"/>
      <c r="E59" s="114"/>
      <c r="F59" s="114"/>
      <c r="G59" s="114"/>
      <c r="H59" s="114"/>
      <c r="I59" s="115"/>
      <c r="J59" s="116"/>
      <c r="K59" s="117">
        <v>0.05</v>
      </c>
      <c r="L59" s="453" t="e">
        <f>N52*K59</f>
        <v>#REF!</v>
      </c>
      <c r="M59" s="454"/>
      <c r="N59" s="110"/>
    </row>
    <row r="60" spans="1:14" ht="15" thickBot="1">
      <c r="B60" s="455" t="s">
        <v>27</v>
      </c>
      <c r="C60" s="456"/>
      <c r="D60" s="456"/>
      <c r="E60" s="456"/>
      <c r="F60" s="456"/>
      <c r="G60" s="456"/>
      <c r="H60" s="456"/>
      <c r="I60" s="456"/>
      <c r="J60" s="456"/>
      <c r="K60" s="456"/>
      <c r="L60" s="456"/>
      <c r="M60" s="457"/>
      <c r="N60" s="118" t="e">
        <f>L57+L58+L59</f>
        <v>#REF!</v>
      </c>
    </row>
    <row r="61" spans="1:14" ht="15" thickBot="1">
      <c r="B61" s="99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1"/>
    </row>
    <row r="62" spans="1:14" ht="15" thickBot="1">
      <c r="A62" t="s">
        <v>77</v>
      </c>
      <c r="B62" s="455" t="s">
        <v>68</v>
      </c>
      <c r="C62" s="456"/>
      <c r="D62" s="456"/>
      <c r="E62" s="456"/>
      <c r="F62" s="456"/>
      <c r="G62" s="456"/>
      <c r="H62" s="456"/>
      <c r="I62" s="456"/>
      <c r="J62" s="456"/>
      <c r="K62" s="456"/>
      <c r="L62" s="456"/>
      <c r="M62" s="457"/>
      <c r="N62" s="119" t="e">
        <f>N52+N60</f>
        <v>#REF!</v>
      </c>
    </row>
    <row r="63" spans="1:14" ht="15.6"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6"/>
    </row>
    <row r="64" spans="1:14" ht="15.6">
      <c r="B64" s="7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8"/>
    </row>
    <row r="65" spans="2:14" ht="18">
      <c r="B65" s="7"/>
      <c r="C65" s="367" t="s">
        <v>394</v>
      </c>
      <c r="M65" s="5"/>
      <c r="N65" s="8"/>
    </row>
    <row r="66" spans="2:14" ht="18">
      <c r="B66" s="11"/>
      <c r="C66" s="367" t="s">
        <v>395</v>
      </c>
      <c r="M66" s="5"/>
      <c r="N66" s="8"/>
    </row>
    <row r="67" spans="2:14" ht="18.45" customHeight="1">
      <c r="B67" s="11"/>
      <c r="C67" s="569"/>
      <c r="D67" s="569"/>
      <c r="E67" s="569"/>
      <c r="F67" s="569"/>
      <c r="G67" s="87"/>
      <c r="H67" s="87"/>
      <c r="I67" s="5"/>
      <c r="J67" s="569"/>
      <c r="K67" s="569"/>
      <c r="L67" s="569"/>
      <c r="M67" s="5"/>
      <c r="N67" s="8"/>
    </row>
    <row r="68" spans="2:14" ht="31.5" customHeight="1">
      <c r="B68" s="437" t="s">
        <v>42</v>
      </c>
      <c r="C68" s="438"/>
      <c r="D68" s="438"/>
      <c r="E68" s="438"/>
      <c r="F68" s="438"/>
      <c r="G68" s="438"/>
      <c r="H68" s="438"/>
      <c r="I68" s="438"/>
      <c r="J68" s="438"/>
      <c r="K68" s="438"/>
      <c r="L68" s="438"/>
      <c r="M68" s="438"/>
      <c r="N68" s="439"/>
    </row>
    <row r="69" spans="2:14" ht="15.6">
      <c r="B69" s="433"/>
      <c r="C69" s="434"/>
      <c r="D69" s="434"/>
      <c r="E69" s="434"/>
      <c r="F69" s="434"/>
      <c r="G69" s="434"/>
      <c r="H69" s="434"/>
      <c r="I69" s="434"/>
      <c r="J69" s="434"/>
      <c r="K69" s="434"/>
      <c r="L69" s="434"/>
      <c r="M69" s="434"/>
      <c r="N69" s="435"/>
    </row>
    <row r="70" spans="2:14" ht="15.6">
      <c r="B70" s="424"/>
      <c r="C70" s="425"/>
      <c r="D70" s="425"/>
      <c r="E70" s="425"/>
      <c r="F70" s="425"/>
      <c r="G70" s="425"/>
      <c r="H70" s="425"/>
      <c r="I70" s="425"/>
      <c r="J70" s="425"/>
      <c r="K70" s="425"/>
      <c r="L70" s="425"/>
      <c r="M70" s="425"/>
      <c r="N70" s="436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  <row r="73" spans="2:14"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</row>
    <row r="74" spans="2:14"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</row>
    <row r="75" spans="2:14"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</row>
    <row r="76" spans="2:14"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</row>
    <row r="77" spans="2:14"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</row>
  </sheetData>
  <mergeCells count="66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L14:M14"/>
    <mergeCell ref="B15:H15"/>
    <mergeCell ref="L15:M15"/>
    <mergeCell ref="B16:H16"/>
    <mergeCell ref="L16:M16"/>
    <mergeCell ref="B18:D18"/>
    <mergeCell ref="B19:H19"/>
    <mergeCell ref="I19:J19"/>
    <mergeCell ref="L19:M19"/>
    <mergeCell ref="B20:M20"/>
    <mergeCell ref="B25:I25"/>
    <mergeCell ref="L25:M25"/>
    <mergeCell ref="B26:I26"/>
    <mergeCell ref="L26:M26"/>
    <mergeCell ref="B27:I27"/>
    <mergeCell ref="L27:M27"/>
    <mergeCell ref="B45:H45"/>
    <mergeCell ref="L45:M45"/>
    <mergeCell ref="B29:M29"/>
    <mergeCell ref="L33:M33"/>
    <mergeCell ref="B34:G34"/>
    <mergeCell ref="L34:M34"/>
    <mergeCell ref="L35:M35"/>
    <mergeCell ref="L36:M36"/>
    <mergeCell ref="L37:M37"/>
    <mergeCell ref="L39:M39"/>
    <mergeCell ref="B40:M40"/>
    <mergeCell ref="B44:H44"/>
    <mergeCell ref="L44:M44"/>
    <mergeCell ref="B46:H46"/>
    <mergeCell ref="L46:M46"/>
    <mergeCell ref="B49:H49"/>
    <mergeCell ref="L49:M49"/>
    <mergeCell ref="B50:M50"/>
    <mergeCell ref="B68:N68"/>
    <mergeCell ref="B69:N69"/>
    <mergeCell ref="B70:N70"/>
    <mergeCell ref="B47:H47"/>
    <mergeCell ref="L47:M47"/>
    <mergeCell ref="B60:M60"/>
    <mergeCell ref="B62:M62"/>
    <mergeCell ref="C67:F67"/>
    <mergeCell ref="J67:L67"/>
    <mergeCell ref="B56:H56"/>
    <mergeCell ref="L56:M56"/>
    <mergeCell ref="B57:H57"/>
    <mergeCell ref="L57:M57"/>
    <mergeCell ref="L58:M58"/>
    <mergeCell ref="L59:M59"/>
    <mergeCell ref="B52:M52"/>
  </mergeCell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BE96E-FBA7-418D-9E21-6097C26ABCAF}">
  <sheetPr codeName="Hoja71">
    <tabColor rgb="FF3AEA36"/>
  </sheetPr>
  <dimension ref="A1:N77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07" t="e">
        <f>+#REF!</f>
        <v>#REF!</v>
      </c>
      <c r="D6" s="508"/>
      <c r="E6" s="508"/>
      <c r="F6" s="508"/>
      <c r="G6" s="508"/>
      <c r="H6" s="508"/>
      <c r="I6" s="508"/>
      <c r="J6" s="508"/>
      <c r="K6" s="508"/>
      <c r="L6" s="509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+#REF!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21.75" customHeight="1">
      <c r="B13" s="424"/>
      <c r="C13" s="425"/>
      <c r="D13" s="425"/>
      <c r="E13" s="425"/>
      <c r="F13" s="425"/>
      <c r="G13" s="425"/>
      <c r="H13" s="426"/>
      <c r="I13" s="35"/>
      <c r="J13" s="36"/>
      <c r="K13" s="23"/>
      <c r="L13" s="559"/>
      <c r="M13" s="560"/>
      <c r="N13" s="22"/>
    </row>
    <row r="14" spans="2:14" ht="15.75" customHeight="1">
      <c r="B14" s="424"/>
      <c r="C14" s="425"/>
      <c r="D14" s="425"/>
      <c r="E14" s="425"/>
      <c r="F14" s="425"/>
      <c r="G14" s="425"/>
      <c r="H14" s="426"/>
      <c r="I14" s="37"/>
      <c r="J14" s="38"/>
      <c r="K14" s="23"/>
      <c r="L14" s="559"/>
      <c r="M14" s="560"/>
      <c r="N14" s="22"/>
    </row>
    <row r="15" spans="2:14" ht="15.75" customHeight="1">
      <c r="B15" s="424"/>
      <c r="C15" s="425"/>
      <c r="D15" s="425"/>
      <c r="E15" s="425"/>
      <c r="F15" s="425"/>
      <c r="G15" s="425"/>
      <c r="H15" s="426"/>
      <c r="I15" s="37"/>
      <c r="J15" s="38"/>
      <c r="K15" s="23"/>
      <c r="L15" s="559"/>
      <c r="M15" s="560"/>
      <c r="N15" s="22"/>
    </row>
    <row r="16" spans="2:14" ht="15.6">
      <c r="B16" s="424"/>
      <c r="C16" s="425"/>
      <c r="D16" s="425"/>
      <c r="E16" s="425"/>
      <c r="F16" s="425"/>
      <c r="G16" s="425"/>
      <c r="H16" s="426"/>
      <c r="I16" s="37"/>
      <c r="J16" s="38"/>
      <c r="K16" s="23"/>
      <c r="L16" s="559"/>
      <c r="M16" s="560"/>
      <c r="N16" s="22"/>
    </row>
    <row r="17" spans="2:14" ht="15.6">
      <c r="B17" s="33"/>
      <c r="C17" s="27"/>
      <c r="D17" s="27"/>
      <c r="E17" s="34"/>
      <c r="F17" s="34"/>
      <c r="G17" s="34"/>
      <c r="H17" s="95"/>
      <c r="I17" s="37"/>
      <c r="J17" s="38"/>
      <c r="K17" s="39"/>
      <c r="L17" s="40"/>
      <c r="M17" s="41"/>
      <c r="N17" s="96"/>
    </row>
    <row r="18" spans="2:14" ht="15.6">
      <c r="B18" s="469" t="s">
        <v>26</v>
      </c>
      <c r="C18" s="470"/>
      <c r="D18" s="470"/>
      <c r="E18" s="26"/>
      <c r="F18" s="43"/>
      <c r="G18" s="43"/>
      <c r="H18" s="44"/>
      <c r="I18" s="37"/>
      <c r="J18" s="38"/>
      <c r="K18" s="45"/>
      <c r="L18" s="40"/>
      <c r="M18" s="46">
        <v>0.1</v>
      </c>
      <c r="N18" s="47" t="e">
        <f>N50*M18</f>
        <v>#REF!</v>
      </c>
    </row>
    <row r="19" spans="2:14" ht="16.2" thickBot="1">
      <c r="B19" s="471"/>
      <c r="C19" s="472"/>
      <c r="D19" s="472"/>
      <c r="E19" s="472"/>
      <c r="F19" s="472"/>
      <c r="G19" s="472"/>
      <c r="H19" s="473"/>
      <c r="I19" s="474"/>
      <c r="J19" s="475"/>
      <c r="K19" s="48"/>
      <c r="L19" s="476"/>
      <c r="M19" s="477"/>
      <c r="N19" s="49"/>
    </row>
    <row r="20" spans="2:14" ht="16.2" thickBot="1">
      <c r="B20" s="440" t="s">
        <v>27</v>
      </c>
      <c r="C20" s="441"/>
      <c r="D20" s="441"/>
      <c r="E20" s="441"/>
      <c r="F20" s="441"/>
      <c r="G20" s="441"/>
      <c r="H20" s="441"/>
      <c r="I20" s="441"/>
      <c r="J20" s="441"/>
      <c r="K20" s="441"/>
      <c r="L20" s="441"/>
      <c r="M20" s="444"/>
      <c r="N20" s="50" t="e">
        <f>SUM(N13:N19)</f>
        <v>#REF!</v>
      </c>
    </row>
    <row r="21" spans="2:14" ht="15.6">
      <c r="B21" s="29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8"/>
    </row>
    <row r="22" spans="2:14" ht="15.6">
      <c r="B22" s="141" t="s">
        <v>28</v>
      </c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2"/>
    </row>
    <row r="23" spans="2:14" ht="16.2" thickBot="1">
      <c r="B23" s="53"/>
      <c r="C23" s="30"/>
      <c r="D23" s="30"/>
      <c r="E23" s="30"/>
      <c r="F23" s="30"/>
      <c r="G23" s="30"/>
      <c r="H23" s="30"/>
      <c r="I23" s="30"/>
      <c r="J23" s="5"/>
      <c r="K23" s="5"/>
      <c r="L23" s="5"/>
      <c r="M23" s="5"/>
      <c r="N23" s="8"/>
    </row>
    <row r="24" spans="2:14" ht="15.6">
      <c r="B24" s="534" t="s">
        <v>19</v>
      </c>
      <c r="C24" s="535"/>
      <c r="D24" s="535"/>
      <c r="E24" s="535"/>
      <c r="F24" s="535"/>
      <c r="G24" s="535"/>
      <c r="H24" s="535"/>
      <c r="I24" s="536"/>
      <c r="J24" s="54" t="s">
        <v>20</v>
      </c>
      <c r="K24" s="31" t="s">
        <v>2</v>
      </c>
      <c r="L24" s="537" t="s">
        <v>29</v>
      </c>
      <c r="M24" s="536"/>
      <c r="N24" s="32" t="s">
        <v>25</v>
      </c>
    </row>
    <row r="25" spans="2:14" ht="30.45" customHeight="1">
      <c r="B25" s="538" t="e">
        <f>#REF!</f>
        <v>#REF!</v>
      </c>
      <c r="C25" s="472"/>
      <c r="D25" s="472"/>
      <c r="E25" s="472"/>
      <c r="F25" s="472"/>
      <c r="G25" s="472"/>
      <c r="H25" s="472"/>
      <c r="I25" s="473"/>
      <c r="J25" s="67" t="e">
        <f>+#REF!</f>
        <v>#REF!</v>
      </c>
      <c r="K25" s="97">
        <v>1</v>
      </c>
      <c r="L25" s="482" t="e">
        <f>#REF!</f>
        <v>#REF!</v>
      </c>
      <c r="M25" s="483"/>
      <c r="N25" s="98" t="e">
        <f>+K25*L25</f>
        <v>#REF!</v>
      </c>
    </row>
    <row r="26" spans="2:14" ht="30.45" customHeight="1">
      <c r="B26" s="538"/>
      <c r="C26" s="472"/>
      <c r="D26" s="472"/>
      <c r="E26" s="472"/>
      <c r="F26" s="472"/>
      <c r="G26" s="472"/>
      <c r="H26" s="472"/>
      <c r="I26" s="473"/>
      <c r="J26" s="67"/>
      <c r="K26" s="121"/>
      <c r="L26" s="482"/>
      <c r="M26" s="483"/>
      <c r="N26" s="98"/>
    </row>
    <row r="27" spans="2:14" ht="30.45" customHeight="1">
      <c r="B27" s="539"/>
      <c r="C27" s="425"/>
      <c r="D27" s="425"/>
      <c r="E27" s="425"/>
      <c r="F27" s="425"/>
      <c r="G27" s="425"/>
      <c r="H27" s="425"/>
      <c r="I27" s="426"/>
      <c r="J27" s="67"/>
      <c r="K27" s="97"/>
      <c r="L27" s="482"/>
      <c r="M27" s="483"/>
      <c r="N27" s="98"/>
    </row>
    <row r="28" spans="2:14" ht="16.2" thickBot="1">
      <c r="B28" s="56"/>
      <c r="C28" s="57"/>
      <c r="D28" s="57"/>
      <c r="E28" s="57"/>
      <c r="F28" s="57"/>
      <c r="G28" s="57"/>
      <c r="H28" s="57"/>
      <c r="I28" s="57"/>
      <c r="J28" s="58"/>
      <c r="K28" s="58"/>
      <c r="L28" s="59"/>
      <c r="M28" s="24"/>
      <c r="N28" s="60"/>
    </row>
    <row r="29" spans="2:14" ht="16.2" thickBot="1">
      <c r="B29" s="440" t="s">
        <v>27</v>
      </c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4"/>
      <c r="N29" s="50" t="e">
        <f>SUM(N25:N28)</f>
        <v>#REF!</v>
      </c>
    </row>
    <row r="30" spans="2:14" ht="15.6">
      <c r="B30" s="7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8"/>
    </row>
    <row r="31" spans="2:14" ht="15.6">
      <c r="B31" s="141" t="s">
        <v>30</v>
      </c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2"/>
    </row>
    <row r="32" spans="2:14" ht="16.2" thickBot="1">
      <c r="B32" s="7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8"/>
    </row>
    <row r="33" spans="2:14" ht="31.2">
      <c r="B33" s="61" t="s">
        <v>31</v>
      </c>
      <c r="C33" s="62"/>
      <c r="D33" s="62"/>
      <c r="E33" s="62"/>
      <c r="F33" s="62"/>
      <c r="G33" s="62"/>
      <c r="H33" s="63" t="s">
        <v>20</v>
      </c>
      <c r="I33" s="63" t="s">
        <v>32</v>
      </c>
      <c r="J33" s="64" t="s">
        <v>33</v>
      </c>
      <c r="K33" s="63" t="s">
        <v>34</v>
      </c>
      <c r="L33" s="540" t="s">
        <v>35</v>
      </c>
      <c r="M33" s="541"/>
      <c r="N33" s="65" t="s">
        <v>25</v>
      </c>
    </row>
    <row r="34" spans="2:14" ht="30.75" customHeight="1">
      <c r="B34" s="556"/>
      <c r="C34" s="557"/>
      <c r="D34" s="557"/>
      <c r="E34" s="557"/>
      <c r="F34" s="557"/>
      <c r="G34" s="558"/>
      <c r="H34" s="67"/>
      <c r="I34" s="45"/>
      <c r="J34" s="21"/>
      <c r="K34" s="45"/>
      <c r="L34" s="458"/>
      <c r="M34" s="459"/>
      <c r="N34" s="68"/>
    </row>
    <row r="35" spans="2:14" ht="15.6">
      <c r="B35" s="66"/>
      <c r="C35" s="69"/>
      <c r="D35" s="69"/>
      <c r="E35" s="69"/>
      <c r="F35" s="69"/>
      <c r="G35" s="69"/>
      <c r="H35" s="67"/>
      <c r="I35" s="45"/>
      <c r="J35" s="21"/>
      <c r="K35" s="45"/>
      <c r="L35" s="458"/>
      <c r="M35" s="459"/>
      <c r="N35" s="68"/>
    </row>
    <row r="36" spans="2:14" ht="15.6">
      <c r="B36" s="66"/>
      <c r="C36" s="69"/>
      <c r="D36" s="69"/>
      <c r="E36" s="69"/>
      <c r="F36" s="69"/>
      <c r="G36" s="69"/>
      <c r="H36" s="67"/>
      <c r="I36" s="45"/>
      <c r="J36" s="21"/>
      <c r="K36" s="45"/>
      <c r="L36" s="458"/>
      <c r="M36" s="459"/>
      <c r="N36" s="68"/>
    </row>
    <row r="37" spans="2:14" ht="15.6">
      <c r="B37" s="66"/>
      <c r="C37" s="69"/>
      <c r="D37" s="69"/>
      <c r="E37" s="69"/>
      <c r="F37" s="69"/>
      <c r="G37" s="69"/>
      <c r="H37" s="67"/>
      <c r="I37" s="45"/>
      <c r="J37" s="21"/>
      <c r="K37" s="45"/>
      <c r="L37" s="458"/>
      <c r="M37" s="459"/>
      <c r="N37" s="68"/>
    </row>
    <row r="38" spans="2:14" ht="15.6">
      <c r="B38" s="66"/>
      <c r="C38" s="69"/>
      <c r="D38" s="69"/>
      <c r="E38" s="69"/>
      <c r="F38" s="69"/>
      <c r="G38" s="69"/>
      <c r="H38" s="70"/>
      <c r="I38" s="45"/>
      <c r="J38" s="45"/>
      <c r="K38" s="45"/>
      <c r="L38" s="71"/>
      <c r="M38" s="72"/>
      <c r="N38" s="73"/>
    </row>
    <row r="39" spans="2:14" ht="16.2" thickBot="1">
      <c r="B39" s="56"/>
      <c r="C39" s="57"/>
      <c r="D39" s="57"/>
      <c r="E39" s="57"/>
      <c r="F39" s="57"/>
      <c r="G39" s="57"/>
      <c r="H39" s="58"/>
      <c r="I39" s="74"/>
      <c r="J39" s="74"/>
      <c r="K39" s="74"/>
      <c r="L39" s="460"/>
      <c r="M39" s="461"/>
      <c r="N39" s="74"/>
    </row>
    <row r="40" spans="2:14" ht="16.2" thickBot="1">
      <c r="B40" s="462" t="s">
        <v>27</v>
      </c>
      <c r="C40" s="442"/>
      <c r="D40" s="442"/>
      <c r="E40" s="442"/>
      <c r="F40" s="442"/>
      <c r="G40" s="442"/>
      <c r="H40" s="442"/>
      <c r="I40" s="442"/>
      <c r="J40" s="442"/>
      <c r="K40" s="442"/>
      <c r="L40" s="442"/>
      <c r="M40" s="443"/>
      <c r="N40" s="75">
        <f>N34+N35+N36+N37+N38</f>
        <v>0</v>
      </c>
    </row>
    <row r="41" spans="2:14" ht="15.6">
      <c r="B41" s="7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8"/>
    </row>
    <row r="42" spans="2:14" ht="15.6">
      <c r="B42" s="141" t="s">
        <v>36</v>
      </c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2"/>
    </row>
    <row r="43" spans="2:14" ht="16.2" thickBot="1">
      <c r="B43" s="7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8"/>
    </row>
    <row r="44" spans="2:14" ht="31.2">
      <c r="B44" s="542" t="s">
        <v>37</v>
      </c>
      <c r="C44" s="543"/>
      <c r="D44" s="543"/>
      <c r="E44" s="543"/>
      <c r="F44" s="543"/>
      <c r="G44" s="543"/>
      <c r="H44" s="543"/>
      <c r="I44" s="63" t="s">
        <v>38</v>
      </c>
      <c r="J44" s="64" t="s">
        <v>39</v>
      </c>
      <c r="K44" s="63" t="s">
        <v>40</v>
      </c>
      <c r="L44" s="544" t="s">
        <v>24</v>
      </c>
      <c r="M44" s="545"/>
      <c r="N44" s="76" t="s">
        <v>25</v>
      </c>
    </row>
    <row r="45" spans="2:14" ht="15.6">
      <c r="B45" s="424"/>
      <c r="C45" s="425"/>
      <c r="D45" s="425"/>
      <c r="E45" s="425"/>
      <c r="F45" s="425"/>
      <c r="G45" s="425"/>
      <c r="H45" s="426"/>
      <c r="I45" s="77"/>
      <c r="J45" s="78"/>
      <c r="K45" s="77"/>
      <c r="L45" s="427"/>
      <c r="M45" s="428"/>
      <c r="N45" s="10"/>
    </row>
    <row r="46" spans="2:14" ht="15.6">
      <c r="B46" s="424" t="e">
        <f>+#REF!</f>
        <v>#REF!</v>
      </c>
      <c r="C46" s="425"/>
      <c r="D46" s="425"/>
      <c r="E46" s="425"/>
      <c r="F46" s="425"/>
      <c r="G46" s="425"/>
      <c r="H46" s="426"/>
      <c r="I46" s="77" t="e">
        <f>+K46/J46</f>
        <v>#REF!</v>
      </c>
      <c r="J46" s="78">
        <v>1.85</v>
      </c>
      <c r="K46" s="77" t="e">
        <f>+#REF!</f>
        <v>#REF!</v>
      </c>
      <c r="L46" s="427">
        <v>20</v>
      </c>
      <c r="M46" s="428"/>
      <c r="N46" s="10" t="e">
        <f>K46/L46</f>
        <v>#REF!</v>
      </c>
    </row>
    <row r="47" spans="2:14" ht="15.6">
      <c r="B47" s="424" t="e">
        <f>+#REF!</f>
        <v>#REF!</v>
      </c>
      <c r="C47" s="425"/>
      <c r="D47" s="425"/>
      <c r="E47" s="425"/>
      <c r="F47" s="425"/>
      <c r="G47" s="425"/>
      <c r="H47" s="426"/>
      <c r="I47" s="77" t="e">
        <f>+K47/J47</f>
        <v>#REF!</v>
      </c>
      <c r="J47" s="78">
        <v>1.85</v>
      </c>
      <c r="K47" s="77" t="e">
        <f>+#REF!</f>
        <v>#REF!</v>
      </c>
      <c r="L47" s="427">
        <v>20</v>
      </c>
      <c r="M47" s="428"/>
      <c r="N47" s="10" t="e">
        <f>K47/L47</f>
        <v>#REF!</v>
      </c>
    </row>
    <row r="48" spans="2:14" ht="15.6">
      <c r="B48" s="79"/>
      <c r="C48" s="69"/>
      <c r="D48" s="69"/>
      <c r="E48" s="69"/>
      <c r="F48" s="69"/>
      <c r="G48" s="69"/>
      <c r="H48" s="69"/>
      <c r="I48" s="45"/>
      <c r="J48" s="80"/>
      <c r="K48" s="47"/>
      <c r="L48" s="81"/>
      <c r="M48" s="84"/>
      <c r="N48" s="83"/>
    </row>
    <row r="49" spans="1:14" ht="16.2" thickBot="1">
      <c r="B49" s="429"/>
      <c r="C49" s="430"/>
      <c r="D49" s="430"/>
      <c r="E49" s="430"/>
      <c r="F49" s="430"/>
      <c r="G49" s="430"/>
      <c r="H49" s="430"/>
      <c r="I49" s="74"/>
      <c r="J49" s="74"/>
      <c r="K49" s="74"/>
      <c r="L49" s="431"/>
      <c r="M49" s="432"/>
      <c r="N49" s="74"/>
    </row>
    <row r="50" spans="1:14" ht="16.2" thickBot="1">
      <c r="B50" s="440" t="s">
        <v>27</v>
      </c>
      <c r="C50" s="441"/>
      <c r="D50" s="441"/>
      <c r="E50" s="441"/>
      <c r="F50" s="441"/>
      <c r="G50" s="441"/>
      <c r="H50" s="441"/>
      <c r="I50" s="442"/>
      <c r="J50" s="442"/>
      <c r="K50" s="442"/>
      <c r="L50" s="442"/>
      <c r="M50" s="443"/>
      <c r="N50" s="85" t="e">
        <f>SUM(N45:N49)</f>
        <v>#REF!</v>
      </c>
    </row>
    <row r="51" spans="1:14" ht="16.2" thickBot="1">
      <c r="B51" s="7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8"/>
    </row>
    <row r="52" spans="1:14" ht="16.2" thickBot="1">
      <c r="B52" s="440" t="s">
        <v>41</v>
      </c>
      <c r="C52" s="441"/>
      <c r="D52" s="441"/>
      <c r="E52" s="441"/>
      <c r="F52" s="441"/>
      <c r="G52" s="441"/>
      <c r="H52" s="441"/>
      <c r="I52" s="441"/>
      <c r="J52" s="441"/>
      <c r="K52" s="441"/>
      <c r="L52" s="441"/>
      <c r="M52" s="444"/>
      <c r="N52" s="86" t="e">
        <f>ROUND((N20+N29+N40+N50),0)</f>
        <v>#REF!</v>
      </c>
    </row>
    <row r="53" spans="1:14">
      <c r="B53" s="99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1"/>
    </row>
    <row r="54" spans="1:14">
      <c r="B54" s="144" t="s">
        <v>64</v>
      </c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102"/>
    </row>
    <row r="55" spans="1:14" ht="15" thickBot="1">
      <c r="B55" s="99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1"/>
    </row>
    <row r="56" spans="1:14">
      <c r="B56" s="530" t="s">
        <v>65</v>
      </c>
      <c r="C56" s="531"/>
      <c r="D56" s="531"/>
      <c r="E56" s="531"/>
      <c r="F56" s="531"/>
      <c r="G56" s="531"/>
      <c r="H56" s="531"/>
      <c r="I56" s="103"/>
      <c r="J56" s="104"/>
      <c r="K56" s="105" t="s">
        <v>66</v>
      </c>
      <c r="L56" s="532" t="s">
        <v>67</v>
      </c>
      <c r="M56" s="533"/>
      <c r="N56" s="106"/>
    </row>
    <row r="57" spans="1:14">
      <c r="B57" s="449" t="s">
        <v>10</v>
      </c>
      <c r="C57" s="450"/>
      <c r="D57" s="450"/>
      <c r="E57" s="450"/>
      <c r="F57" s="450"/>
      <c r="G57" s="450"/>
      <c r="H57" s="450"/>
      <c r="I57" s="107"/>
      <c r="J57" s="108"/>
      <c r="K57" s="109">
        <v>0.24</v>
      </c>
      <c r="L57" s="451" t="e">
        <f>N52*K57</f>
        <v>#REF!</v>
      </c>
      <c r="M57" s="452"/>
      <c r="N57" s="110"/>
    </row>
    <row r="58" spans="1:14">
      <c r="B58" s="111" t="s">
        <v>11</v>
      </c>
      <c r="C58" s="112"/>
      <c r="D58" s="112"/>
      <c r="E58" s="112"/>
      <c r="F58" s="112"/>
      <c r="G58" s="112"/>
      <c r="H58" s="112"/>
      <c r="I58" s="107"/>
      <c r="J58" s="108"/>
      <c r="K58" s="109">
        <v>0.01</v>
      </c>
      <c r="L58" s="451" t="e">
        <f>N52*K58</f>
        <v>#REF!</v>
      </c>
      <c r="M58" s="452"/>
      <c r="N58" s="110"/>
    </row>
    <row r="59" spans="1:14" ht="15" thickBot="1">
      <c r="B59" s="113" t="s">
        <v>12</v>
      </c>
      <c r="C59" s="114"/>
      <c r="D59" s="114"/>
      <c r="E59" s="114"/>
      <c r="F59" s="114"/>
      <c r="G59" s="114"/>
      <c r="H59" s="114"/>
      <c r="I59" s="115"/>
      <c r="J59" s="116"/>
      <c r="K59" s="117">
        <v>0.05</v>
      </c>
      <c r="L59" s="453" t="e">
        <f>N52*K59</f>
        <v>#REF!</v>
      </c>
      <c r="M59" s="454"/>
      <c r="N59" s="110"/>
    </row>
    <row r="60" spans="1:14" ht="15" thickBot="1">
      <c r="B60" s="455" t="s">
        <v>27</v>
      </c>
      <c r="C60" s="456"/>
      <c r="D60" s="456"/>
      <c r="E60" s="456"/>
      <c r="F60" s="456"/>
      <c r="G60" s="456"/>
      <c r="H60" s="456"/>
      <c r="I60" s="456"/>
      <c r="J60" s="456"/>
      <c r="K60" s="456"/>
      <c r="L60" s="456"/>
      <c r="M60" s="457"/>
      <c r="N60" s="118" t="e">
        <f>L57+L58+L59</f>
        <v>#REF!</v>
      </c>
    </row>
    <row r="61" spans="1:14" ht="15" thickBot="1">
      <c r="B61" s="99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1"/>
    </row>
    <row r="62" spans="1:14" ht="15" thickBot="1">
      <c r="A62" t="s">
        <v>77</v>
      </c>
      <c r="B62" s="455" t="s">
        <v>68</v>
      </c>
      <c r="C62" s="456"/>
      <c r="D62" s="456"/>
      <c r="E62" s="456"/>
      <c r="F62" s="456"/>
      <c r="G62" s="456"/>
      <c r="H62" s="456"/>
      <c r="I62" s="456"/>
      <c r="J62" s="456"/>
      <c r="K62" s="456"/>
      <c r="L62" s="456"/>
      <c r="M62" s="457"/>
      <c r="N62" s="119" t="e">
        <f>N52+N60</f>
        <v>#REF!</v>
      </c>
    </row>
    <row r="63" spans="1:14" ht="15.6"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6"/>
    </row>
    <row r="64" spans="1:14" ht="15.6">
      <c r="B64" s="7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8"/>
    </row>
    <row r="65" spans="2:14" ht="15.6">
      <c r="B65" s="7"/>
      <c r="C65" s="87"/>
      <c r="D65" s="87"/>
      <c r="E65" s="87"/>
      <c r="F65" s="87"/>
      <c r="G65" s="87"/>
      <c r="H65" s="5"/>
      <c r="I65" s="5"/>
      <c r="J65" s="5"/>
      <c r="K65" s="5"/>
      <c r="L65" s="5"/>
      <c r="M65" s="5"/>
      <c r="N65" s="8"/>
    </row>
    <row r="66" spans="2:14" ht="15.6">
      <c r="B66" s="11"/>
      <c r="C66" s="587" t="s">
        <v>16</v>
      </c>
      <c r="D66" s="587"/>
      <c r="E66" s="587"/>
      <c r="F66" s="587"/>
      <c r="G66" s="5"/>
      <c r="H66" s="87"/>
      <c r="I66" s="5"/>
      <c r="J66" s="587" t="s">
        <v>17</v>
      </c>
      <c r="K66" s="587"/>
      <c r="L66" s="587"/>
      <c r="M66" s="5"/>
      <c r="N66" s="8"/>
    </row>
    <row r="67" spans="2:14" ht="18.45" customHeight="1">
      <c r="B67" s="11"/>
      <c r="C67" s="569"/>
      <c r="D67" s="569"/>
      <c r="E67" s="569"/>
      <c r="F67" s="569"/>
      <c r="G67" s="87"/>
      <c r="H67" s="87"/>
      <c r="I67" s="5"/>
      <c r="J67" s="569"/>
      <c r="K67" s="569"/>
      <c r="L67" s="569"/>
      <c r="M67" s="5"/>
      <c r="N67" s="8"/>
    </row>
    <row r="68" spans="2:14" ht="31.5" customHeight="1">
      <c r="B68" s="437" t="s">
        <v>42</v>
      </c>
      <c r="C68" s="438"/>
      <c r="D68" s="438"/>
      <c r="E68" s="438"/>
      <c r="F68" s="438"/>
      <c r="G68" s="438"/>
      <c r="H68" s="438"/>
      <c r="I68" s="438"/>
      <c r="J68" s="438"/>
      <c r="K68" s="438"/>
      <c r="L68" s="438"/>
      <c r="M68" s="438"/>
      <c r="N68" s="439"/>
    </row>
    <row r="69" spans="2:14" ht="15.6">
      <c r="B69" s="433"/>
      <c r="C69" s="434"/>
      <c r="D69" s="434"/>
      <c r="E69" s="434"/>
      <c r="F69" s="434"/>
      <c r="G69" s="434"/>
      <c r="H69" s="434"/>
      <c r="I69" s="434"/>
      <c r="J69" s="434"/>
      <c r="K69" s="434"/>
      <c r="L69" s="434"/>
      <c r="M69" s="434"/>
      <c r="N69" s="435"/>
    </row>
    <row r="70" spans="2:14" ht="15.6">
      <c r="B70" s="424"/>
      <c r="C70" s="425"/>
      <c r="D70" s="425"/>
      <c r="E70" s="425"/>
      <c r="F70" s="425"/>
      <c r="G70" s="425"/>
      <c r="H70" s="425"/>
      <c r="I70" s="425"/>
      <c r="J70" s="425"/>
      <c r="K70" s="425"/>
      <c r="L70" s="425"/>
      <c r="M70" s="425"/>
      <c r="N70" s="436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  <row r="73" spans="2:14"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</row>
    <row r="74" spans="2:14"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</row>
    <row r="75" spans="2:14"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</row>
    <row r="76" spans="2:14"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</row>
    <row r="77" spans="2:14"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</row>
  </sheetData>
  <mergeCells count="68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L14:M14"/>
    <mergeCell ref="B15:H15"/>
    <mergeCell ref="L15:M15"/>
    <mergeCell ref="B16:H16"/>
    <mergeCell ref="L16:M16"/>
    <mergeCell ref="B18:D18"/>
    <mergeCell ref="B19:H19"/>
    <mergeCell ref="I19:J19"/>
    <mergeCell ref="L19:M19"/>
    <mergeCell ref="B20:M20"/>
    <mergeCell ref="B25:I25"/>
    <mergeCell ref="L25:M25"/>
    <mergeCell ref="B26:I26"/>
    <mergeCell ref="L26:M26"/>
    <mergeCell ref="B27:I27"/>
    <mergeCell ref="L27:M27"/>
    <mergeCell ref="B45:H45"/>
    <mergeCell ref="L45:M45"/>
    <mergeCell ref="B29:M29"/>
    <mergeCell ref="L33:M33"/>
    <mergeCell ref="B34:G34"/>
    <mergeCell ref="L34:M34"/>
    <mergeCell ref="L35:M35"/>
    <mergeCell ref="L36:M36"/>
    <mergeCell ref="L37:M37"/>
    <mergeCell ref="L39:M39"/>
    <mergeCell ref="B40:M40"/>
    <mergeCell ref="B44:H44"/>
    <mergeCell ref="L44:M44"/>
    <mergeCell ref="B46:H46"/>
    <mergeCell ref="L46:M46"/>
    <mergeCell ref="B47:H47"/>
    <mergeCell ref="L47:M47"/>
    <mergeCell ref="B49:H49"/>
    <mergeCell ref="L49:M49"/>
    <mergeCell ref="B50:M50"/>
    <mergeCell ref="B52:M52"/>
    <mergeCell ref="B56:H56"/>
    <mergeCell ref="L56:M56"/>
    <mergeCell ref="B57:H57"/>
    <mergeCell ref="L57:M57"/>
    <mergeCell ref="L58:M58"/>
    <mergeCell ref="L59:M59"/>
    <mergeCell ref="B60:M60"/>
    <mergeCell ref="B62:M62"/>
    <mergeCell ref="C66:F66"/>
    <mergeCell ref="J66:L66"/>
    <mergeCell ref="C67:F67"/>
    <mergeCell ref="J67:L67"/>
    <mergeCell ref="B68:N68"/>
    <mergeCell ref="B69:N69"/>
    <mergeCell ref="B70:N70"/>
  </mergeCell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Hoja78">
    <tabColor rgb="FF3AEA36"/>
  </sheetPr>
  <dimension ref="A1:N71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259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34.5" customHeight="1">
      <c r="B13" s="555"/>
      <c r="C13" s="553"/>
      <c r="D13" s="553"/>
      <c r="E13" s="553"/>
      <c r="F13" s="553"/>
      <c r="G13" s="553"/>
      <c r="H13" s="554"/>
      <c r="I13" s="122"/>
      <c r="J13" s="123"/>
      <c r="K13" s="23"/>
      <c r="L13" s="546"/>
      <c r="M13" s="547"/>
      <c r="N13" s="22"/>
    </row>
    <row r="14" spans="2:14" ht="21.75" customHeight="1">
      <c r="B14" s="424"/>
      <c r="C14" s="425"/>
      <c r="D14" s="425"/>
      <c r="E14" s="425"/>
      <c r="F14" s="425"/>
      <c r="G14" s="425"/>
      <c r="H14" s="426"/>
      <c r="I14" s="518"/>
      <c r="J14" s="519"/>
      <c r="K14" s="23"/>
      <c r="L14" s="546"/>
      <c r="M14" s="547"/>
      <c r="N14" s="22"/>
    </row>
    <row r="15" spans="2:14" ht="15.6">
      <c r="B15" s="33"/>
      <c r="C15" s="27"/>
      <c r="D15" s="27"/>
      <c r="E15" s="34"/>
      <c r="F15" s="34"/>
      <c r="G15" s="34"/>
      <c r="H15" s="95"/>
      <c r="I15" s="37"/>
      <c r="J15" s="38"/>
      <c r="K15" s="39"/>
      <c r="L15" s="40"/>
      <c r="M15" s="41"/>
      <c r="N15" s="42"/>
    </row>
    <row r="16" spans="2:14" ht="15.6">
      <c r="B16" s="469" t="s">
        <v>26</v>
      </c>
      <c r="C16" s="470"/>
      <c r="D16" s="470"/>
      <c r="E16" s="26"/>
      <c r="F16" s="43"/>
      <c r="G16" s="43"/>
      <c r="H16" s="44"/>
      <c r="I16" s="37"/>
      <c r="J16" s="38"/>
      <c r="K16" s="45"/>
      <c r="L16" s="40"/>
      <c r="M16" s="46">
        <v>0.1</v>
      </c>
      <c r="N16" s="83" t="e">
        <f>N44*M16</f>
        <v>#REF!</v>
      </c>
    </row>
    <row r="17" spans="2:14" ht="16.2" thickBot="1">
      <c r="B17" s="471"/>
      <c r="C17" s="472"/>
      <c r="D17" s="472"/>
      <c r="E17" s="472"/>
      <c r="F17" s="472"/>
      <c r="G17" s="472"/>
      <c r="H17" s="473"/>
      <c r="I17" s="474"/>
      <c r="J17" s="475"/>
      <c r="K17" s="48"/>
      <c r="L17" s="476"/>
      <c r="M17" s="477"/>
      <c r="N17" s="49"/>
    </row>
    <row r="18" spans="2:14" ht="25.5" customHeight="1" thickBot="1">
      <c r="B18" s="440" t="s">
        <v>27</v>
      </c>
      <c r="C18" s="441"/>
      <c r="D18" s="441"/>
      <c r="E18" s="441"/>
      <c r="F18" s="441"/>
      <c r="G18" s="441"/>
      <c r="H18" s="441"/>
      <c r="I18" s="441"/>
      <c r="J18" s="441"/>
      <c r="K18" s="441"/>
      <c r="L18" s="441"/>
      <c r="M18" s="444"/>
      <c r="N18" s="50" t="e">
        <f>SUM(N13:N17)</f>
        <v>#REF!</v>
      </c>
    </row>
    <row r="19" spans="2:14" ht="15.6">
      <c r="B19" s="2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8"/>
    </row>
    <row r="20" spans="2:14" ht="15.6">
      <c r="B20" s="141" t="s">
        <v>28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</row>
    <row r="21" spans="2:14" ht="16.2" thickBot="1">
      <c r="B21" s="53"/>
      <c r="C21" s="30"/>
      <c r="D21" s="30"/>
      <c r="E21" s="30"/>
      <c r="F21" s="30"/>
      <c r="G21" s="30"/>
      <c r="H21" s="30"/>
      <c r="I21" s="30"/>
      <c r="J21" s="5"/>
      <c r="K21" s="5"/>
      <c r="L21" s="5"/>
      <c r="M21" s="5"/>
      <c r="N21" s="8"/>
    </row>
    <row r="22" spans="2:14" ht="15.6">
      <c r="B22" s="534" t="s">
        <v>19</v>
      </c>
      <c r="C22" s="535"/>
      <c r="D22" s="535"/>
      <c r="E22" s="535"/>
      <c r="F22" s="535"/>
      <c r="G22" s="535"/>
      <c r="H22" s="535"/>
      <c r="I22" s="536"/>
      <c r="J22" s="54" t="s">
        <v>20</v>
      </c>
      <c r="K22" s="31" t="s">
        <v>2</v>
      </c>
      <c r="L22" s="537" t="s">
        <v>29</v>
      </c>
      <c r="M22" s="536"/>
      <c r="N22" s="32" t="s">
        <v>25</v>
      </c>
    </row>
    <row r="23" spans="2:14" ht="30.45" customHeight="1">
      <c r="B23" s="471" t="e">
        <f>#REF!</f>
        <v>#REF!</v>
      </c>
      <c r="C23" s="472"/>
      <c r="D23" s="472"/>
      <c r="E23" s="472"/>
      <c r="F23" s="472"/>
      <c r="G23" s="472"/>
      <c r="H23" s="472"/>
      <c r="I23" s="473"/>
      <c r="J23" s="67" t="e">
        <f>+#REF!</f>
        <v>#REF!</v>
      </c>
      <c r="K23" s="13">
        <v>1</v>
      </c>
      <c r="L23" s="482" t="e">
        <f>+#REF!</f>
        <v>#REF!</v>
      </c>
      <c r="M23" s="483"/>
      <c r="N23" s="191" t="e">
        <f>+K23*L23</f>
        <v>#REF!</v>
      </c>
    </row>
    <row r="24" spans="2:14" ht="30.45" customHeight="1">
      <c r="B24" s="424"/>
      <c r="C24" s="425"/>
      <c r="D24" s="425"/>
      <c r="E24" s="425"/>
      <c r="F24" s="425"/>
      <c r="G24" s="425"/>
      <c r="H24" s="425"/>
      <c r="I24" s="426"/>
      <c r="J24" s="67"/>
      <c r="K24" s="13"/>
      <c r="L24" s="482"/>
      <c r="M24" s="483"/>
      <c r="N24" s="191"/>
    </row>
    <row r="25" spans="2:14" ht="30.45" customHeight="1">
      <c r="B25" s="471"/>
      <c r="C25" s="472"/>
      <c r="D25" s="472"/>
      <c r="E25" s="472"/>
      <c r="F25" s="472"/>
      <c r="G25" s="472"/>
      <c r="H25" s="472"/>
      <c r="I25" s="473"/>
      <c r="J25" s="67"/>
      <c r="K25" s="13"/>
      <c r="L25" s="482"/>
      <c r="M25" s="483"/>
      <c r="N25" s="191"/>
    </row>
    <row r="26" spans="2:14" ht="16.2" thickBot="1">
      <c r="B26" s="56"/>
      <c r="C26" s="57"/>
      <c r="D26" s="57"/>
      <c r="E26" s="57"/>
      <c r="F26" s="57"/>
      <c r="G26" s="57"/>
      <c r="H26" s="57"/>
      <c r="I26" s="57"/>
      <c r="J26" s="58"/>
      <c r="K26" s="58"/>
      <c r="L26" s="59"/>
      <c r="M26" s="24"/>
      <c r="N26" s="60"/>
    </row>
    <row r="27" spans="2:14" ht="25.5" customHeight="1" thickBot="1">
      <c r="B27" s="440" t="s">
        <v>27</v>
      </c>
      <c r="C27" s="441"/>
      <c r="D27" s="441"/>
      <c r="E27" s="441"/>
      <c r="F27" s="441"/>
      <c r="G27" s="441"/>
      <c r="H27" s="441"/>
      <c r="I27" s="441"/>
      <c r="J27" s="441"/>
      <c r="K27" s="441"/>
      <c r="L27" s="441"/>
      <c r="M27" s="444"/>
      <c r="N27" s="50" t="e">
        <f>SUM(N23:N26)</f>
        <v>#REF!</v>
      </c>
    </row>
    <row r="28" spans="2:14" ht="15.6">
      <c r="B28" s="7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8"/>
    </row>
    <row r="29" spans="2:14" ht="15.6">
      <c r="B29" s="141" t="s">
        <v>30</v>
      </c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2"/>
    </row>
    <row r="30" spans="2:14" ht="16.2" thickBot="1">
      <c r="B30" s="7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8"/>
    </row>
    <row r="31" spans="2:14" ht="31.2">
      <c r="B31" s="61" t="s">
        <v>31</v>
      </c>
      <c r="C31" s="62"/>
      <c r="D31" s="62"/>
      <c r="E31" s="62"/>
      <c r="F31" s="62"/>
      <c r="G31" s="62"/>
      <c r="H31" s="63" t="s">
        <v>20</v>
      </c>
      <c r="I31" s="63" t="s">
        <v>32</v>
      </c>
      <c r="J31" s="64" t="s">
        <v>33</v>
      </c>
      <c r="K31" s="63" t="s">
        <v>34</v>
      </c>
      <c r="L31" s="540" t="s">
        <v>35</v>
      </c>
      <c r="M31" s="541"/>
      <c r="N31" s="65" t="s">
        <v>25</v>
      </c>
    </row>
    <row r="32" spans="2:14" ht="30.75" customHeight="1">
      <c r="B32" s="556"/>
      <c r="C32" s="557"/>
      <c r="D32" s="557"/>
      <c r="E32" s="557"/>
      <c r="F32" s="557"/>
      <c r="G32" s="558"/>
      <c r="H32" s="67"/>
      <c r="I32" s="45"/>
      <c r="J32" s="21"/>
      <c r="K32" s="45"/>
      <c r="L32" s="458"/>
      <c r="M32" s="459"/>
      <c r="N32" s="68"/>
    </row>
    <row r="33" spans="2:14" ht="30.75" customHeight="1">
      <c r="B33" s="469"/>
      <c r="C33" s="583"/>
      <c r="D33" s="583"/>
      <c r="E33" s="583"/>
      <c r="F33" s="583"/>
      <c r="G33" s="584"/>
      <c r="H33" s="67"/>
      <c r="I33" s="45"/>
      <c r="J33" s="45"/>
      <c r="K33" s="45"/>
      <c r="L33" s="458"/>
      <c r="M33" s="459"/>
      <c r="N33" s="68"/>
    </row>
    <row r="34" spans="2:14" ht="15.6">
      <c r="B34" s="130"/>
      <c r="C34" s="69"/>
      <c r="D34" s="69"/>
      <c r="E34" s="69"/>
      <c r="F34" s="69"/>
      <c r="G34" s="69"/>
      <c r="H34" s="70"/>
      <c r="I34" s="45"/>
      <c r="J34" s="45"/>
      <c r="K34" s="45"/>
      <c r="L34" s="71"/>
      <c r="M34" s="72"/>
      <c r="N34" s="73"/>
    </row>
    <row r="35" spans="2:14" ht="16.2" thickBot="1">
      <c r="B35" s="56"/>
      <c r="C35" s="57"/>
      <c r="D35" s="57"/>
      <c r="E35" s="57"/>
      <c r="F35" s="57"/>
      <c r="G35" s="57"/>
      <c r="H35" s="58"/>
      <c r="I35" s="74"/>
      <c r="J35" s="74"/>
      <c r="K35" s="74"/>
      <c r="L35" s="460"/>
      <c r="M35" s="461"/>
      <c r="N35" s="192"/>
    </row>
    <row r="36" spans="2:14" ht="22.5" customHeight="1" thickBot="1">
      <c r="B36" s="462" t="s">
        <v>27</v>
      </c>
      <c r="C36" s="442"/>
      <c r="D36" s="442"/>
      <c r="E36" s="442"/>
      <c r="F36" s="442"/>
      <c r="G36" s="442"/>
      <c r="H36" s="442"/>
      <c r="I36" s="442"/>
      <c r="J36" s="442"/>
      <c r="K36" s="442"/>
      <c r="L36" s="442"/>
      <c r="M36" s="443"/>
      <c r="N36" s="75">
        <f>SUM(N32:N35)</f>
        <v>0</v>
      </c>
    </row>
    <row r="37" spans="2:14" ht="15.6">
      <c r="B37" s="7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8"/>
    </row>
    <row r="38" spans="2:14" ht="15.6">
      <c r="B38" s="141" t="s">
        <v>36</v>
      </c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2"/>
    </row>
    <row r="39" spans="2:14" ht="16.2" thickBot="1">
      <c r="B39" s="7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8"/>
    </row>
    <row r="40" spans="2:14" ht="31.2">
      <c r="B40" s="542" t="s">
        <v>37</v>
      </c>
      <c r="C40" s="543"/>
      <c r="D40" s="543"/>
      <c r="E40" s="543"/>
      <c r="F40" s="543"/>
      <c r="G40" s="543"/>
      <c r="H40" s="543"/>
      <c r="I40" s="63" t="s">
        <v>38</v>
      </c>
      <c r="J40" s="64" t="s">
        <v>39</v>
      </c>
      <c r="K40" s="63" t="s">
        <v>40</v>
      </c>
      <c r="L40" s="544" t="s">
        <v>24</v>
      </c>
      <c r="M40" s="545"/>
      <c r="N40" s="76" t="s">
        <v>25</v>
      </c>
    </row>
    <row r="41" spans="2:14" ht="25.5" customHeight="1">
      <c r="B41" s="424" t="e">
        <f>+#REF!</f>
        <v>#REF!</v>
      </c>
      <c r="C41" s="425"/>
      <c r="D41" s="425"/>
      <c r="E41" s="425"/>
      <c r="F41" s="425"/>
      <c r="G41" s="425"/>
      <c r="H41" s="426"/>
      <c r="I41" s="77" t="e">
        <f>+K41/J41</f>
        <v>#REF!</v>
      </c>
      <c r="J41" s="78">
        <v>1.85</v>
      </c>
      <c r="K41" s="77" t="e">
        <f>+#REF!</f>
        <v>#REF!</v>
      </c>
      <c r="L41" s="591">
        <v>6.5</v>
      </c>
      <c r="M41" s="592"/>
      <c r="N41" s="10" t="e">
        <f>K41/L41</f>
        <v>#REF!</v>
      </c>
    </row>
    <row r="42" spans="2:14" ht="28.5" customHeight="1">
      <c r="B42" s="424" t="e">
        <f>+#REF!</f>
        <v>#REF!</v>
      </c>
      <c r="C42" s="425"/>
      <c r="D42" s="425"/>
      <c r="E42" s="425"/>
      <c r="F42" s="425"/>
      <c r="G42" s="425"/>
      <c r="H42" s="426"/>
      <c r="I42" s="77" t="e">
        <f>+K42/J42</f>
        <v>#REF!</v>
      </c>
      <c r="J42" s="80">
        <v>1.85</v>
      </c>
      <c r="K42" s="77" t="e">
        <f>+#REF!</f>
        <v>#REF!</v>
      </c>
      <c r="L42" s="581">
        <f>L41</f>
        <v>6.5</v>
      </c>
      <c r="M42" s="582"/>
      <c r="N42" s="10" t="e">
        <f>K42/L42</f>
        <v>#REF!</v>
      </c>
    </row>
    <row r="43" spans="2:14" ht="16.2" thickBot="1">
      <c r="B43" s="429"/>
      <c r="C43" s="430"/>
      <c r="D43" s="430"/>
      <c r="E43" s="430"/>
      <c r="F43" s="430"/>
      <c r="G43" s="430"/>
      <c r="H43" s="430"/>
      <c r="I43" s="74"/>
      <c r="J43" s="74"/>
      <c r="K43" s="74"/>
      <c r="L43" s="431"/>
      <c r="M43" s="432"/>
      <c r="N43" s="192"/>
    </row>
    <row r="44" spans="2:14" ht="31.5" customHeight="1" thickBot="1">
      <c r="B44" s="440" t="s">
        <v>27</v>
      </c>
      <c r="C44" s="441"/>
      <c r="D44" s="441"/>
      <c r="E44" s="441"/>
      <c r="F44" s="441"/>
      <c r="G44" s="441"/>
      <c r="H44" s="441"/>
      <c r="I44" s="442"/>
      <c r="J44" s="442"/>
      <c r="K44" s="442"/>
      <c r="L44" s="442"/>
      <c r="M44" s="443"/>
      <c r="N44" s="85" t="e">
        <f>SUM(N41:N43)</f>
        <v>#REF!</v>
      </c>
    </row>
    <row r="45" spans="2:14" ht="16.2" thickBot="1">
      <c r="B45" s="7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8"/>
    </row>
    <row r="46" spans="2:14" ht="20.25" customHeight="1" thickBot="1">
      <c r="B46" s="440" t="s">
        <v>41</v>
      </c>
      <c r="C46" s="441"/>
      <c r="D46" s="441"/>
      <c r="E46" s="441"/>
      <c r="F46" s="441"/>
      <c r="G46" s="441"/>
      <c r="H46" s="441"/>
      <c r="I46" s="441"/>
      <c r="J46" s="441"/>
      <c r="K46" s="441"/>
      <c r="L46" s="441"/>
      <c r="M46" s="444"/>
      <c r="N46" s="86" t="e">
        <f>ROUND((N18+N27+N36+N44),0)</f>
        <v>#REF!</v>
      </c>
    </row>
    <row r="47" spans="2:14"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1"/>
    </row>
    <row r="48" spans="2:14">
      <c r="B48" s="144" t="s">
        <v>64</v>
      </c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102"/>
    </row>
    <row r="49" spans="1:14" ht="15" thickBot="1"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1"/>
    </row>
    <row r="50" spans="1:14">
      <c r="B50" s="530" t="s">
        <v>65</v>
      </c>
      <c r="C50" s="531"/>
      <c r="D50" s="531"/>
      <c r="E50" s="531"/>
      <c r="F50" s="531"/>
      <c r="G50" s="531"/>
      <c r="H50" s="531"/>
      <c r="I50" s="103"/>
      <c r="J50" s="104"/>
      <c r="K50" s="105" t="s">
        <v>66</v>
      </c>
      <c r="L50" s="532" t="s">
        <v>67</v>
      </c>
      <c r="M50" s="533"/>
      <c r="N50" s="106"/>
    </row>
    <row r="51" spans="1:14">
      <c r="B51" s="449" t="s">
        <v>10</v>
      </c>
      <c r="C51" s="450"/>
      <c r="D51" s="450"/>
      <c r="E51" s="450"/>
      <c r="F51" s="450"/>
      <c r="G51" s="450"/>
      <c r="H51" s="450"/>
      <c r="I51" s="107"/>
      <c r="J51" s="108"/>
      <c r="K51" s="109">
        <v>0.24</v>
      </c>
      <c r="L51" s="451" t="e">
        <f>N46*K51</f>
        <v>#REF!</v>
      </c>
      <c r="M51" s="452"/>
      <c r="N51" s="110"/>
    </row>
    <row r="52" spans="1:14">
      <c r="B52" s="111" t="s">
        <v>11</v>
      </c>
      <c r="C52" s="112"/>
      <c r="D52" s="112"/>
      <c r="E52" s="112"/>
      <c r="F52" s="112"/>
      <c r="G52" s="112"/>
      <c r="H52" s="112"/>
      <c r="I52" s="107"/>
      <c r="J52" s="108"/>
      <c r="K52" s="109">
        <v>0.01</v>
      </c>
      <c r="L52" s="451" t="e">
        <f>N46*K52</f>
        <v>#REF!</v>
      </c>
      <c r="M52" s="452"/>
      <c r="N52" s="110"/>
    </row>
    <row r="53" spans="1:14" ht="15" thickBot="1">
      <c r="B53" s="113" t="s">
        <v>12</v>
      </c>
      <c r="C53" s="114"/>
      <c r="D53" s="114"/>
      <c r="E53" s="114"/>
      <c r="F53" s="114"/>
      <c r="G53" s="114"/>
      <c r="H53" s="114"/>
      <c r="I53" s="115"/>
      <c r="J53" s="116"/>
      <c r="K53" s="117">
        <v>0.05</v>
      </c>
      <c r="L53" s="453" t="e">
        <f>N46*K53</f>
        <v>#REF!</v>
      </c>
      <c r="M53" s="454"/>
      <c r="N53" s="110"/>
    </row>
    <row r="54" spans="1:14" ht="15" thickBot="1">
      <c r="B54" s="455" t="s">
        <v>27</v>
      </c>
      <c r="C54" s="456"/>
      <c r="D54" s="456"/>
      <c r="E54" s="456"/>
      <c r="F54" s="456"/>
      <c r="G54" s="456"/>
      <c r="H54" s="456"/>
      <c r="I54" s="456"/>
      <c r="J54" s="456"/>
      <c r="K54" s="456"/>
      <c r="L54" s="456"/>
      <c r="M54" s="457"/>
      <c r="N54" s="118" t="e">
        <f>L51+L52+L53</f>
        <v>#REF!</v>
      </c>
    </row>
    <row r="55" spans="1:14" ht="15" thickBot="1">
      <c r="B55" s="99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1"/>
    </row>
    <row r="56" spans="1:14" ht="15" thickBot="1">
      <c r="A56" t="s">
        <v>77</v>
      </c>
      <c r="B56" s="455" t="s">
        <v>68</v>
      </c>
      <c r="C56" s="456"/>
      <c r="D56" s="456"/>
      <c r="E56" s="456"/>
      <c r="F56" s="456"/>
      <c r="G56" s="456"/>
      <c r="H56" s="456"/>
      <c r="I56" s="456"/>
      <c r="J56" s="456"/>
      <c r="K56" s="456"/>
      <c r="L56" s="456"/>
      <c r="M56" s="457"/>
      <c r="N56" s="119" t="e">
        <f>N46+N54</f>
        <v>#REF!</v>
      </c>
    </row>
    <row r="57" spans="1:14" ht="15.6"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6"/>
    </row>
    <row r="58" spans="1:14" ht="15.6">
      <c r="B58" s="7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8"/>
    </row>
    <row r="59" spans="1:14" ht="15.6">
      <c r="B59" s="7"/>
      <c r="C59" s="87"/>
      <c r="D59" s="87"/>
      <c r="E59" s="87"/>
      <c r="F59" s="87"/>
      <c r="G59" s="87"/>
      <c r="H59" s="5"/>
      <c r="I59" s="5"/>
      <c r="J59" s="5"/>
      <c r="K59" s="5"/>
      <c r="L59" s="5"/>
      <c r="M59" s="5"/>
      <c r="N59" s="8"/>
    </row>
    <row r="60" spans="1:14" ht="15.6">
      <c r="B60" s="11"/>
      <c r="C60" s="587" t="s">
        <v>16</v>
      </c>
      <c r="D60" s="587"/>
      <c r="E60" s="587"/>
      <c r="F60" s="587"/>
      <c r="G60" s="5"/>
      <c r="H60" s="87"/>
      <c r="I60" s="5"/>
      <c r="J60" s="587" t="s">
        <v>17</v>
      </c>
      <c r="K60" s="587"/>
      <c r="L60" s="587"/>
      <c r="M60" s="5"/>
      <c r="N60" s="8"/>
    </row>
    <row r="61" spans="1:14" ht="18.45" customHeight="1">
      <c r="B61" s="11"/>
      <c r="C61" s="569"/>
      <c r="D61" s="569"/>
      <c r="E61" s="569"/>
      <c r="F61" s="569"/>
      <c r="G61" s="87"/>
      <c r="H61" s="87"/>
      <c r="I61" s="5"/>
      <c r="J61" s="569"/>
      <c r="K61" s="569"/>
      <c r="L61" s="569"/>
      <c r="M61" s="5"/>
      <c r="N61" s="8"/>
    </row>
    <row r="62" spans="1:14" ht="31.5" customHeight="1">
      <c r="B62" s="437" t="s">
        <v>42</v>
      </c>
      <c r="C62" s="438"/>
      <c r="D62" s="438"/>
      <c r="E62" s="438"/>
      <c r="F62" s="438"/>
      <c r="G62" s="438"/>
      <c r="H62" s="438"/>
      <c r="I62" s="438"/>
      <c r="J62" s="438"/>
      <c r="K62" s="438"/>
      <c r="L62" s="438"/>
      <c r="M62" s="438"/>
      <c r="N62" s="439"/>
    </row>
    <row r="63" spans="1:14" ht="15.6">
      <c r="B63" s="433"/>
      <c r="C63" s="434"/>
      <c r="D63" s="434"/>
      <c r="E63" s="434"/>
      <c r="F63" s="434"/>
      <c r="G63" s="434"/>
      <c r="H63" s="434"/>
      <c r="I63" s="434"/>
      <c r="J63" s="434"/>
      <c r="K63" s="434"/>
      <c r="L63" s="434"/>
      <c r="M63" s="434"/>
      <c r="N63" s="435"/>
    </row>
    <row r="64" spans="1:14" ht="16.2" thickBot="1">
      <c r="B64" s="588"/>
      <c r="C64" s="589"/>
      <c r="D64" s="589"/>
      <c r="E64" s="589"/>
      <c r="F64" s="589"/>
      <c r="G64" s="589"/>
      <c r="H64" s="589"/>
      <c r="I64" s="589"/>
      <c r="J64" s="589"/>
      <c r="K64" s="589"/>
      <c r="L64" s="589"/>
      <c r="M64" s="589"/>
      <c r="N64" s="590"/>
    </row>
    <row r="65" spans="2:14"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</row>
    <row r="66" spans="2:14">
      <c r="B66" s="87" t="s">
        <v>43</v>
      </c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</row>
    <row r="67" spans="2:14"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  <row r="69" spans="2:14"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</row>
    <row r="70" spans="2:14"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</sheetData>
  <mergeCells count="62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B25:I25"/>
    <mergeCell ref="L25:M25"/>
    <mergeCell ref="B27:M27"/>
    <mergeCell ref="L31:M31"/>
    <mergeCell ref="B32:G32"/>
    <mergeCell ref="L32:M32"/>
    <mergeCell ref="B33:G33"/>
    <mergeCell ref="L33:M33"/>
    <mergeCell ref="L35:M35"/>
    <mergeCell ref="B36:M36"/>
    <mergeCell ref="B40:H40"/>
    <mergeCell ref="L40:M40"/>
    <mergeCell ref="B41:H41"/>
    <mergeCell ref="L41:M41"/>
    <mergeCell ref="B42:H42"/>
    <mergeCell ref="L42:M42"/>
    <mergeCell ref="B43:H43"/>
    <mergeCell ref="L43:M43"/>
    <mergeCell ref="B44:M44"/>
    <mergeCell ref="B46:M46"/>
    <mergeCell ref="B50:H50"/>
    <mergeCell ref="L50:M50"/>
    <mergeCell ref="B51:H51"/>
    <mergeCell ref="L51:M51"/>
    <mergeCell ref="L52:M52"/>
    <mergeCell ref="L53:M53"/>
    <mergeCell ref="B54:M54"/>
    <mergeCell ref="B56:M56"/>
    <mergeCell ref="C60:F60"/>
    <mergeCell ref="J60:L60"/>
    <mergeCell ref="C61:F61"/>
    <mergeCell ref="J61:L61"/>
    <mergeCell ref="B62:N62"/>
    <mergeCell ref="B63:N63"/>
    <mergeCell ref="B64:N64"/>
  </mergeCell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Hoja81">
    <tabColor rgb="FF3AEA36"/>
  </sheetPr>
  <dimension ref="A1:N71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259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34.5" customHeight="1">
      <c r="B13" s="555"/>
      <c r="C13" s="553"/>
      <c r="D13" s="553"/>
      <c r="E13" s="553"/>
      <c r="F13" s="553"/>
      <c r="G13" s="553"/>
      <c r="H13" s="554"/>
      <c r="I13" s="122"/>
      <c r="J13" s="123"/>
      <c r="K13" s="23"/>
      <c r="L13" s="546"/>
      <c r="M13" s="547"/>
      <c r="N13" s="22"/>
    </row>
    <row r="14" spans="2:14" ht="21.75" customHeight="1">
      <c r="B14" s="424"/>
      <c r="C14" s="425"/>
      <c r="D14" s="425"/>
      <c r="E14" s="425"/>
      <c r="F14" s="425"/>
      <c r="G14" s="425"/>
      <c r="H14" s="426"/>
      <c r="I14" s="518"/>
      <c r="J14" s="519"/>
      <c r="K14" s="23"/>
      <c r="L14" s="546"/>
      <c r="M14" s="547"/>
      <c r="N14" s="22"/>
    </row>
    <row r="15" spans="2:14" ht="15.6">
      <c r="B15" s="33"/>
      <c r="C15" s="27"/>
      <c r="D15" s="27"/>
      <c r="E15" s="34"/>
      <c r="F15" s="34"/>
      <c r="G15" s="34"/>
      <c r="H15" s="95"/>
      <c r="I15" s="37"/>
      <c r="J15" s="38"/>
      <c r="K15" s="39"/>
      <c r="L15" s="40"/>
      <c r="M15" s="41"/>
      <c r="N15" s="42"/>
    </row>
    <row r="16" spans="2:14" ht="15.6">
      <c r="B16" s="469" t="s">
        <v>26</v>
      </c>
      <c r="C16" s="470"/>
      <c r="D16" s="470"/>
      <c r="E16" s="26"/>
      <c r="F16" s="43"/>
      <c r="G16" s="43"/>
      <c r="H16" s="44"/>
      <c r="I16" s="37"/>
      <c r="J16" s="38"/>
      <c r="K16" s="45"/>
      <c r="L16" s="40"/>
      <c r="M16" s="46">
        <v>0.1</v>
      </c>
      <c r="N16" s="83" t="e">
        <f>N44*M16</f>
        <v>#REF!</v>
      </c>
    </row>
    <row r="17" spans="2:14" ht="16.2" thickBot="1">
      <c r="B17" s="471"/>
      <c r="C17" s="472"/>
      <c r="D17" s="472"/>
      <c r="E17" s="472"/>
      <c r="F17" s="472"/>
      <c r="G17" s="472"/>
      <c r="H17" s="473"/>
      <c r="I17" s="474"/>
      <c r="J17" s="475"/>
      <c r="K17" s="48"/>
      <c r="L17" s="476"/>
      <c r="M17" s="477"/>
      <c r="N17" s="49"/>
    </row>
    <row r="18" spans="2:14" ht="25.5" customHeight="1" thickBot="1">
      <c r="B18" s="440" t="s">
        <v>27</v>
      </c>
      <c r="C18" s="441"/>
      <c r="D18" s="441"/>
      <c r="E18" s="441"/>
      <c r="F18" s="441"/>
      <c r="G18" s="441"/>
      <c r="H18" s="441"/>
      <c r="I18" s="441"/>
      <c r="J18" s="441"/>
      <c r="K18" s="441"/>
      <c r="L18" s="441"/>
      <c r="M18" s="444"/>
      <c r="N18" s="50" t="e">
        <f>SUM(N13:N17)</f>
        <v>#REF!</v>
      </c>
    </row>
    <row r="19" spans="2:14" ht="15.6">
      <c r="B19" s="2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8"/>
    </row>
    <row r="20" spans="2:14" ht="15.6">
      <c r="B20" s="141" t="s">
        <v>28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</row>
    <row r="21" spans="2:14" ht="16.2" thickBot="1">
      <c r="B21" s="53"/>
      <c r="C21" s="30"/>
      <c r="D21" s="30"/>
      <c r="E21" s="30"/>
      <c r="F21" s="30"/>
      <c r="G21" s="30"/>
      <c r="H21" s="30"/>
      <c r="I21" s="30"/>
      <c r="J21" s="5"/>
      <c r="K21" s="5"/>
      <c r="L21" s="5"/>
      <c r="M21" s="5"/>
      <c r="N21" s="8"/>
    </row>
    <row r="22" spans="2:14" ht="15.6">
      <c r="B22" s="534" t="s">
        <v>19</v>
      </c>
      <c r="C22" s="535"/>
      <c r="D22" s="535"/>
      <c r="E22" s="535"/>
      <c r="F22" s="535"/>
      <c r="G22" s="535"/>
      <c r="H22" s="535"/>
      <c r="I22" s="536"/>
      <c r="J22" s="54" t="s">
        <v>20</v>
      </c>
      <c r="K22" s="31" t="s">
        <v>2</v>
      </c>
      <c r="L22" s="537" t="s">
        <v>29</v>
      </c>
      <c r="M22" s="536"/>
      <c r="N22" s="32" t="s">
        <v>25</v>
      </c>
    </row>
    <row r="23" spans="2:14" ht="30.45" customHeight="1">
      <c r="B23" s="471" t="e">
        <f>#REF!</f>
        <v>#REF!</v>
      </c>
      <c r="C23" s="472"/>
      <c r="D23" s="472"/>
      <c r="E23" s="472"/>
      <c r="F23" s="472"/>
      <c r="G23" s="472"/>
      <c r="H23" s="472"/>
      <c r="I23" s="473"/>
      <c r="J23" s="67" t="e">
        <f>+#REF!</f>
        <v>#REF!</v>
      </c>
      <c r="K23" s="13">
        <v>1</v>
      </c>
      <c r="L23" s="482" t="e">
        <f>+#REF!</f>
        <v>#REF!</v>
      </c>
      <c r="M23" s="483"/>
      <c r="N23" s="191" t="e">
        <f>+K23*L23</f>
        <v>#REF!</v>
      </c>
    </row>
    <row r="24" spans="2:14" ht="30.45" customHeight="1">
      <c r="B24" s="424"/>
      <c r="C24" s="425"/>
      <c r="D24" s="425"/>
      <c r="E24" s="425"/>
      <c r="F24" s="425"/>
      <c r="G24" s="425"/>
      <c r="H24" s="425"/>
      <c r="I24" s="426"/>
      <c r="J24" s="67"/>
      <c r="K24" s="13"/>
      <c r="L24" s="482"/>
      <c r="M24" s="483"/>
      <c r="N24" s="191"/>
    </row>
    <row r="25" spans="2:14" ht="30.45" customHeight="1">
      <c r="B25" s="471"/>
      <c r="C25" s="472"/>
      <c r="D25" s="472"/>
      <c r="E25" s="472"/>
      <c r="F25" s="472"/>
      <c r="G25" s="472"/>
      <c r="H25" s="472"/>
      <c r="I25" s="473"/>
      <c r="J25" s="67"/>
      <c r="K25" s="13"/>
      <c r="L25" s="482"/>
      <c r="M25" s="483"/>
      <c r="N25" s="191"/>
    </row>
    <row r="26" spans="2:14" ht="16.2" thickBot="1">
      <c r="B26" s="56"/>
      <c r="C26" s="57"/>
      <c r="D26" s="57"/>
      <c r="E26" s="57"/>
      <c r="F26" s="57"/>
      <c r="G26" s="57"/>
      <c r="H26" s="57"/>
      <c r="I26" s="57"/>
      <c r="J26" s="58"/>
      <c r="K26" s="58"/>
      <c r="L26" s="59"/>
      <c r="M26" s="24"/>
      <c r="N26" s="60"/>
    </row>
    <row r="27" spans="2:14" ht="25.5" customHeight="1" thickBot="1">
      <c r="B27" s="440" t="s">
        <v>27</v>
      </c>
      <c r="C27" s="441"/>
      <c r="D27" s="441"/>
      <c r="E27" s="441"/>
      <c r="F27" s="441"/>
      <c r="G27" s="441"/>
      <c r="H27" s="441"/>
      <c r="I27" s="441"/>
      <c r="J27" s="441"/>
      <c r="K27" s="441"/>
      <c r="L27" s="441"/>
      <c r="M27" s="444"/>
      <c r="N27" s="50" t="e">
        <f>SUM(N23:N26)</f>
        <v>#REF!</v>
      </c>
    </row>
    <row r="28" spans="2:14" ht="15.6">
      <c r="B28" s="7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8"/>
    </row>
    <row r="29" spans="2:14" ht="15.6">
      <c r="B29" s="141" t="s">
        <v>30</v>
      </c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2"/>
    </row>
    <row r="30" spans="2:14" ht="16.2" thickBot="1">
      <c r="B30" s="7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8"/>
    </row>
    <row r="31" spans="2:14" ht="31.2">
      <c r="B31" s="61" t="s">
        <v>31</v>
      </c>
      <c r="C31" s="62"/>
      <c r="D31" s="62"/>
      <c r="E31" s="62"/>
      <c r="F31" s="62"/>
      <c r="G31" s="62"/>
      <c r="H31" s="63" t="s">
        <v>20</v>
      </c>
      <c r="I31" s="63" t="s">
        <v>32</v>
      </c>
      <c r="J31" s="64" t="s">
        <v>33</v>
      </c>
      <c r="K31" s="63" t="s">
        <v>34</v>
      </c>
      <c r="L31" s="540" t="s">
        <v>35</v>
      </c>
      <c r="M31" s="541"/>
      <c r="N31" s="65" t="s">
        <v>25</v>
      </c>
    </row>
    <row r="32" spans="2:14" ht="30.75" customHeight="1">
      <c r="B32" s="556"/>
      <c r="C32" s="557"/>
      <c r="D32" s="557"/>
      <c r="E32" s="557"/>
      <c r="F32" s="557"/>
      <c r="G32" s="558"/>
      <c r="H32" s="67"/>
      <c r="I32" s="45"/>
      <c r="J32" s="21"/>
      <c r="K32" s="45"/>
      <c r="L32" s="458"/>
      <c r="M32" s="459"/>
      <c r="N32" s="68"/>
    </row>
    <row r="33" spans="2:14" ht="30.75" customHeight="1">
      <c r="B33" s="469"/>
      <c r="C33" s="583"/>
      <c r="D33" s="583"/>
      <c r="E33" s="583"/>
      <c r="F33" s="583"/>
      <c r="G33" s="584"/>
      <c r="H33" s="67"/>
      <c r="I33" s="45"/>
      <c r="J33" s="45"/>
      <c r="K33" s="45"/>
      <c r="L33" s="458"/>
      <c r="M33" s="459"/>
      <c r="N33" s="68"/>
    </row>
    <row r="34" spans="2:14" ht="15.6">
      <c r="B34" s="130"/>
      <c r="C34" s="69"/>
      <c r="D34" s="69"/>
      <c r="E34" s="69"/>
      <c r="F34" s="69"/>
      <c r="G34" s="69"/>
      <c r="H34" s="70"/>
      <c r="I34" s="45"/>
      <c r="J34" s="45"/>
      <c r="K34" s="45"/>
      <c r="L34" s="71"/>
      <c r="M34" s="72"/>
      <c r="N34" s="73"/>
    </row>
    <row r="35" spans="2:14" ht="16.2" thickBot="1">
      <c r="B35" s="56"/>
      <c r="C35" s="57"/>
      <c r="D35" s="57"/>
      <c r="E35" s="57"/>
      <c r="F35" s="57"/>
      <c r="G35" s="57"/>
      <c r="H35" s="58"/>
      <c r="I35" s="74"/>
      <c r="J35" s="74"/>
      <c r="K35" s="74"/>
      <c r="L35" s="460"/>
      <c r="M35" s="461"/>
      <c r="N35" s="192"/>
    </row>
    <row r="36" spans="2:14" ht="22.5" customHeight="1" thickBot="1">
      <c r="B36" s="462" t="s">
        <v>27</v>
      </c>
      <c r="C36" s="442"/>
      <c r="D36" s="442"/>
      <c r="E36" s="442"/>
      <c r="F36" s="442"/>
      <c r="G36" s="442"/>
      <c r="H36" s="442"/>
      <c r="I36" s="442"/>
      <c r="J36" s="442"/>
      <c r="K36" s="442"/>
      <c r="L36" s="442"/>
      <c r="M36" s="443"/>
      <c r="N36" s="75">
        <f>SUM(N32:N35)</f>
        <v>0</v>
      </c>
    </row>
    <row r="37" spans="2:14" ht="15.6">
      <c r="B37" s="7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8"/>
    </row>
    <row r="38" spans="2:14" ht="15.6">
      <c r="B38" s="141" t="s">
        <v>36</v>
      </c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2"/>
    </row>
    <row r="39" spans="2:14" ht="16.2" thickBot="1">
      <c r="B39" s="7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8"/>
    </row>
    <row r="40" spans="2:14" ht="31.2">
      <c r="B40" s="542" t="s">
        <v>37</v>
      </c>
      <c r="C40" s="543"/>
      <c r="D40" s="543"/>
      <c r="E40" s="543"/>
      <c r="F40" s="543"/>
      <c r="G40" s="543"/>
      <c r="H40" s="543"/>
      <c r="I40" s="63" t="s">
        <v>38</v>
      </c>
      <c r="J40" s="64" t="s">
        <v>39</v>
      </c>
      <c r="K40" s="63" t="s">
        <v>40</v>
      </c>
      <c r="L40" s="544" t="s">
        <v>24</v>
      </c>
      <c r="M40" s="545"/>
      <c r="N40" s="76" t="s">
        <v>25</v>
      </c>
    </row>
    <row r="41" spans="2:14" ht="25.5" customHeight="1">
      <c r="B41" s="424" t="e">
        <f>+#REF!</f>
        <v>#REF!</v>
      </c>
      <c r="C41" s="425"/>
      <c r="D41" s="425"/>
      <c r="E41" s="425"/>
      <c r="F41" s="425"/>
      <c r="G41" s="425"/>
      <c r="H41" s="426"/>
      <c r="I41" s="77" t="e">
        <f>+K41/J41</f>
        <v>#REF!</v>
      </c>
      <c r="J41" s="78">
        <v>1.85</v>
      </c>
      <c r="K41" s="77" t="e">
        <f>+#REF!</f>
        <v>#REF!</v>
      </c>
      <c r="L41" s="591">
        <v>5</v>
      </c>
      <c r="M41" s="592"/>
      <c r="N41" s="10" t="e">
        <f>K41/L41</f>
        <v>#REF!</v>
      </c>
    </row>
    <row r="42" spans="2:14" ht="28.5" customHeight="1">
      <c r="B42" s="424" t="e">
        <f>+#REF!</f>
        <v>#REF!</v>
      </c>
      <c r="C42" s="425"/>
      <c r="D42" s="425"/>
      <c r="E42" s="425"/>
      <c r="F42" s="425"/>
      <c r="G42" s="425"/>
      <c r="H42" s="426"/>
      <c r="I42" s="77" t="e">
        <f>+K42/J42</f>
        <v>#REF!</v>
      </c>
      <c r="J42" s="80">
        <v>1.85</v>
      </c>
      <c r="K42" s="77" t="e">
        <f>+#REF!</f>
        <v>#REF!</v>
      </c>
      <c r="L42" s="581">
        <f>L41</f>
        <v>5</v>
      </c>
      <c r="M42" s="582"/>
      <c r="N42" s="10" t="e">
        <f>K42/L42</f>
        <v>#REF!</v>
      </c>
    </row>
    <row r="43" spans="2:14" ht="16.2" thickBot="1">
      <c r="B43" s="429"/>
      <c r="C43" s="430"/>
      <c r="D43" s="430"/>
      <c r="E43" s="430"/>
      <c r="F43" s="430"/>
      <c r="G43" s="430"/>
      <c r="H43" s="430"/>
      <c r="I43" s="74"/>
      <c r="J43" s="74"/>
      <c r="K43" s="74"/>
      <c r="L43" s="431"/>
      <c r="M43" s="432"/>
      <c r="N43" s="192"/>
    </row>
    <row r="44" spans="2:14" ht="31.5" customHeight="1" thickBot="1">
      <c r="B44" s="440" t="s">
        <v>27</v>
      </c>
      <c r="C44" s="441"/>
      <c r="D44" s="441"/>
      <c r="E44" s="441"/>
      <c r="F44" s="441"/>
      <c r="G44" s="441"/>
      <c r="H44" s="441"/>
      <c r="I44" s="442"/>
      <c r="J44" s="442"/>
      <c r="K44" s="442"/>
      <c r="L44" s="442"/>
      <c r="M44" s="443"/>
      <c r="N44" s="85" t="e">
        <f>SUM(N41:N43)</f>
        <v>#REF!</v>
      </c>
    </row>
    <row r="45" spans="2:14" ht="16.2" thickBot="1">
      <c r="B45" s="7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8"/>
    </row>
    <row r="46" spans="2:14" ht="20.25" customHeight="1" thickBot="1">
      <c r="B46" s="440" t="s">
        <v>41</v>
      </c>
      <c r="C46" s="441"/>
      <c r="D46" s="441"/>
      <c r="E46" s="441"/>
      <c r="F46" s="441"/>
      <c r="G46" s="441"/>
      <c r="H46" s="441"/>
      <c r="I46" s="441"/>
      <c r="J46" s="441"/>
      <c r="K46" s="441"/>
      <c r="L46" s="441"/>
      <c r="M46" s="444"/>
      <c r="N46" s="86" t="e">
        <f>ROUND((N18+N27+N36+N44),0)</f>
        <v>#REF!</v>
      </c>
    </row>
    <row r="47" spans="2:14"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1"/>
    </row>
    <row r="48" spans="2:14">
      <c r="B48" s="144" t="s">
        <v>64</v>
      </c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102"/>
    </row>
    <row r="49" spans="1:14" ht="15" thickBot="1"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1"/>
    </row>
    <row r="50" spans="1:14">
      <c r="B50" s="530" t="s">
        <v>65</v>
      </c>
      <c r="C50" s="531"/>
      <c r="D50" s="531"/>
      <c r="E50" s="531"/>
      <c r="F50" s="531"/>
      <c r="G50" s="531"/>
      <c r="H50" s="531"/>
      <c r="I50" s="103"/>
      <c r="J50" s="104"/>
      <c r="K50" s="105" t="s">
        <v>66</v>
      </c>
      <c r="L50" s="532" t="s">
        <v>67</v>
      </c>
      <c r="M50" s="533"/>
      <c r="N50" s="106"/>
    </row>
    <row r="51" spans="1:14">
      <c r="B51" s="449" t="s">
        <v>10</v>
      </c>
      <c r="C51" s="450"/>
      <c r="D51" s="450"/>
      <c r="E51" s="450"/>
      <c r="F51" s="450"/>
      <c r="G51" s="450"/>
      <c r="H51" s="450"/>
      <c r="I51" s="107"/>
      <c r="J51" s="108"/>
      <c r="K51" s="109">
        <v>0.24</v>
      </c>
      <c r="L51" s="451" t="e">
        <f>N46*K51</f>
        <v>#REF!</v>
      </c>
      <c r="M51" s="452"/>
      <c r="N51" s="110"/>
    </row>
    <row r="52" spans="1:14">
      <c r="B52" s="111" t="s">
        <v>11</v>
      </c>
      <c r="C52" s="112"/>
      <c r="D52" s="112"/>
      <c r="E52" s="112"/>
      <c r="F52" s="112"/>
      <c r="G52" s="112"/>
      <c r="H52" s="112"/>
      <c r="I52" s="107"/>
      <c r="J52" s="108"/>
      <c r="K52" s="109">
        <v>0.01</v>
      </c>
      <c r="L52" s="451" t="e">
        <f>N46*K52</f>
        <v>#REF!</v>
      </c>
      <c r="M52" s="452"/>
      <c r="N52" s="110"/>
    </row>
    <row r="53" spans="1:14" ht="15" thickBot="1">
      <c r="B53" s="113" t="s">
        <v>12</v>
      </c>
      <c r="C53" s="114"/>
      <c r="D53" s="114"/>
      <c r="E53" s="114"/>
      <c r="F53" s="114"/>
      <c r="G53" s="114"/>
      <c r="H53" s="114"/>
      <c r="I53" s="115"/>
      <c r="J53" s="116"/>
      <c r="K53" s="117">
        <v>0.05</v>
      </c>
      <c r="L53" s="453" t="e">
        <f>N46*K53</f>
        <v>#REF!</v>
      </c>
      <c r="M53" s="454"/>
      <c r="N53" s="110"/>
    </row>
    <row r="54" spans="1:14" ht="15" thickBot="1">
      <c r="B54" s="455" t="s">
        <v>27</v>
      </c>
      <c r="C54" s="456"/>
      <c r="D54" s="456"/>
      <c r="E54" s="456"/>
      <c r="F54" s="456"/>
      <c r="G54" s="456"/>
      <c r="H54" s="456"/>
      <c r="I54" s="456"/>
      <c r="J54" s="456"/>
      <c r="K54" s="456"/>
      <c r="L54" s="456"/>
      <c r="M54" s="457"/>
      <c r="N54" s="118" t="e">
        <f>L51+L52+L53</f>
        <v>#REF!</v>
      </c>
    </row>
    <row r="55" spans="1:14" ht="15" thickBot="1">
      <c r="B55" s="99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1"/>
    </row>
    <row r="56" spans="1:14" ht="15" thickBot="1">
      <c r="A56" t="s">
        <v>77</v>
      </c>
      <c r="B56" s="455" t="s">
        <v>68</v>
      </c>
      <c r="C56" s="456"/>
      <c r="D56" s="456"/>
      <c r="E56" s="456"/>
      <c r="F56" s="456"/>
      <c r="G56" s="456"/>
      <c r="H56" s="456"/>
      <c r="I56" s="456"/>
      <c r="J56" s="456"/>
      <c r="K56" s="456"/>
      <c r="L56" s="456"/>
      <c r="M56" s="457"/>
      <c r="N56" s="119" t="e">
        <f>N46+N54</f>
        <v>#REF!</v>
      </c>
    </row>
    <row r="57" spans="1:14" ht="15.6"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6"/>
    </row>
    <row r="58" spans="1:14" ht="15.6">
      <c r="B58" s="7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8"/>
    </row>
    <row r="59" spans="1:14" ht="15.6">
      <c r="B59" s="7"/>
      <c r="C59" s="87"/>
      <c r="D59" s="87"/>
      <c r="E59" s="87"/>
      <c r="F59" s="87"/>
      <c r="G59" s="87"/>
      <c r="H59" s="5"/>
      <c r="I59" s="5"/>
      <c r="J59" s="5"/>
      <c r="K59" s="5"/>
      <c r="L59" s="5"/>
      <c r="M59" s="5"/>
      <c r="N59" s="8"/>
    </row>
    <row r="60" spans="1:14" ht="15.6">
      <c r="B60" s="11"/>
      <c r="C60" s="587" t="s">
        <v>16</v>
      </c>
      <c r="D60" s="587"/>
      <c r="E60" s="587"/>
      <c r="F60" s="587"/>
      <c r="G60" s="5"/>
      <c r="H60" s="87"/>
      <c r="I60" s="5"/>
      <c r="J60" s="587" t="s">
        <v>17</v>
      </c>
      <c r="K60" s="587"/>
      <c r="L60" s="587"/>
      <c r="M60" s="5"/>
      <c r="N60" s="8"/>
    </row>
    <row r="61" spans="1:14" ht="18.45" customHeight="1">
      <c r="B61" s="11"/>
      <c r="C61" s="569"/>
      <c r="D61" s="569"/>
      <c r="E61" s="569"/>
      <c r="F61" s="569"/>
      <c r="G61" s="87"/>
      <c r="H61" s="87"/>
      <c r="I61" s="5"/>
      <c r="J61" s="569"/>
      <c r="K61" s="569"/>
      <c r="L61" s="569"/>
      <c r="M61" s="5"/>
      <c r="N61" s="8"/>
    </row>
    <row r="62" spans="1:14" ht="31.5" customHeight="1">
      <c r="B62" s="437" t="s">
        <v>42</v>
      </c>
      <c r="C62" s="438"/>
      <c r="D62" s="438"/>
      <c r="E62" s="438"/>
      <c r="F62" s="438"/>
      <c r="G62" s="438"/>
      <c r="H62" s="438"/>
      <c r="I62" s="438"/>
      <c r="J62" s="438"/>
      <c r="K62" s="438"/>
      <c r="L62" s="438"/>
      <c r="M62" s="438"/>
      <c r="N62" s="439"/>
    </row>
    <row r="63" spans="1:14" ht="15.6">
      <c r="B63" s="433"/>
      <c r="C63" s="434"/>
      <c r="D63" s="434"/>
      <c r="E63" s="434"/>
      <c r="F63" s="434"/>
      <c r="G63" s="434"/>
      <c r="H63" s="434"/>
      <c r="I63" s="434"/>
      <c r="J63" s="434"/>
      <c r="K63" s="434"/>
      <c r="L63" s="434"/>
      <c r="M63" s="434"/>
      <c r="N63" s="435"/>
    </row>
    <row r="64" spans="1:14" ht="16.2" thickBot="1">
      <c r="B64" s="588"/>
      <c r="C64" s="589"/>
      <c r="D64" s="589"/>
      <c r="E64" s="589"/>
      <c r="F64" s="589"/>
      <c r="G64" s="589"/>
      <c r="H64" s="589"/>
      <c r="I64" s="589"/>
      <c r="J64" s="589"/>
      <c r="K64" s="589"/>
      <c r="L64" s="589"/>
      <c r="M64" s="589"/>
      <c r="N64" s="590"/>
    </row>
    <row r="65" spans="2:14"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</row>
    <row r="66" spans="2:14">
      <c r="B66" s="87" t="s">
        <v>43</v>
      </c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</row>
    <row r="67" spans="2:14"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  <row r="69" spans="2:14"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</row>
    <row r="70" spans="2:14"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</sheetData>
  <mergeCells count="62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B25:I25"/>
    <mergeCell ref="L25:M25"/>
    <mergeCell ref="B27:M27"/>
    <mergeCell ref="L31:M31"/>
    <mergeCell ref="B32:G32"/>
    <mergeCell ref="L32:M32"/>
    <mergeCell ref="B33:G33"/>
    <mergeCell ref="L33:M33"/>
    <mergeCell ref="L35:M35"/>
    <mergeCell ref="B36:M36"/>
    <mergeCell ref="B40:H40"/>
    <mergeCell ref="L40:M40"/>
    <mergeCell ref="B41:H41"/>
    <mergeCell ref="L41:M41"/>
    <mergeCell ref="B42:H42"/>
    <mergeCell ref="L42:M42"/>
    <mergeCell ref="B43:H43"/>
    <mergeCell ref="L43:M43"/>
    <mergeCell ref="B44:M44"/>
    <mergeCell ref="B46:M46"/>
    <mergeCell ref="B50:H50"/>
    <mergeCell ref="L50:M50"/>
    <mergeCell ref="B51:H51"/>
    <mergeCell ref="L51:M51"/>
    <mergeCell ref="L52:M52"/>
    <mergeCell ref="L53:M53"/>
    <mergeCell ref="B54:M54"/>
    <mergeCell ref="B56:M56"/>
    <mergeCell ref="C60:F60"/>
    <mergeCell ref="J60:L60"/>
    <mergeCell ref="C61:F61"/>
    <mergeCell ref="J61:L61"/>
    <mergeCell ref="B62:N62"/>
    <mergeCell ref="B63:N63"/>
    <mergeCell ref="B64:N64"/>
  </mergeCell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Hoja82">
    <tabColor rgb="FF3AEA36"/>
  </sheetPr>
  <dimension ref="A1:N71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259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34.5" customHeight="1">
      <c r="B13" s="555" t="e">
        <f>#REF!</f>
        <v>#REF!</v>
      </c>
      <c r="C13" s="553"/>
      <c r="D13" s="553"/>
      <c r="E13" s="553"/>
      <c r="F13" s="553"/>
      <c r="G13" s="553"/>
      <c r="H13" s="554"/>
      <c r="I13" s="122"/>
      <c r="J13" s="123" t="e">
        <f>#REF!</f>
        <v>#REF!</v>
      </c>
      <c r="K13" s="23" t="e">
        <f>#REF!</f>
        <v>#REF!</v>
      </c>
      <c r="L13" s="546">
        <v>40</v>
      </c>
      <c r="M13" s="547"/>
      <c r="N13" s="22" t="e">
        <f>K13/L13</f>
        <v>#REF!</v>
      </c>
    </row>
    <row r="14" spans="2:14" ht="21.75" customHeight="1">
      <c r="B14" s="424"/>
      <c r="C14" s="425"/>
      <c r="D14" s="425"/>
      <c r="E14" s="425"/>
      <c r="F14" s="425"/>
      <c r="G14" s="425"/>
      <c r="H14" s="426"/>
      <c r="I14" s="518"/>
      <c r="J14" s="519"/>
      <c r="K14" s="23"/>
      <c r="L14" s="546"/>
      <c r="M14" s="547"/>
      <c r="N14" s="22"/>
    </row>
    <row r="15" spans="2:14" ht="15.6">
      <c r="B15" s="33"/>
      <c r="C15" s="27"/>
      <c r="D15" s="27"/>
      <c r="E15" s="34"/>
      <c r="F15" s="34"/>
      <c r="G15" s="34"/>
      <c r="H15" s="95"/>
      <c r="I15" s="37"/>
      <c r="J15" s="38"/>
      <c r="K15" s="39"/>
      <c r="L15" s="40"/>
      <c r="M15" s="41"/>
      <c r="N15" s="42"/>
    </row>
    <row r="16" spans="2:14" ht="15.6">
      <c r="B16" s="469" t="s">
        <v>26</v>
      </c>
      <c r="C16" s="470"/>
      <c r="D16" s="470"/>
      <c r="E16" s="26"/>
      <c r="F16" s="43"/>
      <c r="G16" s="43"/>
      <c r="H16" s="44"/>
      <c r="I16" s="37"/>
      <c r="J16" s="38"/>
      <c r="K16" s="45"/>
      <c r="L16" s="40"/>
      <c r="M16" s="46">
        <v>0.1</v>
      </c>
      <c r="N16" s="83" t="e">
        <f>N44*M16</f>
        <v>#REF!</v>
      </c>
    </row>
    <row r="17" spans="2:14" ht="16.2" thickBot="1">
      <c r="B17" s="471"/>
      <c r="C17" s="472"/>
      <c r="D17" s="472"/>
      <c r="E17" s="472"/>
      <c r="F17" s="472"/>
      <c r="G17" s="472"/>
      <c r="H17" s="473"/>
      <c r="I17" s="474"/>
      <c r="J17" s="475"/>
      <c r="K17" s="48"/>
      <c r="L17" s="476"/>
      <c r="M17" s="477"/>
      <c r="N17" s="49"/>
    </row>
    <row r="18" spans="2:14" ht="25.5" customHeight="1" thickBot="1">
      <c r="B18" s="440" t="s">
        <v>27</v>
      </c>
      <c r="C18" s="441"/>
      <c r="D18" s="441"/>
      <c r="E18" s="441"/>
      <c r="F18" s="441"/>
      <c r="G18" s="441"/>
      <c r="H18" s="441"/>
      <c r="I18" s="441"/>
      <c r="J18" s="441"/>
      <c r="K18" s="441"/>
      <c r="L18" s="441"/>
      <c r="M18" s="444"/>
      <c r="N18" s="50" t="e">
        <f>SUM(N13:N17)</f>
        <v>#REF!</v>
      </c>
    </row>
    <row r="19" spans="2:14" ht="15.6">
      <c r="B19" s="2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8"/>
    </row>
    <row r="20" spans="2:14" ht="15.6">
      <c r="B20" s="141" t="s">
        <v>28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</row>
    <row r="21" spans="2:14" ht="16.2" thickBot="1">
      <c r="B21" s="53"/>
      <c r="C21" s="30"/>
      <c r="D21" s="30"/>
      <c r="E21" s="30"/>
      <c r="F21" s="30"/>
      <c r="G21" s="30"/>
      <c r="H21" s="30"/>
      <c r="I21" s="30"/>
      <c r="J21" s="5"/>
      <c r="K21" s="5"/>
      <c r="L21" s="5"/>
      <c r="M21" s="5"/>
      <c r="N21" s="8"/>
    </row>
    <row r="22" spans="2:14" ht="15.6">
      <c r="B22" s="534" t="s">
        <v>19</v>
      </c>
      <c r="C22" s="535"/>
      <c r="D22" s="535"/>
      <c r="E22" s="535"/>
      <c r="F22" s="535"/>
      <c r="G22" s="535"/>
      <c r="H22" s="535"/>
      <c r="I22" s="536"/>
      <c r="J22" s="54" t="s">
        <v>20</v>
      </c>
      <c r="K22" s="31" t="s">
        <v>2</v>
      </c>
      <c r="L22" s="537" t="s">
        <v>29</v>
      </c>
      <c r="M22" s="536"/>
      <c r="N22" s="32" t="s">
        <v>25</v>
      </c>
    </row>
    <row r="23" spans="2:14" ht="30.45" customHeight="1">
      <c r="B23" s="471" t="e">
        <f>#REF!</f>
        <v>#REF!</v>
      </c>
      <c r="C23" s="472"/>
      <c r="D23" s="472"/>
      <c r="E23" s="472"/>
      <c r="F23" s="472"/>
      <c r="G23" s="472"/>
      <c r="H23" s="472"/>
      <c r="I23" s="473"/>
      <c r="J23" s="67" t="e">
        <f>+#REF!</f>
        <v>#REF!</v>
      </c>
      <c r="K23" s="13">
        <v>1</v>
      </c>
      <c r="L23" s="482" t="e">
        <f>+#REF!</f>
        <v>#REF!</v>
      </c>
      <c r="M23" s="483"/>
      <c r="N23" s="191" t="e">
        <f>+K23*L23</f>
        <v>#REF!</v>
      </c>
    </row>
    <row r="24" spans="2:14" ht="30.45" customHeight="1">
      <c r="B24" s="424"/>
      <c r="C24" s="425"/>
      <c r="D24" s="425"/>
      <c r="E24" s="425"/>
      <c r="F24" s="425"/>
      <c r="G24" s="425"/>
      <c r="H24" s="425"/>
      <c r="I24" s="426"/>
      <c r="J24" s="67"/>
      <c r="K24" s="13"/>
      <c r="L24" s="482"/>
      <c r="M24" s="483"/>
      <c r="N24" s="191"/>
    </row>
    <row r="25" spans="2:14" ht="30.45" customHeight="1">
      <c r="B25" s="471"/>
      <c r="C25" s="472"/>
      <c r="D25" s="472"/>
      <c r="E25" s="472"/>
      <c r="F25" s="472"/>
      <c r="G25" s="472"/>
      <c r="H25" s="472"/>
      <c r="I25" s="473"/>
      <c r="J25" s="67"/>
      <c r="K25" s="13"/>
      <c r="L25" s="482"/>
      <c r="M25" s="483"/>
      <c r="N25" s="191"/>
    </row>
    <row r="26" spans="2:14" ht="16.2" thickBot="1">
      <c r="B26" s="56"/>
      <c r="C26" s="57"/>
      <c r="D26" s="57"/>
      <c r="E26" s="57"/>
      <c r="F26" s="57"/>
      <c r="G26" s="57"/>
      <c r="H26" s="57"/>
      <c r="I26" s="57"/>
      <c r="J26" s="58"/>
      <c r="K26" s="58"/>
      <c r="L26" s="59"/>
      <c r="M26" s="24"/>
      <c r="N26" s="60"/>
    </row>
    <row r="27" spans="2:14" ht="25.5" customHeight="1" thickBot="1">
      <c r="B27" s="440" t="s">
        <v>27</v>
      </c>
      <c r="C27" s="441"/>
      <c r="D27" s="441"/>
      <c r="E27" s="441"/>
      <c r="F27" s="441"/>
      <c r="G27" s="441"/>
      <c r="H27" s="441"/>
      <c r="I27" s="441"/>
      <c r="J27" s="441"/>
      <c r="K27" s="441"/>
      <c r="L27" s="441"/>
      <c r="M27" s="444"/>
      <c r="N27" s="50" t="e">
        <f>SUM(N23:N26)</f>
        <v>#REF!</v>
      </c>
    </row>
    <row r="28" spans="2:14" ht="15.6">
      <c r="B28" s="7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8"/>
    </row>
    <row r="29" spans="2:14" ht="15.6">
      <c r="B29" s="141" t="s">
        <v>30</v>
      </c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2"/>
    </row>
    <row r="30" spans="2:14" ht="16.2" thickBot="1">
      <c r="B30" s="7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8"/>
    </row>
    <row r="31" spans="2:14" ht="31.2">
      <c r="B31" s="61" t="s">
        <v>31</v>
      </c>
      <c r="C31" s="62"/>
      <c r="D31" s="62"/>
      <c r="E31" s="62"/>
      <c r="F31" s="62"/>
      <c r="G31" s="62"/>
      <c r="H31" s="63" t="s">
        <v>20</v>
      </c>
      <c r="I31" s="63" t="s">
        <v>32</v>
      </c>
      <c r="J31" s="64" t="s">
        <v>33</v>
      </c>
      <c r="K31" s="63" t="s">
        <v>34</v>
      </c>
      <c r="L31" s="540" t="s">
        <v>35</v>
      </c>
      <c r="M31" s="541"/>
      <c r="N31" s="65" t="s">
        <v>25</v>
      </c>
    </row>
    <row r="32" spans="2:14" ht="30.75" customHeight="1">
      <c r="B32" s="556"/>
      <c r="C32" s="557"/>
      <c r="D32" s="557"/>
      <c r="E32" s="557"/>
      <c r="F32" s="557"/>
      <c r="G32" s="558"/>
      <c r="H32" s="67"/>
      <c r="I32" s="45"/>
      <c r="J32" s="21"/>
      <c r="K32" s="45"/>
      <c r="L32" s="458"/>
      <c r="M32" s="459"/>
      <c r="N32" s="68"/>
    </row>
    <row r="33" spans="2:14" ht="30.75" customHeight="1">
      <c r="B33" s="469"/>
      <c r="C33" s="583"/>
      <c r="D33" s="583"/>
      <c r="E33" s="583"/>
      <c r="F33" s="583"/>
      <c r="G33" s="584"/>
      <c r="H33" s="67"/>
      <c r="I33" s="45"/>
      <c r="J33" s="45"/>
      <c r="K33" s="45"/>
      <c r="L33" s="458"/>
      <c r="M33" s="459"/>
      <c r="N33" s="68"/>
    </row>
    <row r="34" spans="2:14" ht="15.6">
      <c r="B34" s="130"/>
      <c r="C34" s="69"/>
      <c r="D34" s="69"/>
      <c r="E34" s="69"/>
      <c r="F34" s="69"/>
      <c r="G34" s="69"/>
      <c r="H34" s="70"/>
      <c r="I34" s="45"/>
      <c r="J34" s="45"/>
      <c r="K34" s="45"/>
      <c r="L34" s="71"/>
      <c r="M34" s="72"/>
      <c r="N34" s="73"/>
    </row>
    <row r="35" spans="2:14" ht="16.2" thickBot="1">
      <c r="B35" s="56"/>
      <c r="C35" s="57"/>
      <c r="D35" s="57"/>
      <c r="E35" s="57"/>
      <c r="F35" s="57"/>
      <c r="G35" s="57"/>
      <c r="H35" s="58"/>
      <c r="I35" s="74"/>
      <c r="J35" s="74"/>
      <c r="K35" s="74"/>
      <c r="L35" s="460"/>
      <c r="M35" s="461"/>
      <c r="N35" s="192"/>
    </row>
    <row r="36" spans="2:14" ht="22.5" customHeight="1" thickBot="1">
      <c r="B36" s="462" t="s">
        <v>27</v>
      </c>
      <c r="C36" s="442"/>
      <c r="D36" s="442"/>
      <c r="E36" s="442"/>
      <c r="F36" s="442"/>
      <c r="G36" s="442"/>
      <c r="H36" s="442"/>
      <c r="I36" s="442"/>
      <c r="J36" s="442"/>
      <c r="K36" s="442"/>
      <c r="L36" s="442"/>
      <c r="M36" s="443"/>
      <c r="N36" s="75">
        <f>SUM(N32:N35)</f>
        <v>0</v>
      </c>
    </row>
    <row r="37" spans="2:14" ht="15.6">
      <c r="B37" s="7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8"/>
    </row>
    <row r="38" spans="2:14" ht="15.6">
      <c r="B38" s="141" t="s">
        <v>36</v>
      </c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2"/>
    </row>
    <row r="39" spans="2:14" ht="16.2" thickBot="1">
      <c r="B39" s="7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8"/>
    </row>
    <row r="40" spans="2:14" ht="31.2">
      <c r="B40" s="542" t="s">
        <v>37</v>
      </c>
      <c r="C40" s="543"/>
      <c r="D40" s="543"/>
      <c r="E40" s="543"/>
      <c r="F40" s="543"/>
      <c r="G40" s="543"/>
      <c r="H40" s="543"/>
      <c r="I40" s="63" t="s">
        <v>38</v>
      </c>
      <c r="J40" s="64" t="s">
        <v>39</v>
      </c>
      <c r="K40" s="63" t="s">
        <v>40</v>
      </c>
      <c r="L40" s="544" t="s">
        <v>24</v>
      </c>
      <c r="M40" s="545"/>
      <c r="N40" s="76" t="s">
        <v>25</v>
      </c>
    </row>
    <row r="41" spans="2:14" ht="25.5" customHeight="1">
      <c r="B41" s="424" t="e">
        <f>+#REF!</f>
        <v>#REF!</v>
      </c>
      <c r="C41" s="425"/>
      <c r="D41" s="425"/>
      <c r="E41" s="425"/>
      <c r="F41" s="425"/>
      <c r="G41" s="425"/>
      <c r="H41" s="426"/>
      <c r="I41" s="77" t="e">
        <f>+K41/J41</f>
        <v>#REF!</v>
      </c>
      <c r="J41" s="78">
        <v>1.85</v>
      </c>
      <c r="K41" s="77" t="e">
        <f>+#REF!</f>
        <v>#REF!</v>
      </c>
      <c r="L41" s="591">
        <v>8</v>
      </c>
      <c r="M41" s="592"/>
      <c r="N41" s="10" t="e">
        <f>K41/L41</f>
        <v>#REF!</v>
      </c>
    </row>
    <row r="42" spans="2:14" ht="28.5" customHeight="1">
      <c r="B42" s="424" t="e">
        <f>+#REF!</f>
        <v>#REF!</v>
      </c>
      <c r="C42" s="425"/>
      <c r="D42" s="425"/>
      <c r="E42" s="425"/>
      <c r="F42" s="425"/>
      <c r="G42" s="425"/>
      <c r="H42" s="426"/>
      <c r="I42" s="77" t="e">
        <f>+K42/J42</f>
        <v>#REF!</v>
      </c>
      <c r="J42" s="80">
        <v>1.85</v>
      </c>
      <c r="K42" s="77" t="e">
        <f>+#REF!</f>
        <v>#REF!</v>
      </c>
      <c r="L42" s="581">
        <f>L41</f>
        <v>8</v>
      </c>
      <c r="M42" s="582"/>
      <c r="N42" s="10" t="e">
        <f>K42/L42</f>
        <v>#REF!</v>
      </c>
    </row>
    <row r="43" spans="2:14" ht="16.2" thickBot="1">
      <c r="B43" s="429"/>
      <c r="C43" s="430"/>
      <c r="D43" s="430"/>
      <c r="E43" s="430"/>
      <c r="F43" s="430"/>
      <c r="G43" s="430"/>
      <c r="H43" s="430"/>
      <c r="I43" s="74"/>
      <c r="J43" s="74"/>
      <c r="K43" s="74"/>
      <c r="L43" s="431"/>
      <c r="M43" s="432"/>
      <c r="N43" s="192"/>
    </row>
    <row r="44" spans="2:14" ht="31.5" customHeight="1" thickBot="1">
      <c r="B44" s="440" t="s">
        <v>27</v>
      </c>
      <c r="C44" s="441"/>
      <c r="D44" s="441"/>
      <c r="E44" s="441"/>
      <c r="F44" s="441"/>
      <c r="G44" s="441"/>
      <c r="H44" s="441"/>
      <c r="I44" s="442"/>
      <c r="J44" s="442"/>
      <c r="K44" s="442"/>
      <c r="L44" s="442"/>
      <c r="M44" s="443"/>
      <c r="N44" s="85" t="e">
        <f>SUM(N41:N43)</f>
        <v>#REF!</v>
      </c>
    </row>
    <row r="45" spans="2:14" ht="16.2" thickBot="1">
      <c r="B45" s="7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8"/>
    </row>
    <row r="46" spans="2:14" ht="20.25" customHeight="1" thickBot="1">
      <c r="B46" s="440" t="s">
        <v>41</v>
      </c>
      <c r="C46" s="441"/>
      <c r="D46" s="441"/>
      <c r="E46" s="441"/>
      <c r="F46" s="441"/>
      <c r="G46" s="441"/>
      <c r="H46" s="441"/>
      <c r="I46" s="441"/>
      <c r="J46" s="441"/>
      <c r="K46" s="441"/>
      <c r="L46" s="441"/>
      <c r="M46" s="444"/>
      <c r="N46" s="86" t="e">
        <f>ROUND((N18+N27+N36+N44),0)</f>
        <v>#REF!</v>
      </c>
    </row>
    <row r="47" spans="2:14"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1"/>
    </row>
    <row r="48" spans="2:14">
      <c r="B48" s="144" t="s">
        <v>64</v>
      </c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102"/>
    </row>
    <row r="49" spans="1:14" ht="15" thickBot="1"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1"/>
    </row>
    <row r="50" spans="1:14">
      <c r="B50" s="530" t="s">
        <v>65</v>
      </c>
      <c r="C50" s="531"/>
      <c r="D50" s="531"/>
      <c r="E50" s="531"/>
      <c r="F50" s="531"/>
      <c r="G50" s="531"/>
      <c r="H50" s="531"/>
      <c r="I50" s="103"/>
      <c r="J50" s="104"/>
      <c r="K50" s="105" t="s">
        <v>66</v>
      </c>
      <c r="L50" s="532" t="s">
        <v>67</v>
      </c>
      <c r="M50" s="533"/>
      <c r="N50" s="106"/>
    </row>
    <row r="51" spans="1:14">
      <c r="B51" s="449" t="s">
        <v>10</v>
      </c>
      <c r="C51" s="450"/>
      <c r="D51" s="450"/>
      <c r="E51" s="450"/>
      <c r="F51" s="450"/>
      <c r="G51" s="450"/>
      <c r="H51" s="450"/>
      <c r="I51" s="107"/>
      <c r="J51" s="108"/>
      <c r="K51" s="109">
        <v>0.24</v>
      </c>
      <c r="L51" s="451" t="e">
        <f>N46*K51</f>
        <v>#REF!</v>
      </c>
      <c r="M51" s="452"/>
      <c r="N51" s="110"/>
    </row>
    <row r="52" spans="1:14">
      <c r="B52" s="111" t="s">
        <v>11</v>
      </c>
      <c r="C52" s="112"/>
      <c r="D52" s="112"/>
      <c r="E52" s="112"/>
      <c r="F52" s="112"/>
      <c r="G52" s="112"/>
      <c r="H52" s="112"/>
      <c r="I52" s="107"/>
      <c r="J52" s="108"/>
      <c r="K52" s="109">
        <v>0.01</v>
      </c>
      <c r="L52" s="451" t="e">
        <f>N46*K52</f>
        <v>#REF!</v>
      </c>
      <c r="M52" s="452"/>
      <c r="N52" s="110"/>
    </row>
    <row r="53" spans="1:14" ht="15" thickBot="1">
      <c r="B53" s="113" t="s">
        <v>12</v>
      </c>
      <c r="C53" s="114"/>
      <c r="D53" s="114"/>
      <c r="E53" s="114"/>
      <c r="F53" s="114"/>
      <c r="G53" s="114"/>
      <c r="H53" s="114"/>
      <c r="I53" s="115"/>
      <c r="J53" s="116"/>
      <c r="K53" s="117">
        <v>0.05</v>
      </c>
      <c r="L53" s="453" t="e">
        <f>N46*K53</f>
        <v>#REF!</v>
      </c>
      <c r="M53" s="454"/>
      <c r="N53" s="110"/>
    </row>
    <row r="54" spans="1:14" ht="15" thickBot="1">
      <c r="B54" s="455" t="s">
        <v>27</v>
      </c>
      <c r="C54" s="456"/>
      <c r="D54" s="456"/>
      <c r="E54" s="456"/>
      <c r="F54" s="456"/>
      <c r="G54" s="456"/>
      <c r="H54" s="456"/>
      <c r="I54" s="456"/>
      <c r="J54" s="456"/>
      <c r="K54" s="456"/>
      <c r="L54" s="456"/>
      <c r="M54" s="457"/>
      <c r="N54" s="118" t="e">
        <f>L51+L52+L53</f>
        <v>#REF!</v>
      </c>
    </row>
    <row r="55" spans="1:14" ht="15" thickBot="1">
      <c r="B55" s="99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1"/>
    </row>
    <row r="56" spans="1:14" ht="15" thickBot="1">
      <c r="A56" t="s">
        <v>77</v>
      </c>
      <c r="B56" s="455" t="s">
        <v>68</v>
      </c>
      <c r="C56" s="456"/>
      <c r="D56" s="456"/>
      <c r="E56" s="456"/>
      <c r="F56" s="456"/>
      <c r="G56" s="456"/>
      <c r="H56" s="456"/>
      <c r="I56" s="456"/>
      <c r="J56" s="456"/>
      <c r="K56" s="456"/>
      <c r="L56" s="456"/>
      <c r="M56" s="457"/>
      <c r="N56" s="119" t="e">
        <f>N46+N54</f>
        <v>#REF!</v>
      </c>
    </row>
    <row r="57" spans="1:14" ht="15.6"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6"/>
    </row>
    <row r="58" spans="1:14" ht="15.6">
      <c r="B58" s="7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8"/>
    </row>
    <row r="59" spans="1:14" ht="15.6">
      <c r="B59" s="7"/>
      <c r="C59" s="87"/>
      <c r="D59" s="87"/>
      <c r="E59" s="87"/>
      <c r="F59" s="87"/>
      <c r="G59" s="87"/>
      <c r="H59" s="5"/>
      <c r="I59" s="5"/>
      <c r="J59" s="5"/>
      <c r="K59" s="5"/>
      <c r="L59" s="5"/>
      <c r="M59" s="5"/>
      <c r="N59" s="8"/>
    </row>
    <row r="60" spans="1:14" ht="15.6">
      <c r="B60" s="11"/>
      <c r="C60" s="587" t="s">
        <v>16</v>
      </c>
      <c r="D60" s="587"/>
      <c r="E60" s="587"/>
      <c r="F60" s="587"/>
      <c r="G60" s="5"/>
      <c r="H60" s="87"/>
      <c r="I60" s="5"/>
      <c r="J60" s="587" t="s">
        <v>17</v>
      </c>
      <c r="K60" s="587"/>
      <c r="L60" s="587"/>
      <c r="M60" s="5"/>
      <c r="N60" s="8"/>
    </row>
    <row r="61" spans="1:14" ht="18.45" customHeight="1">
      <c r="B61" s="11"/>
      <c r="C61" s="569"/>
      <c r="D61" s="569"/>
      <c r="E61" s="569"/>
      <c r="F61" s="569"/>
      <c r="G61" s="87"/>
      <c r="H61" s="87"/>
      <c r="I61" s="5"/>
      <c r="J61" s="569"/>
      <c r="K61" s="569"/>
      <c r="L61" s="569"/>
      <c r="M61" s="5"/>
      <c r="N61" s="8"/>
    </row>
    <row r="62" spans="1:14" ht="31.5" customHeight="1">
      <c r="B62" s="437" t="s">
        <v>42</v>
      </c>
      <c r="C62" s="438"/>
      <c r="D62" s="438"/>
      <c r="E62" s="438"/>
      <c r="F62" s="438"/>
      <c r="G62" s="438"/>
      <c r="H62" s="438"/>
      <c r="I62" s="438"/>
      <c r="J62" s="438"/>
      <c r="K62" s="438"/>
      <c r="L62" s="438"/>
      <c r="M62" s="438"/>
      <c r="N62" s="439"/>
    </row>
    <row r="63" spans="1:14" ht="15.6">
      <c r="B63" s="433"/>
      <c r="C63" s="434"/>
      <c r="D63" s="434"/>
      <c r="E63" s="434"/>
      <c r="F63" s="434"/>
      <c r="G63" s="434"/>
      <c r="H63" s="434"/>
      <c r="I63" s="434"/>
      <c r="J63" s="434"/>
      <c r="K63" s="434"/>
      <c r="L63" s="434"/>
      <c r="M63" s="434"/>
      <c r="N63" s="435"/>
    </row>
    <row r="64" spans="1:14" ht="16.2" thickBot="1">
      <c r="B64" s="588"/>
      <c r="C64" s="589"/>
      <c r="D64" s="589"/>
      <c r="E64" s="589"/>
      <c r="F64" s="589"/>
      <c r="G64" s="589"/>
      <c r="H64" s="589"/>
      <c r="I64" s="589"/>
      <c r="J64" s="589"/>
      <c r="K64" s="589"/>
      <c r="L64" s="589"/>
      <c r="M64" s="589"/>
      <c r="N64" s="590"/>
    </row>
    <row r="65" spans="2:14"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</row>
    <row r="66" spans="2:14">
      <c r="B66" s="87" t="s">
        <v>43</v>
      </c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</row>
    <row r="67" spans="2:14"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  <row r="69" spans="2:14"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</row>
    <row r="70" spans="2:14"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</sheetData>
  <mergeCells count="62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B25:I25"/>
    <mergeCell ref="L25:M25"/>
    <mergeCell ref="B27:M27"/>
    <mergeCell ref="L31:M31"/>
    <mergeCell ref="B32:G32"/>
    <mergeCell ref="L32:M32"/>
    <mergeCell ref="B33:G33"/>
    <mergeCell ref="L33:M33"/>
    <mergeCell ref="L35:M35"/>
    <mergeCell ref="B36:M36"/>
    <mergeCell ref="B40:H40"/>
    <mergeCell ref="L40:M40"/>
    <mergeCell ref="B41:H41"/>
    <mergeCell ref="L41:M41"/>
    <mergeCell ref="B42:H42"/>
    <mergeCell ref="L42:M42"/>
    <mergeCell ref="B43:H43"/>
    <mergeCell ref="L43:M43"/>
    <mergeCell ref="B44:M44"/>
    <mergeCell ref="B46:M46"/>
    <mergeCell ref="B50:H50"/>
    <mergeCell ref="L50:M50"/>
    <mergeCell ref="B51:H51"/>
    <mergeCell ref="L51:M51"/>
    <mergeCell ref="L52:M52"/>
    <mergeCell ref="L53:M53"/>
    <mergeCell ref="B54:M54"/>
    <mergeCell ref="B56:M56"/>
    <mergeCell ref="C60:F60"/>
    <mergeCell ref="J60:L60"/>
    <mergeCell ref="C61:F61"/>
    <mergeCell ref="J61:L61"/>
    <mergeCell ref="B62:N62"/>
    <mergeCell ref="B63:N63"/>
    <mergeCell ref="B64:N64"/>
  </mergeCell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Hoja83">
    <tabColor rgb="FF3AEA36"/>
  </sheetPr>
  <dimension ref="A1:N71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259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34.5" customHeight="1">
      <c r="B13" s="555" t="e">
        <f>#REF!</f>
        <v>#REF!</v>
      </c>
      <c r="C13" s="553"/>
      <c r="D13" s="553"/>
      <c r="E13" s="553"/>
      <c r="F13" s="553"/>
      <c r="G13" s="553"/>
      <c r="H13" s="554"/>
      <c r="I13" s="122"/>
      <c r="J13" s="123" t="e">
        <f>#REF!</f>
        <v>#REF!</v>
      </c>
      <c r="K13" s="23" t="e">
        <f>#REF!</f>
        <v>#REF!</v>
      </c>
      <c r="L13" s="546">
        <v>40</v>
      </c>
      <c r="M13" s="547"/>
      <c r="N13" s="22" t="e">
        <f>K13/L13</f>
        <v>#REF!</v>
      </c>
    </row>
    <row r="14" spans="2:14" ht="21.75" customHeight="1">
      <c r="B14" s="424"/>
      <c r="C14" s="425"/>
      <c r="D14" s="425"/>
      <c r="E14" s="425"/>
      <c r="F14" s="425"/>
      <c r="G14" s="425"/>
      <c r="H14" s="426"/>
      <c r="I14" s="518"/>
      <c r="J14" s="519"/>
      <c r="K14" s="23"/>
      <c r="L14" s="546"/>
      <c r="M14" s="547"/>
      <c r="N14" s="22"/>
    </row>
    <row r="15" spans="2:14" ht="15.6">
      <c r="B15" s="33"/>
      <c r="C15" s="27"/>
      <c r="D15" s="27"/>
      <c r="E15" s="34"/>
      <c r="F15" s="34"/>
      <c r="G15" s="34"/>
      <c r="H15" s="95"/>
      <c r="I15" s="37"/>
      <c r="J15" s="38"/>
      <c r="K15" s="39"/>
      <c r="L15" s="40"/>
      <c r="M15" s="41"/>
      <c r="N15" s="42"/>
    </row>
    <row r="16" spans="2:14" ht="15.6">
      <c r="B16" s="469" t="s">
        <v>26</v>
      </c>
      <c r="C16" s="470"/>
      <c r="D16" s="470"/>
      <c r="E16" s="26"/>
      <c r="F16" s="43"/>
      <c r="G16" s="43"/>
      <c r="H16" s="44"/>
      <c r="I16" s="37"/>
      <c r="J16" s="38"/>
      <c r="K16" s="45"/>
      <c r="L16" s="40"/>
      <c r="M16" s="46">
        <v>0.1</v>
      </c>
      <c r="N16" s="83" t="e">
        <f>N44*M16</f>
        <v>#REF!</v>
      </c>
    </row>
    <row r="17" spans="2:14" ht="16.2" thickBot="1">
      <c r="B17" s="471"/>
      <c r="C17" s="472"/>
      <c r="D17" s="472"/>
      <c r="E17" s="472"/>
      <c r="F17" s="472"/>
      <c r="G17" s="472"/>
      <c r="H17" s="473"/>
      <c r="I17" s="474"/>
      <c r="J17" s="475"/>
      <c r="K17" s="48"/>
      <c r="L17" s="476"/>
      <c r="M17" s="477"/>
      <c r="N17" s="49"/>
    </row>
    <row r="18" spans="2:14" ht="25.5" customHeight="1" thickBot="1">
      <c r="B18" s="440" t="s">
        <v>27</v>
      </c>
      <c r="C18" s="441"/>
      <c r="D18" s="441"/>
      <c r="E18" s="441"/>
      <c r="F18" s="441"/>
      <c r="G18" s="441"/>
      <c r="H18" s="441"/>
      <c r="I18" s="441"/>
      <c r="J18" s="441"/>
      <c r="K18" s="441"/>
      <c r="L18" s="441"/>
      <c r="M18" s="444"/>
      <c r="N18" s="50" t="e">
        <f>SUM(N13:N17)</f>
        <v>#REF!</v>
      </c>
    </row>
    <row r="19" spans="2:14" ht="15.6">
      <c r="B19" s="2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8"/>
    </row>
    <row r="20" spans="2:14" ht="15.6">
      <c r="B20" s="141" t="s">
        <v>28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</row>
    <row r="21" spans="2:14" ht="16.2" thickBot="1">
      <c r="B21" s="53"/>
      <c r="C21" s="30"/>
      <c r="D21" s="30"/>
      <c r="E21" s="30"/>
      <c r="F21" s="30"/>
      <c r="G21" s="30"/>
      <c r="H21" s="30"/>
      <c r="I21" s="30"/>
      <c r="J21" s="5"/>
      <c r="K21" s="5"/>
      <c r="L21" s="5"/>
      <c r="M21" s="5"/>
      <c r="N21" s="8"/>
    </row>
    <row r="22" spans="2:14" ht="15.6">
      <c r="B22" s="534" t="s">
        <v>19</v>
      </c>
      <c r="C22" s="535"/>
      <c r="D22" s="535"/>
      <c r="E22" s="535"/>
      <c r="F22" s="535"/>
      <c r="G22" s="535"/>
      <c r="H22" s="535"/>
      <c r="I22" s="536"/>
      <c r="J22" s="54" t="s">
        <v>20</v>
      </c>
      <c r="K22" s="31" t="s">
        <v>2</v>
      </c>
      <c r="L22" s="537" t="s">
        <v>29</v>
      </c>
      <c r="M22" s="536"/>
      <c r="N22" s="32" t="s">
        <v>25</v>
      </c>
    </row>
    <row r="23" spans="2:14" ht="30.45" customHeight="1">
      <c r="B23" s="471" t="e">
        <f>#REF!</f>
        <v>#REF!</v>
      </c>
      <c r="C23" s="472"/>
      <c r="D23" s="472"/>
      <c r="E23" s="472"/>
      <c r="F23" s="472"/>
      <c r="G23" s="472"/>
      <c r="H23" s="472"/>
      <c r="I23" s="473"/>
      <c r="J23" s="67" t="e">
        <f>+#REF!</f>
        <v>#REF!</v>
      </c>
      <c r="K23" s="13">
        <v>1</v>
      </c>
      <c r="L23" s="482" t="e">
        <f>+#REF!</f>
        <v>#REF!</v>
      </c>
      <c r="M23" s="483"/>
      <c r="N23" s="191" t="e">
        <f>+K23*L23</f>
        <v>#REF!</v>
      </c>
    </row>
    <row r="24" spans="2:14" ht="30.45" customHeight="1">
      <c r="B24" s="424"/>
      <c r="C24" s="425"/>
      <c r="D24" s="425"/>
      <c r="E24" s="425"/>
      <c r="F24" s="425"/>
      <c r="G24" s="425"/>
      <c r="H24" s="425"/>
      <c r="I24" s="426"/>
      <c r="J24" s="67"/>
      <c r="K24" s="13"/>
      <c r="L24" s="482"/>
      <c r="M24" s="483"/>
      <c r="N24" s="191"/>
    </row>
    <row r="25" spans="2:14" ht="30.45" customHeight="1">
      <c r="B25" s="471"/>
      <c r="C25" s="472"/>
      <c r="D25" s="472"/>
      <c r="E25" s="472"/>
      <c r="F25" s="472"/>
      <c r="G25" s="472"/>
      <c r="H25" s="472"/>
      <c r="I25" s="473"/>
      <c r="J25" s="67"/>
      <c r="K25" s="13"/>
      <c r="L25" s="482"/>
      <c r="M25" s="483"/>
      <c r="N25" s="191"/>
    </row>
    <row r="26" spans="2:14" ht="16.2" thickBot="1">
      <c r="B26" s="56"/>
      <c r="C26" s="57"/>
      <c r="D26" s="57"/>
      <c r="E26" s="57"/>
      <c r="F26" s="57"/>
      <c r="G26" s="57"/>
      <c r="H26" s="57"/>
      <c r="I26" s="57"/>
      <c r="J26" s="58"/>
      <c r="K26" s="58"/>
      <c r="L26" s="59"/>
      <c r="M26" s="24"/>
      <c r="N26" s="60"/>
    </row>
    <row r="27" spans="2:14" ht="25.5" customHeight="1" thickBot="1">
      <c r="B27" s="440" t="s">
        <v>27</v>
      </c>
      <c r="C27" s="441"/>
      <c r="D27" s="441"/>
      <c r="E27" s="441"/>
      <c r="F27" s="441"/>
      <c r="G27" s="441"/>
      <c r="H27" s="441"/>
      <c r="I27" s="441"/>
      <c r="J27" s="441"/>
      <c r="K27" s="441"/>
      <c r="L27" s="441"/>
      <c r="M27" s="444"/>
      <c r="N27" s="50" t="e">
        <f>SUM(N23:N26)</f>
        <v>#REF!</v>
      </c>
    </row>
    <row r="28" spans="2:14" ht="15.6">
      <c r="B28" s="7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8"/>
    </row>
    <row r="29" spans="2:14" ht="15.6">
      <c r="B29" s="141" t="s">
        <v>30</v>
      </c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2"/>
    </row>
    <row r="30" spans="2:14" ht="16.2" thickBot="1">
      <c r="B30" s="7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8"/>
    </row>
    <row r="31" spans="2:14" ht="31.2">
      <c r="B31" s="61" t="s">
        <v>31</v>
      </c>
      <c r="C31" s="62"/>
      <c r="D31" s="62"/>
      <c r="E31" s="62"/>
      <c r="F31" s="62"/>
      <c r="G31" s="62"/>
      <c r="H31" s="63" t="s">
        <v>20</v>
      </c>
      <c r="I31" s="63" t="s">
        <v>32</v>
      </c>
      <c r="J31" s="64" t="s">
        <v>33</v>
      </c>
      <c r="K31" s="63" t="s">
        <v>34</v>
      </c>
      <c r="L31" s="540" t="s">
        <v>35</v>
      </c>
      <c r="M31" s="541"/>
      <c r="N31" s="65" t="s">
        <v>25</v>
      </c>
    </row>
    <row r="32" spans="2:14" ht="30.75" customHeight="1">
      <c r="B32" s="556"/>
      <c r="C32" s="557"/>
      <c r="D32" s="557"/>
      <c r="E32" s="557"/>
      <c r="F32" s="557"/>
      <c r="G32" s="558"/>
      <c r="H32" s="67"/>
      <c r="I32" s="45"/>
      <c r="J32" s="21"/>
      <c r="K32" s="45"/>
      <c r="L32" s="458"/>
      <c r="M32" s="459"/>
      <c r="N32" s="68"/>
    </row>
    <row r="33" spans="2:14" ht="30.75" customHeight="1">
      <c r="B33" s="469"/>
      <c r="C33" s="583"/>
      <c r="D33" s="583"/>
      <c r="E33" s="583"/>
      <c r="F33" s="583"/>
      <c r="G33" s="584"/>
      <c r="H33" s="67"/>
      <c r="I33" s="45"/>
      <c r="J33" s="45"/>
      <c r="K33" s="45"/>
      <c r="L33" s="458"/>
      <c r="M33" s="459"/>
      <c r="N33" s="68"/>
    </row>
    <row r="34" spans="2:14" ht="15.6">
      <c r="B34" s="130"/>
      <c r="C34" s="69"/>
      <c r="D34" s="69"/>
      <c r="E34" s="69"/>
      <c r="F34" s="69"/>
      <c r="G34" s="69"/>
      <c r="H34" s="70"/>
      <c r="I34" s="45"/>
      <c r="J34" s="45"/>
      <c r="K34" s="45"/>
      <c r="L34" s="71"/>
      <c r="M34" s="72"/>
      <c r="N34" s="73"/>
    </row>
    <row r="35" spans="2:14" ht="16.2" thickBot="1">
      <c r="B35" s="56"/>
      <c r="C35" s="57"/>
      <c r="D35" s="57"/>
      <c r="E35" s="57"/>
      <c r="F35" s="57"/>
      <c r="G35" s="57"/>
      <c r="H35" s="58"/>
      <c r="I35" s="74"/>
      <c r="J35" s="74"/>
      <c r="K35" s="74"/>
      <c r="L35" s="460"/>
      <c r="M35" s="461"/>
      <c r="N35" s="192"/>
    </row>
    <row r="36" spans="2:14" ht="22.5" customHeight="1" thickBot="1">
      <c r="B36" s="462" t="s">
        <v>27</v>
      </c>
      <c r="C36" s="442"/>
      <c r="D36" s="442"/>
      <c r="E36" s="442"/>
      <c r="F36" s="442"/>
      <c r="G36" s="442"/>
      <c r="H36" s="442"/>
      <c r="I36" s="442"/>
      <c r="J36" s="442"/>
      <c r="K36" s="442"/>
      <c r="L36" s="442"/>
      <c r="M36" s="443"/>
      <c r="N36" s="75">
        <f>SUM(N32:N35)</f>
        <v>0</v>
      </c>
    </row>
    <row r="37" spans="2:14" ht="15.6">
      <c r="B37" s="7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8"/>
    </row>
    <row r="38" spans="2:14" ht="15.6">
      <c r="B38" s="141" t="s">
        <v>36</v>
      </c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2"/>
    </row>
    <row r="39" spans="2:14" ht="16.2" thickBot="1">
      <c r="B39" s="7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8"/>
    </row>
    <row r="40" spans="2:14" ht="31.2">
      <c r="B40" s="542" t="s">
        <v>37</v>
      </c>
      <c r="C40" s="543"/>
      <c r="D40" s="543"/>
      <c r="E40" s="543"/>
      <c r="F40" s="543"/>
      <c r="G40" s="543"/>
      <c r="H40" s="543"/>
      <c r="I40" s="63" t="s">
        <v>38</v>
      </c>
      <c r="J40" s="64" t="s">
        <v>39</v>
      </c>
      <c r="K40" s="63" t="s">
        <v>40</v>
      </c>
      <c r="L40" s="544" t="s">
        <v>24</v>
      </c>
      <c r="M40" s="545"/>
      <c r="N40" s="76" t="s">
        <v>25</v>
      </c>
    </row>
    <row r="41" spans="2:14" ht="25.5" customHeight="1">
      <c r="B41" s="424" t="e">
        <f>+#REF!</f>
        <v>#REF!</v>
      </c>
      <c r="C41" s="425"/>
      <c r="D41" s="425"/>
      <c r="E41" s="425"/>
      <c r="F41" s="425"/>
      <c r="G41" s="425"/>
      <c r="H41" s="426"/>
      <c r="I41" s="77" t="e">
        <f>+K41/J41</f>
        <v>#REF!</v>
      </c>
      <c r="J41" s="78">
        <v>1.85</v>
      </c>
      <c r="K41" s="77" t="e">
        <f>+#REF!</f>
        <v>#REF!</v>
      </c>
      <c r="L41" s="591">
        <v>3.5</v>
      </c>
      <c r="M41" s="592"/>
      <c r="N41" s="10" t="e">
        <f>K41/L41</f>
        <v>#REF!</v>
      </c>
    </row>
    <row r="42" spans="2:14" ht="28.5" customHeight="1">
      <c r="B42" s="424" t="e">
        <f>+#REF!</f>
        <v>#REF!</v>
      </c>
      <c r="C42" s="425"/>
      <c r="D42" s="425"/>
      <c r="E42" s="425"/>
      <c r="F42" s="425"/>
      <c r="G42" s="425"/>
      <c r="H42" s="426"/>
      <c r="I42" s="77" t="e">
        <f>+K42/J42</f>
        <v>#REF!</v>
      </c>
      <c r="J42" s="80">
        <v>1.85</v>
      </c>
      <c r="K42" s="77" t="e">
        <f>+#REF!</f>
        <v>#REF!</v>
      </c>
      <c r="L42" s="581">
        <f>L41</f>
        <v>3.5</v>
      </c>
      <c r="M42" s="582"/>
      <c r="N42" s="10" t="e">
        <f>K42/L42</f>
        <v>#REF!</v>
      </c>
    </row>
    <row r="43" spans="2:14" ht="16.2" thickBot="1">
      <c r="B43" s="429"/>
      <c r="C43" s="430"/>
      <c r="D43" s="430"/>
      <c r="E43" s="430"/>
      <c r="F43" s="430"/>
      <c r="G43" s="430"/>
      <c r="H43" s="430"/>
      <c r="I43" s="74"/>
      <c r="J43" s="74"/>
      <c r="K43" s="74"/>
      <c r="L43" s="431"/>
      <c r="M43" s="432"/>
      <c r="N43" s="192"/>
    </row>
    <row r="44" spans="2:14" ht="31.5" customHeight="1" thickBot="1">
      <c r="B44" s="440" t="s">
        <v>27</v>
      </c>
      <c r="C44" s="441"/>
      <c r="D44" s="441"/>
      <c r="E44" s="441"/>
      <c r="F44" s="441"/>
      <c r="G44" s="441"/>
      <c r="H44" s="441"/>
      <c r="I44" s="442"/>
      <c r="J44" s="442"/>
      <c r="K44" s="442"/>
      <c r="L44" s="442"/>
      <c r="M44" s="443"/>
      <c r="N44" s="85" t="e">
        <f>SUM(N41:N43)</f>
        <v>#REF!</v>
      </c>
    </row>
    <row r="45" spans="2:14" ht="16.2" thickBot="1">
      <c r="B45" s="7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8"/>
    </row>
    <row r="46" spans="2:14" ht="20.25" customHeight="1" thickBot="1">
      <c r="B46" s="440" t="s">
        <v>41</v>
      </c>
      <c r="C46" s="441"/>
      <c r="D46" s="441"/>
      <c r="E46" s="441"/>
      <c r="F46" s="441"/>
      <c r="G46" s="441"/>
      <c r="H46" s="441"/>
      <c r="I46" s="441"/>
      <c r="J46" s="441"/>
      <c r="K46" s="441"/>
      <c r="L46" s="441"/>
      <c r="M46" s="444"/>
      <c r="N46" s="86" t="e">
        <f>ROUND((N18+N27+N36+N44),0)</f>
        <v>#REF!</v>
      </c>
    </row>
    <row r="47" spans="2:14"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1"/>
    </row>
    <row r="48" spans="2:14">
      <c r="B48" s="144" t="s">
        <v>64</v>
      </c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102"/>
    </row>
    <row r="49" spans="1:14" ht="15" thickBot="1"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1"/>
    </row>
    <row r="50" spans="1:14">
      <c r="B50" s="530" t="s">
        <v>65</v>
      </c>
      <c r="C50" s="531"/>
      <c r="D50" s="531"/>
      <c r="E50" s="531"/>
      <c r="F50" s="531"/>
      <c r="G50" s="531"/>
      <c r="H50" s="531"/>
      <c r="I50" s="103"/>
      <c r="J50" s="104"/>
      <c r="K50" s="105" t="s">
        <v>66</v>
      </c>
      <c r="L50" s="532" t="s">
        <v>67</v>
      </c>
      <c r="M50" s="533"/>
      <c r="N50" s="106"/>
    </row>
    <row r="51" spans="1:14">
      <c r="B51" s="449" t="s">
        <v>10</v>
      </c>
      <c r="C51" s="450"/>
      <c r="D51" s="450"/>
      <c r="E51" s="450"/>
      <c r="F51" s="450"/>
      <c r="G51" s="450"/>
      <c r="H51" s="450"/>
      <c r="I51" s="107"/>
      <c r="J51" s="108"/>
      <c r="K51" s="109">
        <v>0.24</v>
      </c>
      <c r="L51" s="451" t="e">
        <f>N46*K51</f>
        <v>#REF!</v>
      </c>
      <c r="M51" s="452"/>
      <c r="N51" s="110"/>
    </row>
    <row r="52" spans="1:14">
      <c r="B52" s="111" t="s">
        <v>11</v>
      </c>
      <c r="C52" s="112"/>
      <c r="D52" s="112"/>
      <c r="E52" s="112"/>
      <c r="F52" s="112"/>
      <c r="G52" s="112"/>
      <c r="H52" s="112"/>
      <c r="I52" s="107"/>
      <c r="J52" s="108"/>
      <c r="K52" s="109">
        <v>0.01</v>
      </c>
      <c r="L52" s="451" t="e">
        <f>N46*K52</f>
        <v>#REF!</v>
      </c>
      <c r="M52" s="452"/>
      <c r="N52" s="110"/>
    </row>
    <row r="53" spans="1:14" ht="15" thickBot="1">
      <c r="B53" s="113" t="s">
        <v>12</v>
      </c>
      <c r="C53" s="114"/>
      <c r="D53" s="114"/>
      <c r="E53" s="114"/>
      <c r="F53" s="114"/>
      <c r="G53" s="114"/>
      <c r="H53" s="114"/>
      <c r="I53" s="115"/>
      <c r="J53" s="116"/>
      <c r="K53" s="117">
        <v>0.05</v>
      </c>
      <c r="L53" s="453" t="e">
        <f>N46*K53</f>
        <v>#REF!</v>
      </c>
      <c r="M53" s="454"/>
      <c r="N53" s="110"/>
    </row>
    <row r="54" spans="1:14" ht="15" thickBot="1">
      <c r="B54" s="455" t="s">
        <v>27</v>
      </c>
      <c r="C54" s="456"/>
      <c r="D54" s="456"/>
      <c r="E54" s="456"/>
      <c r="F54" s="456"/>
      <c r="G54" s="456"/>
      <c r="H54" s="456"/>
      <c r="I54" s="456"/>
      <c r="J54" s="456"/>
      <c r="K54" s="456"/>
      <c r="L54" s="456"/>
      <c r="M54" s="457"/>
      <c r="N54" s="118" t="e">
        <f>L51+L52+L53</f>
        <v>#REF!</v>
      </c>
    </row>
    <row r="55" spans="1:14" ht="15" thickBot="1">
      <c r="B55" s="99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1"/>
    </row>
    <row r="56" spans="1:14" ht="15" thickBot="1">
      <c r="A56" t="s">
        <v>77</v>
      </c>
      <c r="B56" s="455" t="s">
        <v>68</v>
      </c>
      <c r="C56" s="456"/>
      <c r="D56" s="456"/>
      <c r="E56" s="456"/>
      <c r="F56" s="456"/>
      <c r="G56" s="456"/>
      <c r="H56" s="456"/>
      <c r="I56" s="456"/>
      <c r="J56" s="456"/>
      <c r="K56" s="456"/>
      <c r="L56" s="456"/>
      <c r="M56" s="457"/>
      <c r="N56" s="119" t="e">
        <f>N46+N54</f>
        <v>#REF!</v>
      </c>
    </row>
    <row r="57" spans="1:14" ht="15.6"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6"/>
    </row>
    <row r="58" spans="1:14" ht="15.6">
      <c r="B58" s="7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8"/>
    </row>
    <row r="59" spans="1:14" ht="15.6">
      <c r="B59" s="7"/>
      <c r="C59" s="87"/>
      <c r="D59" s="87"/>
      <c r="E59" s="87"/>
      <c r="F59" s="87"/>
      <c r="G59" s="87"/>
      <c r="H59" s="5"/>
      <c r="I59" s="5"/>
      <c r="J59" s="5"/>
      <c r="K59" s="5"/>
      <c r="L59" s="5"/>
      <c r="M59" s="5"/>
      <c r="N59" s="8"/>
    </row>
    <row r="60" spans="1:14" ht="15.6">
      <c r="B60" s="11"/>
      <c r="C60" s="587" t="s">
        <v>16</v>
      </c>
      <c r="D60" s="587"/>
      <c r="E60" s="587"/>
      <c r="F60" s="587"/>
      <c r="G60" s="5"/>
      <c r="H60" s="87"/>
      <c r="I60" s="5"/>
      <c r="J60" s="587" t="s">
        <v>17</v>
      </c>
      <c r="K60" s="587"/>
      <c r="L60" s="587"/>
      <c r="M60" s="5"/>
      <c r="N60" s="8"/>
    </row>
    <row r="61" spans="1:14" ht="18.45" customHeight="1">
      <c r="B61" s="11"/>
      <c r="C61" s="569"/>
      <c r="D61" s="569"/>
      <c r="E61" s="569"/>
      <c r="F61" s="569"/>
      <c r="G61" s="87"/>
      <c r="H61" s="87"/>
      <c r="I61" s="5"/>
      <c r="J61" s="569"/>
      <c r="K61" s="569"/>
      <c r="L61" s="569"/>
      <c r="M61" s="5"/>
      <c r="N61" s="8"/>
    </row>
    <row r="62" spans="1:14" ht="31.5" customHeight="1">
      <c r="B62" s="437" t="s">
        <v>42</v>
      </c>
      <c r="C62" s="438"/>
      <c r="D62" s="438"/>
      <c r="E62" s="438"/>
      <c r="F62" s="438"/>
      <c r="G62" s="438"/>
      <c r="H62" s="438"/>
      <c r="I62" s="438"/>
      <c r="J62" s="438"/>
      <c r="K62" s="438"/>
      <c r="L62" s="438"/>
      <c r="M62" s="438"/>
      <c r="N62" s="439"/>
    </row>
    <row r="63" spans="1:14" ht="15.6">
      <c r="B63" s="433"/>
      <c r="C63" s="434"/>
      <c r="D63" s="434"/>
      <c r="E63" s="434"/>
      <c r="F63" s="434"/>
      <c r="G63" s="434"/>
      <c r="H63" s="434"/>
      <c r="I63" s="434"/>
      <c r="J63" s="434"/>
      <c r="K63" s="434"/>
      <c r="L63" s="434"/>
      <c r="M63" s="434"/>
      <c r="N63" s="435"/>
    </row>
    <row r="64" spans="1:14" ht="16.2" thickBot="1">
      <c r="B64" s="588"/>
      <c r="C64" s="589"/>
      <c r="D64" s="589"/>
      <c r="E64" s="589"/>
      <c r="F64" s="589"/>
      <c r="G64" s="589"/>
      <c r="H64" s="589"/>
      <c r="I64" s="589"/>
      <c r="J64" s="589"/>
      <c r="K64" s="589"/>
      <c r="L64" s="589"/>
      <c r="M64" s="589"/>
      <c r="N64" s="590"/>
    </row>
    <row r="65" spans="2:14"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</row>
    <row r="66" spans="2:14">
      <c r="B66" s="87" t="s">
        <v>43</v>
      </c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</row>
    <row r="67" spans="2:14"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  <row r="69" spans="2:14"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</row>
    <row r="70" spans="2:14"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</sheetData>
  <mergeCells count="62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B25:I25"/>
    <mergeCell ref="L25:M25"/>
    <mergeCell ref="B27:M27"/>
    <mergeCell ref="L31:M31"/>
    <mergeCell ref="B32:G32"/>
    <mergeCell ref="L32:M32"/>
    <mergeCell ref="B33:G33"/>
    <mergeCell ref="L33:M33"/>
    <mergeCell ref="L35:M35"/>
    <mergeCell ref="B36:M36"/>
    <mergeCell ref="B40:H40"/>
    <mergeCell ref="L40:M40"/>
    <mergeCell ref="B41:H41"/>
    <mergeCell ref="L41:M41"/>
    <mergeCell ref="B42:H42"/>
    <mergeCell ref="L42:M42"/>
    <mergeCell ref="B43:H43"/>
    <mergeCell ref="L43:M43"/>
    <mergeCell ref="B44:M44"/>
    <mergeCell ref="B46:M46"/>
    <mergeCell ref="B50:H50"/>
    <mergeCell ref="L50:M50"/>
    <mergeCell ref="B51:H51"/>
    <mergeCell ref="L51:M51"/>
    <mergeCell ref="L52:M52"/>
    <mergeCell ref="L53:M53"/>
    <mergeCell ref="B54:M54"/>
    <mergeCell ref="B56:M56"/>
    <mergeCell ref="C60:F60"/>
    <mergeCell ref="J60:L60"/>
    <mergeCell ref="C61:F61"/>
    <mergeCell ref="J61:L61"/>
    <mergeCell ref="B62:N62"/>
    <mergeCell ref="B63:N63"/>
    <mergeCell ref="B64:N64"/>
  </mergeCells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Hoja84">
    <tabColor rgb="FF3AEA36"/>
  </sheetPr>
  <dimension ref="A1:N71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259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34.5" customHeight="1">
      <c r="B13" s="555" t="e">
        <f>#REF!</f>
        <v>#REF!</v>
      </c>
      <c r="C13" s="553"/>
      <c r="D13" s="553"/>
      <c r="E13" s="553"/>
      <c r="F13" s="553"/>
      <c r="G13" s="553"/>
      <c r="H13" s="554"/>
      <c r="I13" s="122"/>
      <c r="J13" s="123" t="e">
        <f>#REF!</f>
        <v>#REF!</v>
      </c>
      <c r="K13" s="23" t="e">
        <f>#REF!</f>
        <v>#REF!</v>
      </c>
      <c r="L13" s="546">
        <v>40</v>
      </c>
      <c r="M13" s="547"/>
      <c r="N13" s="22" t="e">
        <f>K13/L13</f>
        <v>#REF!</v>
      </c>
    </row>
    <row r="14" spans="2:14" ht="21.75" customHeight="1">
      <c r="B14" s="424"/>
      <c r="C14" s="425"/>
      <c r="D14" s="425"/>
      <c r="E14" s="425"/>
      <c r="F14" s="425"/>
      <c r="G14" s="425"/>
      <c r="H14" s="426"/>
      <c r="I14" s="518"/>
      <c r="J14" s="519"/>
      <c r="K14" s="23"/>
      <c r="L14" s="546"/>
      <c r="M14" s="547"/>
      <c r="N14" s="22"/>
    </row>
    <row r="15" spans="2:14" ht="15.6">
      <c r="B15" s="33"/>
      <c r="C15" s="27"/>
      <c r="D15" s="27"/>
      <c r="E15" s="34"/>
      <c r="F15" s="34"/>
      <c r="G15" s="34"/>
      <c r="H15" s="95"/>
      <c r="I15" s="37"/>
      <c r="J15" s="38"/>
      <c r="K15" s="39"/>
      <c r="L15" s="40"/>
      <c r="M15" s="41"/>
      <c r="N15" s="42"/>
    </row>
    <row r="16" spans="2:14" ht="15.6">
      <c r="B16" s="469" t="s">
        <v>26</v>
      </c>
      <c r="C16" s="470"/>
      <c r="D16" s="470"/>
      <c r="E16" s="26"/>
      <c r="F16" s="43"/>
      <c r="G16" s="43"/>
      <c r="H16" s="44"/>
      <c r="I16" s="37"/>
      <c r="J16" s="38"/>
      <c r="K16" s="45"/>
      <c r="L16" s="40"/>
      <c r="M16" s="46">
        <v>0.1</v>
      </c>
      <c r="N16" s="83" t="e">
        <f>N44*M16</f>
        <v>#REF!</v>
      </c>
    </row>
    <row r="17" spans="2:14" ht="16.2" thickBot="1">
      <c r="B17" s="471"/>
      <c r="C17" s="472"/>
      <c r="D17" s="472"/>
      <c r="E17" s="472"/>
      <c r="F17" s="472"/>
      <c r="G17" s="472"/>
      <c r="H17" s="473"/>
      <c r="I17" s="474"/>
      <c r="J17" s="475"/>
      <c r="K17" s="48"/>
      <c r="L17" s="476"/>
      <c r="M17" s="477"/>
      <c r="N17" s="49"/>
    </row>
    <row r="18" spans="2:14" ht="25.5" customHeight="1" thickBot="1">
      <c r="B18" s="440" t="s">
        <v>27</v>
      </c>
      <c r="C18" s="441"/>
      <c r="D18" s="441"/>
      <c r="E18" s="441"/>
      <c r="F18" s="441"/>
      <c r="G18" s="441"/>
      <c r="H18" s="441"/>
      <c r="I18" s="441"/>
      <c r="J18" s="441"/>
      <c r="K18" s="441"/>
      <c r="L18" s="441"/>
      <c r="M18" s="444"/>
      <c r="N18" s="50" t="e">
        <f>SUM(N13:N17)</f>
        <v>#REF!</v>
      </c>
    </row>
    <row r="19" spans="2:14" ht="15.6">
      <c r="B19" s="2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8"/>
    </row>
    <row r="20" spans="2:14" ht="15.6">
      <c r="B20" s="141" t="s">
        <v>28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</row>
    <row r="21" spans="2:14" ht="16.2" thickBot="1">
      <c r="B21" s="53"/>
      <c r="C21" s="30"/>
      <c r="D21" s="30"/>
      <c r="E21" s="30"/>
      <c r="F21" s="30"/>
      <c r="G21" s="30"/>
      <c r="H21" s="30"/>
      <c r="I21" s="30"/>
      <c r="J21" s="5"/>
      <c r="K21" s="5"/>
      <c r="L21" s="5"/>
      <c r="M21" s="5"/>
      <c r="N21" s="8"/>
    </row>
    <row r="22" spans="2:14" ht="15.6">
      <c r="B22" s="534" t="s">
        <v>19</v>
      </c>
      <c r="C22" s="535"/>
      <c r="D22" s="535"/>
      <c r="E22" s="535"/>
      <c r="F22" s="535"/>
      <c r="G22" s="535"/>
      <c r="H22" s="535"/>
      <c r="I22" s="536"/>
      <c r="J22" s="54" t="s">
        <v>20</v>
      </c>
      <c r="K22" s="31" t="s">
        <v>2</v>
      </c>
      <c r="L22" s="537" t="s">
        <v>29</v>
      </c>
      <c r="M22" s="536"/>
      <c r="N22" s="32" t="s">
        <v>25</v>
      </c>
    </row>
    <row r="23" spans="2:14" ht="30.45" customHeight="1">
      <c r="B23" s="471" t="e">
        <f>#REF!</f>
        <v>#REF!</v>
      </c>
      <c r="C23" s="472"/>
      <c r="D23" s="472"/>
      <c r="E23" s="472"/>
      <c r="F23" s="472"/>
      <c r="G23" s="472"/>
      <c r="H23" s="472"/>
      <c r="I23" s="473"/>
      <c r="J23" s="67" t="e">
        <f>+#REF!</f>
        <v>#REF!</v>
      </c>
      <c r="K23" s="13">
        <v>1</v>
      </c>
      <c r="L23" s="482" t="e">
        <f>+#REF!</f>
        <v>#REF!</v>
      </c>
      <c r="M23" s="483"/>
      <c r="N23" s="191" t="e">
        <f>+K23*L23</f>
        <v>#REF!</v>
      </c>
    </row>
    <row r="24" spans="2:14" ht="30.45" customHeight="1">
      <c r="B24" s="424"/>
      <c r="C24" s="425"/>
      <c r="D24" s="425"/>
      <c r="E24" s="425"/>
      <c r="F24" s="425"/>
      <c r="G24" s="425"/>
      <c r="H24" s="425"/>
      <c r="I24" s="426"/>
      <c r="J24" s="67"/>
      <c r="K24" s="13"/>
      <c r="L24" s="482"/>
      <c r="M24" s="483"/>
      <c r="N24" s="191"/>
    </row>
    <row r="25" spans="2:14" ht="30.45" customHeight="1">
      <c r="B25" s="471"/>
      <c r="C25" s="472"/>
      <c r="D25" s="472"/>
      <c r="E25" s="472"/>
      <c r="F25" s="472"/>
      <c r="G25" s="472"/>
      <c r="H25" s="472"/>
      <c r="I25" s="473"/>
      <c r="J25" s="67"/>
      <c r="K25" s="13"/>
      <c r="L25" s="482"/>
      <c r="M25" s="483"/>
      <c r="N25" s="191"/>
    </row>
    <row r="26" spans="2:14" ht="16.2" thickBot="1">
      <c r="B26" s="56"/>
      <c r="C26" s="57"/>
      <c r="D26" s="57"/>
      <c r="E26" s="57"/>
      <c r="F26" s="57"/>
      <c r="G26" s="57"/>
      <c r="H26" s="57"/>
      <c r="I26" s="57"/>
      <c r="J26" s="58"/>
      <c r="K26" s="58"/>
      <c r="L26" s="59"/>
      <c r="M26" s="24"/>
      <c r="N26" s="60"/>
    </row>
    <row r="27" spans="2:14" ht="25.5" customHeight="1" thickBot="1">
      <c r="B27" s="440" t="s">
        <v>27</v>
      </c>
      <c r="C27" s="441"/>
      <c r="D27" s="441"/>
      <c r="E27" s="441"/>
      <c r="F27" s="441"/>
      <c r="G27" s="441"/>
      <c r="H27" s="441"/>
      <c r="I27" s="441"/>
      <c r="J27" s="441"/>
      <c r="K27" s="441"/>
      <c r="L27" s="441"/>
      <c r="M27" s="444"/>
      <c r="N27" s="50" t="e">
        <f>SUM(N23:N26)</f>
        <v>#REF!</v>
      </c>
    </row>
    <row r="28" spans="2:14" ht="15.6">
      <c r="B28" s="7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8"/>
    </row>
    <row r="29" spans="2:14" ht="15.6">
      <c r="B29" s="141" t="s">
        <v>30</v>
      </c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2"/>
    </row>
    <row r="30" spans="2:14" ht="16.2" thickBot="1">
      <c r="B30" s="7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8"/>
    </row>
    <row r="31" spans="2:14" ht="31.2">
      <c r="B31" s="61" t="s">
        <v>31</v>
      </c>
      <c r="C31" s="62"/>
      <c r="D31" s="62"/>
      <c r="E31" s="62"/>
      <c r="F31" s="62"/>
      <c r="G31" s="62"/>
      <c r="H31" s="63" t="s">
        <v>20</v>
      </c>
      <c r="I31" s="63" t="s">
        <v>32</v>
      </c>
      <c r="J31" s="64" t="s">
        <v>33</v>
      </c>
      <c r="K31" s="63" t="s">
        <v>34</v>
      </c>
      <c r="L31" s="540" t="s">
        <v>35</v>
      </c>
      <c r="M31" s="541"/>
      <c r="N31" s="65" t="s">
        <v>25</v>
      </c>
    </row>
    <row r="32" spans="2:14" ht="30.75" customHeight="1">
      <c r="B32" s="556"/>
      <c r="C32" s="557"/>
      <c r="D32" s="557"/>
      <c r="E32" s="557"/>
      <c r="F32" s="557"/>
      <c r="G32" s="558"/>
      <c r="H32" s="67"/>
      <c r="I32" s="45"/>
      <c r="J32" s="21"/>
      <c r="K32" s="45"/>
      <c r="L32" s="458"/>
      <c r="M32" s="459"/>
      <c r="N32" s="68"/>
    </row>
    <row r="33" spans="2:14" ht="30.75" customHeight="1">
      <c r="B33" s="469"/>
      <c r="C33" s="583"/>
      <c r="D33" s="583"/>
      <c r="E33" s="583"/>
      <c r="F33" s="583"/>
      <c r="G33" s="584"/>
      <c r="H33" s="67"/>
      <c r="I33" s="45"/>
      <c r="J33" s="45"/>
      <c r="K33" s="45"/>
      <c r="L33" s="458"/>
      <c r="M33" s="459"/>
      <c r="N33" s="68"/>
    </row>
    <row r="34" spans="2:14" ht="15.6">
      <c r="B34" s="130"/>
      <c r="C34" s="69"/>
      <c r="D34" s="69"/>
      <c r="E34" s="69"/>
      <c r="F34" s="69"/>
      <c r="G34" s="69"/>
      <c r="H34" s="70"/>
      <c r="I34" s="45"/>
      <c r="J34" s="45"/>
      <c r="K34" s="45"/>
      <c r="L34" s="71"/>
      <c r="M34" s="72"/>
      <c r="N34" s="73"/>
    </row>
    <row r="35" spans="2:14" ht="16.2" thickBot="1">
      <c r="B35" s="56"/>
      <c r="C35" s="57"/>
      <c r="D35" s="57"/>
      <c r="E35" s="57"/>
      <c r="F35" s="57"/>
      <c r="G35" s="57"/>
      <c r="H35" s="58"/>
      <c r="I35" s="74"/>
      <c r="J35" s="74"/>
      <c r="K35" s="74"/>
      <c r="L35" s="460"/>
      <c r="M35" s="461"/>
      <c r="N35" s="192"/>
    </row>
    <row r="36" spans="2:14" ht="22.5" customHeight="1" thickBot="1">
      <c r="B36" s="462" t="s">
        <v>27</v>
      </c>
      <c r="C36" s="442"/>
      <c r="D36" s="442"/>
      <c r="E36" s="442"/>
      <c r="F36" s="442"/>
      <c r="G36" s="442"/>
      <c r="H36" s="442"/>
      <c r="I36" s="442"/>
      <c r="J36" s="442"/>
      <c r="K36" s="442"/>
      <c r="L36" s="442"/>
      <c r="M36" s="443"/>
      <c r="N36" s="75">
        <f>SUM(N32:N35)</f>
        <v>0</v>
      </c>
    </row>
    <row r="37" spans="2:14" ht="15.6">
      <c r="B37" s="7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8"/>
    </row>
    <row r="38" spans="2:14" ht="15.6">
      <c r="B38" s="141" t="s">
        <v>36</v>
      </c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2"/>
    </row>
    <row r="39" spans="2:14" ht="16.2" thickBot="1">
      <c r="B39" s="7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8"/>
    </row>
    <row r="40" spans="2:14" ht="31.2">
      <c r="B40" s="542" t="s">
        <v>37</v>
      </c>
      <c r="C40" s="543"/>
      <c r="D40" s="543"/>
      <c r="E40" s="543"/>
      <c r="F40" s="543"/>
      <c r="G40" s="543"/>
      <c r="H40" s="543"/>
      <c r="I40" s="63" t="s">
        <v>38</v>
      </c>
      <c r="J40" s="64" t="s">
        <v>39</v>
      </c>
      <c r="K40" s="63" t="s">
        <v>40</v>
      </c>
      <c r="L40" s="544" t="s">
        <v>24</v>
      </c>
      <c r="M40" s="545"/>
      <c r="N40" s="76" t="s">
        <v>25</v>
      </c>
    </row>
    <row r="41" spans="2:14" ht="25.5" customHeight="1">
      <c r="B41" s="424" t="e">
        <f>+#REF!</f>
        <v>#REF!</v>
      </c>
      <c r="C41" s="425"/>
      <c r="D41" s="425"/>
      <c r="E41" s="425"/>
      <c r="F41" s="425"/>
      <c r="G41" s="425"/>
      <c r="H41" s="426"/>
      <c r="I41" s="77" t="e">
        <f>+K41/J41</f>
        <v>#REF!</v>
      </c>
      <c r="J41" s="78">
        <v>1.85</v>
      </c>
      <c r="K41" s="77" t="e">
        <f>+#REF!</f>
        <v>#REF!</v>
      </c>
      <c r="L41" s="591">
        <v>3</v>
      </c>
      <c r="M41" s="592"/>
      <c r="N41" s="10" t="e">
        <f>K41/L41</f>
        <v>#REF!</v>
      </c>
    </row>
    <row r="42" spans="2:14" ht="28.5" customHeight="1">
      <c r="B42" s="424" t="e">
        <f>+#REF!</f>
        <v>#REF!</v>
      </c>
      <c r="C42" s="425"/>
      <c r="D42" s="425"/>
      <c r="E42" s="425"/>
      <c r="F42" s="425"/>
      <c r="G42" s="425"/>
      <c r="H42" s="426"/>
      <c r="I42" s="77" t="e">
        <f>+K42/J42</f>
        <v>#REF!</v>
      </c>
      <c r="J42" s="80">
        <v>1.85</v>
      </c>
      <c r="K42" s="77" t="e">
        <f>+#REF!</f>
        <v>#REF!</v>
      </c>
      <c r="L42" s="581">
        <f>L41</f>
        <v>3</v>
      </c>
      <c r="M42" s="582"/>
      <c r="N42" s="10" t="e">
        <f>K42/L42</f>
        <v>#REF!</v>
      </c>
    </row>
    <row r="43" spans="2:14" ht="16.2" thickBot="1">
      <c r="B43" s="429"/>
      <c r="C43" s="430"/>
      <c r="D43" s="430"/>
      <c r="E43" s="430"/>
      <c r="F43" s="430"/>
      <c r="G43" s="430"/>
      <c r="H43" s="430"/>
      <c r="I43" s="74"/>
      <c r="J43" s="74"/>
      <c r="K43" s="74"/>
      <c r="L43" s="431"/>
      <c r="M43" s="432"/>
      <c r="N43" s="192"/>
    </row>
    <row r="44" spans="2:14" ht="31.5" customHeight="1" thickBot="1">
      <c r="B44" s="440" t="s">
        <v>27</v>
      </c>
      <c r="C44" s="441"/>
      <c r="D44" s="441"/>
      <c r="E44" s="441"/>
      <c r="F44" s="441"/>
      <c r="G44" s="441"/>
      <c r="H44" s="441"/>
      <c r="I44" s="442"/>
      <c r="J44" s="442"/>
      <c r="K44" s="442"/>
      <c r="L44" s="442"/>
      <c r="M44" s="443"/>
      <c r="N44" s="85" t="e">
        <f>SUM(N41:N43)</f>
        <v>#REF!</v>
      </c>
    </row>
    <row r="45" spans="2:14" ht="16.2" thickBot="1">
      <c r="B45" s="7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8"/>
    </row>
    <row r="46" spans="2:14" ht="20.25" customHeight="1" thickBot="1">
      <c r="B46" s="440" t="s">
        <v>41</v>
      </c>
      <c r="C46" s="441"/>
      <c r="D46" s="441"/>
      <c r="E46" s="441"/>
      <c r="F46" s="441"/>
      <c r="G46" s="441"/>
      <c r="H46" s="441"/>
      <c r="I46" s="441"/>
      <c r="J46" s="441"/>
      <c r="K46" s="441"/>
      <c r="L46" s="441"/>
      <c r="M46" s="444"/>
      <c r="N46" s="86" t="e">
        <f>ROUND((N18+N27+N36+N44),0)</f>
        <v>#REF!</v>
      </c>
    </row>
    <row r="47" spans="2:14">
      <c r="B47" s="99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1"/>
    </row>
    <row r="48" spans="2:14">
      <c r="B48" s="144" t="s">
        <v>64</v>
      </c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102"/>
    </row>
    <row r="49" spans="1:14" ht="15" thickBot="1"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1"/>
    </row>
    <row r="50" spans="1:14">
      <c r="B50" s="530" t="s">
        <v>65</v>
      </c>
      <c r="C50" s="531"/>
      <c r="D50" s="531"/>
      <c r="E50" s="531"/>
      <c r="F50" s="531"/>
      <c r="G50" s="531"/>
      <c r="H50" s="531"/>
      <c r="I50" s="103"/>
      <c r="J50" s="104"/>
      <c r="K50" s="105" t="s">
        <v>66</v>
      </c>
      <c r="L50" s="532" t="s">
        <v>67</v>
      </c>
      <c r="M50" s="533"/>
      <c r="N50" s="106"/>
    </row>
    <row r="51" spans="1:14">
      <c r="B51" s="449" t="s">
        <v>10</v>
      </c>
      <c r="C51" s="450"/>
      <c r="D51" s="450"/>
      <c r="E51" s="450"/>
      <c r="F51" s="450"/>
      <c r="G51" s="450"/>
      <c r="H51" s="450"/>
      <c r="I51" s="107"/>
      <c r="J51" s="108"/>
      <c r="K51" s="109">
        <v>0.24</v>
      </c>
      <c r="L51" s="451" t="e">
        <f>N46*K51</f>
        <v>#REF!</v>
      </c>
      <c r="M51" s="452"/>
      <c r="N51" s="110"/>
    </row>
    <row r="52" spans="1:14">
      <c r="B52" s="111" t="s">
        <v>11</v>
      </c>
      <c r="C52" s="112"/>
      <c r="D52" s="112"/>
      <c r="E52" s="112"/>
      <c r="F52" s="112"/>
      <c r="G52" s="112"/>
      <c r="H52" s="112"/>
      <c r="I52" s="107"/>
      <c r="J52" s="108"/>
      <c r="K52" s="109">
        <v>0.01</v>
      </c>
      <c r="L52" s="451" t="e">
        <f>N46*K52</f>
        <v>#REF!</v>
      </c>
      <c r="M52" s="452"/>
      <c r="N52" s="110"/>
    </row>
    <row r="53" spans="1:14" ht="15" thickBot="1">
      <c r="B53" s="113" t="s">
        <v>12</v>
      </c>
      <c r="C53" s="114"/>
      <c r="D53" s="114"/>
      <c r="E53" s="114"/>
      <c r="F53" s="114"/>
      <c r="G53" s="114"/>
      <c r="H53" s="114"/>
      <c r="I53" s="115"/>
      <c r="J53" s="116"/>
      <c r="K53" s="117">
        <v>0.05</v>
      </c>
      <c r="L53" s="453" t="e">
        <f>N46*K53</f>
        <v>#REF!</v>
      </c>
      <c r="M53" s="454"/>
      <c r="N53" s="110"/>
    </row>
    <row r="54" spans="1:14" ht="15" thickBot="1">
      <c r="B54" s="455" t="s">
        <v>27</v>
      </c>
      <c r="C54" s="456"/>
      <c r="D54" s="456"/>
      <c r="E54" s="456"/>
      <c r="F54" s="456"/>
      <c r="G54" s="456"/>
      <c r="H54" s="456"/>
      <c r="I54" s="456"/>
      <c r="J54" s="456"/>
      <c r="K54" s="456"/>
      <c r="L54" s="456"/>
      <c r="M54" s="457"/>
      <c r="N54" s="118" t="e">
        <f>L51+L52+L53</f>
        <v>#REF!</v>
      </c>
    </row>
    <row r="55" spans="1:14" ht="15" thickBot="1">
      <c r="B55" s="99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1"/>
    </row>
    <row r="56" spans="1:14" ht="15" thickBot="1">
      <c r="A56" t="s">
        <v>77</v>
      </c>
      <c r="B56" s="455" t="s">
        <v>68</v>
      </c>
      <c r="C56" s="456"/>
      <c r="D56" s="456"/>
      <c r="E56" s="456"/>
      <c r="F56" s="456"/>
      <c r="G56" s="456"/>
      <c r="H56" s="456"/>
      <c r="I56" s="456"/>
      <c r="J56" s="456"/>
      <c r="K56" s="456"/>
      <c r="L56" s="456"/>
      <c r="M56" s="457"/>
      <c r="N56" s="119" t="e">
        <f>N46+N54</f>
        <v>#REF!</v>
      </c>
    </row>
    <row r="57" spans="1:14" ht="15.6"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6"/>
    </row>
    <row r="58" spans="1:14" ht="15.6">
      <c r="B58" s="7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8"/>
    </row>
    <row r="59" spans="1:14" ht="15.6">
      <c r="B59" s="7"/>
      <c r="C59" s="87"/>
      <c r="D59" s="87"/>
      <c r="E59" s="87"/>
      <c r="F59" s="87"/>
      <c r="G59" s="87"/>
      <c r="H59" s="5"/>
      <c r="I59" s="5"/>
      <c r="J59" s="5"/>
      <c r="K59" s="5"/>
      <c r="L59" s="5"/>
      <c r="M59" s="5"/>
      <c r="N59" s="8"/>
    </row>
    <row r="60" spans="1:14" ht="15.6">
      <c r="B60" s="11"/>
      <c r="C60" s="587" t="s">
        <v>16</v>
      </c>
      <c r="D60" s="587"/>
      <c r="E60" s="587"/>
      <c r="F60" s="587"/>
      <c r="G60" s="5"/>
      <c r="H60" s="87"/>
      <c r="I60" s="5"/>
      <c r="J60" s="587" t="s">
        <v>17</v>
      </c>
      <c r="K60" s="587"/>
      <c r="L60" s="587"/>
      <c r="M60" s="5"/>
      <c r="N60" s="8"/>
    </row>
    <row r="61" spans="1:14" ht="18.45" customHeight="1">
      <c r="B61" s="11"/>
      <c r="C61" s="569"/>
      <c r="D61" s="569"/>
      <c r="E61" s="569"/>
      <c r="F61" s="569"/>
      <c r="G61" s="87"/>
      <c r="H61" s="87"/>
      <c r="I61" s="5"/>
      <c r="J61" s="569"/>
      <c r="K61" s="569"/>
      <c r="L61" s="569"/>
      <c r="M61" s="5"/>
      <c r="N61" s="8"/>
    </row>
    <row r="62" spans="1:14" ht="31.5" customHeight="1">
      <c r="B62" s="437" t="s">
        <v>42</v>
      </c>
      <c r="C62" s="438"/>
      <c r="D62" s="438"/>
      <c r="E62" s="438"/>
      <c r="F62" s="438"/>
      <c r="G62" s="438"/>
      <c r="H62" s="438"/>
      <c r="I62" s="438"/>
      <c r="J62" s="438"/>
      <c r="K62" s="438"/>
      <c r="L62" s="438"/>
      <c r="M62" s="438"/>
      <c r="N62" s="439"/>
    </row>
    <row r="63" spans="1:14" ht="15.6">
      <c r="B63" s="433"/>
      <c r="C63" s="434"/>
      <c r="D63" s="434"/>
      <c r="E63" s="434"/>
      <c r="F63" s="434"/>
      <c r="G63" s="434"/>
      <c r="H63" s="434"/>
      <c r="I63" s="434"/>
      <c r="J63" s="434"/>
      <c r="K63" s="434"/>
      <c r="L63" s="434"/>
      <c r="M63" s="434"/>
      <c r="N63" s="435"/>
    </row>
    <row r="64" spans="1:14" ht="16.2" thickBot="1">
      <c r="B64" s="588"/>
      <c r="C64" s="589"/>
      <c r="D64" s="589"/>
      <c r="E64" s="589"/>
      <c r="F64" s="589"/>
      <c r="G64" s="589"/>
      <c r="H64" s="589"/>
      <c r="I64" s="589"/>
      <c r="J64" s="589"/>
      <c r="K64" s="589"/>
      <c r="L64" s="589"/>
      <c r="M64" s="589"/>
      <c r="N64" s="590"/>
    </row>
    <row r="65" spans="2:14"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</row>
    <row r="66" spans="2:14">
      <c r="B66" s="87" t="s">
        <v>43</v>
      </c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</row>
    <row r="67" spans="2:14"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  <row r="69" spans="2:14"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</row>
    <row r="70" spans="2:14"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</sheetData>
  <mergeCells count="62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B25:I25"/>
    <mergeCell ref="L25:M25"/>
    <mergeCell ref="B27:M27"/>
    <mergeCell ref="L31:M31"/>
    <mergeCell ref="B32:G32"/>
    <mergeCell ref="L32:M32"/>
    <mergeCell ref="B33:G33"/>
    <mergeCell ref="L33:M33"/>
    <mergeCell ref="L35:M35"/>
    <mergeCell ref="B36:M36"/>
    <mergeCell ref="B40:H40"/>
    <mergeCell ref="L40:M40"/>
    <mergeCell ref="B41:H41"/>
    <mergeCell ref="L41:M41"/>
    <mergeCell ref="B42:H42"/>
    <mergeCell ref="L42:M42"/>
    <mergeCell ref="B43:H43"/>
    <mergeCell ref="L43:M43"/>
    <mergeCell ref="B44:M44"/>
    <mergeCell ref="B46:M46"/>
    <mergeCell ref="B50:H50"/>
    <mergeCell ref="L50:M50"/>
    <mergeCell ref="B51:H51"/>
    <mergeCell ref="L51:M51"/>
    <mergeCell ref="L52:M52"/>
    <mergeCell ref="L53:M53"/>
    <mergeCell ref="B54:M54"/>
    <mergeCell ref="B56:M56"/>
    <mergeCell ref="C60:F60"/>
    <mergeCell ref="J60:L60"/>
    <mergeCell ref="C61:F61"/>
    <mergeCell ref="J61:L61"/>
    <mergeCell ref="B62:N62"/>
    <mergeCell ref="B63:N63"/>
    <mergeCell ref="B64:N64"/>
  </mergeCell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Hoja88">
    <tabColor rgb="FF3AEA36"/>
  </sheetPr>
  <dimension ref="A1:N72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259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34.5" customHeight="1">
      <c r="B13" s="555"/>
      <c r="C13" s="553"/>
      <c r="D13" s="553"/>
      <c r="E13" s="553"/>
      <c r="F13" s="553"/>
      <c r="G13" s="553"/>
      <c r="H13" s="554"/>
      <c r="I13" s="122"/>
      <c r="J13" s="123"/>
      <c r="K13" s="23"/>
      <c r="L13" s="546"/>
      <c r="M13" s="547"/>
      <c r="N13" s="22"/>
    </row>
    <row r="14" spans="2:14" ht="21.75" customHeight="1">
      <c r="B14" s="424"/>
      <c r="C14" s="425"/>
      <c r="D14" s="425"/>
      <c r="E14" s="425"/>
      <c r="F14" s="425"/>
      <c r="G14" s="425"/>
      <c r="H14" s="426"/>
      <c r="I14" s="518"/>
      <c r="J14" s="519"/>
      <c r="K14" s="23"/>
      <c r="L14" s="546"/>
      <c r="M14" s="547"/>
      <c r="N14" s="22"/>
    </row>
    <row r="15" spans="2:14" ht="15.6">
      <c r="B15" s="33"/>
      <c r="C15" s="27"/>
      <c r="D15" s="27"/>
      <c r="E15" s="34"/>
      <c r="F15" s="34"/>
      <c r="G15" s="34"/>
      <c r="H15" s="95"/>
      <c r="I15" s="37"/>
      <c r="J15" s="38"/>
      <c r="K15" s="39"/>
      <c r="L15" s="40"/>
      <c r="M15" s="41"/>
      <c r="N15" s="42"/>
    </row>
    <row r="16" spans="2:14" ht="15.6">
      <c r="B16" s="469" t="s">
        <v>26</v>
      </c>
      <c r="C16" s="470"/>
      <c r="D16" s="470"/>
      <c r="E16" s="26"/>
      <c r="F16" s="43"/>
      <c r="G16" s="43"/>
      <c r="H16" s="44"/>
      <c r="I16" s="37"/>
      <c r="J16" s="38"/>
      <c r="K16" s="45"/>
      <c r="L16" s="40"/>
      <c r="M16" s="46">
        <v>0.1</v>
      </c>
      <c r="N16" s="83" t="e">
        <f>N45*M16</f>
        <v>#REF!</v>
      </c>
    </row>
    <row r="17" spans="2:14" ht="16.2" thickBot="1">
      <c r="B17" s="471"/>
      <c r="C17" s="472"/>
      <c r="D17" s="472"/>
      <c r="E17" s="472"/>
      <c r="F17" s="472"/>
      <c r="G17" s="472"/>
      <c r="H17" s="473"/>
      <c r="I17" s="474"/>
      <c r="J17" s="475"/>
      <c r="K17" s="48"/>
      <c r="L17" s="476"/>
      <c r="M17" s="477"/>
      <c r="N17" s="49"/>
    </row>
    <row r="18" spans="2:14" ht="25.5" customHeight="1" thickBot="1">
      <c r="B18" s="440" t="s">
        <v>27</v>
      </c>
      <c r="C18" s="441"/>
      <c r="D18" s="441"/>
      <c r="E18" s="441"/>
      <c r="F18" s="441"/>
      <c r="G18" s="441"/>
      <c r="H18" s="441"/>
      <c r="I18" s="441"/>
      <c r="J18" s="441"/>
      <c r="K18" s="441"/>
      <c r="L18" s="441"/>
      <c r="M18" s="444"/>
      <c r="N18" s="50" t="e">
        <f>SUM(N13:N17)</f>
        <v>#REF!</v>
      </c>
    </row>
    <row r="19" spans="2:14" ht="15.6">
      <c r="B19" s="2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8"/>
    </row>
    <row r="20" spans="2:14" ht="15.6">
      <c r="B20" s="141" t="s">
        <v>28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</row>
    <row r="21" spans="2:14" ht="16.2" thickBot="1">
      <c r="B21" s="53"/>
      <c r="C21" s="30"/>
      <c r="D21" s="30"/>
      <c r="E21" s="30"/>
      <c r="F21" s="30"/>
      <c r="G21" s="30"/>
      <c r="H21" s="30"/>
      <c r="I21" s="30"/>
      <c r="J21" s="5"/>
      <c r="K21" s="5"/>
      <c r="L21" s="5"/>
      <c r="M21" s="5"/>
      <c r="N21" s="8"/>
    </row>
    <row r="22" spans="2:14" ht="15.6">
      <c r="B22" s="534" t="s">
        <v>19</v>
      </c>
      <c r="C22" s="535"/>
      <c r="D22" s="535"/>
      <c r="E22" s="535"/>
      <c r="F22" s="535"/>
      <c r="G22" s="535"/>
      <c r="H22" s="535"/>
      <c r="I22" s="536"/>
      <c r="J22" s="54" t="s">
        <v>20</v>
      </c>
      <c r="K22" s="31" t="s">
        <v>2</v>
      </c>
      <c r="L22" s="537" t="s">
        <v>29</v>
      </c>
      <c r="M22" s="536"/>
      <c r="N22" s="32" t="s">
        <v>25</v>
      </c>
    </row>
    <row r="23" spans="2:14" ht="30.45" customHeight="1">
      <c r="B23" s="471" t="e">
        <f>#REF!</f>
        <v>#REF!</v>
      </c>
      <c r="C23" s="472"/>
      <c r="D23" s="472"/>
      <c r="E23" s="472"/>
      <c r="F23" s="472"/>
      <c r="G23" s="472"/>
      <c r="H23" s="472"/>
      <c r="I23" s="473"/>
      <c r="J23" s="67" t="e">
        <f>+#REF!</f>
        <v>#REF!</v>
      </c>
      <c r="K23" s="13">
        <v>1</v>
      </c>
      <c r="L23" s="482" t="e">
        <f>+#REF!</f>
        <v>#REF!</v>
      </c>
      <c r="M23" s="483"/>
      <c r="N23" s="191" t="e">
        <f>+K23*L23</f>
        <v>#REF!</v>
      </c>
    </row>
    <row r="24" spans="2:14" ht="30.45" customHeight="1">
      <c r="B24" s="471" t="e">
        <f>#REF!</f>
        <v>#REF!</v>
      </c>
      <c r="C24" s="472"/>
      <c r="D24" s="472"/>
      <c r="E24" s="472"/>
      <c r="F24" s="472"/>
      <c r="G24" s="472"/>
      <c r="H24" s="472"/>
      <c r="I24" s="473"/>
      <c r="J24" s="193" t="e">
        <f>#REF!</f>
        <v>#REF!</v>
      </c>
      <c r="K24" s="13">
        <v>0.25</v>
      </c>
      <c r="L24" s="482" t="e">
        <f>#REF!</f>
        <v>#REF!</v>
      </c>
      <c r="M24" s="483"/>
      <c r="N24" s="191" t="e">
        <f>+K24*L24</f>
        <v>#REF!</v>
      </c>
    </row>
    <row r="25" spans="2:14" ht="30.45" customHeight="1">
      <c r="B25" s="471" t="e">
        <f>#REF!</f>
        <v>#REF!</v>
      </c>
      <c r="C25" s="472"/>
      <c r="D25" s="472"/>
      <c r="E25" s="472"/>
      <c r="F25" s="472"/>
      <c r="G25" s="472"/>
      <c r="H25" s="472"/>
      <c r="I25" s="473"/>
      <c r="J25" s="67" t="e">
        <f>#REF!</f>
        <v>#REF!</v>
      </c>
      <c r="K25" s="13">
        <v>0.2</v>
      </c>
      <c r="L25" s="482" t="e">
        <f>#REF!</f>
        <v>#REF!</v>
      </c>
      <c r="M25" s="483"/>
      <c r="N25" s="191" t="e">
        <f>+K25*L25</f>
        <v>#REF!</v>
      </c>
    </row>
    <row r="26" spans="2:14" ht="30.45" customHeight="1">
      <c r="B26" s="471" t="e">
        <f>#REF!</f>
        <v>#REF!</v>
      </c>
      <c r="C26" s="472"/>
      <c r="D26" s="472"/>
      <c r="E26" s="472"/>
      <c r="F26" s="472"/>
      <c r="G26" s="472"/>
      <c r="H26" s="472"/>
      <c r="I26" s="473"/>
      <c r="J26" s="67" t="e">
        <f>#REF!</f>
        <v>#REF!</v>
      </c>
      <c r="K26" s="13">
        <v>0.25</v>
      </c>
      <c r="L26" s="482" t="e">
        <f>#REF!</f>
        <v>#REF!</v>
      </c>
      <c r="M26" s="483"/>
      <c r="N26" s="191" t="e">
        <f>+K26*L26</f>
        <v>#REF!</v>
      </c>
    </row>
    <row r="27" spans="2:14" ht="16.2" thickBot="1">
      <c r="B27" s="56"/>
      <c r="C27" s="57"/>
      <c r="D27" s="57"/>
      <c r="E27" s="57"/>
      <c r="F27" s="57"/>
      <c r="G27" s="57"/>
      <c r="H27" s="57"/>
      <c r="I27" s="57"/>
      <c r="J27" s="58"/>
      <c r="K27" s="58"/>
      <c r="L27" s="59"/>
      <c r="M27" s="24"/>
      <c r="N27" s="60"/>
    </row>
    <row r="28" spans="2:14" ht="25.5" customHeight="1" thickBot="1">
      <c r="B28" s="440" t="s">
        <v>27</v>
      </c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4"/>
      <c r="N28" s="50" t="e">
        <f>SUM(N23:N27)</f>
        <v>#REF!</v>
      </c>
    </row>
    <row r="29" spans="2:14" ht="15.6">
      <c r="B29" s="7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8"/>
    </row>
    <row r="30" spans="2:14" ht="15.6">
      <c r="B30" s="141" t="s">
        <v>30</v>
      </c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2"/>
    </row>
    <row r="31" spans="2:14" ht="16.2" thickBot="1">
      <c r="B31" s="7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8"/>
    </row>
    <row r="32" spans="2:14" ht="31.2">
      <c r="B32" s="61" t="s">
        <v>31</v>
      </c>
      <c r="C32" s="62"/>
      <c r="D32" s="62"/>
      <c r="E32" s="62"/>
      <c r="F32" s="62"/>
      <c r="G32" s="62"/>
      <c r="H32" s="63" t="s">
        <v>20</v>
      </c>
      <c r="I32" s="63" t="s">
        <v>32</v>
      </c>
      <c r="J32" s="64" t="s">
        <v>33</v>
      </c>
      <c r="K32" s="63" t="s">
        <v>34</v>
      </c>
      <c r="L32" s="540" t="s">
        <v>35</v>
      </c>
      <c r="M32" s="541"/>
      <c r="N32" s="65" t="s">
        <v>25</v>
      </c>
    </row>
    <row r="33" spans="2:14" ht="30.75" customHeight="1">
      <c r="B33" s="556"/>
      <c r="C33" s="557"/>
      <c r="D33" s="557"/>
      <c r="E33" s="557"/>
      <c r="F33" s="557"/>
      <c r="G33" s="558"/>
      <c r="H33" s="67"/>
      <c r="I33" s="45"/>
      <c r="J33" s="21"/>
      <c r="K33" s="45"/>
      <c r="L33" s="458"/>
      <c r="M33" s="459"/>
      <c r="N33" s="68"/>
    </row>
    <row r="34" spans="2:14" ht="30.75" customHeight="1">
      <c r="B34" s="469"/>
      <c r="C34" s="583"/>
      <c r="D34" s="583"/>
      <c r="E34" s="583"/>
      <c r="F34" s="583"/>
      <c r="G34" s="584"/>
      <c r="H34" s="67"/>
      <c r="I34" s="45"/>
      <c r="J34" s="45"/>
      <c r="K34" s="45"/>
      <c r="L34" s="458"/>
      <c r="M34" s="459"/>
      <c r="N34" s="68"/>
    </row>
    <row r="35" spans="2:14" ht="15.6">
      <c r="B35" s="130"/>
      <c r="C35" s="69"/>
      <c r="D35" s="69"/>
      <c r="E35" s="69"/>
      <c r="F35" s="69"/>
      <c r="G35" s="69"/>
      <c r="H35" s="70"/>
      <c r="I35" s="45"/>
      <c r="J35" s="45"/>
      <c r="K35" s="45"/>
      <c r="L35" s="71"/>
      <c r="M35" s="72"/>
      <c r="N35" s="73"/>
    </row>
    <row r="36" spans="2:14" ht="16.2" thickBot="1">
      <c r="B36" s="56"/>
      <c r="C36" s="57"/>
      <c r="D36" s="57"/>
      <c r="E36" s="57"/>
      <c r="F36" s="57"/>
      <c r="G36" s="57"/>
      <c r="H36" s="58"/>
      <c r="I36" s="74"/>
      <c r="J36" s="74"/>
      <c r="K36" s="74"/>
      <c r="L36" s="460"/>
      <c r="M36" s="461"/>
      <c r="N36" s="192"/>
    </row>
    <row r="37" spans="2:14" ht="22.5" customHeight="1" thickBot="1">
      <c r="B37" s="462" t="s">
        <v>27</v>
      </c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3"/>
      <c r="N37" s="75">
        <f>SUM(N33:N36)</f>
        <v>0</v>
      </c>
    </row>
    <row r="38" spans="2:14" ht="15.6">
      <c r="B38" s="7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8"/>
    </row>
    <row r="39" spans="2:14" ht="15.6">
      <c r="B39" s="141" t="s">
        <v>36</v>
      </c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2"/>
    </row>
    <row r="40" spans="2:14" ht="16.2" thickBot="1">
      <c r="B40" s="7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8"/>
    </row>
    <row r="41" spans="2:14" ht="31.2">
      <c r="B41" s="542" t="s">
        <v>37</v>
      </c>
      <c r="C41" s="543"/>
      <c r="D41" s="543"/>
      <c r="E41" s="543"/>
      <c r="F41" s="543"/>
      <c r="G41" s="543"/>
      <c r="H41" s="543"/>
      <c r="I41" s="63" t="s">
        <v>38</v>
      </c>
      <c r="J41" s="64" t="s">
        <v>39</v>
      </c>
      <c r="K41" s="63" t="s">
        <v>40</v>
      </c>
      <c r="L41" s="544" t="s">
        <v>24</v>
      </c>
      <c r="M41" s="545"/>
      <c r="N41" s="76" t="s">
        <v>25</v>
      </c>
    </row>
    <row r="42" spans="2:14" ht="25.5" customHeight="1">
      <c r="B42" s="424" t="e">
        <f>+#REF!</f>
        <v>#REF!</v>
      </c>
      <c r="C42" s="425"/>
      <c r="D42" s="425"/>
      <c r="E42" s="425"/>
      <c r="F42" s="425"/>
      <c r="G42" s="425"/>
      <c r="H42" s="426"/>
      <c r="I42" s="77" t="e">
        <f>+K42/J42</f>
        <v>#REF!</v>
      </c>
      <c r="J42" s="78">
        <v>1.85</v>
      </c>
      <c r="K42" s="77" t="e">
        <f>+#REF!</f>
        <v>#REF!</v>
      </c>
      <c r="L42" s="591">
        <v>5</v>
      </c>
      <c r="M42" s="592"/>
      <c r="N42" s="10" t="e">
        <f>K42/L42</f>
        <v>#REF!</v>
      </c>
    </row>
    <row r="43" spans="2:14" ht="28.5" customHeight="1">
      <c r="B43" s="424" t="e">
        <f>+#REF!</f>
        <v>#REF!</v>
      </c>
      <c r="C43" s="425"/>
      <c r="D43" s="425"/>
      <c r="E43" s="425"/>
      <c r="F43" s="425"/>
      <c r="G43" s="425"/>
      <c r="H43" s="426"/>
      <c r="I43" s="77" t="e">
        <f>+K43/J43</f>
        <v>#REF!</v>
      </c>
      <c r="J43" s="80">
        <v>1.85</v>
      </c>
      <c r="K43" s="77" t="e">
        <f>+#REF!</f>
        <v>#REF!</v>
      </c>
      <c r="L43" s="581">
        <f>L42</f>
        <v>5</v>
      </c>
      <c r="M43" s="582"/>
      <c r="N43" s="10" t="e">
        <f>K43/L43</f>
        <v>#REF!</v>
      </c>
    </row>
    <row r="44" spans="2:14" ht="16.2" thickBot="1">
      <c r="B44" s="429"/>
      <c r="C44" s="430"/>
      <c r="D44" s="430"/>
      <c r="E44" s="430"/>
      <c r="F44" s="430"/>
      <c r="G44" s="430"/>
      <c r="H44" s="430"/>
      <c r="I44" s="74"/>
      <c r="J44" s="74"/>
      <c r="K44" s="74"/>
      <c r="L44" s="431"/>
      <c r="M44" s="432"/>
      <c r="N44" s="192"/>
    </row>
    <row r="45" spans="2:14" ht="31.5" customHeight="1" thickBot="1">
      <c r="B45" s="440" t="s">
        <v>27</v>
      </c>
      <c r="C45" s="441"/>
      <c r="D45" s="441"/>
      <c r="E45" s="441"/>
      <c r="F45" s="441"/>
      <c r="G45" s="441"/>
      <c r="H45" s="441"/>
      <c r="I45" s="442"/>
      <c r="J45" s="442"/>
      <c r="K45" s="442"/>
      <c r="L45" s="442"/>
      <c r="M45" s="443"/>
      <c r="N45" s="85" t="e">
        <f>SUM(N42:N44)</f>
        <v>#REF!</v>
      </c>
    </row>
    <row r="46" spans="2:14" ht="16.2" thickBot="1">
      <c r="B46" s="7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8"/>
    </row>
    <row r="47" spans="2:14" ht="20.25" customHeight="1" thickBot="1">
      <c r="B47" s="440" t="s">
        <v>41</v>
      </c>
      <c r="C47" s="441"/>
      <c r="D47" s="441"/>
      <c r="E47" s="441"/>
      <c r="F47" s="441"/>
      <c r="G47" s="441"/>
      <c r="H47" s="441"/>
      <c r="I47" s="441"/>
      <c r="J47" s="441"/>
      <c r="K47" s="441"/>
      <c r="L47" s="441"/>
      <c r="M47" s="444"/>
      <c r="N47" s="86" t="e">
        <f>ROUND((N18+N28+N37+N45),0)</f>
        <v>#REF!</v>
      </c>
    </row>
    <row r="48" spans="2:14"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1"/>
    </row>
    <row r="49" spans="1:14">
      <c r="B49" s="144" t="s">
        <v>64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102"/>
    </row>
    <row r="50" spans="1:14" ht="15" thickBot="1"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1"/>
    </row>
    <row r="51" spans="1:14">
      <c r="B51" s="530" t="s">
        <v>65</v>
      </c>
      <c r="C51" s="531"/>
      <c r="D51" s="531"/>
      <c r="E51" s="531"/>
      <c r="F51" s="531"/>
      <c r="G51" s="531"/>
      <c r="H51" s="531"/>
      <c r="I51" s="103"/>
      <c r="J51" s="104"/>
      <c r="K51" s="105" t="s">
        <v>66</v>
      </c>
      <c r="L51" s="532" t="s">
        <v>67</v>
      </c>
      <c r="M51" s="533"/>
      <c r="N51" s="106"/>
    </row>
    <row r="52" spans="1:14">
      <c r="B52" s="449" t="s">
        <v>10</v>
      </c>
      <c r="C52" s="450"/>
      <c r="D52" s="450"/>
      <c r="E52" s="450"/>
      <c r="F52" s="450"/>
      <c r="G52" s="450"/>
      <c r="H52" s="450"/>
      <c r="I52" s="107"/>
      <c r="J52" s="108"/>
      <c r="K52" s="109">
        <v>0.24</v>
      </c>
      <c r="L52" s="451" t="e">
        <f>N47*K52</f>
        <v>#REF!</v>
      </c>
      <c r="M52" s="452"/>
      <c r="N52" s="110"/>
    </row>
    <row r="53" spans="1:14">
      <c r="B53" s="111" t="s">
        <v>11</v>
      </c>
      <c r="C53" s="112"/>
      <c r="D53" s="112"/>
      <c r="E53" s="112"/>
      <c r="F53" s="112"/>
      <c r="G53" s="112"/>
      <c r="H53" s="112"/>
      <c r="I53" s="107"/>
      <c r="J53" s="108"/>
      <c r="K53" s="109">
        <v>0.01</v>
      </c>
      <c r="L53" s="451" t="e">
        <f>N47*K53</f>
        <v>#REF!</v>
      </c>
      <c r="M53" s="452"/>
      <c r="N53" s="110"/>
    </row>
    <row r="54" spans="1:14" ht="15" thickBot="1">
      <c r="B54" s="113" t="s">
        <v>12</v>
      </c>
      <c r="C54" s="114"/>
      <c r="D54" s="114"/>
      <c r="E54" s="114"/>
      <c r="F54" s="114"/>
      <c r="G54" s="114"/>
      <c r="H54" s="114"/>
      <c r="I54" s="115"/>
      <c r="J54" s="116"/>
      <c r="K54" s="117">
        <v>0.05</v>
      </c>
      <c r="L54" s="453" t="e">
        <f>N47*K54</f>
        <v>#REF!</v>
      </c>
      <c r="M54" s="454"/>
      <c r="N54" s="110"/>
    </row>
    <row r="55" spans="1:14" ht="15" thickBot="1">
      <c r="B55" s="455" t="s">
        <v>27</v>
      </c>
      <c r="C55" s="456"/>
      <c r="D55" s="456"/>
      <c r="E55" s="456"/>
      <c r="F55" s="456"/>
      <c r="G55" s="456"/>
      <c r="H55" s="456"/>
      <c r="I55" s="456"/>
      <c r="J55" s="456"/>
      <c r="K55" s="456"/>
      <c r="L55" s="456"/>
      <c r="M55" s="457"/>
      <c r="N55" s="118" t="e">
        <f>L52+L53+L54</f>
        <v>#REF!</v>
      </c>
    </row>
    <row r="56" spans="1:14" ht="15" thickBot="1">
      <c r="B56" s="99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1"/>
    </row>
    <row r="57" spans="1:14" ht="15" thickBot="1">
      <c r="A57" t="s">
        <v>77</v>
      </c>
      <c r="B57" s="455" t="s">
        <v>68</v>
      </c>
      <c r="C57" s="456"/>
      <c r="D57" s="456"/>
      <c r="E57" s="456"/>
      <c r="F57" s="456"/>
      <c r="G57" s="456"/>
      <c r="H57" s="456"/>
      <c r="I57" s="456"/>
      <c r="J57" s="456"/>
      <c r="K57" s="456"/>
      <c r="L57" s="456"/>
      <c r="M57" s="457"/>
      <c r="N57" s="119" t="e">
        <f>N47+N55</f>
        <v>#REF!</v>
      </c>
    </row>
    <row r="58" spans="1:14" ht="15.6"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6"/>
    </row>
    <row r="59" spans="1:14" ht="15.6">
      <c r="B59" s="7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8"/>
    </row>
    <row r="60" spans="1:14" ht="15.6">
      <c r="B60" s="7"/>
      <c r="C60" s="87"/>
      <c r="D60" s="87"/>
      <c r="E60" s="87"/>
      <c r="F60" s="87"/>
      <c r="G60" s="87"/>
      <c r="H60" s="5"/>
      <c r="I60" s="5"/>
      <c r="J60" s="5"/>
      <c r="K60" s="5"/>
      <c r="L60" s="5"/>
      <c r="M60" s="5"/>
      <c r="N60" s="8"/>
    </row>
    <row r="61" spans="1:14" ht="15.6">
      <c r="B61" s="11"/>
      <c r="C61" s="587" t="s">
        <v>16</v>
      </c>
      <c r="D61" s="587"/>
      <c r="E61" s="587"/>
      <c r="F61" s="587"/>
      <c r="G61" s="5"/>
      <c r="H61" s="87"/>
      <c r="I61" s="5"/>
      <c r="J61" s="587" t="s">
        <v>17</v>
      </c>
      <c r="K61" s="587"/>
      <c r="L61" s="587"/>
      <c r="M61" s="5"/>
      <c r="N61" s="8"/>
    </row>
    <row r="62" spans="1:14" ht="18.45" customHeight="1">
      <c r="B62" s="11"/>
      <c r="C62" s="569"/>
      <c r="D62" s="569"/>
      <c r="E62" s="569"/>
      <c r="F62" s="569"/>
      <c r="G62" s="87"/>
      <c r="H62" s="87"/>
      <c r="I62" s="5"/>
      <c r="J62" s="569"/>
      <c r="K62" s="569"/>
      <c r="L62" s="569"/>
      <c r="M62" s="5"/>
      <c r="N62" s="8"/>
    </row>
    <row r="63" spans="1:14" ht="31.5" customHeight="1">
      <c r="B63" s="437" t="s">
        <v>42</v>
      </c>
      <c r="C63" s="438"/>
      <c r="D63" s="438"/>
      <c r="E63" s="438"/>
      <c r="F63" s="438"/>
      <c r="G63" s="438"/>
      <c r="H63" s="438"/>
      <c r="I63" s="438"/>
      <c r="J63" s="438"/>
      <c r="K63" s="438"/>
      <c r="L63" s="438"/>
      <c r="M63" s="438"/>
      <c r="N63" s="439"/>
    </row>
    <row r="64" spans="1:14" ht="15.6">
      <c r="B64" s="433"/>
      <c r="C64" s="434"/>
      <c r="D64" s="434"/>
      <c r="E64" s="434"/>
      <c r="F64" s="434"/>
      <c r="G64" s="434"/>
      <c r="H64" s="434"/>
      <c r="I64" s="434"/>
      <c r="J64" s="434"/>
      <c r="K64" s="434"/>
      <c r="L64" s="434"/>
      <c r="M64" s="434"/>
      <c r="N64" s="435"/>
    </row>
    <row r="65" spans="2:14" ht="16.2" thickBot="1">
      <c r="B65" s="588"/>
      <c r="C65" s="589"/>
      <c r="D65" s="589"/>
      <c r="E65" s="589"/>
      <c r="F65" s="589"/>
      <c r="G65" s="589"/>
      <c r="H65" s="589"/>
      <c r="I65" s="589"/>
      <c r="J65" s="589"/>
      <c r="K65" s="589"/>
      <c r="L65" s="589"/>
      <c r="M65" s="589"/>
      <c r="N65" s="590"/>
    </row>
    <row r="66" spans="2:14"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</row>
    <row r="67" spans="2:14">
      <c r="B67" s="87" t="s">
        <v>43</v>
      </c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  <row r="69" spans="2:14"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</row>
    <row r="70" spans="2:14"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</sheetData>
  <mergeCells count="64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L41:M41"/>
    <mergeCell ref="B26:I26"/>
    <mergeCell ref="L26:M26"/>
    <mergeCell ref="B28:M28"/>
    <mergeCell ref="L32:M32"/>
    <mergeCell ref="B33:G33"/>
    <mergeCell ref="L33:M33"/>
    <mergeCell ref="B57:M57"/>
    <mergeCell ref="C61:F61"/>
    <mergeCell ref="J61:L61"/>
    <mergeCell ref="B45:M45"/>
    <mergeCell ref="B47:M47"/>
    <mergeCell ref="B51:H51"/>
    <mergeCell ref="L51:M51"/>
    <mergeCell ref="B52:H52"/>
    <mergeCell ref="L52:M52"/>
    <mergeCell ref="B25:I25"/>
    <mergeCell ref="L25:M25"/>
    <mergeCell ref="L53:M53"/>
    <mergeCell ref="L54:M54"/>
    <mergeCell ref="B55:M55"/>
    <mergeCell ref="B42:H42"/>
    <mergeCell ref="L42:M42"/>
    <mergeCell ref="B43:H43"/>
    <mergeCell ref="L43:M43"/>
    <mergeCell ref="B44:H44"/>
    <mergeCell ref="L44:M44"/>
    <mergeCell ref="B34:G34"/>
    <mergeCell ref="L34:M34"/>
    <mergeCell ref="L36:M36"/>
    <mergeCell ref="B37:M37"/>
    <mergeCell ref="B41:H41"/>
    <mergeCell ref="C62:F62"/>
    <mergeCell ref="J62:L62"/>
    <mergeCell ref="B63:N63"/>
    <mergeCell ref="B64:N64"/>
    <mergeCell ref="B65:N65"/>
  </mergeCells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Hoja90">
    <tabColor rgb="FF3AEA36"/>
  </sheetPr>
  <dimension ref="A1:N72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259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34.5" customHeight="1">
      <c r="B13" s="555"/>
      <c r="C13" s="553"/>
      <c r="D13" s="553"/>
      <c r="E13" s="553"/>
      <c r="F13" s="553"/>
      <c r="G13" s="553"/>
      <c r="H13" s="554"/>
      <c r="I13" s="122"/>
      <c r="J13" s="123"/>
      <c r="K13" s="23"/>
      <c r="L13" s="546"/>
      <c r="M13" s="547"/>
      <c r="N13" s="22"/>
    </row>
    <row r="14" spans="2:14" ht="21.75" customHeight="1">
      <c r="B14" s="424"/>
      <c r="C14" s="425"/>
      <c r="D14" s="425"/>
      <c r="E14" s="425"/>
      <c r="F14" s="425"/>
      <c r="G14" s="425"/>
      <c r="H14" s="426"/>
      <c r="I14" s="518"/>
      <c r="J14" s="519"/>
      <c r="K14" s="23"/>
      <c r="L14" s="546"/>
      <c r="M14" s="547"/>
      <c r="N14" s="22"/>
    </row>
    <row r="15" spans="2:14" ht="15.6">
      <c r="B15" s="33"/>
      <c r="C15" s="27"/>
      <c r="D15" s="27"/>
      <c r="E15" s="34"/>
      <c r="F15" s="34"/>
      <c r="G15" s="34"/>
      <c r="H15" s="95"/>
      <c r="I15" s="37"/>
      <c r="J15" s="38"/>
      <c r="K15" s="39"/>
      <c r="L15" s="40"/>
      <c r="M15" s="41"/>
      <c r="N15" s="42"/>
    </row>
    <row r="16" spans="2:14" ht="15.6">
      <c r="B16" s="469" t="s">
        <v>26</v>
      </c>
      <c r="C16" s="470"/>
      <c r="D16" s="470"/>
      <c r="E16" s="26"/>
      <c r="F16" s="43"/>
      <c r="G16" s="43"/>
      <c r="H16" s="44"/>
      <c r="I16" s="37"/>
      <c r="J16" s="38"/>
      <c r="K16" s="45"/>
      <c r="L16" s="40"/>
      <c r="M16" s="46">
        <v>0.1</v>
      </c>
      <c r="N16" s="83" t="e">
        <f>N45*M16</f>
        <v>#REF!</v>
      </c>
    </row>
    <row r="17" spans="2:14" ht="16.2" thickBot="1">
      <c r="B17" s="471"/>
      <c r="C17" s="472"/>
      <c r="D17" s="472"/>
      <c r="E17" s="472"/>
      <c r="F17" s="472"/>
      <c r="G17" s="472"/>
      <c r="H17" s="473"/>
      <c r="I17" s="474"/>
      <c r="J17" s="475"/>
      <c r="K17" s="48"/>
      <c r="L17" s="476"/>
      <c r="M17" s="477"/>
      <c r="N17" s="49"/>
    </row>
    <row r="18" spans="2:14" ht="25.5" customHeight="1" thickBot="1">
      <c r="B18" s="440" t="s">
        <v>27</v>
      </c>
      <c r="C18" s="441"/>
      <c r="D18" s="441"/>
      <c r="E18" s="441"/>
      <c r="F18" s="441"/>
      <c r="G18" s="441"/>
      <c r="H18" s="441"/>
      <c r="I18" s="441"/>
      <c r="J18" s="441"/>
      <c r="K18" s="441"/>
      <c r="L18" s="441"/>
      <c r="M18" s="444"/>
      <c r="N18" s="50" t="e">
        <f>SUM(N13:N17)</f>
        <v>#REF!</v>
      </c>
    </row>
    <row r="19" spans="2:14" ht="15.6">
      <c r="B19" s="2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8"/>
    </row>
    <row r="20" spans="2:14" ht="15.6">
      <c r="B20" s="141" t="s">
        <v>28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</row>
    <row r="21" spans="2:14" ht="16.2" thickBot="1">
      <c r="B21" s="53"/>
      <c r="C21" s="30"/>
      <c r="D21" s="30"/>
      <c r="E21" s="30"/>
      <c r="F21" s="30"/>
      <c r="G21" s="30"/>
      <c r="H21" s="30"/>
      <c r="I21" s="30"/>
      <c r="J21" s="5"/>
      <c r="K21" s="5"/>
      <c r="L21" s="5"/>
      <c r="M21" s="5"/>
      <c r="N21" s="8"/>
    </row>
    <row r="22" spans="2:14" ht="15.6">
      <c r="B22" s="534" t="s">
        <v>19</v>
      </c>
      <c r="C22" s="535"/>
      <c r="D22" s="535"/>
      <c r="E22" s="535"/>
      <c r="F22" s="535"/>
      <c r="G22" s="535"/>
      <c r="H22" s="535"/>
      <c r="I22" s="536"/>
      <c r="J22" s="54" t="s">
        <v>20</v>
      </c>
      <c r="K22" s="31" t="s">
        <v>2</v>
      </c>
      <c r="L22" s="537" t="s">
        <v>29</v>
      </c>
      <c r="M22" s="536"/>
      <c r="N22" s="32" t="s">
        <v>25</v>
      </c>
    </row>
    <row r="23" spans="2:14" ht="30.45" customHeight="1">
      <c r="B23" s="471" t="e">
        <f>#REF!</f>
        <v>#REF!</v>
      </c>
      <c r="C23" s="472"/>
      <c r="D23" s="472"/>
      <c r="E23" s="472"/>
      <c r="F23" s="472"/>
      <c r="G23" s="472"/>
      <c r="H23" s="472"/>
      <c r="I23" s="473"/>
      <c r="J23" s="67" t="e">
        <f>+#REF!</f>
        <v>#REF!</v>
      </c>
      <c r="K23" s="13">
        <v>1</v>
      </c>
      <c r="L23" s="482" t="e">
        <f>+#REF!</f>
        <v>#REF!</v>
      </c>
      <c r="M23" s="483"/>
      <c r="N23" s="191" t="e">
        <f>+K23*L23</f>
        <v>#REF!</v>
      </c>
    </row>
    <row r="24" spans="2:14" ht="30.45" customHeight="1">
      <c r="B24" s="471" t="e">
        <f>#REF!</f>
        <v>#REF!</v>
      </c>
      <c r="C24" s="472"/>
      <c r="D24" s="472"/>
      <c r="E24" s="472"/>
      <c r="F24" s="472"/>
      <c r="G24" s="472"/>
      <c r="H24" s="472"/>
      <c r="I24" s="473"/>
      <c r="J24" s="193" t="e">
        <f>#REF!</f>
        <v>#REF!</v>
      </c>
      <c r="K24" s="13">
        <v>0.25</v>
      </c>
      <c r="L24" s="482" t="e">
        <f>#REF!</f>
        <v>#REF!</v>
      </c>
      <c r="M24" s="483"/>
      <c r="N24" s="191" t="e">
        <f>+K24*L24</f>
        <v>#REF!</v>
      </c>
    </row>
    <row r="25" spans="2:14" ht="30.45" customHeight="1">
      <c r="B25" s="471" t="e">
        <f>#REF!</f>
        <v>#REF!</v>
      </c>
      <c r="C25" s="472"/>
      <c r="D25" s="472"/>
      <c r="E25" s="472"/>
      <c r="F25" s="472"/>
      <c r="G25" s="472"/>
      <c r="H25" s="472"/>
      <c r="I25" s="473"/>
      <c r="J25" s="67" t="e">
        <f>#REF!</f>
        <v>#REF!</v>
      </c>
      <c r="K25" s="13">
        <v>0.2</v>
      </c>
      <c r="L25" s="482" t="e">
        <f>#REF!</f>
        <v>#REF!</v>
      </c>
      <c r="M25" s="483"/>
      <c r="N25" s="191" t="e">
        <f>+K25*L25</f>
        <v>#REF!</v>
      </c>
    </row>
    <row r="26" spans="2:14" ht="30.45" customHeight="1">
      <c r="B26" s="471" t="e">
        <f>#REF!</f>
        <v>#REF!</v>
      </c>
      <c r="C26" s="472"/>
      <c r="D26" s="472"/>
      <c r="E26" s="472"/>
      <c r="F26" s="472"/>
      <c r="G26" s="472"/>
      <c r="H26" s="472"/>
      <c r="I26" s="473"/>
      <c r="J26" s="67" t="e">
        <f>#REF!</f>
        <v>#REF!</v>
      </c>
      <c r="K26" s="13">
        <v>0.25</v>
      </c>
      <c r="L26" s="482" t="e">
        <f>#REF!</f>
        <v>#REF!</v>
      </c>
      <c r="M26" s="483"/>
      <c r="N26" s="191" t="e">
        <f>+K26*L26</f>
        <v>#REF!</v>
      </c>
    </row>
    <row r="27" spans="2:14" ht="16.2" thickBot="1">
      <c r="B27" s="56"/>
      <c r="C27" s="57"/>
      <c r="D27" s="57"/>
      <c r="E27" s="57"/>
      <c r="F27" s="57"/>
      <c r="G27" s="57"/>
      <c r="H27" s="57"/>
      <c r="I27" s="57"/>
      <c r="J27" s="58"/>
      <c r="K27" s="58"/>
      <c r="L27" s="59"/>
      <c r="M27" s="24"/>
      <c r="N27" s="60"/>
    </row>
    <row r="28" spans="2:14" ht="25.5" customHeight="1" thickBot="1">
      <c r="B28" s="440" t="s">
        <v>27</v>
      </c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4"/>
      <c r="N28" s="50" t="e">
        <f>SUM(N23:N27)</f>
        <v>#REF!</v>
      </c>
    </row>
    <row r="29" spans="2:14" ht="15.6">
      <c r="B29" s="7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8"/>
    </row>
    <row r="30" spans="2:14" ht="15.6">
      <c r="B30" s="141" t="s">
        <v>30</v>
      </c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2"/>
    </row>
    <row r="31" spans="2:14" ht="16.2" thickBot="1">
      <c r="B31" s="7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8"/>
    </row>
    <row r="32" spans="2:14" ht="31.2">
      <c r="B32" s="61" t="s">
        <v>31</v>
      </c>
      <c r="C32" s="62"/>
      <c r="D32" s="62"/>
      <c r="E32" s="62"/>
      <c r="F32" s="62"/>
      <c r="G32" s="62"/>
      <c r="H32" s="63" t="s">
        <v>20</v>
      </c>
      <c r="I32" s="63" t="s">
        <v>32</v>
      </c>
      <c r="J32" s="64" t="s">
        <v>33</v>
      </c>
      <c r="K32" s="63" t="s">
        <v>34</v>
      </c>
      <c r="L32" s="540" t="s">
        <v>35</v>
      </c>
      <c r="M32" s="541"/>
      <c r="N32" s="65" t="s">
        <v>25</v>
      </c>
    </row>
    <row r="33" spans="2:14" ht="30.75" customHeight="1">
      <c r="B33" s="556"/>
      <c r="C33" s="557"/>
      <c r="D33" s="557"/>
      <c r="E33" s="557"/>
      <c r="F33" s="557"/>
      <c r="G33" s="558"/>
      <c r="H33" s="67"/>
      <c r="I33" s="45"/>
      <c r="J33" s="21"/>
      <c r="K33" s="45"/>
      <c r="L33" s="458"/>
      <c r="M33" s="459"/>
      <c r="N33" s="68"/>
    </row>
    <row r="34" spans="2:14" ht="30.75" customHeight="1">
      <c r="B34" s="469"/>
      <c r="C34" s="583"/>
      <c r="D34" s="583"/>
      <c r="E34" s="583"/>
      <c r="F34" s="583"/>
      <c r="G34" s="584"/>
      <c r="H34" s="67"/>
      <c r="I34" s="45"/>
      <c r="J34" s="45"/>
      <c r="K34" s="45"/>
      <c r="L34" s="458"/>
      <c r="M34" s="459"/>
      <c r="N34" s="68"/>
    </row>
    <row r="35" spans="2:14" ht="15.6">
      <c r="B35" s="130"/>
      <c r="C35" s="69"/>
      <c r="D35" s="69"/>
      <c r="E35" s="69"/>
      <c r="F35" s="69"/>
      <c r="G35" s="69"/>
      <c r="H35" s="70"/>
      <c r="I35" s="45"/>
      <c r="J35" s="45"/>
      <c r="K35" s="45"/>
      <c r="L35" s="71"/>
      <c r="M35" s="72"/>
      <c r="N35" s="73"/>
    </row>
    <row r="36" spans="2:14" ht="16.2" thickBot="1">
      <c r="B36" s="56"/>
      <c r="C36" s="57"/>
      <c r="D36" s="57"/>
      <c r="E36" s="57"/>
      <c r="F36" s="57"/>
      <c r="G36" s="57"/>
      <c r="H36" s="58"/>
      <c r="I36" s="74"/>
      <c r="J36" s="74"/>
      <c r="K36" s="74"/>
      <c r="L36" s="460"/>
      <c r="M36" s="461"/>
      <c r="N36" s="192"/>
    </row>
    <row r="37" spans="2:14" ht="22.5" customHeight="1" thickBot="1">
      <c r="B37" s="462" t="s">
        <v>27</v>
      </c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3"/>
      <c r="N37" s="75">
        <f>SUM(N33:N36)</f>
        <v>0</v>
      </c>
    </row>
    <row r="38" spans="2:14" ht="15.6">
      <c r="B38" s="7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8"/>
    </row>
    <row r="39" spans="2:14" ht="15.6">
      <c r="B39" s="141" t="s">
        <v>36</v>
      </c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2"/>
    </row>
    <row r="40" spans="2:14" ht="16.2" thickBot="1">
      <c r="B40" s="7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8"/>
    </row>
    <row r="41" spans="2:14" ht="31.2">
      <c r="B41" s="542" t="s">
        <v>37</v>
      </c>
      <c r="C41" s="543"/>
      <c r="D41" s="543"/>
      <c r="E41" s="543"/>
      <c r="F41" s="543"/>
      <c r="G41" s="543"/>
      <c r="H41" s="543"/>
      <c r="I41" s="63" t="s">
        <v>38</v>
      </c>
      <c r="J41" s="64" t="s">
        <v>39</v>
      </c>
      <c r="K41" s="63" t="s">
        <v>40</v>
      </c>
      <c r="L41" s="544" t="s">
        <v>24</v>
      </c>
      <c r="M41" s="545"/>
      <c r="N41" s="76" t="s">
        <v>25</v>
      </c>
    </row>
    <row r="42" spans="2:14" ht="25.5" customHeight="1">
      <c r="B42" s="424" t="e">
        <f>+#REF!</f>
        <v>#REF!</v>
      </c>
      <c r="C42" s="425"/>
      <c r="D42" s="425"/>
      <c r="E42" s="425"/>
      <c r="F42" s="425"/>
      <c r="G42" s="425"/>
      <c r="H42" s="426"/>
      <c r="I42" s="77" t="e">
        <f>+K42/J42</f>
        <v>#REF!</v>
      </c>
      <c r="J42" s="78">
        <v>1.85</v>
      </c>
      <c r="K42" s="77" t="e">
        <f>+#REF!</f>
        <v>#REF!</v>
      </c>
      <c r="L42" s="591">
        <v>3.5</v>
      </c>
      <c r="M42" s="592"/>
      <c r="N42" s="10" t="e">
        <f>K42/L42</f>
        <v>#REF!</v>
      </c>
    </row>
    <row r="43" spans="2:14" ht="28.5" customHeight="1">
      <c r="B43" s="424" t="e">
        <f>+#REF!</f>
        <v>#REF!</v>
      </c>
      <c r="C43" s="425"/>
      <c r="D43" s="425"/>
      <c r="E43" s="425"/>
      <c r="F43" s="425"/>
      <c r="G43" s="425"/>
      <c r="H43" s="426"/>
      <c r="I43" s="77" t="e">
        <f>+K43/J43</f>
        <v>#REF!</v>
      </c>
      <c r="J43" s="80">
        <v>1.85</v>
      </c>
      <c r="K43" s="77" t="e">
        <f>+#REF!</f>
        <v>#REF!</v>
      </c>
      <c r="L43" s="581">
        <f>L42</f>
        <v>3.5</v>
      </c>
      <c r="M43" s="582"/>
      <c r="N43" s="10" t="e">
        <f>K43/L43</f>
        <v>#REF!</v>
      </c>
    </row>
    <row r="44" spans="2:14" ht="16.2" thickBot="1">
      <c r="B44" s="429"/>
      <c r="C44" s="430"/>
      <c r="D44" s="430"/>
      <c r="E44" s="430"/>
      <c r="F44" s="430"/>
      <c r="G44" s="430"/>
      <c r="H44" s="430"/>
      <c r="I44" s="74"/>
      <c r="J44" s="74"/>
      <c r="K44" s="74"/>
      <c r="L44" s="431"/>
      <c r="M44" s="432"/>
      <c r="N44" s="192"/>
    </row>
    <row r="45" spans="2:14" ht="31.5" customHeight="1" thickBot="1">
      <c r="B45" s="440" t="s">
        <v>27</v>
      </c>
      <c r="C45" s="441"/>
      <c r="D45" s="441"/>
      <c r="E45" s="441"/>
      <c r="F45" s="441"/>
      <c r="G45" s="441"/>
      <c r="H45" s="441"/>
      <c r="I45" s="442"/>
      <c r="J45" s="442"/>
      <c r="K45" s="442"/>
      <c r="L45" s="442"/>
      <c r="M45" s="443"/>
      <c r="N45" s="85" t="e">
        <f>SUM(N42:N44)</f>
        <v>#REF!</v>
      </c>
    </row>
    <row r="46" spans="2:14" ht="16.2" thickBot="1">
      <c r="B46" s="7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8"/>
    </row>
    <row r="47" spans="2:14" ht="20.25" customHeight="1" thickBot="1">
      <c r="B47" s="440" t="s">
        <v>41</v>
      </c>
      <c r="C47" s="441"/>
      <c r="D47" s="441"/>
      <c r="E47" s="441"/>
      <c r="F47" s="441"/>
      <c r="G47" s="441"/>
      <c r="H47" s="441"/>
      <c r="I47" s="441"/>
      <c r="J47" s="441"/>
      <c r="K47" s="441"/>
      <c r="L47" s="441"/>
      <c r="M47" s="444"/>
      <c r="N47" s="86" t="e">
        <f>ROUND((N18+N28+N37+N45),0)</f>
        <v>#REF!</v>
      </c>
    </row>
    <row r="48" spans="2:14"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1"/>
    </row>
    <row r="49" spans="1:14">
      <c r="B49" s="144" t="s">
        <v>64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102"/>
    </row>
    <row r="50" spans="1:14" ht="15" thickBot="1"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1"/>
    </row>
    <row r="51" spans="1:14">
      <c r="B51" s="530" t="s">
        <v>65</v>
      </c>
      <c r="C51" s="531"/>
      <c r="D51" s="531"/>
      <c r="E51" s="531"/>
      <c r="F51" s="531"/>
      <c r="G51" s="531"/>
      <c r="H51" s="531"/>
      <c r="I51" s="103"/>
      <c r="J51" s="104"/>
      <c r="K51" s="105" t="s">
        <v>66</v>
      </c>
      <c r="L51" s="532" t="s">
        <v>67</v>
      </c>
      <c r="M51" s="533"/>
      <c r="N51" s="106"/>
    </row>
    <row r="52" spans="1:14">
      <c r="B52" s="449" t="s">
        <v>10</v>
      </c>
      <c r="C52" s="450"/>
      <c r="D52" s="450"/>
      <c r="E52" s="450"/>
      <c r="F52" s="450"/>
      <c r="G52" s="450"/>
      <c r="H52" s="450"/>
      <c r="I52" s="107"/>
      <c r="J52" s="108"/>
      <c r="K52" s="109">
        <v>0.24</v>
      </c>
      <c r="L52" s="451" t="e">
        <f>N47*K52</f>
        <v>#REF!</v>
      </c>
      <c r="M52" s="452"/>
      <c r="N52" s="110"/>
    </row>
    <row r="53" spans="1:14">
      <c r="B53" s="111" t="s">
        <v>11</v>
      </c>
      <c r="C53" s="112"/>
      <c r="D53" s="112"/>
      <c r="E53" s="112"/>
      <c r="F53" s="112"/>
      <c r="G53" s="112"/>
      <c r="H53" s="112"/>
      <c r="I53" s="107"/>
      <c r="J53" s="108"/>
      <c r="K53" s="109">
        <v>0.01</v>
      </c>
      <c r="L53" s="451" t="e">
        <f>N47*K53</f>
        <v>#REF!</v>
      </c>
      <c r="M53" s="452"/>
      <c r="N53" s="110"/>
    </row>
    <row r="54" spans="1:14" ht="15" thickBot="1">
      <c r="B54" s="113" t="s">
        <v>12</v>
      </c>
      <c r="C54" s="114"/>
      <c r="D54" s="114"/>
      <c r="E54" s="114"/>
      <c r="F54" s="114"/>
      <c r="G54" s="114"/>
      <c r="H54" s="114"/>
      <c r="I54" s="115"/>
      <c r="J54" s="116"/>
      <c r="K54" s="117">
        <v>0.05</v>
      </c>
      <c r="L54" s="453" t="e">
        <f>N47*K54</f>
        <v>#REF!</v>
      </c>
      <c r="M54" s="454"/>
      <c r="N54" s="110"/>
    </row>
    <row r="55" spans="1:14" ht="15" thickBot="1">
      <c r="B55" s="455" t="s">
        <v>27</v>
      </c>
      <c r="C55" s="456"/>
      <c r="D55" s="456"/>
      <c r="E55" s="456"/>
      <c r="F55" s="456"/>
      <c r="G55" s="456"/>
      <c r="H55" s="456"/>
      <c r="I55" s="456"/>
      <c r="J55" s="456"/>
      <c r="K55" s="456"/>
      <c r="L55" s="456"/>
      <c r="M55" s="457"/>
      <c r="N55" s="118" t="e">
        <f>L52+L53+L54</f>
        <v>#REF!</v>
      </c>
    </row>
    <row r="56" spans="1:14" ht="15" thickBot="1">
      <c r="B56" s="99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1"/>
    </row>
    <row r="57" spans="1:14" ht="15" thickBot="1">
      <c r="A57" t="s">
        <v>77</v>
      </c>
      <c r="B57" s="455" t="s">
        <v>68</v>
      </c>
      <c r="C57" s="456"/>
      <c r="D57" s="456"/>
      <c r="E57" s="456"/>
      <c r="F57" s="456"/>
      <c r="G57" s="456"/>
      <c r="H57" s="456"/>
      <c r="I57" s="456"/>
      <c r="J57" s="456"/>
      <c r="K57" s="456"/>
      <c r="L57" s="456"/>
      <c r="M57" s="457"/>
      <c r="N57" s="119" t="e">
        <f>N47+N55</f>
        <v>#REF!</v>
      </c>
    </row>
    <row r="58" spans="1:14" ht="15.6"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6"/>
    </row>
    <row r="59" spans="1:14" ht="15.6">
      <c r="B59" s="7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8"/>
    </row>
    <row r="60" spans="1:14" ht="15.6">
      <c r="B60" s="7"/>
      <c r="C60" s="87"/>
      <c r="D60" s="87"/>
      <c r="E60" s="87"/>
      <c r="F60" s="87"/>
      <c r="G60" s="87"/>
      <c r="H60" s="5"/>
      <c r="I60" s="5"/>
      <c r="J60" s="5"/>
      <c r="K60" s="5"/>
      <c r="L60" s="5"/>
      <c r="M60" s="5"/>
      <c r="N60" s="8"/>
    </row>
    <row r="61" spans="1:14" ht="15.6">
      <c r="B61" s="11"/>
      <c r="C61" s="587" t="s">
        <v>16</v>
      </c>
      <c r="D61" s="587"/>
      <c r="E61" s="587"/>
      <c r="F61" s="587"/>
      <c r="G61" s="5"/>
      <c r="H61" s="87"/>
      <c r="I61" s="5"/>
      <c r="J61" s="587" t="s">
        <v>17</v>
      </c>
      <c r="K61" s="587"/>
      <c r="L61" s="587"/>
      <c r="M61" s="5"/>
      <c r="N61" s="8"/>
    </row>
    <row r="62" spans="1:14" ht="18.45" customHeight="1">
      <c r="B62" s="11"/>
      <c r="C62" s="569"/>
      <c r="D62" s="569"/>
      <c r="E62" s="569"/>
      <c r="F62" s="569"/>
      <c r="G62" s="87"/>
      <c r="H62" s="87"/>
      <c r="I62" s="5"/>
      <c r="J62" s="569"/>
      <c r="K62" s="569"/>
      <c r="L62" s="569"/>
      <c r="M62" s="5"/>
      <c r="N62" s="8"/>
    </row>
    <row r="63" spans="1:14" ht="31.5" customHeight="1">
      <c r="B63" s="437" t="s">
        <v>42</v>
      </c>
      <c r="C63" s="438"/>
      <c r="D63" s="438"/>
      <c r="E63" s="438"/>
      <c r="F63" s="438"/>
      <c r="G63" s="438"/>
      <c r="H63" s="438"/>
      <c r="I63" s="438"/>
      <c r="J63" s="438"/>
      <c r="K63" s="438"/>
      <c r="L63" s="438"/>
      <c r="M63" s="438"/>
      <c r="N63" s="439"/>
    </row>
    <row r="64" spans="1:14" ht="15.6">
      <c r="B64" s="433"/>
      <c r="C64" s="434"/>
      <c r="D64" s="434"/>
      <c r="E64" s="434"/>
      <c r="F64" s="434"/>
      <c r="G64" s="434"/>
      <c r="H64" s="434"/>
      <c r="I64" s="434"/>
      <c r="J64" s="434"/>
      <c r="K64" s="434"/>
      <c r="L64" s="434"/>
      <c r="M64" s="434"/>
      <c r="N64" s="435"/>
    </row>
    <row r="65" spans="2:14" ht="16.2" thickBot="1">
      <c r="B65" s="588"/>
      <c r="C65" s="589"/>
      <c r="D65" s="589"/>
      <c r="E65" s="589"/>
      <c r="F65" s="589"/>
      <c r="G65" s="589"/>
      <c r="H65" s="589"/>
      <c r="I65" s="589"/>
      <c r="J65" s="589"/>
      <c r="K65" s="589"/>
      <c r="L65" s="589"/>
      <c r="M65" s="589"/>
      <c r="N65" s="590"/>
    </row>
    <row r="66" spans="2:14"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</row>
    <row r="67" spans="2:14">
      <c r="B67" s="87" t="s">
        <v>43</v>
      </c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  <row r="69" spans="2:14"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</row>
    <row r="70" spans="2:14"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</sheetData>
  <mergeCells count="64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B37:M37"/>
    <mergeCell ref="B25:I25"/>
    <mergeCell ref="L25:M25"/>
    <mergeCell ref="B26:I26"/>
    <mergeCell ref="L26:M26"/>
    <mergeCell ref="B28:M28"/>
    <mergeCell ref="L32:M32"/>
    <mergeCell ref="B33:G33"/>
    <mergeCell ref="L33:M33"/>
    <mergeCell ref="B34:G34"/>
    <mergeCell ref="L34:M34"/>
    <mergeCell ref="L36:M36"/>
    <mergeCell ref="B41:H41"/>
    <mergeCell ref="L41:M41"/>
    <mergeCell ref="B42:H42"/>
    <mergeCell ref="L42:M42"/>
    <mergeCell ref="B43:H43"/>
    <mergeCell ref="L43:M43"/>
    <mergeCell ref="B57:M57"/>
    <mergeCell ref="B44:H44"/>
    <mergeCell ref="L44:M44"/>
    <mergeCell ref="B45:M45"/>
    <mergeCell ref="B47:M47"/>
    <mergeCell ref="B51:H51"/>
    <mergeCell ref="L51:M51"/>
    <mergeCell ref="B52:H52"/>
    <mergeCell ref="L52:M52"/>
    <mergeCell ref="L53:M53"/>
    <mergeCell ref="L54:M54"/>
    <mergeCell ref="B55:M55"/>
    <mergeCell ref="B65:N65"/>
    <mergeCell ref="C61:F61"/>
    <mergeCell ref="J61:L61"/>
    <mergeCell ref="C62:F62"/>
    <mergeCell ref="J62:L62"/>
    <mergeCell ref="B63:N63"/>
    <mergeCell ref="B64:N64"/>
  </mergeCells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Hoja91">
    <tabColor rgb="FF3AEA36"/>
  </sheetPr>
  <dimension ref="A1:N72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259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34.5" customHeight="1">
      <c r="B13" s="555"/>
      <c r="C13" s="553"/>
      <c r="D13" s="553"/>
      <c r="E13" s="553"/>
      <c r="F13" s="553"/>
      <c r="G13" s="553"/>
      <c r="H13" s="554"/>
      <c r="I13" s="122"/>
      <c r="J13" s="123"/>
      <c r="K13" s="23"/>
      <c r="L13" s="546"/>
      <c r="M13" s="547"/>
      <c r="N13" s="22"/>
    </row>
    <row r="14" spans="2:14" ht="21.75" customHeight="1">
      <c r="B14" s="424"/>
      <c r="C14" s="425"/>
      <c r="D14" s="425"/>
      <c r="E14" s="425"/>
      <c r="F14" s="425"/>
      <c r="G14" s="425"/>
      <c r="H14" s="426"/>
      <c r="I14" s="518"/>
      <c r="J14" s="519"/>
      <c r="K14" s="23"/>
      <c r="L14" s="546"/>
      <c r="M14" s="547"/>
      <c r="N14" s="22"/>
    </row>
    <row r="15" spans="2:14" ht="15.6">
      <c r="B15" s="33"/>
      <c r="C15" s="27"/>
      <c r="D15" s="27"/>
      <c r="E15" s="34"/>
      <c r="F15" s="34"/>
      <c r="G15" s="34"/>
      <c r="H15" s="95"/>
      <c r="I15" s="37"/>
      <c r="J15" s="38"/>
      <c r="K15" s="39"/>
      <c r="L15" s="40"/>
      <c r="M15" s="41"/>
      <c r="N15" s="42"/>
    </row>
    <row r="16" spans="2:14" ht="15.6">
      <c r="B16" s="469" t="s">
        <v>26</v>
      </c>
      <c r="C16" s="470"/>
      <c r="D16" s="470"/>
      <c r="E16" s="26"/>
      <c r="F16" s="43"/>
      <c r="G16" s="43"/>
      <c r="H16" s="44"/>
      <c r="I16" s="37"/>
      <c r="J16" s="38"/>
      <c r="K16" s="45"/>
      <c r="L16" s="40"/>
      <c r="M16" s="46">
        <v>0.1</v>
      </c>
      <c r="N16" s="83" t="e">
        <f>N45*M16</f>
        <v>#REF!</v>
      </c>
    </row>
    <row r="17" spans="2:14" ht="16.2" thickBot="1">
      <c r="B17" s="471"/>
      <c r="C17" s="472"/>
      <c r="D17" s="472"/>
      <c r="E17" s="472"/>
      <c r="F17" s="472"/>
      <c r="G17" s="472"/>
      <c r="H17" s="473"/>
      <c r="I17" s="474"/>
      <c r="J17" s="475"/>
      <c r="K17" s="48"/>
      <c r="L17" s="476"/>
      <c r="M17" s="477"/>
      <c r="N17" s="49"/>
    </row>
    <row r="18" spans="2:14" ht="25.5" customHeight="1" thickBot="1">
      <c r="B18" s="440" t="s">
        <v>27</v>
      </c>
      <c r="C18" s="441"/>
      <c r="D18" s="441"/>
      <c r="E18" s="441"/>
      <c r="F18" s="441"/>
      <c r="G18" s="441"/>
      <c r="H18" s="441"/>
      <c r="I18" s="441"/>
      <c r="J18" s="441"/>
      <c r="K18" s="441"/>
      <c r="L18" s="441"/>
      <c r="M18" s="444"/>
      <c r="N18" s="50" t="e">
        <f>SUM(N13:N17)</f>
        <v>#REF!</v>
      </c>
    </row>
    <row r="19" spans="2:14" ht="15.6">
      <c r="B19" s="2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8"/>
    </row>
    <row r="20" spans="2:14" ht="15.6">
      <c r="B20" s="141" t="s">
        <v>28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</row>
    <row r="21" spans="2:14" ht="16.2" thickBot="1">
      <c r="B21" s="53"/>
      <c r="C21" s="30"/>
      <c r="D21" s="30"/>
      <c r="E21" s="30"/>
      <c r="F21" s="30"/>
      <c r="G21" s="30"/>
      <c r="H21" s="30"/>
      <c r="I21" s="30"/>
      <c r="J21" s="5"/>
      <c r="K21" s="5"/>
      <c r="L21" s="5"/>
      <c r="M21" s="5"/>
      <c r="N21" s="8"/>
    </row>
    <row r="22" spans="2:14" ht="15.6">
      <c r="B22" s="534" t="s">
        <v>19</v>
      </c>
      <c r="C22" s="535"/>
      <c r="D22" s="535"/>
      <c r="E22" s="535"/>
      <c r="F22" s="535"/>
      <c r="G22" s="535"/>
      <c r="H22" s="535"/>
      <c r="I22" s="536"/>
      <c r="J22" s="54" t="s">
        <v>20</v>
      </c>
      <c r="K22" s="31" t="s">
        <v>2</v>
      </c>
      <c r="L22" s="537" t="s">
        <v>29</v>
      </c>
      <c r="M22" s="536"/>
      <c r="N22" s="32" t="s">
        <v>25</v>
      </c>
    </row>
    <row r="23" spans="2:14" ht="30.45" customHeight="1">
      <c r="B23" s="471" t="e">
        <f>#REF!</f>
        <v>#REF!</v>
      </c>
      <c r="C23" s="472"/>
      <c r="D23" s="472"/>
      <c r="E23" s="472"/>
      <c r="F23" s="472"/>
      <c r="G23" s="472"/>
      <c r="H23" s="472"/>
      <c r="I23" s="473"/>
      <c r="J23" s="67" t="e">
        <f>+#REF!</f>
        <v>#REF!</v>
      </c>
      <c r="K23" s="13">
        <v>1</v>
      </c>
      <c r="L23" s="482" t="e">
        <f>+#REF!</f>
        <v>#REF!</v>
      </c>
      <c r="M23" s="483"/>
      <c r="N23" s="191" t="e">
        <f>+K23*L23</f>
        <v>#REF!</v>
      </c>
    </row>
    <row r="24" spans="2:14" ht="30.45" customHeight="1">
      <c r="B24" s="471" t="e">
        <f>#REF!</f>
        <v>#REF!</v>
      </c>
      <c r="C24" s="472"/>
      <c r="D24" s="472"/>
      <c r="E24" s="472"/>
      <c r="F24" s="472"/>
      <c r="G24" s="472"/>
      <c r="H24" s="472"/>
      <c r="I24" s="473"/>
      <c r="J24" s="193" t="e">
        <f>#REF!</f>
        <v>#REF!</v>
      </c>
      <c r="K24" s="13">
        <v>0.25</v>
      </c>
      <c r="L24" s="482" t="e">
        <f>#REF!</f>
        <v>#REF!</v>
      </c>
      <c r="M24" s="483"/>
      <c r="N24" s="191" t="e">
        <f>+K24*L24</f>
        <v>#REF!</v>
      </c>
    </row>
    <row r="25" spans="2:14" ht="30.45" customHeight="1">
      <c r="B25" s="471" t="e">
        <f>#REF!</f>
        <v>#REF!</v>
      </c>
      <c r="C25" s="472"/>
      <c r="D25" s="472"/>
      <c r="E25" s="472"/>
      <c r="F25" s="472"/>
      <c r="G25" s="472"/>
      <c r="H25" s="472"/>
      <c r="I25" s="473"/>
      <c r="J25" s="67" t="e">
        <f>#REF!</f>
        <v>#REF!</v>
      </c>
      <c r="K25" s="13">
        <v>0.2</v>
      </c>
      <c r="L25" s="482" t="e">
        <f>#REF!</f>
        <v>#REF!</v>
      </c>
      <c r="M25" s="483"/>
      <c r="N25" s="191" t="e">
        <f>+K25*L25</f>
        <v>#REF!</v>
      </c>
    </row>
    <row r="26" spans="2:14" ht="30.45" customHeight="1">
      <c r="B26" s="471" t="e">
        <f>#REF!</f>
        <v>#REF!</v>
      </c>
      <c r="C26" s="472"/>
      <c r="D26" s="472"/>
      <c r="E26" s="472"/>
      <c r="F26" s="472"/>
      <c r="G26" s="472"/>
      <c r="H26" s="472"/>
      <c r="I26" s="473"/>
      <c r="J26" s="67" t="e">
        <f>#REF!</f>
        <v>#REF!</v>
      </c>
      <c r="K26" s="13">
        <v>0.5</v>
      </c>
      <c r="L26" s="482" t="e">
        <f>#REF!</f>
        <v>#REF!</v>
      </c>
      <c r="M26" s="483"/>
      <c r="N26" s="191" t="e">
        <f>+K26*L26</f>
        <v>#REF!</v>
      </c>
    </row>
    <row r="27" spans="2:14" ht="16.2" thickBot="1">
      <c r="B27" s="56"/>
      <c r="C27" s="57"/>
      <c r="D27" s="57"/>
      <c r="E27" s="57"/>
      <c r="F27" s="57"/>
      <c r="G27" s="57"/>
      <c r="H27" s="57"/>
      <c r="I27" s="57"/>
      <c r="J27" s="58"/>
      <c r="K27" s="58"/>
      <c r="L27" s="59"/>
      <c r="M27" s="24"/>
      <c r="N27" s="60"/>
    </row>
    <row r="28" spans="2:14" ht="25.5" customHeight="1" thickBot="1">
      <c r="B28" s="440" t="s">
        <v>27</v>
      </c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4"/>
      <c r="N28" s="50" t="e">
        <f>SUM(N23:N27)</f>
        <v>#REF!</v>
      </c>
    </row>
    <row r="29" spans="2:14" ht="15.6">
      <c r="B29" s="7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8"/>
    </row>
    <row r="30" spans="2:14" ht="15.6">
      <c r="B30" s="141" t="s">
        <v>30</v>
      </c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2"/>
    </row>
    <row r="31" spans="2:14" ht="16.2" thickBot="1">
      <c r="B31" s="7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8"/>
    </row>
    <row r="32" spans="2:14" ht="31.2">
      <c r="B32" s="61" t="s">
        <v>31</v>
      </c>
      <c r="C32" s="62"/>
      <c r="D32" s="62"/>
      <c r="E32" s="62"/>
      <c r="F32" s="62"/>
      <c r="G32" s="62"/>
      <c r="H32" s="63" t="s">
        <v>20</v>
      </c>
      <c r="I32" s="63" t="s">
        <v>32</v>
      </c>
      <c r="J32" s="64" t="s">
        <v>33</v>
      </c>
      <c r="K32" s="63" t="s">
        <v>34</v>
      </c>
      <c r="L32" s="540" t="s">
        <v>35</v>
      </c>
      <c r="M32" s="541"/>
      <c r="N32" s="65" t="s">
        <v>25</v>
      </c>
    </row>
    <row r="33" spans="2:14" ht="30.75" customHeight="1">
      <c r="B33" s="556"/>
      <c r="C33" s="557"/>
      <c r="D33" s="557"/>
      <c r="E33" s="557"/>
      <c r="F33" s="557"/>
      <c r="G33" s="558"/>
      <c r="H33" s="67"/>
      <c r="I33" s="45"/>
      <c r="J33" s="21"/>
      <c r="K33" s="45"/>
      <c r="L33" s="458"/>
      <c r="M33" s="459"/>
      <c r="N33" s="68"/>
    </row>
    <row r="34" spans="2:14" ht="30.75" customHeight="1">
      <c r="B34" s="469"/>
      <c r="C34" s="583"/>
      <c r="D34" s="583"/>
      <c r="E34" s="583"/>
      <c r="F34" s="583"/>
      <c r="G34" s="584"/>
      <c r="H34" s="67"/>
      <c r="I34" s="45"/>
      <c r="J34" s="45"/>
      <c r="K34" s="45"/>
      <c r="L34" s="458"/>
      <c r="M34" s="459"/>
      <c r="N34" s="68"/>
    </row>
    <row r="35" spans="2:14" ht="15.6">
      <c r="B35" s="130"/>
      <c r="C35" s="69"/>
      <c r="D35" s="69"/>
      <c r="E35" s="69"/>
      <c r="F35" s="69"/>
      <c r="G35" s="69"/>
      <c r="H35" s="70"/>
      <c r="I35" s="45"/>
      <c r="J35" s="45"/>
      <c r="K35" s="45"/>
      <c r="L35" s="71"/>
      <c r="M35" s="72"/>
      <c r="N35" s="73"/>
    </row>
    <row r="36" spans="2:14" ht="16.2" thickBot="1">
      <c r="B36" s="56"/>
      <c r="C36" s="57"/>
      <c r="D36" s="57"/>
      <c r="E36" s="57"/>
      <c r="F36" s="57"/>
      <c r="G36" s="57"/>
      <c r="H36" s="58"/>
      <c r="I36" s="74"/>
      <c r="J36" s="74"/>
      <c r="K36" s="74"/>
      <c r="L36" s="460"/>
      <c r="M36" s="461"/>
      <c r="N36" s="192"/>
    </row>
    <row r="37" spans="2:14" ht="22.5" customHeight="1" thickBot="1">
      <c r="B37" s="462" t="s">
        <v>27</v>
      </c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3"/>
      <c r="N37" s="75">
        <f>SUM(N33:N36)</f>
        <v>0</v>
      </c>
    </row>
    <row r="38" spans="2:14" ht="15.6">
      <c r="B38" s="7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8"/>
    </row>
    <row r="39" spans="2:14" ht="15.6">
      <c r="B39" s="141" t="s">
        <v>36</v>
      </c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2"/>
    </row>
    <row r="40" spans="2:14" ht="16.2" thickBot="1">
      <c r="B40" s="7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8"/>
    </row>
    <row r="41" spans="2:14" ht="31.2">
      <c r="B41" s="542" t="s">
        <v>37</v>
      </c>
      <c r="C41" s="543"/>
      <c r="D41" s="543"/>
      <c r="E41" s="543"/>
      <c r="F41" s="543"/>
      <c r="G41" s="543"/>
      <c r="H41" s="543"/>
      <c r="I41" s="63" t="s">
        <v>38</v>
      </c>
      <c r="J41" s="64" t="s">
        <v>39</v>
      </c>
      <c r="K41" s="63" t="s">
        <v>40</v>
      </c>
      <c r="L41" s="544" t="s">
        <v>24</v>
      </c>
      <c r="M41" s="545"/>
      <c r="N41" s="76" t="s">
        <v>25</v>
      </c>
    </row>
    <row r="42" spans="2:14" ht="25.5" customHeight="1">
      <c r="B42" s="424" t="e">
        <f>+#REF!</f>
        <v>#REF!</v>
      </c>
      <c r="C42" s="425"/>
      <c r="D42" s="425"/>
      <c r="E42" s="425"/>
      <c r="F42" s="425"/>
      <c r="G42" s="425"/>
      <c r="H42" s="426"/>
      <c r="I42" s="77" t="e">
        <f>+K42/J42</f>
        <v>#REF!</v>
      </c>
      <c r="J42" s="78">
        <v>1.85</v>
      </c>
      <c r="K42" s="77" t="e">
        <f>+#REF!</f>
        <v>#REF!</v>
      </c>
      <c r="L42" s="591">
        <v>3.5</v>
      </c>
      <c r="M42" s="592"/>
      <c r="N42" s="10" t="e">
        <f>K42/L42</f>
        <v>#REF!</v>
      </c>
    </row>
    <row r="43" spans="2:14" ht="28.5" customHeight="1">
      <c r="B43" s="424" t="e">
        <f>+#REF!</f>
        <v>#REF!</v>
      </c>
      <c r="C43" s="425"/>
      <c r="D43" s="425"/>
      <c r="E43" s="425"/>
      <c r="F43" s="425"/>
      <c r="G43" s="425"/>
      <c r="H43" s="426"/>
      <c r="I43" s="77" t="e">
        <f>+K43/J43</f>
        <v>#REF!</v>
      </c>
      <c r="J43" s="80">
        <v>1.85</v>
      </c>
      <c r="K43" s="77" t="e">
        <f>+#REF!</f>
        <v>#REF!</v>
      </c>
      <c r="L43" s="581">
        <f>L42</f>
        <v>3.5</v>
      </c>
      <c r="M43" s="582"/>
      <c r="N43" s="10" t="e">
        <f>K43/L43</f>
        <v>#REF!</v>
      </c>
    </row>
    <row r="44" spans="2:14" ht="16.2" thickBot="1">
      <c r="B44" s="429"/>
      <c r="C44" s="430"/>
      <c r="D44" s="430"/>
      <c r="E44" s="430"/>
      <c r="F44" s="430"/>
      <c r="G44" s="430"/>
      <c r="H44" s="430"/>
      <c r="I44" s="74"/>
      <c r="J44" s="74"/>
      <c r="K44" s="74"/>
      <c r="L44" s="431"/>
      <c r="M44" s="432"/>
      <c r="N44" s="192"/>
    </row>
    <row r="45" spans="2:14" ht="31.5" customHeight="1" thickBot="1">
      <c r="B45" s="440" t="s">
        <v>27</v>
      </c>
      <c r="C45" s="441"/>
      <c r="D45" s="441"/>
      <c r="E45" s="441"/>
      <c r="F45" s="441"/>
      <c r="G45" s="441"/>
      <c r="H45" s="441"/>
      <c r="I45" s="442"/>
      <c r="J45" s="442"/>
      <c r="K45" s="442"/>
      <c r="L45" s="442"/>
      <c r="M45" s="443"/>
      <c r="N45" s="85" t="e">
        <f>SUM(N42:N44)</f>
        <v>#REF!</v>
      </c>
    </row>
    <row r="46" spans="2:14" ht="16.2" thickBot="1">
      <c r="B46" s="7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8"/>
    </row>
    <row r="47" spans="2:14" ht="20.25" customHeight="1" thickBot="1">
      <c r="B47" s="440" t="s">
        <v>41</v>
      </c>
      <c r="C47" s="441"/>
      <c r="D47" s="441"/>
      <c r="E47" s="441"/>
      <c r="F47" s="441"/>
      <c r="G47" s="441"/>
      <c r="H47" s="441"/>
      <c r="I47" s="441"/>
      <c r="J47" s="441"/>
      <c r="K47" s="441"/>
      <c r="L47" s="441"/>
      <c r="M47" s="444"/>
      <c r="N47" s="86" t="e">
        <f>ROUND((N18+N28+N37+N45),0)</f>
        <v>#REF!</v>
      </c>
    </row>
    <row r="48" spans="2:14"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1"/>
    </row>
    <row r="49" spans="1:14">
      <c r="B49" s="144" t="s">
        <v>64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102"/>
    </row>
    <row r="50" spans="1:14" ht="15" thickBot="1"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1"/>
    </row>
    <row r="51" spans="1:14">
      <c r="B51" s="530" t="s">
        <v>65</v>
      </c>
      <c r="C51" s="531"/>
      <c r="D51" s="531"/>
      <c r="E51" s="531"/>
      <c r="F51" s="531"/>
      <c r="G51" s="531"/>
      <c r="H51" s="531"/>
      <c r="I51" s="103"/>
      <c r="J51" s="104"/>
      <c r="K51" s="105" t="s">
        <v>66</v>
      </c>
      <c r="L51" s="532" t="s">
        <v>67</v>
      </c>
      <c r="M51" s="533"/>
      <c r="N51" s="106"/>
    </row>
    <row r="52" spans="1:14">
      <c r="B52" s="449" t="s">
        <v>10</v>
      </c>
      <c r="C52" s="450"/>
      <c r="D52" s="450"/>
      <c r="E52" s="450"/>
      <c r="F52" s="450"/>
      <c r="G52" s="450"/>
      <c r="H52" s="450"/>
      <c r="I52" s="107"/>
      <c r="J52" s="108"/>
      <c r="K52" s="109">
        <v>0.24</v>
      </c>
      <c r="L52" s="451" t="e">
        <f>N47*K52</f>
        <v>#REF!</v>
      </c>
      <c r="M52" s="452"/>
      <c r="N52" s="110"/>
    </row>
    <row r="53" spans="1:14">
      <c r="B53" s="111" t="s">
        <v>11</v>
      </c>
      <c r="C53" s="112"/>
      <c r="D53" s="112"/>
      <c r="E53" s="112"/>
      <c r="F53" s="112"/>
      <c r="G53" s="112"/>
      <c r="H53" s="112"/>
      <c r="I53" s="107"/>
      <c r="J53" s="108"/>
      <c r="K53" s="109">
        <v>0.01</v>
      </c>
      <c r="L53" s="451" t="e">
        <f>N47*K53</f>
        <v>#REF!</v>
      </c>
      <c r="M53" s="452"/>
      <c r="N53" s="110"/>
    </row>
    <row r="54" spans="1:14" ht="15" thickBot="1">
      <c r="B54" s="113" t="s">
        <v>12</v>
      </c>
      <c r="C54" s="114"/>
      <c r="D54" s="114"/>
      <c r="E54" s="114"/>
      <c r="F54" s="114"/>
      <c r="G54" s="114"/>
      <c r="H54" s="114"/>
      <c r="I54" s="115"/>
      <c r="J54" s="116"/>
      <c r="K54" s="117">
        <v>0.05</v>
      </c>
      <c r="L54" s="453" t="e">
        <f>N47*K54</f>
        <v>#REF!</v>
      </c>
      <c r="M54" s="454"/>
      <c r="N54" s="110"/>
    </row>
    <row r="55" spans="1:14" ht="15" thickBot="1">
      <c r="B55" s="455" t="s">
        <v>27</v>
      </c>
      <c r="C55" s="456"/>
      <c r="D55" s="456"/>
      <c r="E55" s="456"/>
      <c r="F55" s="456"/>
      <c r="G55" s="456"/>
      <c r="H55" s="456"/>
      <c r="I55" s="456"/>
      <c r="J55" s="456"/>
      <c r="K55" s="456"/>
      <c r="L55" s="456"/>
      <c r="M55" s="457"/>
      <c r="N55" s="118" t="e">
        <f>L52+L53+L54</f>
        <v>#REF!</v>
      </c>
    </row>
    <row r="56" spans="1:14" ht="15" thickBot="1">
      <c r="B56" s="99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1"/>
    </row>
    <row r="57" spans="1:14" ht="15" thickBot="1">
      <c r="A57" t="s">
        <v>77</v>
      </c>
      <c r="B57" s="455" t="s">
        <v>68</v>
      </c>
      <c r="C57" s="456"/>
      <c r="D57" s="456"/>
      <c r="E57" s="456"/>
      <c r="F57" s="456"/>
      <c r="G57" s="456"/>
      <c r="H57" s="456"/>
      <c r="I57" s="456"/>
      <c r="J57" s="456"/>
      <c r="K57" s="456"/>
      <c r="L57" s="456"/>
      <c r="M57" s="457"/>
      <c r="N57" s="119" t="e">
        <f>N47+N55</f>
        <v>#REF!</v>
      </c>
    </row>
    <row r="58" spans="1:14" ht="15.6"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6"/>
    </row>
    <row r="59" spans="1:14" ht="15.6">
      <c r="B59" s="7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8"/>
    </row>
    <row r="60" spans="1:14" ht="15.6">
      <c r="B60" s="7"/>
      <c r="C60" s="87"/>
      <c r="D60" s="87"/>
      <c r="E60" s="87"/>
      <c r="F60" s="87"/>
      <c r="G60" s="87"/>
      <c r="H60" s="5"/>
      <c r="I60" s="5"/>
      <c r="J60" s="5"/>
      <c r="K60" s="5"/>
      <c r="L60" s="5"/>
      <c r="M60" s="5"/>
      <c r="N60" s="8"/>
    </row>
    <row r="61" spans="1:14" ht="15.6">
      <c r="B61" s="11"/>
      <c r="C61" s="587" t="s">
        <v>16</v>
      </c>
      <c r="D61" s="587"/>
      <c r="E61" s="587"/>
      <c r="F61" s="587"/>
      <c r="G61" s="5"/>
      <c r="H61" s="87"/>
      <c r="I61" s="5"/>
      <c r="J61" s="587" t="s">
        <v>17</v>
      </c>
      <c r="K61" s="587"/>
      <c r="L61" s="587"/>
      <c r="M61" s="5"/>
      <c r="N61" s="8"/>
    </row>
    <row r="62" spans="1:14" ht="18.45" customHeight="1">
      <c r="B62" s="11"/>
      <c r="C62" s="569"/>
      <c r="D62" s="569"/>
      <c r="E62" s="569"/>
      <c r="F62" s="569"/>
      <c r="G62" s="87"/>
      <c r="H62" s="87"/>
      <c r="I62" s="5"/>
      <c r="J62" s="569"/>
      <c r="K62" s="569"/>
      <c r="L62" s="569"/>
      <c r="M62" s="5"/>
      <c r="N62" s="8"/>
    </row>
    <row r="63" spans="1:14" ht="31.5" customHeight="1">
      <c r="B63" s="437" t="s">
        <v>42</v>
      </c>
      <c r="C63" s="438"/>
      <c r="D63" s="438"/>
      <c r="E63" s="438"/>
      <c r="F63" s="438"/>
      <c r="G63" s="438"/>
      <c r="H63" s="438"/>
      <c r="I63" s="438"/>
      <c r="J63" s="438"/>
      <c r="K63" s="438"/>
      <c r="L63" s="438"/>
      <c r="M63" s="438"/>
      <c r="N63" s="439"/>
    </row>
    <row r="64" spans="1:14" ht="15.6">
      <c r="B64" s="433"/>
      <c r="C64" s="434"/>
      <c r="D64" s="434"/>
      <c r="E64" s="434"/>
      <c r="F64" s="434"/>
      <c r="G64" s="434"/>
      <c r="H64" s="434"/>
      <c r="I64" s="434"/>
      <c r="J64" s="434"/>
      <c r="K64" s="434"/>
      <c r="L64" s="434"/>
      <c r="M64" s="434"/>
      <c r="N64" s="435"/>
    </row>
    <row r="65" spans="2:14" ht="16.2" thickBot="1">
      <c r="B65" s="588"/>
      <c r="C65" s="589"/>
      <c r="D65" s="589"/>
      <c r="E65" s="589"/>
      <c r="F65" s="589"/>
      <c r="G65" s="589"/>
      <c r="H65" s="589"/>
      <c r="I65" s="589"/>
      <c r="J65" s="589"/>
      <c r="K65" s="589"/>
      <c r="L65" s="589"/>
      <c r="M65" s="589"/>
      <c r="N65" s="590"/>
    </row>
    <row r="66" spans="2:14"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</row>
    <row r="67" spans="2:14">
      <c r="B67" s="87" t="s">
        <v>43</v>
      </c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  <row r="69" spans="2:14"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</row>
    <row r="70" spans="2:14"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</sheetData>
  <mergeCells count="64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L41:M41"/>
    <mergeCell ref="B26:I26"/>
    <mergeCell ref="L26:M26"/>
    <mergeCell ref="B28:M28"/>
    <mergeCell ref="L32:M32"/>
    <mergeCell ref="B33:G33"/>
    <mergeCell ref="L33:M33"/>
    <mergeCell ref="B57:M57"/>
    <mergeCell ref="C61:F61"/>
    <mergeCell ref="J61:L61"/>
    <mergeCell ref="B45:M45"/>
    <mergeCell ref="B47:M47"/>
    <mergeCell ref="B51:H51"/>
    <mergeCell ref="L51:M51"/>
    <mergeCell ref="B52:H52"/>
    <mergeCell ref="L52:M52"/>
    <mergeCell ref="B25:I25"/>
    <mergeCell ref="L25:M25"/>
    <mergeCell ref="L53:M53"/>
    <mergeCell ref="L54:M54"/>
    <mergeCell ref="B55:M55"/>
    <mergeCell ref="B42:H42"/>
    <mergeCell ref="L42:M42"/>
    <mergeCell ref="B43:H43"/>
    <mergeCell ref="L43:M43"/>
    <mergeCell ref="B44:H44"/>
    <mergeCell ref="L44:M44"/>
    <mergeCell ref="B34:G34"/>
    <mergeCell ref="L34:M34"/>
    <mergeCell ref="L36:M36"/>
    <mergeCell ref="B37:M37"/>
    <mergeCell ref="B41:H41"/>
    <mergeCell ref="C62:F62"/>
    <mergeCell ref="J62:L62"/>
    <mergeCell ref="B63:N63"/>
    <mergeCell ref="B64:N64"/>
    <mergeCell ref="B65:N65"/>
  </mergeCells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Hoja92">
    <tabColor rgb="FF3AEA36"/>
  </sheetPr>
  <dimension ref="A1:N72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259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34.5" customHeight="1">
      <c r="B13" s="555"/>
      <c r="C13" s="553"/>
      <c r="D13" s="553"/>
      <c r="E13" s="553"/>
      <c r="F13" s="553"/>
      <c r="G13" s="553"/>
      <c r="H13" s="554"/>
      <c r="I13" s="122"/>
      <c r="J13" s="123"/>
      <c r="K13" s="23"/>
      <c r="L13" s="546"/>
      <c r="M13" s="547"/>
      <c r="N13" s="22"/>
    </row>
    <row r="14" spans="2:14" ht="21.75" customHeight="1">
      <c r="B14" s="424"/>
      <c r="C14" s="425"/>
      <c r="D14" s="425"/>
      <c r="E14" s="425"/>
      <c r="F14" s="425"/>
      <c r="G14" s="425"/>
      <c r="H14" s="426"/>
      <c r="I14" s="518"/>
      <c r="J14" s="519"/>
      <c r="K14" s="23"/>
      <c r="L14" s="546"/>
      <c r="M14" s="547"/>
      <c r="N14" s="22"/>
    </row>
    <row r="15" spans="2:14" ht="15.6">
      <c r="B15" s="33"/>
      <c r="C15" s="27"/>
      <c r="D15" s="27"/>
      <c r="E15" s="34"/>
      <c r="F15" s="34"/>
      <c r="G15" s="34"/>
      <c r="H15" s="95"/>
      <c r="I15" s="37"/>
      <c r="J15" s="38"/>
      <c r="K15" s="39"/>
      <c r="L15" s="40"/>
      <c r="M15" s="41"/>
      <c r="N15" s="42"/>
    </row>
    <row r="16" spans="2:14" ht="15.6">
      <c r="B16" s="469" t="s">
        <v>26</v>
      </c>
      <c r="C16" s="470"/>
      <c r="D16" s="470"/>
      <c r="E16" s="26"/>
      <c r="F16" s="43"/>
      <c r="G16" s="43"/>
      <c r="H16" s="44"/>
      <c r="I16" s="37"/>
      <c r="J16" s="38"/>
      <c r="K16" s="45"/>
      <c r="L16" s="40"/>
      <c r="M16" s="46">
        <v>0.1</v>
      </c>
      <c r="N16" s="83" t="e">
        <f>N45*M16</f>
        <v>#REF!</v>
      </c>
    </row>
    <row r="17" spans="2:14" ht="16.2" thickBot="1">
      <c r="B17" s="471"/>
      <c r="C17" s="472"/>
      <c r="D17" s="472"/>
      <c r="E17" s="472"/>
      <c r="F17" s="472"/>
      <c r="G17" s="472"/>
      <c r="H17" s="473"/>
      <c r="I17" s="474"/>
      <c r="J17" s="475"/>
      <c r="K17" s="48"/>
      <c r="L17" s="476"/>
      <c r="M17" s="477"/>
      <c r="N17" s="49"/>
    </row>
    <row r="18" spans="2:14" ht="25.5" customHeight="1" thickBot="1">
      <c r="B18" s="440" t="s">
        <v>27</v>
      </c>
      <c r="C18" s="441"/>
      <c r="D18" s="441"/>
      <c r="E18" s="441"/>
      <c r="F18" s="441"/>
      <c r="G18" s="441"/>
      <c r="H18" s="441"/>
      <c r="I18" s="441"/>
      <c r="J18" s="441"/>
      <c r="K18" s="441"/>
      <c r="L18" s="441"/>
      <c r="M18" s="444"/>
      <c r="N18" s="50" t="e">
        <f>SUM(N13:N17)</f>
        <v>#REF!</v>
      </c>
    </row>
    <row r="19" spans="2:14" ht="15.6">
      <c r="B19" s="2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8"/>
    </row>
    <row r="20" spans="2:14" ht="15.6">
      <c r="B20" s="141" t="s">
        <v>28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</row>
    <row r="21" spans="2:14" ht="16.2" thickBot="1">
      <c r="B21" s="53"/>
      <c r="C21" s="30"/>
      <c r="D21" s="30"/>
      <c r="E21" s="30"/>
      <c r="F21" s="30"/>
      <c r="G21" s="30"/>
      <c r="H21" s="30"/>
      <c r="I21" s="30"/>
      <c r="J21" s="5"/>
      <c r="K21" s="5"/>
      <c r="L21" s="5"/>
      <c r="M21" s="5"/>
      <c r="N21" s="8"/>
    </row>
    <row r="22" spans="2:14" ht="15.6">
      <c r="B22" s="534" t="s">
        <v>19</v>
      </c>
      <c r="C22" s="535"/>
      <c r="D22" s="535"/>
      <c r="E22" s="535"/>
      <c r="F22" s="535"/>
      <c r="G22" s="535"/>
      <c r="H22" s="535"/>
      <c r="I22" s="536"/>
      <c r="J22" s="54" t="s">
        <v>20</v>
      </c>
      <c r="K22" s="31" t="s">
        <v>2</v>
      </c>
      <c r="L22" s="537" t="s">
        <v>29</v>
      </c>
      <c r="M22" s="536"/>
      <c r="N22" s="32" t="s">
        <v>25</v>
      </c>
    </row>
    <row r="23" spans="2:14" ht="30.45" customHeight="1">
      <c r="B23" s="471" t="e">
        <f>#REF!</f>
        <v>#REF!</v>
      </c>
      <c r="C23" s="472"/>
      <c r="D23" s="472"/>
      <c r="E23" s="472"/>
      <c r="F23" s="472"/>
      <c r="G23" s="472"/>
      <c r="H23" s="472"/>
      <c r="I23" s="473"/>
      <c r="J23" s="67" t="e">
        <f>+#REF!</f>
        <v>#REF!</v>
      </c>
      <c r="K23" s="13">
        <v>1</v>
      </c>
      <c r="L23" s="482" t="e">
        <f>+#REF!</f>
        <v>#REF!</v>
      </c>
      <c r="M23" s="483"/>
      <c r="N23" s="191" t="e">
        <f>+K23*L23</f>
        <v>#REF!</v>
      </c>
    </row>
    <row r="24" spans="2:14" ht="30.45" customHeight="1">
      <c r="B24" s="471" t="e">
        <f>#REF!</f>
        <v>#REF!</v>
      </c>
      <c r="C24" s="472"/>
      <c r="D24" s="472"/>
      <c r="E24" s="472"/>
      <c r="F24" s="472"/>
      <c r="G24" s="472"/>
      <c r="H24" s="472"/>
      <c r="I24" s="473"/>
      <c r="J24" s="193" t="e">
        <f>#REF!</f>
        <v>#REF!</v>
      </c>
      <c r="K24" s="13">
        <v>0.25</v>
      </c>
      <c r="L24" s="482" t="e">
        <f>#REF!</f>
        <v>#REF!</v>
      </c>
      <c r="M24" s="483"/>
      <c r="N24" s="191" t="e">
        <f>+K24*L24</f>
        <v>#REF!</v>
      </c>
    </row>
    <row r="25" spans="2:14" ht="30.45" customHeight="1">
      <c r="B25" s="471" t="e">
        <f>#REF!</f>
        <v>#REF!</v>
      </c>
      <c r="C25" s="472"/>
      <c r="D25" s="472"/>
      <c r="E25" s="472"/>
      <c r="F25" s="472"/>
      <c r="G25" s="472"/>
      <c r="H25" s="472"/>
      <c r="I25" s="473"/>
      <c r="J25" s="67" t="e">
        <f>#REF!</f>
        <v>#REF!</v>
      </c>
      <c r="K25" s="13">
        <v>0.2</v>
      </c>
      <c r="L25" s="482" t="e">
        <f>#REF!</f>
        <v>#REF!</v>
      </c>
      <c r="M25" s="483"/>
      <c r="N25" s="191" t="e">
        <f>+K25*L25</f>
        <v>#REF!</v>
      </c>
    </row>
    <row r="26" spans="2:14" ht="30.45" customHeight="1">
      <c r="B26" s="471" t="e">
        <f>#REF!</f>
        <v>#REF!</v>
      </c>
      <c r="C26" s="472"/>
      <c r="D26" s="472"/>
      <c r="E26" s="472"/>
      <c r="F26" s="472"/>
      <c r="G26" s="472"/>
      <c r="H26" s="472"/>
      <c r="I26" s="473"/>
      <c r="J26" s="67" t="e">
        <f>#REF!</f>
        <v>#REF!</v>
      </c>
      <c r="K26" s="13">
        <v>0.5</v>
      </c>
      <c r="L26" s="482" t="e">
        <f>#REF!</f>
        <v>#REF!</v>
      </c>
      <c r="M26" s="483"/>
      <c r="N26" s="191" t="e">
        <f>+K26*L26</f>
        <v>#REF!</v>
      </c>
    </row>
    <row r="27" spans="2:14" ht="16.2" thickBot="1">
      <c r="B27" s="56"/>
      <c r="C27" s="57"/>
      <c r="D27" s="57"/>
      <c r="E27" s="57"/>
      <c r="F27" s="57"/>
      <c r="G27" s="57"/>
      <c r="H27" s="57"/>
      <c r="I27" s="57"/>
      <c r="J27" s="58"/>
      <c r="K27" s="58"/>
      <c r="L27" s="59"/>
      <c r="M27" s="24"/>
      <c r="N27" s="60"/>
    </row>
    <row r="28" spans="2:14" ht="25.5" customHeight="1" thickBot="1">
      <c r="B28" s="440" t="s">
        <v>27</v>
      </c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4"/>
      <c r="N28" s="50" t="e">
        <f>SUM(N23:N27)</f>
        <v>#REF!</v>
      </c>
    </row>
    <row r="29" spans="2:14" ht="15.6">
      <c r="B29" s="7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8"/>
    </row>
    <row r="30" spans="2:14" ht="15.6">
      <c r="B30" s="141" t="s">
        <v>30</v>
      </c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2"/>
    </row>
    <row r="31" spans="2:14" ht="16.2" thickBot="1">
      <c r="B31" s="7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8"/>
    </row>
    <row r="32" spans="2:14" ht="31.2">
      <c r="B32" s="61" t="s">
        <v>31</v>
      </c>
      <c r="C32" s="62"/>
      <c r="D32" s="62"/>
      <c r="E32" s="62"/>
      <c r="F32" s="62"/>
      <c r="G32" s="62"/>
      <c r="H32" s="63" t="s">
        <v>20</v>
      </c>
      <c r="I32" s="63" t="s">
        <v>32</v>
      </c>
      <c r="J32" s="64" t="s">
        <v>33</v>
      </c>
      <c r="K32" s="63" t="s">
        <v>34</v>
      </c>
      <c r="L32" s="540" t="s">
        <v>35</v>
      </c>
      <c r="M32" s="541"/>
      <c r="N32" s="65" t="s">
        <v>25</v>
      </c>
    </row>
    <row r="33" spans="2:14" ht="30.75" customHeight="1">
      <c r="B33" s="556"/>
      <c r="C33" s="557"/>
      <c r="D33" s="557"/>
      <c r="E33" s="557"/>
      <c r="F33" s="557"/>
      <c r="G33" s="558"/>
      <c r="H33" s="67"/>
      <c r="I33" s="45"/>
      <c r="J33" s="21"/>
      <c r="K33" s="45"/>
      <c r="L33" s="458"/>
      <c r="M33" s="459"/>
      <c r="N33" s="68"/>
    </row>
    <row r="34" spans="2:14" ht="30.75" customHeight="1">
      <c r="B34" s="469"/>
      <c r="C34" s="583"/>
      <c r="D34" s="583"/>
      <c r="E34" s="583"/>
      <c r="F34" s="583"/>
      <c r="G34" s="584"/>
      <c r="H34" s="67"/>
      <c r="I34" s="45"/>
      <c r="J34" s="45"/>
      <c r="K34" s="45"/>
      <c r="L34" s="458"/>
      <c r="M34" s="459"/>
      <c r="N34" s="68"/>
    </row>
    <row r="35" spans="2:14" ht="15.6">
      <c r="B35" s="130"/>
      <c r="C35" s="69"/>
      <c r="D35" s="69"/>
      <c r="E35" s="69"/>
      <c r="F35" s="69"/>
      <c r="G35" s="69"/>
      <c r="H35" s="70"/>
      <c r="I35" s="45"/>
      <c r="J35" s="45"/>
      <c r="K35" s="45"/>
      <c r="L35" s="71"/>
      <c r="M35" s="72"/>
      <c r="N35" s="73"/>
    </row>
    <row r="36" spans="2:14" ht="16.2" thickBot="1">
      <c r="B36" s="56"/>
      <c r="C36" s="57"/>
      <c r="D36" s="57"/>
      <c r="E36" s="57"/>
      <c r="F36" s="57"/>
      <c r="G36" s="57"/>
      <c r="H36" s="58"/>
      <c r="I36" s="74"/>
      <c r="J36" s="74"/>
      <c r="K36" s="74"/>
      <c r="L36" s="460"/>
      <c r="M36" s="461"/>
      <c r="N36" s="192"/>
    </row>
    <row r="37" spans="2:14" ht="22.5" customHeight="1" thickBot="1">
      <c r="B37" s="462" t="s">
        <v>27</v>
      </c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3"/>
      <c r="N37" s="75">
        <f>SUM(N33:N36)</f>
        <v>0</v>
      </c>
    </row>
    <row r="38" spans="2:14" ht="15.6">
      <c r="B38" s="7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8"/>
    </row>
    <row r="39" spans="2:14" ht="15.6">
      <c r="B39" s="141" t="s">
        <v>36</v>
      </c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2"/>
    </row>
    <row r="40" spans="2:14" ht="16.2" thickBot="1">
      <c r="B40" s="7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8"/>
    </row>
    <row r="41" spans="2:14" ht="31.2">
      <c r="B41" s="542" t="s">
        <v>37</v>
      </c>
      <c r="C41" s="543"/>
      <c r="D41" s="543"/>
      <c r="E41" s="543"/>
      <c r="F41" s="543"/>
      <c r="G41" s="543"/>
      <c r="H41" s="543"/>
      <c r="I41" s="63" t="s">
        <v>38</v>
      </c>
      <c r="J41" s="64" t="s">
        <v>39</v>
      </c>
      <c r="K41" s="63" t="s">
        <v>40</v>
      </c>
      <c r="L41" s="544" t="s">
        <v>24</v>
      </c>
      <c r="M41" s="545"/>
      <c r="N41" s="76" t="s">
        <v>25</v>
      </c>
    </row>
    <row r="42" spans="2:14" ht="25.5" customHeight="1">
      <c r="B42" s="424" t="e">
        <f>+#REF!</f>
        <v>#REF!</v>
      </c>
      <c r="C42" s="425"/>
      <c r="D42" s="425"/>
      <c r="E42" s="425"/>
      <c r="F42" s="425"/>
      <c r="G42" s="425"/>
      <c r="H42" s="426"/>
      <c r="I42" s="77" t="e">
        <f>+K42/J42</f>
        <v>#REF!</v>
      </c>
      <c r="J42" s="78">
        <v>1.85</v>
      </c>
      <c r="K42" s="77" t="e">
        <f>+#REF!</f>
        <v>#REF!</v>
      </c>
      <c r="L42" s="591">
        <v>3.5</v>
      </c>
      <c r="M42" s="592"/>
      <c r="N42" s="10" t="e">
        <f>K42/L42</f>
        <v>#REF!</v>
      </c>
    </row>
    <row r="43" spans="2:14" ht="28.5" customHeight="1">
      <c r="B43" s="424" t="e">
        <f>+#REF!</f>
        <v>#REF!</v>
      </c>
      <c r="C43" s="425"/>
      <c r="D43" s="425"/>
      <c r="E43" s="425"/>
      <c r="F43" s="425"/>
      <c r="G43" s="425"/>
      <c r="H43" s="426"/>
      <c r="I43" s="77" t="e">
        <f>+K43/J43</f>
        <v>#REF!</v>
      </c>
      <c r="J43" s="80">
        <v>1.85</v>
      </c>
      <c r="K43" s="77" t="e">
        <f>+#REF!</f>
        <v>#REF!</v>
      </c>
      <c r="L43" s="581">
        <f>L42</f>
        <v>3.5</v>
      </c>
      <c r="M43" s="582"/>
      <c r="N43" s="10" t="e">
        <f>K43/L43</f>
        <v>#REF!</v>
      </c>
    </row>
    <row r="44" spans="2:14" ht="16.2" thickBot="1">
      <c r="B44" s="429"/>
      <c r="C44" s="430"/>
      <c r="D44" s="430"/>
      <c r="E44" s="430"/>
      <c r="F44" s="430"/>
      <c r="G44" s="430"/>
      <c r="H44" s="430"/>
      <c r="I44" s="74"/>
      <c r="J44" s="74"/>
      <c r="K44" s="74"/>
      <c r="L44" s="431"/>
      <c r="M44" s="432"/>
      <c r="N44" s="192"/>
    </row>
    <row r="45" spans="2:14" ht="31.5" customHeight="1" thickBot="1">
      <c r="B45" s="440" t="s">
        <v>27</v>
      </c>
      <c r="C45" s="441"/>
      <c r="D45" s="441"/>
      <c r="E45" s="441"/>
      <c r="F45" s="441"/>
      <c r="G45" s="441"/>
      <c r="H45" s="441"/>
      <c r="I45" s="442"/>
      <c r="J45" s="442"/>
      <c r="K45" s="442"/>
      <c r="L45" s="442"/>
      <c r="M45" s="443"/>
      <c r="N45" s="85" t="e">
        <f>SUM(N42:N44)</f>
        <v>#REF!</v>
      </c>
    </row>
    <row r="46" spans="2:14" ht="16.2" thickBot="1">
      <c r="B46" s="7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8"/>
    </row>
    <row r="47" spans="2:14" ht="20.25" customHeight="1" thickBot="1">
      <c r="B47" s="440" t="s">
        <v>41</v>
      </c>
      <c r="C47" s="441"/>
      <c r="D47" s="441"/>
      <c r="E47" s="441"/>
      <c r="F47" s="441"/>
      <c r="G47" s="441"/>
      <c r="H47" s="441"/>
      <c r="I47" s="441"/>
      <c r="J47" s="441"/>
      <c r="K47" s="441"/>
      <c r="L47" s="441"/>
      <c r="M47" s="444"/>
      <c r="N47" s="86" t="e">
        <f>ROUND((N18+N28+N37+N45),0)</f>
        <v>#REF!</v>
      </c>
    </row>
    <row r="48" spans="2:14"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1"/>
    </row>
    <row r="49" spans="1:14">
      <c r="B49" s="144" t="s">
        <v>64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102"/>
    </row>
    <row r="50" spans="1:14" ht="15" thickBot="1"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1"/>
    </row>
    <row r="51" spans="1:14">
      <c r="B51" s="530" t="s">
        <v>65</v>
      </c>
      <c r="C51" s="531"/>
      <c r="D51" s="531"/>
      <c r="E51" s="531"/>
      <c r="F51" s="531"/>
      <c r="G51" s="531"/>
      <c r="H51" s="531"/>
      <c r="I51" s="103"/>
      <c r="J51" s="104"/>
      <c r="K51" s="105" t="s">
        <v>66</v>
      </c>
      <c r="L51" s="532" t="s">
        <v>67</v>
      </c>
      <c r="M51" s="533"/>
      <c r="N51" s="106"/>
    </row>
    <row r="52" spans="1:14">
      <c r="B52" s="449" t="s">
        <v>10</v>
      </c>
      <c r="C52" s="450"/>
      <c r="D52" s="450"/>
      <c r="E52" s="450"/>
      <c r="F52" s="450"/>
      <c r="G52" s="450"/>
      <c r="H52" s="450"/>
      <c r="I52" s="107"/>
      <c r="J52" s="108"/>
      <c r="K52" s="109">
        <v>0.24</v>
      </c>
      <c r="L52" s="451" t="e">
        <f>N47*K52</f>
        <v>#REF!</v>
      </c>
      <c r="M52" s="452"/>
      <c r="N52" s="110"/>
    </row>
    <row r="53" spans="1:14">
      <c r="B53" s="111" t="s">
        <v>11</v>
      </c>
      <c r="C53" s="112"/>
      <c r="D53" s="112"/>
      <c r="E53" s="112"/>
      <c r="F53" s="112"/>
      <c r="G53" s="112"/>
      <c r="H53" s="112"/>
      <c r="I53" s="107"/>
      <c r="J53" s="108"/>
      <c r="K53" s="109">
        <v>0.01</v>
      </c>
      <c r="L53" s="451" t="e">
        <f>N47*K53</f>
        <v>#REF!</v>
      </c>
      <c r="M53" s="452"/>
      <c r="N53" s="110"/>
    </row>
    <row r="54" spans="1:14" ht="15" thickBot="1">
      <c r="B54" s="113" t="s">
        <v>12</v>
      </c>
      <c r="C54" s="114"/>
      <c r="D54" s="114"/>
      <c r="E54" s="114"/>
      <c r="F54" s="114"/>
      <c r="G54" s="114"/>
      <c r="H54" s="114"/>
      <c r="I54" s="115"/>
      <c r="J54" s="116"/>
      <c r="K54" s="117">
        <v>0.05</v>
      </c>
      <c r="L54" s="453" t="e">
        <f>N47*K54</f>
        <v>#REF!</v>
      </c>
      <c r="M54" s="454"/>
      <c r="N54" s="110"/>
    </row>
    <row r="55" spans="1:14" ht="15" thickBot="1">
      <c r="B55" s="455" t="s">
        <v>27</v>
      </c>
      <c r="C55" s="456"/>
      <c r="D55" s="456"/>
      <c r="E55" s="456"/>
      <c r="F55" s="456"/>
      <c r="G55" s="456"/>
      <c r="H55" s="456"/>
      <c r="I55" s="456"/>
      <c r="J55" s="456"/>
      <c r="K55" s="456"/>
      <c r="L55" s="456"/>
      <c r="M55" s="457"/>
      <c r="N55" s="118" t="e">
        <f>L52+L53+L54</f>
        <v>#REF!</v>
      </c>
    </row>
    <row r="56" spans="1:14" ht="15" thickBot="1">
      <c r="B56" s="99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1"/>
    </row>
    <row r="57" spans="1:14" ht="15" thickBot="1">
      <c r="A57" t="s">
        <v>77</v>
      </c>
      <c r="B57" s="455" t="s">
        <v>68</v>
      </c>
      <c r="C57" s="456"/>
      <c r="D57" s="456"/>
      <c r="E57" s="456"/>
      <c r="F57" s="456"/>
      <c r="G57" s="456"/>
      <c r="H57" s="456"/>
      <c r="I57" s="456"/>
      <c r="J57" s="456"/>
      <c r="K57" s="456"/>
      <c r="L57" s="456"/>
      <c r="M57" s="457"/>
      <c r="N57" s="119" t="e">
        <f>N47+N55</f>
        <v>#REF!</v>
      </c>
    </row>
    <row r="58" spans="1:14" ht="15.6"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6"/>
    </row>
    <row r="59" spans="1:14" ht="15.6">
      <c r="B59" s="7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8"/>
    </row>
    <row r="60" spans="1:14" ht="15.6">
      <c r="B60" s="7"/>
      <c r="C60" s="87"/>
      <c r="D60" s="87"/>
      <c r="E60" s="87"/>
      <c r="F60" s="87"/>
      <c r="G60" s="87"/>
      <c r="H60" s="5"/>
      <c r="I60" s="5"/>
      <c r="J60" s="5"/>
      <c r="K60" s="5"/>
      <c r="L60" s="5"/>
      <c r="M60" s="5"/>
      <c r="N60" s="8"/>
    </row>
    <row r="61" spans="1:14" ht="15.6">
      <c r="B61" s="11"/>
      <c r="C61" s="587" t="s">
        <v>16</v>
      </c>
      <c r="D61" s="587"/>
      <c r="E61" s="587"/>
      <c r="F61" s="587"/>
      <c r="G61" s="5"/>
      <c r="H61" s="87"/>
      <c r="I61" s="5"/>
      <c r="J61" s="587" t="s">
        <v>17</v>
      </c>
      <c r="K61" s="587"/>
      <c r="L61" s="587"/>
      <c r="M61" s="5"/>
      <c r="N61" s="8"/>
    </row>
    <row r="62" spans="1:14" ht="18.45" customHeight="1">
      <c r="B62" s="11"/>
      <c r="C62" s="569"/>
      <c r="D62" s="569"/>
      <c r="E62" s="569"/>
      <c r="F62" s="569"/>
      <c r="G62" s="87"/>
      <c r="H62" s="87"/>
      <c r="I62" s="5"/>
      <c r="J62" s="569"/>
      <c r="K62" s="569"/>
      <c r="L62" s="569"/>
      <c r="M62" s="5"/>
      <c r="N62" s="8"/>
    </row>
    <row r="63" spans="1:14" ht="31.5" customHeight="1">
      <c r="B63" s="437" t="s">
        <v>42</v>
      </c>
      <c r="C63" s="438"/>
      <c r="D63" s="438"/>
      <c r="E63" s="438"/>
      <c r="F63" s="438"/>
      <c r="G63" s="438"/>
      <c r="H63" s="438"/>
      <c r="I63" s="438"/>
      <c r="J63" s="438"/>
      <c r="K63" s="438"/>
      <c r="L63" s="438"/>
      <c r="M63" s="438"/>
      <c r="N63" s="439"/>
    </row>
    <row r="64" spans="1:14" ht="15.6">
      <c r="B64" s="433"/>
      <c r="C64" s="434"/>
      <c r="D64" s="434"/>
      <c r="E64" s="434"/>
      <c r="F64" s="434"/>
      <c r="G64" s="434"/>
      <c r="H64" s="434"/>
      <c r="I64" s="434"/>
      <c r="J64" s="434"/>
      <c r="K64" s="434"/>
      <c r="L64" s="434"/>
      <c r="M64" s="434"/>
      <c r="N64" s="435"/>
    </row>
    <row r="65" spans="2:14" ht="16.2" thickBot="1">
      <c r="B65" s="588"/>
      <c r="C65" s="589"/>
      <c r="D65" s="589"/>
      <c r="E65" s="589"/>
      <c r="F65" s="589"/>
      <c r="G65" s="589"/>
      <c r="H65" s="589"/>
      <c r="I65" s="589"/>
      <c r="J65" s="589"/>
      <c r="K65" s="589"/>
      <c r="L65" s="589"/>
      <c r="M65" s="589"/>
      <c r="N65" s="590"/>
    </row>
    <row r="66" spans="2:14"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</row>
    <row r="67" spans="2:14">
      <c r="B67" s="87" t="s">
        <v>43</v>
      </c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  <row r="69" spans="2:14"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</row>
    <row r="70" spans="2:14"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</sheetData>
  <mergeCells count="64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L41:M41"/>
    <mergeCell ref="B26:I26"/>
    <mergeCell ref="L26:M26"/>
    <mergeCell ref="B28:M28"/>
    <mergeCell ref="L32:M32"/>
    <mergeCell ref="B33:G33"/>
    <mergeCell ref="L33:M33"/>
    <mergeCell ref="B57:M57"/>
    <mergeCell ref="C61:F61"/>
    <mergeCell ref="J61:L61"/>
    <mergeCell ref="B45:M45"/>
    <mergeCell ref="B47:M47"/>
    <mergeCell ref="B51:H51"/>
    <mergeCell ref="L51:M51"/>
    <mergeCell ref="B52:H52"/>
    <mergeCell ref="L52:M52"/>
    <mergeCell ref="B25:I25"/>
    <mergeCell ref="L25:M25"/>
    <mergeCell ref="L53:M53"/>
    <mergeCell ref="L54:M54"/>
    <mergeCell ref="B55:M55"/>
    <mergeCell ref="B42:H42"/>
    <mergeCell ref="L42:M42"/>
    <mergeCell ref="B43:H43"/>
    <mergeCell ref="L43:M43"/>
    <mergeCell ref="B44:H44"/>
    <mergeCell ref="L44:M44"/>
    <mergeCell ref="B34:G34"/>
    <mergeCell ref="L34:M34"/>
    <mergeCell ref="L36:M36"/>
    <mergeCell ref="B37:M37"/>
    <mergeCell ref="B41:H41"/>
    <mergeCell ref="C62:F62"/>
    <mergeCell ref="J62:L62"/>
    <mergeCell ref="B63:N63"/>
    <mergeCell ref="B64:N64"/>
    <mergeCell ref="B65:N65"/>
  </mergeCells>
  <pageMargins left="0.7" right="0.7" top="0.75" bottom="0.75" header="0.3" footer="0.3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Hoja93">
    <tabColor rgb="FF3AEA36"/>
  </sheetPr>
  <dimension ref="A1:N72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259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34.5" customHeight="1">
      <c r="B13" s="555"/>
      <c r="C13" s="553"/>
      <c r="D13" s="553"/>
      <c r="E13" s="553"/>
      <c r="F13" s="553"/>
      <c r="G13" s="553"/>
      <c r="H13" s="554"/>
      <c r="I13" s="122"/>
      <c r="J13" s="123"/>
      <c r="K13" s="23"/>
      <c r="L13" s="546"/>
      <c r="M13" s="547"/>
      <c r="N13" s="22"/>
    </row>
    <row r="14" spans="2:14" ht="21.75" customHeight="1">
      <c r="B14" s="424"/>
      <c r="C14" s="425"/>
      <c r="D14" s="425"/>
      <c r="E14" s="425"/>
      <c r="F14" s="425"/>
      <c r="G14" s="425"/>
      <c r="H14" s="426"/>
      <c r="I14" s="518"/>
      <c r="J14" s="519"/>
      <c r="K14" s="23"/>
      <c r="L14" s="546"/>
      <c r="M14" s="547"/>
      <c r="N14" s="22"/>
    </row>
    <row r="15" spans="2:14" ht="15.6">
      <c r="B15" s="33"/>
      <c r="C15" s="27"/>
      <c r="D15" s="27"/>
      <c r="E15" s="34"/>
      <c r="F15" s="34"/>
      <c r="G15" s="34"/>
      <c r="H15" s="95"/>
      <c r="I15" s="37"/>
      <c r="J15" s="38"/>
      <c r="K15" s="39"/>
      <c r="L15" s="40"/>
      <c r="M15" s="41"/>
      <c r="N15" s="42"/>
    </row>
    <row r="16" spans="2:14" ht="15.6">
      <c r="B16" s="469" t="s">
        <v>26</v>
      </c>
      <c r="C16" s="470"/>
      <c r="D16" s="470"/>
      <c r="E16" s="26"/>
      <c r="F16" s="43"/>
      <c r="G16" s="43"/>
      <c r="H16" s="44"/>
      <c r="I16" s="37"/>
      <c r="J16" s="38"/>
      <c r="K16" s="45"/>
      <c r="L16" s="40"/>
      <c r="M16" s="46">
        <v>0.1</v>
      </c>
      <c r="N16" s="83" t="e">
        <f>N45*M16</f>
        <v>#REF!</v>
      </c>
    </row>
    <row r="17" spans="2:14" ht="16.2" thickBot="1">
      <c r="B17" s="471"/>
      <c r="C17" s="472"/>
      <c r="D17" s="472"/>
      <c r="E17" s="472"/>
      <c r="F17" s="472"/>
      <c r="G17" s="472"/>
      <c r="H17" s="473"/>
      <c r="I17" s="474"/>
      <c r="J17" s="475"/>
      <c r="K17" s="48"/>
      <c r="L17" s="476"/>
      <c r="M17" s="477"/>
      <c r="N17" s="49"/>
    </row>
    <row r="18" spans="2:14" ht="25.5" customHeight="1" thickBot="1">
      <c r="B18" s="440" t="s">
        <v>27</v>
      </c>
      <c r="C18" s="441"/>
      <c r="D18" s="441"/>
      <c r="E18" s="441"/>
      <c r="F18" s="441"/>
      <c r="G18" s="441"/>
      <c r="H18" s="441"/>
      <c r="I18" s="441"/>
      <c r="J18" s="441"/>
      <c r="K18" s="441"/>
      <c r="L18" s="441"/>
      <c r="M18" s="444"/>
      <c r="N18" s="50" t="e">
        <f>SUM(N13:N17)</f>
        <v>#REF!</v>
      </c>
    </row>
    <row r="19" spans="2:14" ht="15.6">
      <c r="B19" s="2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8"/>
    </row>
    <row r="20" spans="2:14" ht="15.6">
      <c r="B20" s="141" t="s">
        <v>28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</row>
    <row r="21" spans="2:14" ht="16.2" thickBot="1">
      <c r="B21" s="53"/>
      <c r="C21" s="30"/>
      <c r="D21" s="30"/>
      <c r="E21" s="30"/>
      <c r="F21" s="30"/>
      <c r="G21" s="30"/>
      <c r="H21" s="30"/>
      <c r="I21" s="30"/>
      <c r="J21" s="5"/>
      <c r="K21" s="5"/>
      <c r="L21" s="5"/>
      <c r="M21" s="5"/>
      <c r="N21" s="8"/>
    </row>
    <row r="22" spans="2:14" ht="15.6">
      <c r="B22" s="534" t="s">
        <v>19</v>
      </c>
      <c r="C22" s="535"/>
      <c r="D22" s="535"/>
      <c r="E22" s="535"/>
      <c r="F22" s="535"/>
      <c r="G22" s="535"/>
      <c r="H22" s="535"/>
      <c r="I22" s="536"/>
      <c r="J22" s="54" t="s">
        <v>20</v>
      </c>
      <c r="K22" s="31" t="s">
        <v>2</v>
      </c>
      <c r="L22" s="537" t="s">
        <v>29</v>
      </c>
      <c r="M22" s="536"/>
      <c r="N22" s="32" t="s">
        <v>25</v>
      </c>
    </row>
    <row r="23" spans="2:14" ht="30.45" customHeight="1">
      <c r="B23" s="471" t="e">
        <f>#REF!</f>
        <v>#REF!</v>
      </c>
      <c r="C23" s="472"/>
      <c r="D23" s="472"/>
      <c r="E23" s="472"/>
      <c r="F23" s="472"/>
      <c r="G23" s="472"/>
      <c r="H23" s="472"/>
      <c r="I23" s="473"/>
      <c r="J23" s="67" t="e">
        <f>+#REF!</f>
        <v>#REF!</v>
      </c>
      <c r="K23" s="13">
        <v>1</v>
      </c>
      <c r="L23" s="482" t="e">
        <f>+#REF!</f>
        <v>#REF!</v>
      </c>
      <c r="M23" s="483"/>
      <c r="N23" s="191" t="e">
        <f>+K23*L23</f>
        <v>#REF!</v>
      </c>
    </row>
    <row r="24" spans="2:14" ht="30.45" customHeight="1">
      <c r="B24" s="471" t="e">
        <f>#REF!</f>
        <v>#REF!</v>
      </c>
      <c r="C24" s="472"/>
      <c r="D24" s="472"/>
      <c r="E24" s="472"/>
      <c r="F24" s="472"/>
      <c r="G24" s="472"/>
      <c r="H24" s="472"/>
      <c r="I24" s="473"/>
      <c r="J24" s="193" t="e">
        <f>#REF!</f>
        <v>#REF!</v>
      </c>
      <c r="K24" s="13">
        <v>0.25</v>
      </c>
      <c r="L24" s="482" t="e">
        <f>#REF!</f>
        <v>#REF!</v>
      </c>
      <c r="M24" s="483"/>
      <c r="N24" s="191" t="e">
        <f>+K24*L24</f>
        <v>#REF!</v>
      </c>
    </row>
    <row r="25" spans="2:14" ht="30.45" customHeight="1">
      <c r="B25" s="471" t="e">
        <f>#REF!</f>
        <v>#REF!</v>
      </c>
      <c r="C25" s="472"/>
      <c r="D25" s="472"/>
      <c r="E25" s="472"/>
      <c r="F25" s="472"/>
      <c r="G25" s="472"/>
      <c r="H25" s="472"/>
      <c r="I25" s="473"/>
      <c r="J25" s="67" t="e">
        <f>#REF!</f>
        <v>#REF!</v>
      </c>
      <c r="K25" s="13">
        <v>0.2</v>
      </c>
      <c r="L25" s="482" t="e">
        <f>#REF!</f>
        <v>#REF!</v>
      </c>
      <c r="M25" s="483"/>
      <c r="N25" s="191" t="e">
        <f>+K25*L25</f>
        <v>#REF!</v>
      </c>
    </row>
    <row r="26" spans="2:14" ht="30.45" customHeight="1">
      <c r="B26" s="471" t="e">
        <f>#REF!</f>
        <v>#REF!</v>
      </c>
      <c r="C26" s="472"/>
      <c r="D26" s="472"/>
      <c r="E26" s="472"/>
      <c r="F26" s="472"/>
      <c r="G26" s="472"/>
      <c r="H26" s="472"/>
      <c r="I26" s="473"/>
      <c r="J26" s="67" t="e">
        <f>#REF!</f>
        <v>#REF!</v>
      </c>
      <c r="K26" s="13">
        <v>0.5</v>
      </c>
      <c r="L26" s="482" t="e">
        <f>#REF!</f>
        <v>#REF!</v>
      </c>
      <c r="M26" s="483"/>
      <c r="N26" s="191" t="e">
        <f>+K26*L26</f>
        <v>#REF!</v>
      </c>
    </row>
    <row r="27" spans="2:14" ht="16.2" thickBot="1">
      <c r="B27" s="56"/>
      <c r="C27" s="57"/>
      <c r="D27" s="57"/>
      <c r="E27" s="57"/>
      <c r="F27" s="57"/>
      <c r="G27" s="57"/>
      <c r="H27" s="57"/>
      <c r="I27" s="57"/>
      <c r="J27" s="58"/>
      <c r="K27" s="58"/>
      <c r="L27" s="59"/>
      <c r="M27" s="24"/>
      <c r="N27" s="60"/>
    </row>
    <row r="28" spans="2:14" ht="25.5" customHeight="1" thickBot="1">
      <c r="B28" s="440" t="s">
        <v>27</v>
      </c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4"/>
      <c r="N28" s="50" t="e">
        <f>SUM(N23:N27)</f>
        <v>#REF!</v>
      </c>
    </row>
    <row r="29" spans="2:14" ht="15.6">
      <c r="B29" s="7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8"/>
    </row>
    <row r="30" spans="2:14" ht="15.6">
      <c r="B30" s="141" t="s">
        <v>30</v>
      </c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2"/>
    </row>
    <row r="31" spans="2:14" ht="16.2" thickBot="1">
      <c r="B31" s="7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8"/>
    </row>
    <row r="32" spans="2:14" ht="31.2">
      <c r="B32" s="61" t="s">
        <v>31</v>
      </c>
      <c r="C32" s="62"/>
      <c r="D32" s="62"/>
      <c r="E32" s="62"/>
      <c r="F32" s="62"/>
      <c r="G32" s="62"/>
      <c r="H32" s="63" t="s">
        <v>20</v>
      </c>
      <c r="I32" s="63" t="s">
        <v>32</v>
      </c>
      <c r="J32" s="64" t="s">
        <v>33</v>
      </c>
      <c r="K32" s="63" t="s">
        <v>34</v>
      </c>
      <c r="L32" s="540" t="s">
        <v>35</v>
      </c>
      <c r="M32" s="541"/>
      <c r="N32" s="65" t="s">
        <v>25</v>
      </c>
    </row>
    <row r="33" spans="2:14" ht="30.75" customHeight="1">
      <c r="B33" s="556"/>
      <c r="C33" s="557"/>
      <c r="D33" s="557"/>
      <c r="E33" s="557"/>
      <c r="F33" s="557"/>
      <c r="G33" s="558"/>
      <c r="H33" s="67"/>
      <c r="I33" s="45"/>
      <c r="J33" s="21"/>
      <c r="K33" s="45"/>
      <c r="L33" s="458"/>
      <c r="M33" s="459"/>
      <c r="N33" s="68"/>
    </row>
    <row r="34" spans="2:14" ht="30.75" customHeight="1">
      <c r="B34" s="469"/>
      <c r="C34" s="583"/>
      <c r="D34" s="583"/>
      <c r="E34" s="583"/>
      <c r="F34" s="583"/>
      <c r="G34" s="584"/>
      <c r="H34" s="67"/>
      <c r="I34" s="45"/>
      <c r="J34" s="45"/>
      <c r="K34" s="45"/>
      <c r="L34" s="458"/>
      <c r="M34" s="459"/>
      <c r="N34" s="68"/>
    </row>
    <row r="35" spans="2:14" ht="15.6">
      <c r="B35" s="130"/>
      <c r="C35" s="69"/>
      <c r="D35" s="69"/>
      <c r="E35" s="69"/>
      <c r="F35" s="69"/>
      <c r="G35" s="69"/>
      <c r="H35" s="70"/>
      <c r="I35" s="45"/>
      <c r="J35" s="45"/>
      <c r="K35" s="45"/>
      <c r="L35" s="71"/>
      <c r="M35" s="72"/>
      <c r="N35" s="73"/>
    </row>
    <row r="36" spans="2:14" ht="16.2" thickBot="1">
      <c r="B36" s="56"/>
      <c r="C36" s="57"/>
      <c r="D36" s="57"/>
      <c r="E36" s="57"/>
      <c r="F36" s="57"/>
      <c r="G36" s="57"/>
      <c r="H36" s="58"/>
      <c r="I36" s="74"/>
      <c r="J36" s="74"/>
      <c r="K36" s="74"/>
      <c r="L36" s="460"/>
      <c r="M36" s="461"/>
      <c r="N36" s="192"/>
    </row>
    <row r="37" spans="2:14" ht="22.5" customHeight="1" thickBot="1">
      <c r="B37" s="462" t="s">
        <v>27</v>
      </c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3"/>
      <c r="N37" s="75">
        <f>SUM(N33:N36)</f>
        <v>0</v>
      </c>
    </row>
    <row r="38" spans="2:14" ht="15.6">
      <c r="B38" s="7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8"/>
    </row>
    <row r="39" spans="2:14" ht="15.6">
      <c r="B39" s="141" t="s">
        <v>36</v>
      </c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2"/>
    </row>
    <row r="40" spans="2:14" ht="16.2" thickBot="1">
      <c r="B40" s="7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8"/>
    </row>
    <row r="41" spans="2:14" ht="31.2">
      <c r="B41" s="542" t="s">
        <v>37</v>
      </c>
      <c r="C41" s="543"/>
      <c r="D41" s="543"/>
      <c r="E41" s="543"/>
      <c r="F41" s="543"/>
      <c r="G41" s="543"/>
      <c r="H41" s="543"/>
      <c r="I41" s="63" t="s">
        <v>38</v>
      </c>
      <c r="J41" s="64" t="s">
        <v>39</v>
      </c>
      <c r="K41" s="63" t="s">
        <v>40</v>
      </c>
      <c r="L41" s="544" t="s">
        <v>24</v>
      </c>
      <c r="M41" s="545"/>
      <c r="N41" s="76" t="s">
        <v>25</v>
      </c>
    </row>
    <row r="42" spans="2:14" ht="25.5" customHeight="1">
      <c r="B42" s="424" t="e">
        <f>+#REF!</f>
        <v>#REF!</v>
      </c>
      <c r="C42" s="425"/>
      <c r="D42" s="425"/>
      <c r="E42" s="425"/>
      <c r="F42" s="425"/>
      <c r="G42" s="425"/>
      <c r="H42" s="426"/>
      <c r="I42" s="77" t="e">
        <f>+K42/J42</f>
        <v>#REF!</v>
      </c>
      <c r="J42" s="78">
        <v>1.85</v>
      </c>
      <c r="K42" s="77" t="e">
        <f>+#REF!</f>
        <v>#REF!</v>
      </c>
      <c r="L42" s="591">
        <v>2</v>
      </c>
      <c r="M42" s="592"/>
      <c r="N42" s="10" t="e">
        <f>K42/L42</f>
        <v>#REF!</v>
      </c>
    </row>
    <row r="43" spans="2:14" ht="28.5" customHeight="1">
      <c r="B43" s="424" t="e">
        <f>+#REF!</f>
        <v>#REF!</v>
      </c>
      <c r="C43" s="425"/>
      <c r="D43" s="425"/>
      <c r="E43" s="425"/>
      <c r="F43" s="425"/>
      <c r="G43" s="425"/>
      <c r="H43" s="426"/>
      <c r="I43" s="77" t="e">
        <f>+K43/J43</f>
        <v>#REF!</v>
      </c>
      <c r="J43" s="80">
        <v>1.85</v>
      </c>
      <c r="K43" s="77" t="e">
        <f>+#REF!</f>
        <v>#REF!</v>
      </c>
      <c r="L43" s="581">
        <f>L42</f>
        <v>2</v>
      </c>
      <c r="M43" s="582"/>
      <c r="N43" s="10" t="e">
        <f>K43/L43</f>
        <v>#REF!</v>
      </c>
    </row>
    <row r="44" spans="2:14" ht="16.2" thickBot="1">
      <c r="B44" s="429"/>
      <c r="C44" s="430"/>
      <c r="D44" s="430"/>
      <c r="E44" s="430"/>
      <c r="F44" s="430"/>
      <c r="G44" s="430"/>
      <c r="H44" s="430"/>
      <c r="I44" s="74"/>
      <c r="J44" s="74"/>
      <c r="K44" s="74"/>
      <c r="L44" s="431"/>
      <c r="M44" s="432"/>
      <c r="N44" s="192"/>
    </row>
    <row r="45" spans="2:14" ht="31.5" customHeight="1" thickBot="1">
      <c r="B45" s="440" t="s">
        <v>27</v>
      </c>
      <c r="C45" s="441"/>
      <c r="D45" s="441"/>
      <c r="E45" s="441"/>
      <c r="F45" s="441"/>
      <c r="G45" s="441"/>
      <c r="H45" s="441"/>
      <c r="I45" s="442"/>
      <c r="J45" s="442"/>
      <c r="K45" s="442"/>
      <c r="L45" s="442"/>
      <c r="M45" s="443"/>
      <c r="N45" s="85" t="e">
        <f>SUM(N42:N44)</f>
        <v>#REF!</v>
      </c>
    </row>
    <row r="46" spans="2:14" ht="16.2" thickBot="1">
      <c r="B46" s="7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8"/>
    </row>
    <row r="47" spans="2:14" ht="20.25" customHeight="1" thickBot="1">
      <c r="B47" s="440" t="s">
        <v>41</v>
      </c>
      <c r="C47" s="441"/>
      <c r="D47" s="441"/>
      <c r="E47" s="441"/>
      <c r="F47" s="441"/>
      <c r="G47" s="441"/>
      <c r="H47" s="441"/>
      <c r="I47" s="441"/>
      <c r="J47" s="441"/>
      <c r="K47" s="441"/>
      <c r="L47" s="441"/>
      <c r="M47" s="444"/>
      <c r="N47" s="86" t="e">
        <f>ROUND((N18+N28+N37+N45),0)</f>
        <v>#REF!</v>
      </c>
    </row>
    <row r="48" spans="2:14"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1"/>
    </row>
    <row r="49" spans="1:14">
      <c r="B49" s="144" t="s">
        <v>64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102"/>
    </row>
    <row r="50" spans="1:14" ht="15" thickBot="1"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1"/>
    </row>
    <row r="51" spans="1:14">
      <c r="B51" s="530" t="s">
        <v>65</v>
      </c>
      <c r="C51" s="531"/>
      <c r="D51" s="531"/>
      <c r="E51" s="531"/>
      <c r="F51" s="531"/>
      <c r="G51" s="531"/>
      <c r="H51" s="531"/>
      <c r="I51" s="103"/>
      <c r="J51" s="104"/>
      <c r="K51" s="105" t="s">
        <v>66</v>
      </c>
      <c r="L51" s="532" t="s">
        <v>67</v>
      </c>
      <c r="M51" s="533"/>
      <c r="N51" s="106"/>
    </row>
    <row r="52" spans="1:14">
      <c r="B52" s="449" t="s">
        <v>10</v>
      </c>
      <c r="C52" s="450"/>
      <c r="D52" s="450"/>
      <c r="E52" s="450"/>
      <c r="F52" s="450"/>
      <c r="G52" s="450"/>
      <c r="H52" s="450"/>
      <c r="I52" s="107"/>
      <c r="J52" s="108"/>
      <c r="K52" s="109">
        <v>0.24</v>
      </c>
      <c r="L52" s="451" t="e">
        <f>N47*K52</f>
        <v>#REF!</v>
      </c>
      <c r="M52" s="452"/>
      <c r="N52" s="110"/>
    </row>
    <row r="53" spans="1:14">
      <c r="B53" s="111" t="s">
        <v>11</v>
      </c>
      <c r="C53" s="112"/>
      <c r="D53" s="112"/>
      <c r="E53" s="112"/>
      <c r="F53" s="112"/>
      <c r="G53" s="112"/>
      <c r="H53" s="112"/>
      <c r="I53" s="107"/>
      <c r="J53" s="108"/>
      <c r="K53" s="109">
        <v>0.01</v>
      </c>
      <c r="L53" s="451" t="e">
        <f>N47*K53</f>
        <v>#REF!</v>
      </c>
      <c r="M53" s="452"/>
      <c r="N53" s="110"/>
    </row>
    <row r="54" spans="1:14" ht="15" thickBot="1">
      <c r="B54" s="113" t="s">
        <v>12</v>
      </c>
      <c r="C54" s="114"/>
      <c r="D54" s="114"/>
      <c r="E54" s="114"/>
      <c r="F54" s="114"/>
      <c r="G54" s="114"/>
      <c r="H54" s="114"/>
      <c r="I54" s="115"/>
      <c r="J54" s="116"/>
      <c r="K54" s="117">
        <v>0.05</v>
      </c>
      <c r="L54" s="453" t="e">
        <f>N47*K54</f>
        <v>#REF!</v>
      </c>
      <c r="M54" s="454"/>
      <c r="N54" s="110"/>
    </row>
    <row r="55" spans="1:14" ht="15" thickBot="1">
      <c r="B55" s="455" t="s">
        <v>27</v>
      </c>
      <c r="C55" s="456"/>
      <c r="D55" s="456"/>
      <c r="E55" s="456"/>
      <c r="F55" s="456"/>
      <c r="G55" s="456"/>
      <c r="H55" s="456"/>
      <c r="I55" s="456"/>
      <c r="J55" s="456"/>
      <c r="K55" s="456"/>
      <c r="L55" s="456"/>
      <c r="M55" s="457"/>
      <c r="N55" s="118" t="e">
        <f>L52+L53+L54</f>
        <v>#REF!</v>
      </c>
    </row>
    <row r="56" spans="1:14" ht="15" thickBot="1">
      <c r="B56" s="99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1"/>
    </row>
    <row r="57" spans="1:14" ht="15" thickBot="1">
      <c r="A57" t="s">
        <v>77</v>
      </c>
      <c r="B57" s="455" t="s">
        <v>68</v>
      </c>
      <c r="C57" s="456"/>
      <c r="D57" s="456"/>
      <c r="E57" s="456"/>
      <c r="F57" s="456"/>
      <c r="G57" s="456"/>
      <c r="H57" s="456"/>
      <c r="I57" s="456"/>
      <c r="J57" s="456"/>
      <c r="K57" s="456"/>
      <c r="L57" s="456"/>
      <c r="M57" s="457"/>
      <c r="N57" s="119" t="e">
        <f>N47+N55</f>
        <v>#REF!</v>
      </c>
    </row>
    <row r="58" spans="1:14" ht="15.6"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6"/>
    </row>
    <row r="59" spans="1:14" ht="15.6">
      <c r="B59" s="7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8"/>
    </row>
    <row r="60" spans="1:14" ht="15.6">
      <c r="B60" s="7"/>
      <c r="C60" s="87"/>
      <c r="D60" s="87"/>
      <c r="E60" s="87"/>
      <c r="F60" s="87"/>
      <c r="G60" s="87"/>
      <c r="H60" s="5"/>
      <c r="I60" s="5"/>
      <c r="J60" s="5"/>
      <c r="K60" s="5"/>
      <c r="L60" s="5"/>
      <c r="M60" s="5"/>
      <c r="N60" s="8"/>
    </row>
    <row r="61" spans="1:14" ht="15.6">
      <c r="B61" s="11"/>
      <c r="C61" s="587" t="s">
        <v>16</v>
      </c>
      <c r="D61" s="587"/>
      <c r="E61" s="587"/>
      <c r="F61" s="587"/>
      <c r="G61" s="5"/>
      <c r="H61" s="87"/>
      <c r="I61" s="5"/>
      <c r="J61" s="587" t="s">
        <v>17</v>
      </c>
      <c r="K61" s="587"/>
      <c r="L61" s="587"/>
      <c r="M61" s="5"/>
      <c r="N61" s="8"/>
    </row>
    <row r="62" spans="1:14" ht="18.45" customHeight="1">
      <c r="B62" s="11"/>
      <c r="C62" s="569"/>
      <c r="D62" s="569"/>
      <c r="E62" s="569"/>
      <c r="F62" s="569"/>
      <c r="G62" s="87"/>
      <c r="H62" s="87"/>
      <c r="I62" s="5"/>
      <c r="J62" s="569"/>
      <c r="K62" s="569"/>
      <c r="L62" s="569"/>
      <c r="M62" s="5"/>
      <c r="N62" s="8"/>
    </row>
    <row r="63" spans="1:14" ht="31.5" customHeight="1">
      <c r="B63" s="437" t="s">
        <v>42</v>
      </c>
      <c r="C63" s="438"/>
      <c r="D63" s="438"/>
      <c r="E63" s="438"/>
      <c r="F63" s="438"/>
      <c r="G63" s="438"/>
      <c r="H63" s="438"/>
      <c r="I63" s="438"/>
      <c r="J63" s="438"/>
      <c r="K63" s="438"/>
      <c r="L63" s="438"/>
      <c r="M63" s="438"/>
      <c r="N63" s="439"/>
    </row>
    <row r="64" spans="1:14" ht="15.6">
      <c r="B64" s="433"/>
      <c r="C64" s="434"/>
      <c r="D64" s="434"/>
      <c r="E64" s="434"/>
      <c r="F64" s="434"/>
      <c r="G64" s="434"/>
      <c r="H64" s="434"/>
      <c r="I64" s="434"/>
      <c r="J64" s="434"/>
      <c r="K64" s="434"/>
      <c r="L64" s="434"/>
      <c r="M64" s="434"/>
      <c r="N64" s="435"/>
    </row>
    <row r="65" spans="2:14" ht="16.2" thickBot="1">
      <c r="B65" s="588"/>
      <c r="C65" s="589"/>
      <c r="D65" s="589"/>
      <c r="E65" s="589"/>
      <c r="F65" s="589"/>
      <c r="G65" s="589"/>
      <c r="H65" s="589"/>
      <c r="I65" s="589"/>
      <c r="J65" s="589"/>
      <c r="K65" s="589"/>
      <c r="L65" s="589"/>
      <c r="M65" s="589"/>
      <c r="N65" s="590"/>
    </row>
    <row r="66" spans="2:14"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</row>
    <row r="67" spans="2:14">
      <c r="B67" s="87" t="s">
        <v>43</v>
      </c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  <row r="69" spans="2:14"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</row>
    <row r="70" spans="2:14"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</sheetData>
  <mergeCells count="64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L41:M41"/>
    <mergeCell ref="B26:I26"/>
    <mergeCell ref="L26:M26"/>
    <mergeCell ref="B28:M28"/>
    <mergeCell ref="L32:M32"/>
    <mergeCell ref="B33:G33"/>
    <mergeCell ref="L33:M33"/>
    <mergeCell ref="B57:M57"/>
    <mergeCell ref="C61:F61"/>
    <mergeCell ref="J61:L61"/>
    <mergeCell ref="B45:M45"/>
    <mergeCell ref="B47:M47"/>
    <mergeCell ref="B51:H51"/>
    <mergeCell ref="L51:M51"/>
    <mergeCell ref="B52:H52"/>
    <mergeCell ref="L52:M52"/>
    <mergeCell ref="B25:I25"/>
    <mergeCell ref="L25:M25"/>
    <mergeCell ref="L53:M53"/>
    <mergeCell ref="L54:M54"/>
    <mergeCell ref="B55:M55"/>
    <mergeCell ref="B42:H42"/>
    <mergeCell ref="L42:M42"/>
    <mergeCell ref="B43:H43"/>
    <mergeCell ref="L43:M43"/>
    <mergeCell ref="B44:H44"/>
    <mergeCell ref="L44:M44"/>
    <mergeCell ref="B34:G34"/>
    <mergeCell ref="L34:M34"/>
    <mergeCell ref="L36:M36"/>
    <mergeCell ref="B37:M37"/>
    <mergeCell ref="B41:H41"/>
    <mergeCell ref="C62:F62"/>
    <mergeCell ref="J62:L62"/>
    <mergeCell ref="B63:N63"/>
    <mergeCell ref="B64:N64"/>
    <mergeCell ref="B65:N65"/>
  </mergeCells>
  <pageMargins left="0.7" right="0.7" top="0.75" bottom="0.75" header="0.3" footer="0.3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Hoja94">
    <tabColor rgb="FF3AEA36"/>
  </sheetPr>
  <dimension ref="A1:N72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+#REF!</f>
        <v>#REF!</v>
      </c>
      <c r="N7" s="91" t="e">
        <f>+#REF!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+#REF!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34.5" customHeight="1">
      <c r="B13" s="555"/>
      <c r="C13" s="553"/>
      <c r="D13" s="553"/>
      <c r="E13" s="553"/>
      <c r="F13" s="553"/>
      <c r="G13" s="553"/>
      <c r="H13" s="554"/>
      <c r="I13" s="122"/>
      <c r="J13" s="123"/>
      <c r="K13" s="23"/>
      <c r="L13" s="546"/>
      <c r="M13" s="547"/>
      <c r="N13" s="22"/>
    </row>
    <row r="14" spans="2:14" ht="21.75" customHeight="1">
      <c r="B14" s="424"/>
      <c r="C14" s="425"/>
      <c r="D14" s="425"/>
      <c r="E14" s="425"/>
      <c r="F14" s="425"/>
      <c r="G14" s="425"/>
      <c r="H14" s="426"/>
      <c r="I14" s="518"/>
      <c r="J14" s="519"/>
      <c r="K14" s="23"/>
      <c r="L14" s="546"/>
      <c r="M14" s="547"/>
      <c r="N14" s="22"/>
    </row>
    <row r="15" spans="2:14" ht="15.6">
      <c r="B15" s="33"/>
      <c r="C15" s="27"/>
      <c r="D15" s="27"/>
      <c r="E15" s="34"/>
      <c r="F15" s="34"/>
      <c r="G15" s="34"/>
      <c r="H15" s="95"/>
      <c r="I15" s="37"/>
      <c r="J15" s="38"/>
      <c r="K15" s="39"/>
      <c r="L15" s="40"/>
      <c r="M15" s="41"/>
      <c r="N15" s="42"/>
    </row>
    <row r="16" spans="2:14" ht="15.6">
      <c r="B16" s="469" t="s">
        <v>26</v>
      </c>
      <c r="C16" s="470"/>
      <c r="D16" s="470"/>
      <c r="E16" s="26"/>
      <c r="F16" s="43"/>
      <c r="G16" s="43"/>
      <c r="H16" s="44"/>
      <c r="I16" s="37"/>
      <c r="J16" s="38"/>
      <c r="K16" s="45"/>
      <c r="L16" s="40"/>
      <c r="M16" s="46">
        <v>0.1</v>
      </c>
      <c r="N16" s="83" t="e">
        <f>N45*M16</f>
        <v>#REF!</v>
      </c>
    </row>
    <row r="17" spans="2:14" ht="16.2" thickBot="1">
      <c r="B17" s="471"/>
      <c r="C17" s="472"/>
      <c r="D17" s="472"/>
      <c r="E17" s="472"/>
      <c r="F17" s="472"/>
      <c r="G17" s="472"/>
      <c r="H17" s="473"/>
      <c r="I17" s="474"/>
      <c r="J17" s="475"/>
      <c r="K17" s="48"/>
      <c r="L17" s="476"/>
      <c r="M17" s="477"/>
      <c r="N17" s="49"/>
    </row>
    <row r="18" spans="2:14" ht="25.5" customHeight="1" thickBot="1">
      <c r="B18" s="440" t="s">
        <v>27</v>
      </c>
      <c r="C18" s="441"/>
      <c r="D18" s="441"/>
      <c r="E18" s="441"/>
      <c r="F18" s="441"/>
      <c r="G18" s="441"/>
      <c r="H18" s="441"/>
      <c r="I18" s="441"/>
      <c r="J18" s="441"/>
      <c r="K18" s="441"/>
      <c r="L18" s="441"/>
      <c r="M18" s="444"/>
      <c r="N18" s="50" t="e">
        <f>SUM(N13:N17)</f>
        <v>#REF!</v>
      </c>
    </row>
    <row r="19" spans="2:14" ht="15.6">
      <c r="B19" s="2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8"/>
    </row>
    <row r="20" spans="2:14" ht="15.6">
      <c r="B20" s="141" t="s">
        <v>28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</row>
    <row r="21" spans="2:14" ht="16.2" thickBot="1">
      <c r="B21" s="53"/>
      <c r="C21" s="30"/>
      <c r="D21" s="30"/>
      <c r="E21" s="30"/>
      <c r="F21" s="30"/>
      <c r="G21" s="30"/>
      <c r="H21" s="30"/>
      <c r="I21" s="30"/>
      <c r="J21" s="5"/>
      <c r="K21" s="5"/>
      <c r="L21" s="5"/>
      <c r="M21" s="5"/>
      <c r="N21" s="8"/>
    </row>
    <row r="22" spans="2:14" ht="15.6">
      <c r="B22" s="534" t="s">
        <v>19</v>
      </c>
      <c r="C22" s="535"/>
      <c r="D22" s="535"/>
      <c r="E22" s="535"/>
      <c r="F22" s="535"/>
      <c r="G22" s="535"/>
      <c r="H22" s="535"/>
      <c r="I22" s="536"/>
      <c r="J22" s="54" t="s">
        <v>20</v>
      </c>
      <c r="K22" s="31" t="s">
        <v>2</v>
      </c>
      <c r="L22" s="537" t="s">
        <v>29</v>
      </c>
      <c r="M22" s="536"/>
      <c r="N22" s="32" t="s">
        <v>25</v>
      </c>
    </row>
    <row r="23" spans="2:14" ht="30.45" customHeight="1">
      <c r="B23" s="471" t="e">
        <f>#REF!</f>
        <v>#REF!</v>
      </c>
      <c r="C23" s="472"/>
      <c r="D23" s="472"/>
      <c r="E23" s="472"/>
      <c r="F23" s="472"/>
      <c r="G23" s="472"/>
      <c r="H23" s="472"/>
      <c r="I23" s="473"/>
      <c r="J23" s="67" t="e">
        <f>+#REF!</f>
        <v>#REF!</v>
      </c>
      <c r="K23" s="13">
        <v>1</v>
      </c>
      <c r="L23" s="482" t="e">
        <f>+#REF!</f>
        <v>#REF!</v>
      </c>
      <c r="M23" s="483"/>
      <c r="N23" s="191" t="e">
        <f>+K23*L23</f>
        <v>#REF!</v>
      </c>
    </row>
    <row r="24" spans="2:14" ht="30.45" customHeight="1">
      <c r="B24" s="471" t="e">
        <f>#REF!</f>
        <v>#REF!</v>
      </c>
      <c r="C24" s="472"/>
      <c r="D24" s="472"/>
      <c r="E24" s="472"/>
      <c r="F24" s="472"/>
      <c r="G24" s="472"/>
      <c r="H24" s="472"/>
      <c r="I24" s="473"/>
      <c r="J24" s="193" t="e">
        <f>#REF!</f>
        <v>#REF!</v>
      </c>
      <c r="K24" s="13">
        <v>0.25</v>
      </c>
      <c r="L24" s="482" t="e">
        <f>#REF!</f>
        <v>#REF!</v>
      </c>
      <c r="M24" s="483"/>
      <c r="N24" s="191" t="e">
        <f>+K24*L24</f>
        <v>#REF!</v>
      </c>
    </row>
    <row r="25" spans="2:14" ht="30.45" customHeight="1">
      <c r="B25" s="471" t="e">
        <f>#REF!</f>
        <v>#REF!</v>
      </c>
      <c r="C25" s="472"/>
      <c r="D25" s="472"/>
      <c r="E25" s="472"/>
      <c r="F25" s="472"/>
      <c r="G25" s="472"/>
      <c r="H25" s="472"/>
      <c r="I25" s="473"/>
      <c r="J25" s="67" t="e">
        <f>#REF!</f>
        <v>#REF!</v>
      </c>
      <c r="K25" s="13">
        <v>0.2</v>
      </c>
      <c r="L25" s="482" t="e">
        <f>#REF!</f>
        <v>#REF!</v>
      </c>
      <c r="M25" s="483"/>
      <c r="N25" s="191" t="e">
        <f>+K25*L25</f>
        <v>#REF!</v>
      </c>
    </row>
    <row r="26" spans="2:14" ht="30.45" customHeight="1">
      <c r="B26" s="471" t="e">
        <f>#REF!</f>
        <v>#REF!</v>
      </c>
      <c r="C26" s="472"/>
      <c r="D26" s="472"/>
      <c r="E26" s="472"/>
      <c r="F26" s="472"/>
      <c r="G26" s="472"/>
      <c r="H26" s="472"/>
      <c r="I26" s="473"/>
      <c r="J26" s="67" t="e">
        <f>#REF!</f>
        <v>#REF!</v>
      </c>
      <c r="K26" s="13">
        <v>0.5</v>
      </c>
      <c r="L26" s="482" t="e">
        <f>#REF!</f>
        <v>#REF!</v>
      </c>
      <c r="M26" s="483"/>
      <c r="N26" s="191" t="e">
        <f>+K26*L26</f>
        <v>#REF!</v>
      </c>
    </row>
    <row r="27" spans="2:14" ht="16.2" thickBot="1">
      <c r="B27" s="56"/>
      <c r="C27" s="57"/>
      <c r="D27" s="57"/>
      <c r="E27" s="57"/>
      <c r="F27" s="57"/>
      <c r="G27" s="57"/>
      <c r="H27" s="57"/>
      <c r="I27" s="57"/>
      <c r="J27" s="58"/>
      <c r="K27" s="58"/>
      <c r="L27" s="59"/>
      <c r="M27" s="24"/>
      <c r="N27" s="60"/>
    </row>
    <row r="28" spans="2:14" ht="25.5" customHeight="1" thickBot="1">
      <c r="B28" s="440" t="s">
        <v>27</v>
      </c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4"/>
      <c r="N28" s="50" t="e">
        <f>SUM(N23:N27)</f>
        <v>#REF!</v>
      </c>
    </row>
    <row r="29" spans="2:14" ht="15.6">
      <c r="B29" s="7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8"/>
    </row>
    <row r="30" spans="2:14" ht="15.6">
      <c r="B30" s="141" t="s">
        <v>30</v>
      </c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2"/>
    </row>
    <row r="31" spans="2:14" ht="16.2" thickBot="1">
      <c r="B31" s="7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8"/>
    </row>
    <row r="32" spans="2:14" ht="31.2">
      <c r="B32" s="61" t="s">
        <v>31</v>
      </c>
      <c r="C32" s="62"/>
      <c r="D32" s="62"/>
      <c r="E32" s="62"/>
      <c r="F32" s="62"/>
      <c r="G32" s="62"/>
      <c r="H32" s="63" t="s">
        <v>20</v>
      </c>
      <c r="I32" s="63" t="s">
        <v>32</v>
      </c>
      <c r="J32" s="64" t="s">
        <v>33</v>
      </c>
      <c r="K32" s="63" t="s">
        <v>34</v>
      </c>
      <c r="L32" s="540" t="s">
        <v>35</v>
      </c>
      <c r="M32" s="541"/>
      <c r="N32" s="65" t="s">
        <v>25</v>
      </c>
    </row>
    <row r="33" spans="2:14" ht="30.75" customHeight="1">
      <c r="B33" s="556"/>
      <c r="C33" s="557"/>
      <c r="D33" s="557"/>
      <c r="E33" s="557"/>
      <c r="F33" s="557"/>
      <c r="G33" s="558"/>
      <c r="H33" s="67"/>
      <c r="I33" s="45"/>
      <c r="J33" s="21"/>
      <c r="K33" s="45"/>
      <c r="L33" s="458"/>
      <c r="M33" s="459"/>
      <c r="N33" s="68"/>
    </row>
    <row r="34" spans="2:14" ht="30.75" customHeight="1">
      <c r="B34" s="469"/>
      <c r="C34" s="583"/>
      <c r="D34" s="583"/>
      <c r="E34" s="583"/>
      <c r="F34" s="583"/>
      <c r="G34" s="584"/>
      <c r="H34" s="67"/>
      <c r="I34" s="45"/>
      <c r="J34" s="45"/>
      <c r="K34" s="45"/>
      <c r="L34" s="458"/>
      <c r="M34" s="459"/>
      <c r="N34" s="68"/>
    </row>
    <row r="35" spans="2:14" ht="15.6">
      <c r="B35" s="130"/>
      <c r="C35" s="69"/>
      <c r="D35" s="69"/>
      <c r="E35" s="69"/>
      <c r="F35" s="69"/>
      <c r="G35" s="69"/>
      <c r="H35" s="70"/>
      <c r="I35" s="45"/>
      <c r="J35" s="45"/>
      <c r="K35" s="45"/>
      <c r="L35" s="71"/>
      <c r="M35" s="72"/>
      <c r="N35" s="73"/>
    </row>
    <row r="36" spans="2:14" ht="16.2" thickBot="1">
      <c r="B36" s="56"/>
      <c r="C36" s="57"/>
      <c r="D36" s="57"/>
      <c r="E36" s="57"/>
      <c r="F36" s="57"/>
      <c r="G36" s="57"/>
      <c r="H36" s="58"/>
      <c r="I36" s="74"/>
      <c r="J36" s="74"/>
      <c r="K36" s="74"/>
      <c r="L36" s="460"/>
      <c r="M36" s="461"/>
      <c r="N36" s="192"/>
    </row>
    <row r="37" spans="2:14" ht="22.5" customHeight="1" thickBot="1">
      <c r="B37" s="462" t="s">
        <v>27</v>
      </c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3"/>
      <c r="N37" s="75">
        <f>SUM(N33:N36)</f>
        <v>0</v>
      </c>
    </row>
    <row r="38" spans="2:14" ht="15.6">
      <c r="B38" s="7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8"/>
    </row>
    <row r="39" spans="2:14" ht="15.6">
      <c r="B39" s="141" t="s">
        <v>36</v>
      </c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2"/>
    </row>
    <row r="40" spans="2:14" ht="16.2" thickBot="1">
      <c r="B40" s="7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8"/>
    </row>
    <row r="41" spans="2:14" ht="31.2">
      <c r="B41" s="542" t="s">
        <v>37</v>
      </c>
      <c r="C41" s="543"/>
      <c r="D41" s="543"/>
      <c r="E41" s="543"/>
      <c r="F41" s="543"/>
      <c r="G41" s="543"/>
      <c r="H41" s="543"/>
      <c r="I41" s="63" t="s">
        <v>38</v>
      </c>
      <c r="J41" s="64" t="s">
        <v>39</v>
      </c>
      <c r="K41" s="63" t="s">
        <v>40</v>
      </c>
      <c r="L41" s="544" t="s">
        <v>24</v>
      </c>
      <c r="M41" s="545"/>
      <c r="N41" s="76" t="s">
        <v>25</v>
      </c>
    </row>
    <row r="42" spans="2:14" ht="25.5" customHeight="1">
      <c r="B42" s="424" t="e">
        <f>+#REF!</f>
        <v>#REF!</v>
      </c>
      <c r="C42" s="425"/>
      <c r="D42" s="425"/>
      <c r="E42" s="425"/>
      <c r="F42" s="425"/>
      <c r="G42" s="425"/>
      <c r="H42" s="426"/>
      <c r="I42" s="77" t="e">
        <f>+K42/J42</f>
        <v>#REF!</v>
      </c>
      <c r="J42" s="78">
        <v>1.85</v>
      </c>
      <c r="K42" s="77" t="e">
        <f>+#REF!</f>
        <v>#REF!</v>
      </c>
      <c r="L42" s="591">
        <v>2</v>
      </c>
      <c r="M42" s="592"/>
      <c r="N42" s="10" t="e">
        <f>K42/L42</f>
        <v>#REF!</v>
      </c>
    </row>
    <row r="43" spans="2:14" ht="28.5" customHeight="1">
      <c r="B43" s="424" t="e">
        <f>+#REF!</f>
        <v>#REF!</v>
      </c>
      <c r="C43" s="425"/>
      <c r="D43" s="425"/>
      <c r="E43" s="425"/>
      <c r="F43" s="425"/>
      <c r="G43" s="425"/>
      <c r="H43" s="426"/>
      <c r="I43" s="77" t="e">
        <f>+K43/J43</f>
        <v>#REF!</v>
      </c>
      <c r="J43" s="80">
        <v>1.85</v>
      </c>
      <c r="K43" s="77" t="e">
        <f>+#REF!</f>
        <v>#REF!</v>
      </c>
      <c r="L43" s="581">
        <f>L42</f>
        <v>2</v>
      </c>
      <c r="M43" s="582"/>
      <c r="N43" s="10" t="e">
        <f>K43/L43</f>
        <v>#REF!</v>
      </c>
    </row>
    <row r="44" spans="2:14" ht="16.2" thickBot="1">
      <c r="B44" s="429"/>
      <c r="C44" s="430"/>
      <c r="D44" s="430"/>
      <c r="E44" s="430"/>
      <c r="F44" s="430"/>
      <c r="G44" s="430"/>
      <c r="H44" s="430"/>
      <c r="I44" s="74"/>
      <c r="J44" s="74"/>
      <c r="K44" s="74"/>
      <c r="L44" s="431"/>
      <c r="M44" s="432"/>
      <c r="N44" s="192"/>
    </row>
    <row r="45" spans="2:14" ht="31.5" customHeight="1" thickBot="1">
      <c r="B45" s="440" t="s">
        <v>27</v>
      </c>
      <c r="C45" s="441"/>
      <c r="D45" s="441"/>
      <c r="E45" s="441"/>
      <c r="F45" s="441"/>
      <c r="G45" s="441"/>
      <c r="H45" s="441"/>
      <c r="I45" s="442"/>
      <c r="J45" s="442"/>
      <c r="K45" s="442"/>
      <c r="L45" s="442"/>
      <c r="M45" s="443"/>
      <c r="N45" s="85" t="e">
        <f>SUM(N42:N44)</f>
        <v>#REF!</v>
      </c>
    </row>
    <row r="46" spans="2:14" ht="16.2" thickBot="1">
      <c r="B46" s="7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8"/>
    </row>
    <row r="47" spans="2:14" ht="20.25" customHeight="1" thickBot="1">
      <c r="B47" s="440" t="s">
        <v>41</v>
      </c>
      <c r="C47" s="441"/>
      <c r="D47" s="441"/>
      <c r="E47" s="441"/>
      <c r="F47" s="441"/>
      <c r="G47" s="441"/>
      <c r="H47" s="441"/>
      <c r="I47" s="441"/>
      <c r="J47" s="441"/>
      <c r="K47" s="441"/>
      <c r="L47" s="441"/>
      <c r="M47" s="444"/>
      <c r="N47" s="86" t="e">
        <f>ROUND((N18+N28+N37+N45),0)</f>
        <v>#REF!</v>
      </c>
    </row>
    <row r="48" spans="2:14">
      <c r="B48" s="99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1"/>
    </row>
    <row r="49" spans="1:14">
      <c r="B49" s="144" t="s">
        <v>64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102"/>
    </row>
    <row r="50" spans="1:14" ht="15" thickBot="1"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1"/>
    </row>
    <row r="51" spans="1:14">
      <c r="B51" s="530" t="s">
        <v>65</v>
      </c>
      <c r="C51" s="531"/>
      <c r="D51" s="531"/>
      <c r="E51" s="531"/>
      <c r="F51" s="531"/>
      <c r="G51" s="531"/>
      <c r="H51" s="531"/>
      <c r="I51" s="103"/>
      <c r="J51" s="104"/>
      <c r="K51" s="105" t="s">
        <v>66</v>
      </c>
      <c r="L51" s="532" t="s">
        <v>67</v>
      </c>
      <c r="M51" s="533"/>
      <c r="N51" s="106"/>
    </row>
    <row r="52" spans="1:14">
      <c r="B52" s="449" t="s">
        <v>10</v>
      </c>
      <c r="C52" s="450"/>
      <c r="D52" s="450"/>
      <c r="E52" s="450"/>
      <c r="F52" s="450"/>
      <c r="G52" s="450"/>
      <c r="H52" s="450"/>
      <c r="I52" s="107"/>
      <c r="J52" s="108"/>
      <c r="K52" s="109">
        <v>0.24</v>
      </c>
      <c r="L52" s="451" t="e">
        <f>N47*K52</f>
        <v>#REF!</v>
      </c>
      <c r="M52" s="452"/>
      <c r="N52" s="110"/>
    </row>
    <row r="53" spans="1:14">
      <c r="B53" s="111" t="s">
        <v>11</v>
      </c>
      <c r="C53" s="112"/>
      <c r="D53" s="112"/>
      <c r="E53" s="112"/>
      <c r="F53" s="112"/>
      <c r="G53" s="112"/>
      <c r="H53" s="112"/>
      <c r="I53" s="107"/>
      <c r="J53" s="108"/>
      <c r="K53" s="109">
        <v>0.01</v>
      </c>
      <c r="L53" s="451" t="e">
        <f>N47*K53</f>
        <v>#REF!</v>
      </c>
      <c r="M53" s="452"/>
      <c r="N53" s="110"/>
    </row>
    <row r="54" spans="1:14" ht="15" thickBot="1">
      <c r="B54" s="113" t="s">
        <v>12</v>
      </c>
      <c r="C54" s="114"/>
      <c r="D54" s="114"/>
      <c r="E54" s="114"/>
      <c r="F54" s="114"/>
      <c r="G54" s="114"/>
      <c r="H54" s="114"/>
      <c r="I54" s="115"/>
      <c r="J54" s="116"/>
      <c r="K54" s="117">
        <v>0.05</v>
      </c>
      <c r="L54" s="453" t="e">
        <f>N47*K54</f>
        <v>#REF!</v>
      </c>
      <c r="M54" s="454"/>
      <c r="N54" s="110"/>
    </row>
    <row r="55" spans="1:14" ht="15" thickBot="1">
      <c r="B55" s="455" t="s">
        <v>27</v>
      </c>
      <c r="C55" s="456"/>
      <c r="D55" s="456"/>
      <c r="E55" s="456"/>
      <c r="F55" s="456"/>
      <c r="G55" s="456"/>
      <c r="H55" s="456"/>
      <c r="I55" s="456"/>
      <c r="J55" s="456"/>
      <c r="K55" s="456"/>
      <c r="L55" s="456"/>
      <c r="M55" s="457"/>
      <c r="N55" s="118" t="e">
        <f>L52+L53+L54</f>
        <v>#REF!</v>
      </c>
    </row>
    <row r="56" spans="1:14" ht="15" thickBot="1">
      <c r="B56" s="99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1"/>
    </row>
    <row r="57" spans="1:14" ht="15" thickBot="1">
      <c r="A57" t="s">
        <v>77</v>
      </c>
      <c r="B57" s="455" t="s">
        <v>68</v>
      </c>
      <c r="C57" s="456"/>
      <c r="D57" s="456"/>
      <c r="E57" s="456"/>
      <c r="F57" s="456"/>
      <c r="G57" s="456"/>
      <c r="H57" s="456"/>
      <c r="I57" s="456"/>
      <c r="J57" s="456"/>
      <c r="K57" s="456"/>
      <c r="L57" s="456"/>
      <c r="M57" s="457"/>
      <c r="N57" s="119" t="e">
        <f>N47+N55</f>
        <v>#REF!</v>
      </c>
    </row>
    <row r="58" spans="1:14" ht="15.6"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6"/>
    </row>
    <row r="59" spans="1:14" ht="15.6">
      <c r="B59" s="7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8"/>
    </row>
    <row r="60" spans="1:14" ht="15.6">
      <c r="B60" s="7"/>
      <c r="C60" s="87"/>
      <c r="D60" s="87"/>
      <c r="E60" s="87"/>
      <c r="F60" s="87"/>
      <c r="G60" s="87"/>
      <c r="H60" s="5"/>
      <c r="I60" s="5"/>
      <c r="J60" s="5"/>
      <c r="K60" s="5"/>
      <c r="L60" s="5"/>
      <c r="M60" s="5"/>
      <c r="N60" s="8"/>
    </row>
    <row r="61" spans="1:14" ht="15.6">
      <c r="B61" s="11"/>
      <c r="C61" s="587" t="s">
        <v>16</v>
      </c>
      <c r="D61" s="587"/>
      <c r="E61" s="587"/>
      <c r="F61" s="587"/>
      <c r="G61" s="5"/>
      <c r="H61" s="87"/>
      <c r="I61" s="5"/>
      <c r="J61" s="587" t="s">
        <v>17</v>
      </c>
      <c r="K61" s="587"/>
      <c r="L61" s="587"/>
      <c r="M61" s="5"/>
      <c r="N61" s="8"/>
    </row>
    <row r="62" spans="1:14" ht="18.45" customHeight="1">
      <c r="B62" s="11"/>
      <c r="C62" s="569"/>
      <c r="D62" s="569"/>
      <c r="E62" s="569"/>
      <c r="F62" s="569"/>
      <c r="G62" s="87"/>
      <c r="H62" s="87"/>
      <c r="I62" s="5"/>
      <c r="J62" s="569"/>
      <c r="K62" s="569"/>
      <c r="L62" s="569"/>
      <c r="M62" s="5"/>
      <c r="N62" s="8"/>
    </row>
    <row r="63" spans="1:14" ht="31.5" customHeight="1">
      <c r="B63" s="437" t="s">
        <v>42</v>
      </c>
      <c r="C63" s="438"/>
      <c r="D63" s="438"/>
      <c r="E63" s="438"/>
      <c r="F63" s="438"/>
      <c r="G63" s="438"/>
      <c r="H63" s="438"/>
      <c r="I63" s="438"/>
      <c r="J63" s="438"/>
      <c r="K63" s="438"/>
      <c r="L63" s="438"/>
      <c r="M63" s="438"/>
      <c r="N63" s="439"/>
    </row>
    <row r="64" spans="1:14" ht="15.6">
      <c r="B64" s="433"/>
      <c r="C64" s="434"/>
      <c r="D64" s="434"/>
      <c r="E64" s="434"/>
      <c r="F64" s="434"/>
      <c r="G64" s="434"/>
      <c r="H64" s="434"/>
      <c r="I64" s="434"/>
      <c r="J64" s="434"/>
      <c r="K64" s="434"/>
      <c r="L64" s="434"/>
      <c r="M64" s="434"/>
      <c r="N64" s="435"/>
    </row>
    <row r="65" spans="2:14" ht="16.2" thickBot="1">
      <c r="B65" s="588"/>
      <c r="C65" s="589"/>
      <c r="D65" s="589"/>
      <c r="E65" s="589"/>
      <c r="F65" s="589"/>
      <c r="G65" s="589"/>
      <c r="H65" s="589"/>
      <c r="I65" s="589"/>
      <c r="J65" s="589"/>
      <c r="K65" s="589"/>
      <c r="L65" s="589"/>
      <c r="M65" s="589"/>
      <c r="N65" s="590"/>
    </row>
    <row r="66" spans="2:14"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</row>
    <row r="67" spans="2:14">
      <c r="B67" s="87" t="s">
        <v>43</v>
      </c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  <row r="69" spans="2:14"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</row>
    <row r="70" spans="2:14"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</sheetData>
  <mergeCells count="64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B37:M37"/>
    <mergeCell ref="B25:I25"/>
    <mergeCell ref="L25:M25"/>
    <mergeCell ref="B26:I26"/>
    <mergeCell ref="L26:M26"/>
    <mergeCell ref="B28:M28"/>
    <mergeCell ref="L32:M32"/>
    <mergeCell ref="B33:G33"/>
    <mergeCell ref="L33:M33"/>
    <mergeCell ref="B34:G34"/>
    <mergeCell ref="L34:M34"/>
    <mergeCell ref="L36:M36"/>
    <mergeCell ref="B41:H41"/>
    <mergeCell ref="L41:M41"/>
    <mergeCell ref="B42:H42"/>
    <mergeCell ref="L42:M42"/>
    <mergeCell ref="B43:H43"/>
    <mergeCell ref="L43:M43"/>
    <mergeCell ref="B57:M57"/>
    <mergeCell ref="B44:H44"/>
    <mergeCell ref="L44:M44"/>
    <mergeCell ref="B45:M45"/>
    <mergeCell ref="B47:M47"/>
    <mergeCell ref="B51:H51"/>
    <mergeCell ref="L51:M51"/>
    <mergeCell ref="B52:H52"/>
    <mergeCell ref="L52:M52"/>
    <mergeCell ref="L53:M53"/>
    <mergeCell ref="L54:M54"/>
    <mergeCell ref="B55:M55"/>
    <mergeCell ref="B65:N65"/>
    <mergeCell ref="C61:F61"/>
    <mergeCell ref="J61:L61"/>
    <mergeCell ref="C62:F62"/>
    <mergeCell ref="J62:L62"/>
    <mergeCell ref="B63:N63"/>
    <mergeCell ref="B64:N64"/>
  </mergeCells>
  <pageMargins left="0.7" right="0.7" top="0.75" bottom="0.75" header="0.3" footer="0.3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Hoja104">
    <tabColor rgb="FF3AEA36"/>
  </sheetPr>
  <dimension ref="A1:N68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#REF!</f>
        <v>#REF!</v>
      </c>
      <c r="N7" s="91" t="e">
        <f>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34.5" customHeight="1">
      <c r="B13" s="555" t="e">
        <f>#REF!</f>
        <v>#REF!</v>
      </c>
      <c r="C13" s="553"/>
      <c r="D13" s="553"/>
      <c r="E13" s="553"/>
      <c r="F13" s="553"/>
      <c r="G13" s="553"/>
      <c r="H13" s="554"/>
      <c r="I13" s="593" t="e">
        <f>+#REF!</f>
        <v>#REF!</v>
      </c>
      <c r="J13" s="594"/>
      <c r="K13" s="23" t="e">
        <f>+#REF!</f>
        <v>#REF!</v>
      </c>
      <c r="L13" s="610">
        <v>0.38</v>
      </c>
      <c r="M13" s="611"/>
      <c r="N13" s="22" t="e">
        <f>+K13/L13</f>
        <v>#REF!</v>
      </c>
    </row>
    <row r="14" spans="2:14" ht="21.75" customHeight="1">
      <c r="B14" s="555" t="e">
        <f>#REF!</f>
        <v>#REF!</v>
      </c>
      <c r="C14" s="553"/>
      <c r="D14" s="553"/>
      <c r="E14" s="553"/>
      <c r="F14" s="553"/>
      <c r="G14" s="553"/>
      <c r="H14" s="554"/>
      <c r="I14" s="518" t="e">
        <f>#REF!</f>
        <v>#REF!</v>
      </c>
      <c r="J14" s="519"/>
      <c r="K14" s="23" t="e">
        <f>+#REF!</f>
        <v>#REF!</v>
      </c>
      <c r="L14" s="610">
        <f>L13</f>
        <v>0.38</v>
      </c>
      <c r="M14" s="611"/>
      <c r="N14" s="22" t="e">
        <f>+K14/L14</f>
        <v>#REF!</v>
      </c>
    </row>
    <row r="15" spans="2:14" ht="25.2" customHeight="1">
      <c r="B15" s="471" t="e">
        <f>#REF!</f>
        <v>#REF!</v>
      </c>
      <c r="C15" s="472"/>
      <c r="D15" s="472"/>
      <c r="E15" s="472"/>
      <c r="F15" s="472"/>
      <c r="G15" s="472"/>
      <c r="H15" s="473"/>
      <c r="I15" s="593" t="e">
        <f>#REF!</f>
        <v>#REF!</v>
      </c>
      <c r="J15" s="594"/>
      <c r="K15" s="23" t="e">
        <f>+#REF!</f>
        <v>#REF!</v>
      </c>
      <c r="L15" s="559">
        <f>L13</f>
        <v>0.38</v>
      </c>
      <c r="M15" s="560"/>
      <c r="N15" s="22" t="e">
        <f>+K15/L15</f>
        <v>#REF!</v>
      </c>
    </row>
    <row r="16" spans="2:14" ht="15.6">
      <c r="B16" s="469" t="s">
        <v>26</v>
      </c>
      <c r="C16" s="470"/>
      <c r="D16" s="470"/>
      <c r="E16" s="26"/>
      <c r="F16" s="43"/>
      <c r="G16" s="43"/>
      <c r="H16" s="44"/>
      <c r="I16" s="37"/>
      <c r="J16" s="38"/>
      <c r="K16" s="45"/>
      <c r="L16" s="40"/>
      <c r="M16" s="46">
        <v>0.1</v>
      </c>
      <c r="N16" s="47" t="e">
        <f>N41*M16</f>
        <v>#REF!</v>
      </c>
    </row>
    <row r="17" spans="2:14" ht="16.2" thickBot="1">
      <c r="B17" s="471"/>
      <c r="C17" s="472"/>
      <c r="D17" s="472"/>
      <c r="E17" s="472"/>
      <c r="F17" s="472"/>
      <c r="G17" s="472"/>
      <c r="H17" s="473"/>
      <c r="I17" s="474"/>
      <c r="J17" s="475"/>
      <c r="K17" s="48"/>
      <c r="L17" s="476"/>
      <c r="M17" s="477"/>
      <c r="N17" s="49"/>
    </row>
    <row r="18" spans="2:14" ht="25.5" customHeight="1" thickBot="1">
      <c r="B18" s="440" t="s">
        <v>27</v>
      </c>
      <c r="C18" s="441"/>
      <c r="D18" s="441"/>
      <c r="E18" s="441"/>
      <c r="F18" s="441"/>
      <c r="G18" s="441"/>
      <c r="H18" s="441"/>
      <c r="I18" s="441"/>
      <c r="J18" s="441"/>
      <c r="K18" s="441"/>
      <c r="L18" s="441"/>
      <c r="M18" s="444"/>
      <c r="N18" s="50" t="e">
        <f>SUM(N13:N17)</f>
        <v>#REF!</v>
      </c>
    </row>
    <row r="19" spans="2:14" ht="15.6">
      <c r="B19" s="2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8"/>
    </row>
    <row r="20" spans="2:14" ht="15.6">
      <c r="B20" s="141" t="s">
        <v>28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</row>
    <row r="21" spans="2:14" ht="16.2" thickBot="1">
      <c r="B21" s="53"/>
      <c r="C21" s="30"/>
      <c r="D21" s="30"/>
      <c r="E21" s="30"/>
      <c r="F21" s="30"/>
      <c r="G21" s="30"/>
      <c r="H21" s="30"/>
      <c r="I21" s="30"/>
      <c r="J21" s="5"/>
      <c r="K21" s="5"/>
      <c r="L21" s="5"/>
      <c r="M21" s="5"/>
      <c r="N21" s="8"/>
    </row>
    <row r="22" spans="2:14" ht="16.2" thickBot="1">
      <c r="B22" s="599" t="s">
        <v>19</v>
      </c>
      <c r="C22" s="600"/>
      <c r="D22" s="600"/>
      <c r="E22" s="600"/>
      <c r="F22" s="600"/>
      <c r="G22" s="600"/>
      <c r="H22" s="600"/>
      <c r="I22" s="601"/>
      <c r="J22" s="201" t="s">
        <v>20</v>
      </c>
      <c r="K22" s="202" t="s">
        <v>2</v>
      </c>
      <c r="L22" s="602" t="s">
        <v>29</v>
      </c>
      <c r="M22" s="601"/>
      <c r="N22" s="203" t="s">
        <v>25</v>
      </c>
    </row>
    <row r="23" spans="2:14" ht="30.45" customHeight="1" thickBot="1">
      <c r="B23" s="603" t="e">
        <f>#REF!</f>
        <v>#REF!</v>
      </c>
      <c r="C23" s="604"/>
      <c r="D23" s="604"/>
      <c r="E23" s="604"/>
      <c r="F23" s="604"/>
      <c r="G23" s="604"/>
      <c r="H23" s="604"/>
      <c r="I23" s="605"/>
      <c r="J23" s="204" t="e">
        <f>+#REF!</f>
        <v>#REF!</v>
      </c>
      <c r="K23" s="205">
        <v>1</v>
      </c>
      <c r="L23" s="597" t="e">
        <f>+#REF!</f>
        <v>#REF!</v>
      </c>
      <c r="M23" s="598"/>
      <c r="N23" s="206" t="e">
        <f>+K23*L23</f>
        <v>#REF!</v>
      </c>
    </row>
    <row r="24" spans="2:14" ht="28.2" customHeight="1">
      <c r="B24" s="555"/>
      <c r="C24" s="553"/>
      <c r="D24" s="553"/>
      <c r="E24" s="553"/>
      <c r="F24" s="553"/>
      <c r="G24" s="553"/>
      <c r="H24" s="553"/>
      <c r="I24" s="554"/>
      <c r="J24" s="204"/>
      <c r="K24" s="132"/>
      <c r="L24" s="597"/>
      <c r="M24" s="598"/>
      <c r="N24" s="206"/>
    </row>
    <row r="25" spans="2:14" ht="30" customHeight="1" thickBot="1">
      <c r="B25" s="606"/>
      <c r="C25" s="607"/>
      <c r="D25" s="607"/>
      <c r="E25" s="607"/>
      <c r="F25" s="607"/>
      <c r="G25" s="607"/>
      <c r="H25" s="607"/>
      <c r="I25" s="608"/>
      <c r="J25" s="58"/>
      <c r="K25" s="58"/>
      <c r="L25" s="609"/>
      <c r="M25" s="477"/>
      <c r="N25" s="200"/>
    </row>
    <row r="26" spans="2:14" ht="25.5" customHeight="1" thickBot="1">
      <c r="B26" s="440" t="s">
        <v>27</v>
      </c>
      <c r="C26" s="441"/>
      <c r="D26" s="441"/>
      <c r="E26" s="441"/>
      <c r="F26" s="441"/>
      <c r="G26" s="441"/>
      <c r="H26" s="441"/>
      <c r="I26" s="441"/>
      <c r="J26" s="441"/>
      <c r="K26" s="441"/>
      <c r="L26" s="441"/>
      <c r="M26" s="444"/>
      <c r="N26" s="50" t="e">
        <f>SUM(N23:N25)</f>
        <v>#REF!</v>
      </c>
    </row>
    <row r="27" spans="2:14" ht="15.6">
      <c r="B27" s="7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8"/>
    </row>
    <row r="28" spans="2:14" ht="15.6">
      <c r="B28" s="141" t="s">
        <v>30</v>
      </c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2"/>
    </row>
    <row r="29" spans="2:14" ht="16.2" thickBot="1">
      <c r="B29" s="7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8"/>
    </row>
    <row r="30" spans="2:14" ht="31.2">
      <c r="B30" s="61" t="s">
        <v>31</v>
      </c>
      <c r="C30" s="62"/>
      <c r="D30" s="62"/>
      <c r="E30" s="62"/>
      <c r="F30" s="62"/>
      <c r="G30" s="62"/>
      <c r="H30" s="63" t="s">
        <v>20</v>
      </c>
      <c r="I30" s="63" t="s">
        <v>32</v>
      </c>
      <c r="J30" s="64" t="s">
        <v>33</v>
      </c>
      <c r="K30" s="63" t="s">
        <v>34</v>
      </c>
      <c r="L30" s="540" t="s">
        <v>35</v>
      </c>
      <c r="M30" s="541"/>
      <c r="N30" s="65" t="s">
        <v>25</v>
      </c>
    </row>
    <row r="31" spans="2:14" ht="30.75" customHeight="1">
      <c r="B31" s="556"/>
      <c r="C31" s="557"/>
      <c r="D31" s="557"/>
      <c r="E31" s="557"/>
      <c r="F31" s="557"/>
      <c r="G31" s="558"/>
      <c r="H31" s="67"/>
      <c r="I31" s="45"/>
      <c r="J31" s="120"/>
      <c r="K31" s="45"/>
      <c r="L31" s="458"/>
      <c r="M31" s="459"/>
      <c r="N31" s="68">
        <f>+K31*L31</f>
        <v>0</v>
      </c>
    </row>
    <row r="32" spans="2:14" ht="15.6">
      <c r="B32" s="130"/>
      <c r="C32" s="69"/>
      <c r="D32" s="69"/>
      <c r="E32" s="69"/>
      <c r="F32" s="69"/>
      <c r="G32" s="69"/>
      <c r="H32" s="70"/>
      <c r="I32" s="45"/>
      <c r="J32" s="45"/>
      <c r="K32" s="45"/>
      <c r="L32" s="71"/>
      <c r="M32" s="72"/>
      <c r="N32" s="131"/>
    </row>
    <row r="33" spans="2:14" ht="16.2" thickBot="1">
      <c r="B33" s="56"/>
      <c r="C33" s="57"/>
      <c r="D33" s="57"/>
      <c r="E33" s="57"/>
      <c r="F33" s="57"/>
      <c r="G33" s="57"/>
      <c r="H33" s="58"/>
      <c r="I33" s="74"/>
      <c r="J33" s="74"/>
      <c r="K33" s="74"/>
      <c r="L33" s="460"/>
      <c r="M33" s="461"/>
      <c r="N33" s="74"/>
    </row>
    <row r="34" spans="2:14" ht="22.5" customHeight="1" thickBot="1">
      <c r="B34" s="462" t="s">
        <v>27</v>
      </c>
      <c r="C34" s="442"/>
      <c r="D34" s="442"/>
      <c r="E34" s="442"/>
      <c r="F34" s="442"/>
      <c r="G34" s="442"/>
      <c r="H34" s="442"/>
      <c r="I34" s="442"/>
      <c r="J34" s="442"/>
      <c r="K34" s="442"/>
      <c r="L34" s="442"/>
      <c r="M34" s="443"/>
      <c r="N34" s="75">
        <f>SUM(N31:N33)</f>
        <v>0</v>
      </c>
    </row>
    <row r="35" spans="2:14" ht="15.6">
      <c r="B35" s="7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8"/>
    </row>
    <row r="36" spans="2:14" ht="15.6">
      <c r="B36" s="141" t="s">
        <v>36</v>
      </c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2"/>
    </row>
    <row r="37" spans="2:14" ht="16.2" thickBot="1">
      <c r="B37" s="7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8"/>
    </row>
    <row r="38" spans="2:14" ht="31.2">
      <c r="B38" s="542" t="s">
        <v>37</v>
      </c>
      <c r="C38" s="543"/>
      <c r="D38" s="543"/>
      <c r="E38" s="543"/>
      <c r="F38" s="543"/>
      <c r="G38" s="543"/>
      <c r="H38" s="543"/>
      <c r="I38" s="63" t="s">
        <v>38</v>
      </c>
      <c r="J38" s="64" t="s">
        <v>39</v>
      </c>
      <c r="K38" s="63" t="s">
        <v>40</v>
      </c>
      <c r="L38" s="544" t="s">
        <v>24</v>
      </c>
      <c r="M38" s="545"/>
      <c r="N38" s="76" t="s">
        <v>25</v>
      </c>
    </row>
    <row r="39" spans="2:14" ht="33" customHeight="1">
      <c r="B39" s="424" t="e">
        <f>#REF!</f>
        <v>#REF!</v>
      </c>
      <c r="C39" s="425"/>
      <c r="D39" s="425"/>
      <c r="E39" s="425"/>
      <c r="F39" s="425"/>
      <c r="G39" s="425"/>
      <c r="H39" s="426"/>
      <c r="I39" s="77" t="e">
        <f>+K39/J39</f>
        <v>#REF!</v>
      </c>
      <c r="J39" s="78">
        <v>1.85</v>
      </c>
      <c r="K39" s="77" t="e">
        <f>+#REF!</f>
        <v>#REF!</v>
      </c>
      <c r="L39" s="551">
        <v>3</v>
      </c>
      <c r="M39" s="552"/>
      <c r="N39" s="10" t="e">
        <f>K39/L39</f>
        <v>#REF!</v>
      </c>
    </row>
    <row r="40" spans="2:14" ht="33" customHeight="1">
      <c r="B40" s="431" t="e">
        <f>#REF!</f>
        <v>#REF!</v>
      </c>
      <c r="C40" s="431"/>
      <c r="D40" s="431"/>
      <c r="E40" s="431"/>
      <c r="F40" s="431"/>
      <c r="G40" s="431"/>
      <c r="H40" s="431"/>
      <c r="I40" s="77" t="e">
        <f>+K40/J40</f>
        <v>#REF!</v>
      </c>
      <c r="J40" s="78">
        <v>1.85</v>
      </c>
      <c r="K40" s="77" t="e">
        <f>#REF!</f>
        <v>#REF!</v>
      </c>
      <c r="L40" s="551">
        <f>L39</f>
        <v>3</v>
      </c>
      <c r="M40" s="552"/>
      <c r="N40" s="10" t="e">
        <f>K40/L40</f>
        <v>#REF!</v>
      </c>
    </row>
    <row r="41" spans="2:14" ht="26.25" customHeight="1" thickBot="1">
      <c r="B41" s="462" t="s">
        <v>27</v>
      </c>
      <c r="C41" s="442"/>
      <c r="D41" s="442"/>
      <c r="E41" s="442"/>
      <c r="F41" s="442"/>
      <c r="G41" s="442"/>
      <c r="H41" s="442"/>
      <c r="I41" s="442"/>
      <c r="J41" s="442"/>
      <c r="K41" s="442"/>
      <c r="L41" s="442"/>
      <c r="M41" s="443"/>
      <c r="N41" s="133" t="e">
        <f>SUM(N39:N40)</f>
        <v>#REF!</v>
      </c>
    </row>
    <row r="42" spans="2:14" ht="16.2" thickBot="1">
      <c r="B42" s="7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8"/>
    </row>
    <row r="43" spans="2:14" ht="20.25" customHeight="1" thickBot="1">
      <c r="B43" s="440" t="s">
        <v>41</v>
      </c>
      <c r="C43" s="441"/>
      <c r="D43" s="441"/>
      <c r="E43" s="441"/>
      <c r="F43" s="441"/>
      <c r="G43" s="441"/>
      <c r="H43" s="441"/>
      <c r="I43" s="441"/>
      <c r="J43" s="441"/>
      <c r="K43" s="441"/>
      <c r="L43" s="441"/>
      <c r="M43" s="444"/>
      <c r="N43" s="86" t="e">
        <f>ROUND((N18+N26+N34+N41),0)</f>
        <v>#REF!</v>
      </c>
    </row>
    <row r="44" spans="2:14"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1"/>
    </row>
    <row r="45" spans="2:14">
      <c r="B45" s="144" t="s">
        <v>64</v>
      </c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102"/>
    </row>
    <row r="46" spans="2:14" ht="15" thickBot="1"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1"/>
    </row>
    <row r="47" spans="2:14">
      <c r="B47" s="530" t="s">
        <v>65</v>
      </c>
      <c r="C47" s="531"/>
      <c r="D47" s="531"/>
      <c r="E47" s="531"/>
      <c r="F47" s="531"/>
      <c r="G47" s="531"/>
      <c r="H47" s="531"/>
      <c r="I47" s="103"/>
      <c r="J47" s="104"/>
      <c r="K47" s="105" t="s">
        <v>66</v>
      </c>
      <c r="L47" s="532" t="s">
        <v>67</v>
      </c>
      <c r="M47" s="533"/>
      <c r="N47" s="106"/>
    </row>
    <row r="48" spans="2:14">
      <c r="B48" s="449" t="s">
        <v>10</v>
      </c>
      <c r="C48" s="450"/>
      <c r="D48" s="450"/>
      <c r="E48" s="450"/>
      <c r="F48" s="450"/>
      <c r="G48" s="450"/>
      <c r="H48" s="450"/>
      <c r="I48" s="107"/>
      <c r="J48" s="108"/>
      <c r="K48" s="109">
        <v>0.24</v>
      </c>
      <c r="L48" s="451" t="e">
        <f>N43*K48</f>
        <v>#REF!</v>
      </c>
      <c r="M48" s="452"/>
      <c r="N48" s="110"/>
    </row>
    <row r="49" spans="1:14">
      <c r="B49" s="111" t="s">
        <v>11</v>
      </c>
      <c r="C49" s="112"/>
      <c r="D49" s="112"/>
      <c r="E49" s="112"/>
      <c r="F49" s="112"/>
      <c r="G49" s="112"/>
      <c r="H49" s="112"/>
      <c r="I49" s="107"/>
      <c r="J49" s="108"/>
      <c r="K49" s="109">
        <v>0.01</v>
      </c>
      <c r="L49" s="451" t="e">
        <f>N43*K49</f>
        <v>#REF!</v>
      </c>
      <c r="M49" s="452"/>
      <c r="N49" s="110"/>
    </row>
    <row r="50" spans="1:14" ht="15" thickBot="1">
      <c r="B50" s="113" t="s">
        <v>12</v>
      </c>
      <c r="C50" s="114"/>
      <c r="D50" s="114"/>
      <c r="E50" s="114"/>
      <c r="F50" s="114"/>
      <c r="G50" s="114"/>
      <c r="H50" s="114"/>
      <c r="I50" s="115"/>
      <c r="J50" s="116"/>
      <c r="K50" s="117">
        <v>0.05</v>
      </c>
      <c r="L50" s="453" t="e">
        <f>N43*K50</f>
        <v>#REF!</v>
      </c>
      <c r="M50" s="454"/>
      <c r="N50" s="110"/>
    </row>
    <row r="51" spans="1:14" ht="15" thickBot="1">
      <c r="B51" s="455" t="s">
        <v>27</v>
      </c>
      <c r="C51" s="456"/>
      <c r="D51" s="456"/>
      <c r="E51" s="456"/>
      <c r="F51" s="456"/>
      <c r="G51" s="456"/>
      <c r="H51" s="456"/>
      <c r="I51" s="456"/>
      <c r="J51" s="456"/>
      <c r="K51" s="456"/>
      <c r="L51" s="456"/>
      <c r="M51" s="457"/>
      <c r="N51" s="118" t="e">
        <f>L48+L49+L50</f>
        <v>#REF!</v>
      </c>
    </row>
    <row r="52" spans="1:14" ht="15" thickBot="1"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1"/>
    </row>
    <row r="53" spans="1:14" ht="15" thickBot="1">
      <c r="A53" t="s">
        <v>77</v>
      </c>
      <c r="B53" s="455" t="s">
        <v>68</v>
      </c>
      <c r="C53" s="456"/>
      <c r="D53" s="456"/>
      <c r="E53" s="456"/>
      <c r="F53" s="456"/>
      <c r="G53" s="456"/>
      <c r="H53" s="456"/>
      <c r="I53" s="456"/>
      <c r="J53" s="456"/>
      <c r="K53" s="456"/>
      <c r="L53" s="456"/>
      <c r="M53" s="457"/>
      <c r="N53" s="119" t="e">
        <f>N43+N51</f>
        <v>#REF!</v>
      </c>
    </row>
    <row r="54" spans="1:14" ht="15.6"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6"/>
    </row>
    <row r="55" spans="1:14" ht="15.6">
      <c r="B55" s="7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8"/>
    </row>
    <row r="56" spans="1:14" ht="15.6">
      <c r="B56" s="7"/>
      <c r="C56" s="87"/>
      <c r="D56" s="87"/>
      <c r="E56" s="87"/>
      <c r="F56" s="87"/>
      <c r="G56" s="87"/>
      <c r="H56" s="5"/>
      <c r="I56" s="5"/>
      <c r="J56" s="5"/>
      <c r="K56" s="5"/>
      <c r="L56" s="5"/>
      <c r="M56" s="5"/>
      <c r="N56" s="8"/>
    </row>
    <row r="57" spans="1:14" ht="15.6">
      <c r="B57" s="11"/>
      <c r="C57" s="587" t="s">
        <v>16</v>
      </c>
      <c r="D57" s="587"/>
      <c r="E57" s="587"/>
      <c r="F57" s="587"/>
      <c r="G57" s="5"/>
      <c r="H57" s="87"/>
      <c r="I57" s="5"/>
      <c r="J57" s="587" t="s">
        <v>17</v>
      </c>
      <c r="K57" s="587"/>
      <c r="L57" s="587"/>
      <c r="M57" s="5"/>
      <c r="N57" s="8"/>
    </row>
    <row r="58" spans="1:14" ht="18.45" customHeight="1">
      <c r="B58" s="11"/>
      <c r="C58" s="569"/>
      <c r="D58" s="569"/>
      <c r="E58" s="569"/>
      <c r="F58" s="569"/>
      <c r="G58" s="87"/>
      <c r="H58" s="87"/>
      <c r="I58" s="5"/>
      <c r="J58" s="569"/>
      <c r="K58" s="569"/>
      <c r="L58" s="569"/>
      <c r="M58" s="5"/>
      <c r="N58" s="8"/>
    </row>
    <row r="59" spans="1:14" ht="31.5" customHeight="1">
      <c r="B59" s="437" t="s">
        <v>42</v>
      </c>
      <c r="C59" s="438"/>
      <c r="D59" s="438"/>
      <c r="E59" s="438"/>
      <c r="F59" s="438"/>
      <c r="G59" s="438"/>
      <c r="H59" s="438"/>
      <c r="I59" s="438"/>
      <c r="J59" s="438"/>
      <c r="K59" s="438"/>
      <c r="L59" s="438"/>
      <c r="M59" s="438"/>
      <c r="N59" s="439"/>
    </row>
    <row r="60" spans="1:14" ht="15.6">
      <c r="B60" s="433"/>
      <c r="C60" s="434"/>
      <c r="D60" s="434"/>
      <c r="E60" s="434"/>
      <c r="F60" s="434"/>
      <c r="G60" s="434"/>
      <c r="H60" s="434"/>
      <c r="I60" s="434"/>
      <c r="J60" s="434"/>
      <c r="K60" s="434"/>
      <c r="L60" s="434"/>
      <c r="M60" s="434"/>
      <c r="N60" s="435"/>
    </row>
    <row r="61" spans="1:14" ht="15.6">
      <c r="B61" s="424"/>
      <c r="C61" s="425"/>
      <c r="D61" s="425"/>
      <c r="E61" s="425"/>
      <c r="F61" s="425"/>
      <c r="G61" s="425"/>
      <c r="H61" s="425"/>
      <c r="I61" s="425"/>
      <c r="J61" s="425"/>
      <c r="K61" s="425"/>
      <c r="L61" s="425"/>
      <c r="M61" s="425"/>
      <c r="N61" s="436"/>
    </row>
    <row r="62" spans="1:14"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</row>
    <row r="63" spans="1:14"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</row>
    <row r="64" spans="1:14"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</row>
    <row r="65" spans="2:14"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</row>
    <row r="66" spans="2:14"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</row>
    <row r="67" spans="2:14"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</sheetData>
  <mergeCells count="62">
    <mergeCell ref="B61:N61"/>
    <mergeCell ref="C57:F57"/>
    <mergeCell ref="J57:L57"/>
    <mergeCell ref="C58:F58"/>
    <mergeCell ref="J58:L58"/>
    <mergeCell ref="B59:N59"/>
    <mergeCell ref="B60:N60"/>
    <mergeCell ref="B53:M53"/>
    <mergeCell ref="B40:H40"/>
    <mergeCell ref="L40:M40"/>
    <mergeCell ref="B41:M41"/>
    <mergeCell ref="B43:M43"/>
    <mergeCell ref="B47:H47"/>
    <mergeCell ref="L47:M47"/>
    <mergeCell ref="B48:H48"/>
    <mergeCell ref="L48:M48"/>
    <mergeCell ref="L49:M49"/>
    <mergeCell ref="L50:M50"/>
    <mergeCell ref="B51:M51"/>
    <mergeCell ref="L33:M33"/>
    <mergeCell ref="B34:M34"/>
    <mergeCell ref="B38:H38"/>
    <mergeCell ref="L38:M38"/>
    <mergeCell ref="B39:H39"/>
    <mergeCell ref="L39:M39"/>
    <mergeCell ref="B25:I25"/>
    <mergeCell ref="L25:M25"/>
    <mergeCell ref="B26:M26"/>
    <mergeCell ref="L30:M30"/>
    <mergeCell ref="B31:G31"/>
    <mergeCell ref="L31:M31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B1:L2"/>
    <mergeCell ref="M1:N5"/>
    <mergeCell ref="B3:L3"/>
    <mergeCell ref="B4:L5"/>
    <mergeCell ref="C6:L6"/>
    <mergeCell ref="B7:B8"/>
    <mergeCell ref="C7:L8"/>
    <mergeCell ref="I13:J13"/>
    <mergeCell ref="B15:H15"/>
    <mergeCell ref="I15:J15"/>
    <mergeCell ref="L15:M15"/>
    <mergeCell ref="B9:N9"/>
    <mergeCell ref="B12:H12"/>
    <mergeCell ref="I12:J12"/>
    <mergeCell ref="L12:M12"/>
    <mergeCell ref="B13:H13"/>
    <mergeCell ref="L13:M13"/>
  </mergeCells>
  <pageMargins left="0.7" right="0.7" top="0.75" bottom="0.75" header="0.3" footer="0.3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 codeName="Hoja107">
    <tabColor rgb="FF3AEA36"/>
  </sheetPr>
  <dimension ref="A1:N68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#REF!</f>
        <v>#REF!</v>
      </c>
      <c r="N7" s="91" t="e">
        <f>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34.5" customHeight="1">
      <c r="B13" s="555"/>
      <c r="C13" s="553"/>
      <c r="D13" s="553"/>
      <c r="E13" s="553"/>
      <c r="F13" s="553"/>
      <c r="G13" s="553"/>
      <c r="H13" s="554"/>
      <c r="I13" s="593"/>
      <c r="J13" s="594"/>
      <c r="K13" s="23"/>
      <c r="L13" s="595"/>
      <c r="M13" s="596"/>
      <c r="N13" s="22"/>
    </row>
    <row r="14" spans="2:14" ht="21.75" customHeight="1">
      <c r="B14" s="555"/>
      <c r="C14" s="553"/>
      <c r="D14" s="553"/>
      <c r="E14" s="553"/>
      <c r="F14" s="553"/>
      <c r="G14" s="553"/>
      <c r="H14" s="554"/>
      <c r="I14" s="518"/>
      <c r="J14" s="519"/>
      <c r="K14" s="23"/>
      <c r="L14" s="595"/>
      <c r="M14" s="596"/>
      <c r="N14" s="22"/>
    </row>
    <row r="15" spans="2:14" ht="25.2" customHeight="1">
      <c r="B15" s="471"/>
      <c r="C15" s="472"/>
      <c r="D15" s="472"/>
      <c r="E15" s="472"/>
      <c r="F15" s="472"/>
      <c r="G15" s="472"/>
      <c r="H15" s="473"/>
      <c r="I15" s="593"/>
      <c r="J15" s="594"/>
      <c r="K15" s="23"/>
      <c r="L15" s="546"/>
      <c r="M15" s="547"/>
      <c r="N15" s="22"/>
    </row>
    <row r="16" spans="2:14" ht="15.6">
      <c r="B16" s="469" t="s">
        <v>26</v>
      </c>
      <c r="C16" s="470"/>
      <c r="D16" s="470"/>
      <c r="E16" s="26"/>
      <c r="F16" s="43"/>
      <c r="G16" s="43"/>
      <c r="H16" s="44"/>
      <c r="I16" s="37"/>
      <c r="J16" s="38"/>
      <c r="K16" s="45"/>
      <c r="L16" s="40"/>
      <c r="M16" s="46">
        <v>0.1</v>
      </c>
      <c r="N16" s="47" t="e">
        <f>N41*M16</f>
        <v>#REF!</v>
      </c>
    </row>
    <row r="17" spans="2:14" ht="16.2" thickBot="1">
      <c r="B17" s="471"/>
      <c r="C17" s="472"/>
      <c r="D17" s="472"/>
      <c r="E17" s="472"/>
      <c r="F17" s="472"/>
      <c r="G17" s="472"/>
      <c r="H17" s="473"/>
      <c r="I17" s="474"/>
      <c r="J17" s="475"/>
      <c r="K17" s="48"/>
      <c r="L17" s="476"/>
      <c r="M17" s="477"/>
      <c r="N17" s="49"/>
    </row>
    <row r="18" spans="2:14" ht="25.5" customHeight="1" thickBot="1">
      <c r="B18" s="440" t="s">
        <v>27</v>
      </c>
      <c r="C18" s="441"/>
      <c r="D18" s="441"/>
      <c r="E18" s="441"/>
      <c r="F18" s="441"/>
      <c r="G18" s="441"/>
      <c r="H18" s="441"/>
      <c r="I18" s="441"/>
      <c r="J18" s="441"/>
      <c r="K18" s="441"/>
      <c r="L18" s="441"/>
      <c r="M18" s="444"/>
      <c r="N18" s="50" t="e">
        <f>SUM(N13:N17)</f>
        <v>#REF!</v>
      </c>
    </row>
    <row r="19" spans="2:14" ht="15.6">
      <c r="B19" s="2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8"/>
    </row>
    <row r="20" spans="2:14" ht="15.6">
      <c r="B20" s="141" t="s">
        <v>28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</row>
    <row r="21" spans="2:14" ht="16.2" thickBot="1">
      <c r="B21" s="53"/>
      <c r="C21" s="30"/>
      <c r="D21" s="30"/>
      <c r="E21" s="30"/>
      <c r="F21" s="30"/>
      <c r="G21" s="30"/>
      <c r="H21" s="30"/>
      <c r="I21" s="30"/>
      <c r="J21" s="5"/>
      <c r="K21" s="5"/>
      <c r="L21" s="5"/>
      <c r="M21" s="5"/>
      <c r="N21" s="8"/>
    </row>
    <row r="22" spans="2:14" ht="16.2" thickBot="1">
      <c r="B22" s="599" t="s">
        <v>19</v>
      </c>
      <c r="C22" s="600"/>
      <c r="D22" s="600"/>
      <c r="E22" s="600"/>
      <c r="F22" s="600"/>
      <c r="G22" s="600"/>
      <c r="H22" s="600"/>
      <c r="I22" s="601"/>
      <c r="J22" s="201" t="s">
        <v>20</v>
      </c>
      <c r="K22" s="202" t="s">
        <v>2</v>
      </c>
      <c r="L22" s="602" t="s">
        <v>29</v>
      </c>
      <c r="M22" s="601"/>
      <c r="N22" s="203" t="s">
        <v>25</v>
      </c>
    </row>
    <row r="23" spans="2:14" ht="30.45" customHeight="1" thickBot="1">
      <c r="B23" s="603" t="e">
        <f>#REF!</f>
        <v>#REF!</v>
      </c>
      <c r="C23" s="604"/>
      <c r="D23" s="604"/>
      <c r="E23" s="604"/>
      <c r="F23" s="604"/>
      <c r="G23" s="604"/>
      <c r="H23" s="604"/>
      <c r="I23" s="605"/>
      <c r="J23" s="204" t="e">
        <f>+#REF!</f>
        <v>#REF!</v>
      </c>
      <c r="K23" s="205">
        <v>1</v>
      </c>
      <c r="L23" s="597" t="e">
        <f>+#REF!</f>
        <v>#REF!</v>
      </c>
      <c r="M23" s="598"/>
      <c r="N23" s="206" t="e">
        <f>+K23*L23</f>
        <v>#REF!</v>
      </c>
    </row>
    <row r="24" spans="2:14" ht="28.2" customHeight="1" thickBot="1">
      <c r="B24" s="555" t="e">
        <f>#REF!</f>
        <v>#REF!</v>
      </c>
      <c r="C24" s="553"/>
      <c r="D24" s="553"/>
      <c r="E24" s="553"/>
      <c r="F24" s="553"/>
      <c r="G24" s="553"/>
      <c r="H24" s="553"/>
      <c r="I24" s="554"/>
      <c r="J24" s="204" t="e">
        <f>+#REF!</f>
        <v>#REF!</v>
      </c>
      <c r="K24" s="13">
        <v>1.2E-2</v>
      </c>
      <c r="L24" s="597" t="e">
        <f>+#REF!</f>
        <v>#REF!</v>
      </c>
      <c r="M24" s="598"/>
      <c r="N24" s="206" t="e">
        <f>+K24*L24</f>
        <v>#REF!</v>
      </c>
    </row>
    <row r="25" spans="2:14" ht="30" customHeight="1" thickBot="1">
      <c r="B25" s="606" t="e">
        <f>#REF!</f>
        <v>#REF!</v>
      </c>
      <c r="C25" s="607"/>
      <c r="D25" s="607"/>
      <c r="E25" s="607"/>
      <c r="F25" s="607"/>
      <c r="G25" s="607"/>
      <c r="H25" s="607"/>
      <c r="I25" s="608"/>
      <c r="J25" s="204" t="e">
        <f>+#REF!</f>
        <v>#REF!</v>
      </c>
      <c r="K25" s="286">
        <v>1.2E-2</v>
      </c>
      <c r="L25" s="597" t="e">
        <f>+#REF!</f>
        <v>#REF!</v>
      </c>
      <c r="M25" s="598"/>
      <c r="N25" s="206" t="e">
        <f>+K25*L25</f>
        <v>#REF!</v>
      </c>
    </row>
    <row r="26" spans="2:14" ht="25.5" customHeight="1" thickBot="1">
      <c r="B26" s="440" t="s">
        <v>27</v>
      </c>
      <c r="C26" s="441"/>
      <c r="D26" s="441"/>
      <c r="E26" s="441"/>
      <c r="F26" s="441"/>
      <c r="G26" s="441"/>
      <c r="H26" s="441"/>
      <c r="I26" s="441"/>
      <c r="J26" s="441"/>
      <c r="K26" s="441"/>
      <c r="L26" s="441"/>
      <c r="M26" s="444"/>
      <c r="N26" s="50" t="e">
        <f>SUM(N23:N25)</f>
        <v>#REF!</v>
      </c>
    </row>
    <row r="27" spans="2:14" ht="15.6">
      <c r="B27" s="7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8"/>
    </row>
    <row r="28" spans="2:14" ht="15.6">
      <c r="B28" s="141" t="s">
        <v>30</v>
      </c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2"/>
    </row>
    <row r="29" spans="2:14" ht="16.2" thickBot="1">
      <c r="B29" s="7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8"/>
    </row>
    <row r="30" spans="2:14" ht="31.2">
      <c r="B30" s="61" t="s">
        <v>31</v>
      </c>
      <c r="C30" s="62"/>
      <c r="D30" s="62"/>
      <c r="E30" s="62"/>
      <c r="F30" s="62"/>
      <c r="G30" s="62"/>
      <c r="H30" s="63" t="s">
        <v>20</v>
      </c>
      <c r="I30" s="63" t="s">
        <v>32</v>
      </c>
      <c r="J30" s="64" t="s">
        <v>33</v>
      </c>
      <c r="K30" s="63" t="s">
        <v>34</v>
      </c>
      <c r="L30" s="540" t="s">
        <v>35</v>
      </c>
      <c r="M30" s="541"/>
      <c r="N30" s="65" t="s">
        <v>25</v>
      </c>
    </row>
    <row r="31" spans="2:14" ht="30.75" customHeight="1">
      <c r="B31" s="556"/>
      <c r="C31" s="557"/>
      <c r="D31" s="557"/>
      <c r="E31" s="557"/>
      <c r="F31" s="557"/>
      <c r="G31" s="558"/>
      <c r="H31" s="67"/>
      <c r="I31" s="45"/>
      <c r="J31" s="120"/>
      <c r="K31" s="45"/>
      <c r="L31" s="458"/>
      <c r="M31" s="459"/>
      <c r="N31" s="68">
        <f>+K31*L31</f>
        <v>0</v>
      </c>
    </row>
    <row r="32" spans="2:14" ht="15.6">
      <c r="B32" s="130"/>
      <c r="C32" s="69"/>
      <c r="D32" s="69"/>
      <c r="E32" s="69"/>
      <c r="F32" s="69"/>
      <c r="G32" s="69"/>
      <c r="H32" s="70"/>
      <c r="I32" s="45"/>
      <c r="J32" s="45"/>
      <c r="K32" s="45"/>
      <c r="L32" s="71"/>
      <c r="M32" s="72"/>
      <c r="N32" s="131"/>
    </row>
    <row r="33" spans="2:14" ht="16.2" thickBot="1">
      <c r="B33" s="56"/>
      <c r="C33" s="57"/>
      <c r="D33" s="57"/>
      <c r="E33" s="57"/>
      <c r="F33" s="57"/>
      <c r="G33" s="57"/>
      <c r="H33" s="58"/>
      <c r="I33" s="74"/>
      <c r="J33" s="74"/>
      <c r="K33" s="74"/>
      <c r="L33" s="460"/>
      <c r="M33" s="461"/>
      <c r="N33" s="74"/>
    </row>
    <row r="34" spans="2:14" ht="22.5" customHeight="1" thickBot="1">
      <c r="B34" s="462" t="s">
        <v>27</v>
      </c>
      <c r="C34" s="442"/>
      <c r="D34" s="442"/>
      <c r="E34" s="442"/>
      <c r="F34" s="442"/>
      <c r="G34" s="442"/>
      <c r="H34" s="442"/>
      <c r="I34" s="442"/>
      <c r="J34" s="442"/>
      <c r="K34" s="442"/>
      <c r="L34" s="442"/>
      <c r="M34" s="443"/>
      <c r="N34" s="75">
        <f>SUM(N31:N33)</f>
        <v>0</v>
      </c>
    </row>
    <row r="35" spans="2:14" ht="15.6">
      <c r="B35" s="7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8"/>
    </row>
    <row r="36" spans="2:14" ht="15.6">
      <c r="B36" s="141" t="s">
        <v>36</v>
      </c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2"/>
    </row>
    <row r="37" spans="2:14" ht="16.2" thickBot="1">
      <c r="B37" s="7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8"/>
    </row>
    <row r="38" spans="2:14" ht="31.2">
      <c r="B38" s="542" t="s">
        <v>37</v>
      </c>
      <c r="C38" s="543"/>
      <c r="D38" s="543"/>
      <c r="E38" s="543"/>
      <c r="F38" s="543"/>
      <c r="G38" s="543"/>
      <c r="H38" s="543"/>
      <c r="I38" s="63" t="s">
        <v>38</v>
      </c>
      <c r="J38" s="64" t="s">
        <v>39</v>
      </c>
      <c r="K38" s="63" t="s">
        <v>40</v>
      </c>
      <c r="L38" s="544" t="s">
        <v>24</v>
      </c>
      <c r="M38" s="545"/>
      <c r="N38" s="76" t="s">
        <v>25</v>
      </c>
    </row>
    <row r="39" spans="2:14" ht="33" customHeight="1">
      <c r="B39" s="424" t="e">
        <f>#REF!</f>
        <v>#REF!</v>
      </c>
      <c r="C39" s="425"/>
      <c r="D39" s="425"/>
      <c r="E39" s="425"/>
      <c r="F39" s="425"/>
      <c r="G39" s="425"/>
      <c r="H39" s="426"/>
      <c r="I39" s="77" t="e">
        <f>+K39/J39</f>
        <v>#REF!</v>
      </c>
      <c r="J39" s="78">
        <v>1.85</v>
      </c>
      <c r="K39" s="77" t="e">
        <f>+#REF!</f>
        <v>#REF!</v>
      </c>
      <c r="L39" s="551">
        <v>4.5</v>
      </c>
      <c r="M39" s="552"/>
      <c r="N39" s="10" t="e">
        <f>K39/L39</f>
        <v>#REF!</v>
      </c>
    </row>
    <row r="40" spans="2:14" ht="33" customHeight="1">
      <c r="B40" s="431" t="e">
        <f>#REF!</f>
        <v>#REF!</v>
      </c>
      <c r="C40" s="431"/>
      <c r="D40" s="431"/>
      <c r="E40" s="431"/>
      <c r="F40" s="431"/>
      <c r="G40" s="431"/>
      <c r="H40" s="431"/>
      <c r="I40" s="77" t="e">
        <f>+K40/J40</f>
        <v>#REF!</v>
      </c>
      <c r="J40" s="78">
        <v>1.85</v>
      </c>
      <c r="K40" s="77" t="e">
        <f>#REF!</f>
        <v>#REF!</v>
      </c>
      <c r="L40" s="551">
        <f>L39</f>
        <v>4.5</v>
      </c>
      <c r="M40" s="552"/>
      <c r="N40" s="10" t="e">
        <f>K40/L40</f>
        <v>#REF!</v>
      </c>
    </row>
    <row r="41" spans="2:14" ht="26.25" customHeight="1" thickBot="1">
      <c r="B41" s="462" t="s">
        <v>27</v>
      </c>
      <c r="C41" s="442"/>
      <c r="D41" s="442"/>
      <c r="E41" s="442"/>
      <c r="F41" s="442"/>
      <c r="G41" s="442"/>
      <c r="H41" s="442"/>
      <c r="I41" s="442"/>
      <c r="J41" s="442"/>
      <c r="K41" s="442"/>
      <c r="L41" s="442"/>
      <c r="M41" s="443"/>
      <c r="N41" s="133" t="e">
        <f>SUM(N39:N40)</f>
        <v>#REF!</v>
      </c>
    </row>
    <row r="42" spans="2:14" ht="16.2" thickBot="1">
      <c r="B42" s="7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8"/>
    </row>
    <row r="43" spans="2:14" ht="20.25" customHeight="1" thickBot="1">
      <c r="B43" s="440" t="s">
        <v>41</v>
      </c>
      <c r="C43" s="441"/>
      <c r="D43" s="441"/>
      <c r="E43" s="441"/>
      <c r="F43" s="441"/>
      <c r="G43" s="441"/>
      <c r="H43" s="441"/>
      <c r="I43" s="441"/>
      <c r="J43" s="441"/>
      <c r="K43" s="441"/>
      <c r="L43" s="441"/>
      <c r="M43" s="444"/>
      <c r="N43" s="86" t="e">
        <f>ROUND((N18+N26+N34+N41),0)</f>
        <v>#REF!</v>
      </c>
    </row>
    <row r="44" spans="2:14"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1"/>
    </row>
    <row r="45" spans="2:14">
      <c r="B45" s="144" t="s">
        <v>64</v>
      </c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102"/>
    </row>
    <row r="46" spans="2:14" ht="15" thickBot="1"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1"/>
    </row>
    <row r="47" spans="2:14">
      <c r="B47" s="530" t="s">
        <v>65</v>
      </c>
      <c r="C47" s="531"/>
      <c r="D47" s="531"/>
      <c r="E47" s="531"/>
      <c r="F47" s="531"/>
      <c r="G47" s="531"/>
      <c r="H47" s="531"/>
      <c r="I47" s="103"/>
      <c r="J47" s="104"/>
      <c r="K47" s="105" t="s">
        <v>66</v>
      </c>
      <c r="L47" s="532" t="s">
        <v>67</v>
      </c>
      <c r="M47" s="533"/>
      <c r="N47" s="106"/>
    </row>
    <row r="48" spans="2:14">
      <c r="B48" s="449" t="s">
        <v>10</v>
      </c>
      <c r="C48" s="450"/>
      <c r="D48" s="450"/>
      <c r="E48" s="450"/>
      <c r="F48" s="450"/>
      <c r="G48" s="450"/>
      <c r="H48" s="450"/>
      <c r="I48" s="107"/>
      <c r="J48" s="108"/>
      <c r="K48" s="109">
        <v>0.24</v>
      </c>
      <c r="L48" s="451" t="e">
        <f>N43*K48</f>
        <v>#REF!</v>
      </c>
      <c r="M48" s="452"/>
      <c r="N48" s="110"/>
    </row>
    <row r="49" spans="1:14">
      <c r="B49" s="111" t="s">
        <v>11</v>
      </c>
      <c r="C49" s="112"/>
      <c r="D49" s="112"/>
      <c r="E49" s="112"/>
      <c r="F49" s="112"/>
      <c r="G49" s="112"/>
      <c r="H49" s="112"/>
      <c r="I49" s="107"/>
      <c r="J49" s="108"/>
      <c r="K49" s="109">
        <v>0.01</v>
      </c>
      <c r="L49" s="451" t="e">
        <f>N43*K49</f>
        <v>#REF!</v>
      </c>
      <c r="M49" s="452"/>
      <c r="N49" s="110"/>
    </row>
    <row r="50" spans="1:14" ht="15" thickBot="1">
      <c r="B50" s="113" t="s">
        <v>12</v>
      </c>
      <c r="C50" s="114"/>
      <c r="D50" s="114"/>
      <c r="E50" s="114"/>
      <c r="F50" s="114"/>
      <c r="G50" s="114"/>
      <c r="H50" s="114"/>
      <c r="I50" s="115"/>
      <c r="J50" s="116"/>
      <c r="K50" s="117">
        <v>0.05</v>
      </c>
      <c r="L50" s="453" t="e">
        <f>N43*K50</f>
        <v>#REF!</v>
      </c>
      <c r="M50" s="454"/>
      <c r="N50" s="110"/>
    </row>
    <row r="51" spans="1:14" ht="15" thickBot="1">
      <c r="B51" s="455" t="s">
        <v>27</v>
      </c>
      <c r="C51" s="456"/>
      <c r="D51" s="456"/>
      <c r="E51" s="456"/>
      <c r="F51" s="456"/>
      <c r="G51" s="456"/>
      <c r="H51" s="456"/>
      <c r="I51" s="456"/>
      <c r="J51" s="456"/>
      <c r="K51" s="456"/>
      <c r="L51" s="456"/>
      <c r="M51" s="457"/>
      <c r="N51" s="118" t="e">
        <f>L48+L49+L50</f>
        <v>#REF!</v>
      </c>
    </row>
    <row r="52" spans="1:14" ht="15" thickBot="1"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1"/>
    </row>
    <row r="53" spans="1:14" ht="15" thickBot="1">
      <c r="A53" t="s">
        <v>77</v>
      </c>
      <c r="B53" s="455" t="s">
        <v>68</v>
      </c>
      <c r="C53" s="456"/>
      <c r="D53" s="456"/>
      <c r="E53" s="456"/>
      <c r="F53" s="456"/>
      <c r="G53" s="456"/>
      <c r="H53" s="456"/>
      <c r="I53" s="456"/>
      <c r="J53" s="456"/>
      <c r="K53" s="456"/>
      <c r="L53" s="456"/>
      <c r="M53" s="457"/>
      <c r="N53" s="119" t="e">
        <f>N43+N51</f>
        <v>#REF!</v>
      </c>
    </row>
    <row r="54" spans="1:14" ht="15.6"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6"/>
    </row>
    <row r="55" spans="1:14" ht="15.6">
      <c r="B55" s="7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8"/>
    </row>
    <row r="56" spans="1:14" ht="15.6">
      <c r="B56" s="7"/>
      <c r="C56" s="87"/>
      <c r="D56" s="87"/>
      <c r="E56" s="87"/>
      <c r="F56" s="87"/>
      <c r="G56" s="87"/>
      <c r="H56" s="5"/>
      <c r="I56" s="5"/>
      <c r="J56" s="5"/>
      <c r="K56" s="5"/>
      <c r="L56" s="5"/>
      <c r="M56" s="5"/>
      <c r="N56" s="8"/>
    </row>
    <row r="57" spans="1:14" ht="15.6">
      <c r="B57" s="11"/>
      <c r="C57" s="587" t="s">
        <v>16</v>
      </c>
      <c r="D57" s="587"/>
      <c r="E57" s="587"/>
      <c r="F57" s="587"/>
      <c r="G57" s="5"/>
      <c r="H57" s="87"/>
      <c r="I57" s="5"/>
      <c r="J57" s="587" t="s">
        <v>17</v>
      </c>
      <c r="K57" s="587"/>
      <c r="L57" s="587"/>
      <c r="M57" s="5"/>
      <c r="N57" s="8"/>
    </row>
    <row r="58" spans="1:14" ht="18.45" customHeight="1">
      <c r="B58" s="11"/>
      <c r="C58" s="569"/>
      <c r="D58" s="569"/>
      <c r="E58" s="569"/>
      <c r="F58" s="569"/>
      <c r="G58" s="87"/>
      <c r="H58" s="87"/>
      <c r="I58" s="5"/>
      <c r="J58" s="569"/>
      <c r="K58" s="569"/>
      <c r="L58" s="569"/>
      <c r="M58" s="5"/>
      <c r="N58" s="8"/>
    </row>
    <row r="59" spans="1:14" ht="31.5" customHeight="1">
      <c r="B59" s="437" t="s">
        <v>42</v>
      </c>
      <c r="C59" s="438"/>
      <c r="D59" s="438"/>
      <c r="E59" s="438"/>
      <c r="F59" s="438"/>
      <c r="G59" s="438"/>
      <c r="H59" s="438"/>
      <c r="I59" s="438"/>
      <c r="J59" s="438"/>
      <c r="K59" s="438"/>
      <c r="L59" s="438"/>
      <c r="M59" s="438"/>
      <c r="N59" s="439"/>
    </row>
    <row r="60" spans="1:14" ht="15.6">
      <c r="B60" s="433"/>
      <c r="C60" s="434"/>
      <c r="D60" s="434"/>
      <c r="E60" s="434"/>
      <c r="F60" s="434"/>
      <c r="G60" s="434"/>
      <c r="H60" s="434"/>
      <c r="I60" s="434"/>
      <c r="J60" s="434"/>
      <c r="K60" s="434"/>
      <c r="L60" s="434"/>
      <c r="M60" s="434"/>
      <c r="N60" s="435"/>
    </row>
    <row r="61" spans="1:14" ht="15.6">
      <c r="B61" s="424"/>
      <c r="C61" s="425"/>
      <c r="D61" s="425"/>
      <c r="E61" s="425"/>
      <c r="F61" s="425"/>
      <c r="G61" s="425"/>
      <c r="H61" s="425"/>
      <c r="I61" s="425"/>
      <c r="J61" s="425"/>
      <c r="K61" s="425"/>
      <c r="L61" s="425"/>
      <c r="M61" s="425"/>
      <c r="N61" s="436"/>
    </row>
    <row r="62" spans="1:14"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</row>
    <row r="63" spans="1:14"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</row>
    <row r="64" spans="1:14"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</row>
    <row r="65" spans="2:14"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</row>
    <row r="66" spans="2:14"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</row>
    <row r="67" spans="2:14"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</sheetData>
  <mergeCells count="62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B25:I25"/>
    <mergeCell ref="L25:M25"/>
    <mergeCell ref="B26:M26"/>
    <mergeCell ref="L30:M30"/>
    <mergeCell ref="B31:G31"/>
    <mergeCell ref="L31:M31"/>
    <mergeCell ref="L33:M33"/>
    <mergeCell ref="B34:M34"/>
    <mergeCell ref="B38:H38"/>
    <mergeCell ref="L38:M38"/>
    <mergeCell ref="B39:H39"/>
    <mergeCell ref="L39:M39"/>
    <mergeCell ref="B53:M53"/>
    <mergeCell ref="B40:H40"/>
    <mergeCell ref="L40:M40"/>
    <mergeCell ref="B41:M41"/>
    <mergeCell ref="B43:M43"/>
    <mergeCell ref="B47:H47"/>
    <mergeCell ref="L47:M47"/>
    <mergeCell ref="B61:N61"/>
    <mergeCell ref="I13:J13"/>
    <mergeCell ref="B15:H15"/>
    <mergeCell ref="I15:J15"/>
    <mergeCell ref="L15:M15"/>
    <mergeCell ref="C57:F57"/>
    <mergeCell ref="J57:L57"/>
    <mergeCell ref="C58:F58"/>
    <mergeCell ref="J58:L58"/>
    <mergeCell ref="B59:N59"/>
    <mergeCell ref="B60:N60"/>
    <mergeCell ref="B48:H48"/>
    <mergeCell ref="L48:M48"/>
    <mergeCell ref="L49:M49"/>
    <mergeCell ref="L50:M50"/>
    <mergeCell ref="B51:M51"/>
  </mergeCells>
  <pageMargins left="0.7" right="0.7" top="0.75" bottom="0.75" header="0.3" footer="0.3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DC6E8-6C06-4EE4-8839-7F7C2E53214B}">
  <sheetPr>
    <tabColor rgb="FF3AEA36"/>
    <pageSetUpPr fitToPage="1"/>
  </sheetPr>
  <dimension ref="A1:N68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259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#REF!</f>
        <v>#REF!</v>
      </c>
      <c r="N7" s="91" t="e">
        <f>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37" t="s">
        <v>22</v>
      </c>
      <c r="J12" s="536"/>
      <c r="K12" s="31" t="s">
        <v>23</v>
      </c>
      <c r="L12" s="537" t="s">
        <v>24</v>
      </c>
      <c r="M12" s="536"/>
      <c r="N12" s="32" t="s">
        <v>25</v>
      </c>
    </row>
    <row r="13" spans="2:14" ht="34.5" customHeight="1">
      <c r="B13" s="555" t="e">
        <f>+#REF!</f>
        <v>#REF!</v>
      </c>
      <c r="C13" s="553"/>
      <c r="D13" s="553"/>
      <c r="E13" s="553"/>
      <c r="F13" s="553"/>
      <c r="G13" s="553"/>
      <c r="H13" s="554"/>
      <c r="I13" s="122"/>
      <c r="J13" s="123"/>
      <c r="K13" s="23" t="e">
        <f>+#REF!</f>
        <v>#REF!</v>
      </c>
      <c r="L13" s="559">
        <v>165</v>
      </c>
      <c r="M13" s="560"/>
      <c r="N13" s="22" t="e">
        <f>+K13/L13</f>
        <v>#REF!</v>
      </c>
    </row>
    <row r="14" spans="2:14" ht="21.75" customHeight="1">
      <c r="B14" s="471" t="e">
        <f>+#REF!</f>
        <v>#REF!</v>
      </c>
      <c r="C14" s="472"/>
      <c r="D14" s="472"/>
      <c r="E14" s="472"/>
      <c r="F14" s="472"/>
      <c r="G14" s="472"/>
      <c r="H14" s="473"/>
      <c r="I14" s="518"/>
      <c r="J14" s="519"/>
      <c r="K14" s="23" t="e">
        <f>+#REF!</f>
        <v>#REF!</v>
      </c>
      <c r="L14" s="559">
        <v>165</v>
      </c>
      <c r="M14" s="560"/>
      <c r="N14" s="22" t="e">
        <f>+K14/L14</f>
        <v>#REF!</v>
      </c>
    </row>
    <row r="15" spans="2:14" ht="15.6">
      <c r="B15" s="33"/>
      <c r="C15" s="27"/>
      <c r="D15" s="27"/>
      <c r="E15" s="34"/>
      <c r="F15" s="34"/>
      <c r="G15" s="34"/>
      <c r="H15" s="95"/>
      <c r="I15" s="37"/>
      <c r="J15" s="38"/>
      <c r="K15" s="39"/>
      <c r="L15" s="40"/>
      <c r="M15" s="41"/>
      <c r="N15" s="42"/>
    </row>
    <row r="16" spans="2:14" ht="15.6">
      <c r="B16" s="469" t="s">
        <v>26</v>
      </c>
      <c r="C16" s="470"/>
      <c r="D16" s="470"/>
      <c r="E16" s="26"/>
      <c r="F16" s="43"/>
      <c r="G16" s="43"/>
      <c r="H16" s="44"/>
      <c r="I16" s="37"/>
      <c r="J16" s="38"/>
      <c r="K16" s="45"/>
      <c r="L16" s="40"/>
      <c r="M16" s="46">
        <v>0.05</v>
      </c>
      <c r="N16" s="83" t="e">
        <f>N41*M16</f>
        <v>#REF!</v>
      </c>
    </row>
    <row r="17" spans="2:14" ht="16.2" thickBot="1">
      <c r="B17" s="471"/>
      <c r="C17" s="472"/>
      <c r="D17" s="472"/>
      <c r="E17" s="472"/>
      <c r="F17" s="472"/>
      <c r="G17" s="472"/>
      <c r="H17" s="473"/>
      <c r="I17" s="474"/>
      <c r="J17" s="475"/>
      <c r="K17" s="48"/>
      <c r="L17" s="476"/>
      <c r="M17" s="477"/>
      <c r="N17" s="49"/>
    </row>
    <row r="18" spans="2:14" ht="25.5" customHeight="1" thickBot="1">
      <c r="B18" s="440" t="s">
        <v>27</v>
      </c>
      <c r="C18" s="441"/>
      <c r="D18" s="441"/>
      <c r="E18" s="441"/>
      <c r="F18" s="441"/>
      <c r="G18" s="441"/>
      <c r="H18" s="441"/>
      <c r="I18" s="441"/>
      <c r="J18" s="441"/>
      <c r="K18" s="441"/>
      <c r="L18" s="441"/>
      <c r="M18" s="444"/>
      <c r="N18" s="50" t="e">
        <f>SUM(N13:N17)</f>
        <v>#REF!</v>
      </c>
    </row>
    <row r="19" spans="2:14" ht="15.6">
      <c r="B19" s="2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8"/>
    </row>
    <row r="20" spans="2:14" ht="15.6">
      <c r="B20" s="141" t="s">
        <v>28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</row>
    <row r="21" spans="2:14" ht="16.2" thickBot="1">
      <c r="B21" s="53"/>
      <c r="C21" s="30"/>
      <c r="D21" s="30"/>
      <c r="E21" s="30"/>
      <c r="F21" s="30"/>
      <c r="G21" s="30"/>
      <c r="H21" s="30"/>
      <c r="I21" s="30"/>
      <c r="J21" s="5"/>
      <c r="K21" s="5"/>
      <c r="L21" s="5"/>
      <c r="M21" s="5"/>
      <c r="N21" s="8"/>
    </row>
    <row r="22" spans="2:14" ht="15.6">
      <c r="B22" s="534" t="s">
        <v>19</v>
      </c>
      <c r="C22" s="535"/>
      <c r="D22" s="535"/>
      <c r="E22" s="535"/>
      <c r="F22" s="535"/>
      <c r="G22" s="535"/>
      <c r="H22" s="535"/>
      <c r="I22" s="536"/>
      <c r="J22" s="54" t="s">
        <v>20</v>
      </c>
      <c r="K22" s="31" t="s">
        <v>2</v>
      </c>
      <c r="L22" s="537" t="s">
        <v>29</v>
      </c>
      <c r="M22" s="536"/>
      <c r="N22" s="32" t="s">
        <v>25</v>
      </c>
    </row>
    <row r="23" spans="2:14" ht="30.45" customHeight="1">
      <c r="B23" s="555" t="e">
        <f>+#REF!</f>
        <v>#REF!</v>
      </c>
      <c r="C23" s="553"/>
      <c r="D23" s="553"/>
      <c r="E23" s="553"/>
      <c r="F23" s="553"/>
      <c r="G23" s="553"/>
      <c r="H23" s="553"/>
      <c r="I23" s="554"/>
      <c r="J23" s="67" t="e">
        <f>+#REF!</f>
        <v>#REF!</v>
      </c>
      <c r="K23" s="371">
        <v>4.0000000000000002E-4</v>
      </c>
      <c r="L23" s="482" t="e">
        <f>+#REF!</f>
        <v>#REF!</v>
      </c>
      <c r="M23" s="483"/>
      <c r="N23" s="191" t="e">
        <f>+K23*L23</f>
        <v>#REF!</v>
      </c>
    </row>
    <row r="24" spans="2:14" ht="50.25" customHeight="1">
      <c r="B24" s="555" t="e">
        <f>#REF!</f>
        <v>#REF!</v>
      </c>
      <c r="C24" s="553"/>
      <c r="D24" s="553"/>
      <c r="E24" s="553"/>
      <c r="F24" s="553"/>
      <c r="G24" s="553"/>
      <c r="H24" s="553"/>
      <c r="I24" s="554"/>
      <c r="J24" s="70" t="e">
        <f>#REF!</f>
        <v>#REF!</v>
      </c>
      <c r="K24" s="132">
        <v>0.01</v>
      </c>
      <c r="L24" s="482" t="e">
        <f>#REF!</f>
        <v>#REF!</v>
      </c>
      <c r="M24" s="483"/>
      <c r="N24" s="191" t="e">
        <f>+K24*L24</f>
        <v>#REF!</v>
      </c>
    </row>
    <row r="25" spans="2:14" ht="30" customHeight="1" thickBot="1">
      <c r="B25" s="606"/>
      <c r="C25" s="607"/>
      <c r="D25" s="607"/>
      <c r="E25" s="607"/>
      <c r="F25" s="607"/>
      <c r="G25" s="607"/>
      <c r="H25" s="607"/>
      <c r="I25" s="608"/>
      <c r="J25" s="58"/>
      <c r="K25" s="58"/>
      <c r="L25" s="609"/>
      <c r="M25" s="477"/>
      <c r="N25" s="191"/>
    </row>
    <row r="26" spans="2:14" ht="25.5" customHeight="1" thickBot="1">
      <c r="B26" s="440" t="s">
        <v>27</v>
      </c>
      <c r="C26" s="441"/>
      <c r="D26" s="441"/>
      <c r="E26" s="441"/>
      <c r="F26" s="441"/>
      <c r="G26" s="441"/>
      <c r="H26" s="441"/>
      <c r="I26" s="441"/>
      <c r="J26" s="441"/>
      <c r="K26" s="441"/>
      <c r="L26" s="441"/>
      <c r="M26" s="444"/>
      <c r="N26" s="50" t="e">
        <f>SUM(N23:N25)</f>
        <v>#REF!</v>
      </c>
    </row>
    <row r="27" spans="2:14" ht="15.6">
      <c r="B27" s="7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8"/>
    </row>
    <row r="28" spans="2:14" ht="15.6">
      <c r="B28" s="141" t="s">
        <v>30</v>
      </c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2"/>
    </row>
    <row r="29" spans="2:14" ht="16.2" thickBot="1">
      <c r="B29" s="7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8"/>
    </row>
    <row r="30" spans="2:14" ht="31.2">
      <c r="B30" s="61" t="s">
        <v>31</v>
      </c>
      <c r="C30" s="62"/>
      <c r="D30" s="62"/>
      <c r="E30" s="62"/>
      <c r="F30" s="62"/>
      <c r="G30" s="62"/>
      <c r="H30" s="63" t="s">
        <v>20</v>
      </c>
      <c r="I30" s="63" t="s">
        <v>32</v>
      </c>
      <c r="J30" s="64" t="s">
        <v>33</v>
      </c>
      <c r="K30" s="63" t="s">
        <v>34</v>
      </c>
      <c r="L30" s="540" t="s">
        <v>35</v>
      </c>
      <c r="M30" s="541"/>
      <c r="N30" s="65" t="s">
        <v>25</v>
      </c>
    </row>
    <row r="31" spans="2:14" ht="30.75" customHeight="1">
      <c r="B31" s="556"/>
      <c r="C31" s="557"/>
      <c r="D31" s="557"/>
      <c r="E31" s="557"/>
      <c r="F31" s="557"/>
      <c r="G31" s="558"/>
      <c r="H31" s="67"/>
      <c r="I31" s="45"/>
      <c r="J31" s="120"/>
      <c r="K31" s="45"/>
      <c r="L31" s="458"/>
      <c r="M31" s="459"/>
      <c r="N31" s="68">
        <f>+K31*L31</f>
        <v>0</v>
      </c>
    </row>
    <row r="32" spans="2:14" ht="15.6">
      <c r="B32" s="130"/>
      <c r="C32" s="69"/>
      <c r="D32" s="69"/>
      <c r="E32" s="69"/>
      <c r="F32" s="69"/>
      <c r="G32" s="69"/>
      <c r="H32" s="70"/>
      <c r="I32" s="45"/>
      <c r="J32" s="45"/>
      <c r="K32" s="45"/>
      <c r="L32" s="71"/>
      <c r="M32" s="72"/>
      <c r="N32" s="131"/>
    </row>
    <row r="33" spans="2:14" ht="16.2" thickBot="1">
      <c r="B33" s="56"/>
      <c r="C33" s="57"/>
      <c r="D33" s="57"/>
      <c r="E33" s="57"/>
      <c r="F33" s="57"/>
      <c r="G33" s="57"/>
      <c r="H33" s="58"/>
      <c r="I33" s="74"/>
      <c r="J33" s="74"/>
      <c r="K33" s="74"/>
      <c r="L33" s="460"/>
      <c r="M33" s="461"/>
      <c r="N33" s="74"/>
    </row>
    <row r="34" spans="2:14" ht="22.5" customHeight="1" thickBot="1">
      <c r="B34" s="462" t="s">
        <v>27</v>
      </c>
      <c r="C34" s="442"/>
      <c r="D34" s="442"/>
      <c r="E34" s="442"/>
      <c r="F34" s="442"/>
      <c r="G34" s="442"/>
      <c r="H34" s="442"/>
      <c r="I34" s="442"/>
      <c r="J34" s="442"/>
      <c r="K34" s="442"/>
      <c r="L34" s="442"/>
      <c r="M34" s="443"/>
      <c r="N34" s="75">
        <f>SUM(N31:N33)</f>
        <v>0</v>
      </c>
    </row>
    <row r="35" spans="2:14" ht="15.6">
      <c r="B35" s="7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8"/>
    </row>
    <row r="36" spans="2:14" ht="15.6">
      <c r="B36" s="141" t="s">
        <v>36</v>
      </c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2"/>
    </row>
    <row r="37" spans="2:14" ht="16.2" thickBot="1">
      <c r="B37" s="7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8"/>
    </row>
    <row r="38" spans="2:14" ht="31.2">
      <c r="B38" s="542" t="s">
        <v>37</v>
      </c>
      <c r="C38" s="543"/>
      <c r="D38" s="543"/>
      <c r="E38" s="543"/>
      <c r="F38" s="543"/>
      <c r="G38" s="543"/>
      <c r="H38" s="543"/>
      <c r="I38" s="63" t="s">
        <v>38</v>
      </c>
      <c r="J38" s="64" t="s">
        <v>39</v>
      </c>
      <c r="K38" s="63" t="s">
        <v>40</v>
      </c>
      <c r="L38" s="544" t="s">
        <v>24</v>
      </c>
      <c r="M38" s="545"/>
      <c r="N38" s="76" t="s">
        <v>25</v>
      </c>
    </row>
    <row r="39" spans="2:14" ht="33" customHeight="1">
      <c r="B39" s="424" t="e">
        <f>#REF!</f>
        <v>#REF!</v>
      </c>
      <c r="C39" s="425"/>
      <c r="D39" s="425"/>
      <c r="E39" s="425"/>
      <c r="F39" s="425"/>
      <c r="G39" s="425"/>
      <c r="H39" s="426"/>
      <c r="I39" s="77" t="e">
        <f>+K39/J39</f>
        <v>#REF!</v>
      </c>
      <c r="J39" s="78">
        <v>1.85</v>
      </c>
      <c r="K39" s="77" t="e">
        <f>+#REF!</f>
        <v>#REF!</v>
      </c>
      <c r="L39" s="551">
        <f>L13*8</f>
        <v>1320</v>
      </c>
      <c r="M39" s="552"/>
      <c r="N39" s="10" t="e">
        <f>K39/L39</f>
        <v>#REF!</v>
      </c>
    </row>
    <row r="40" spans="2:14" ht="33" customHeight="1" thickBot="1">
      <c r="B40" s="588" t="e">
        <f>#REF!</f>
        <v>#REF!</v>
      </c>
      <c r="C40" s="589"/>
      <c r="D40" s="589"/>
      <c r="E40" s="589"/>
      <c r="F40" s="589"/>
      <c r="G40" s="589"/>
      <c r="H40" s="589"/>
      <c r="I40" s="77" t="e">
        <f>+K40/J40</f>
        <v>#REF!</v>
      </c>
      <c r="J40" s="78">
        <v>1.85</v>
      </c>
      <c r="K40" s="77" t="e">
        <f>+#REF!</f>
        <v>#REF!</v>
      </c>
      <c r="L40" s="551">
        <f>L13*8</f>
        <v>1320</v>
      </c>
      <c r="M40" s="552"/>
      <c r="N40" s="10" t="e">
        <f>K40/L40</f>
        <v>#REF!</v>
      </c>
    </row>
    <row r="41" spans="2:14" ht="26.25" customHeight="1" thickBot="1">
      <c r="B41" s="440" t="s">
        <v>27</v>
      </c>
      <c r="C41" s="441"/>
      <c r="D41" s="441"/>
      <c r="E41" s="441"/>
      <c r="F41" s="441"/>
      <c r="G41" s="441"/>
      <c r="H41" s="441"/>
      <c r="I41" s="442"/>
      <c r="J41" s="442"/>
      <c r="K41" s="442"/>
      <c r="L41" s="442"/>
      <c r="M41" s="443"/>
      <c r="N41" s="85" t="e">
        <f>SUM(N39:N40)</f>
        <v>#REF!</v>
      </c>
    </row>
    <row r="42" spans="2:14" ht="16.2" thickBot="1">
      <c r="B42" s="7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8"/>
    </row>
    <row r="43" spans="2:14" ht="20.25" customHeight="1" thickBot="1">
      <c r="B43" s="440" t="s">
        <v>41</v>
      </c>
      <c r="C43" s="441"/>
      <c r="D43" s="441"/>
      <c r="E43" s="441"/>
      <c r="F43" s="441"/>
      <c r="G43" s="441"/>
      <c r="H43" s="441"/>
      <c r="I43" s="441"/>
      <c r="J43" s="441"/>
      <c r="K43" s="441"/>
      <c r="L43" s="441"/>
      <c r="M43" s="444"/>
      <c r="N43" s="86" t="e">
        <f>ROUND((N18+N26+N34+N41),0)</f>
        <v>#REF!</v>
      </c>
    </row>
    <row r="44" spans="2:14"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1"/>
    </row>
    <row r="45" spans="2:14">
      <c r="B45" s="144" t="s">
        <v>64</v>
      </c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102"/>
    </row>
    <row r="46" spans="2:14" ht="15" thickBot="1"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1"/>
    </row>
    <row r="47" spans="2:14">
      <c r="B47" s="530" t="s">
        <v>65</v>
      </c>
      <c r="C47" s="531"/>
      <c r="D47" s="531"/>
      <c r="E47" s="531"/>
      <c r="F47" s="531"/>
      <c r="G47" s="531"/>
      <c r="H47" s="531"/>
      <c r="I47" s="103"/>
      <c r="J47" s="104"/>
      <c r="K47" s="105" t="s">
        <v>66</v>
      </c>
      <c r="L47" s="532" t="s">
        <v>67</v>
      </c>
      <c r="M47" s="533"/>
      <c r="N47" s="106"/>
    </row>
    <row r="48" spans="2:14">
      <c r="B48" s="449" t="s">
        <v>10</v>
      </c>
      <c r="C48" s="450"/>
      <c r="D48" s="450"/>
      <c r="E48" s="450"/>
      <c r="F48" s="450"/>
      <c r="G48" s="450"/>
      <c r="H48" s="450"/>
      <c r="I48" s="107"/>
      <c r="J48" s="108"/>
      <c r="K48" s="109">
        <v>0.24</v>
      </c>
      <c r="L48" s="451" t="e">
        <f>N43*K48</f>
        <v>#REF!</v>
      </c>
      <c r="M48" s="452"/>
      <c r="N48" s="110"/>
    </row>
    <row r="49" spans="1:14">
      <c r="B49" s="111" t="s">
        <v>11</v>
      </c>
      <c r="C49" s="112"/>
      <c r="D49" s="112"/>
      <c r="E49" s="112"/>
      <c r="F49" s="112"/>
      <c r="G49" s="112"/>
      <c r="H49" s="112"/>
      <c r="I49" s="107"/>
      <c r="J49" s="108"/>
      <c r="K49" s="109">
        <v>0.01</v>
      </c>
      <c r="L49" s="451" t="e">
        <f>N43*K49</f>
        <v>#REF!</v>
      </c>
      <c r="M49" s="452"/>
      <c r="N49" s="110"/>
    </row>
    <row r="50" spans="1:14" ht="15" thickBot="1">
      <c r="B50" s="113" t="s">
        <v>12</v>
      </c>
      <c r="C50" s="114"/>
      <c r="D50" s="114"/>
      <c r="E50" s="114"/>
      <c r="F50" s="114"/>
      <c r="G50" s="114"/>
      <c r="H50" s="114"/>
      <c r="I50" s="115"/>
      <c r="J50" s="116"/>
      <c r="K50" s="117">
        <v>0.05</v>
      </c>
      <c r="L50" s="453" t="e">
        <f>N43*K50</f>
        <v>#REF!</v>
      </c>
      <c r="M50" s="454"/>
      <c r="N50" s="110"/>
    </row>
    <row r="51" spans="1:14" ht="15" thickBot="1">
      <c r="B51" s="455" t="s">
        <v>27</v>
      </c>
      <c r="C51" s="456"/>
      <c r="D51" s="456"/>
      <c r="E51" s="456"/>
      <c r="F51" s="456"/>
      <c r="G51" s="456"/>
      <c r="H51" s="456"/>
      <c r="I51" s="456"/>
      <c r="J51" s="456"/>
      <c r="K51" s="456"/>
      <c r="L51" s="456"/>
      <c r="M51" s="457"/>
      <c r="N51" s="118" t="e">
        <f>L48+L49+L50</f>
        <v>#REF!</v>
      </c>
    </row>
    <row r="52" spans="1:14" ht="15" thickBot="1"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1"/>
    </row>
    <row r="53" spans="1:14" ht="15" thickBot="1">
      <c r="A53" t="s">
        <v>77</v>
      </c>
      <c r="B53" s="455" t="s">
        <v>68</v>
      </c>
      <c r="C53" s="456"/>
      <c r="D53" s="456"/>
      <c r="E53" s="456"/>
      <c r="F53" s="456"/>
      <c r="G53" s="456"/>
      <c r="H53" s="456"/>
      <c r="I53" s="456"/>
      <c r="J53" s="456"/>
      <c r="K53" s="456"/>
      <c r="L53" s="456"/>
      <c r="M53" s="457"/>
      <c r="N53" s="119" t="e">
        <f>N43+N51</f>
        <v>#REF!</v>
      </c>
    </row>
    <row r="54" spans="1:14" ht="15.6"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6"/>
    </row>
    <row r="55" spans="1:14" ht="15.6">
      <c r="B55" s="7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8"/>
    </row>
    <row r="56" spans="1:14" ht="15.6">
      <c r="B56" s="7"/>
      <c r="C56" s="87"/>
      <c r="D56" s="87"/>
      <c r="E56" s="87"/>
      <c r="F56" s="87"/>
      <c r="G56" s="87"/>
      <c r="H56" s="5"/>
      <c r="I56" s="5"/>
      <c r="J56" s="5"/>
      <c r="K56" s="5"/>
      <c r="L56" s="5"/>
      <c r="M56" s="5"/>
      <c r="N56" s="8"/>
    </row>
    <row r="57" spans="1:14" ht="15.6">
      <c r="B57" s="11"/>
      <c r="C57" s="587" t="s">
        <v>16</v>
      </c>
      <c r="D57" s="587"/>
      <c r="E57" s="587"/>
      <c r="F57" s="587"/>
      <c r="G57" s="5"/>
      <c r="H57" s="87"/>
      <c r="I57" s="5"/>
      <c r="J57" s="587" t="s">
        <v>17</v>
      </c>
      <c r="K57" s="587"/>
      <c r="L57" s="587"/>
      <c r="M57" s="5"/>
      <c r="N57" s="8"/>
    </row>
    <row r="58" spans="1:14" ht="18.45" customHeight="1">
      <c r="B58" s="11"/>
      <c r="C58" s="569"/>
      <c r="D58" s="569"/>
      <c r="E58" s="569"/>
      <c r="F58" s="569"/>
      <c r="G58" s="87"/>
      <c r="H58" s="87"/>
      <c r="I58" s="5"/>
      <c r="J58" s="569"/>
      <c r="K58" s="569"/>
      <c r="L58" s="569"/>
      <c r="M58" s="5"/>
      <c r="N58" s="8"/>
    </row>
    <row r="59" spans="1:14" ht="31.5" customHeight="1">
      <c r="B59" s="437" t="s">
        <v>42</v>
      </c>
      <c r="C59" s="438"/>
      <c r="D59" s="438"/>
      <c r="E59" s="438"/>
      <c r="F59" s="438"/>
      <c r="G59" s="438"/>
      <c r="H59" s="438"/>
      <c r="I59" s="438"/>
      <c r="J59" s="438"/>
      <c r="K59" s="438"/>
      <c r="L59" s="438"/>
      <c r="M59" s="438"/>
      <c r="N59" s="439"/>
    </row>
    <row r="60" spans="1:14" ht="15.6">
      <c r="B60" s="433"/>
      <c r="C60" s="434"/>
      <c r="D60" s="434"/>
      <c r="E60" s="434"/>
      <c r="F60" s="434"/>
      <c r="G60" s="434"/>
      <c r="H60" s="434"/>
      <c r="I60" s="434"/>
      <c r="J60" s="434"/>
      <c r="K60" s="434"/>
      <c r="L60" s="434"/>
      <c r="M60" s="434"/>
      <c r="N60" s="435"/>
    </row>
    <row r="61" spans="1:14" ht="15.6">
      <c r="B61" s="424"/>
      <c r="C61" s="425"/>
      <c r="D61" s="425"/>
      <c r="E61" s="425"/>
      <c r="F61" s="425"/>
      <c r="G61" s="425"/>
      <c r="H61" s="425"/>
      <c r="I61" s="425"/>
      <c r="J61" s="425"/>
      <c r="K61" s="425"/>
      <c r="L61" s="425"/>
      <c r="M61" s="425"/>
      <c r="N61" s="436"/>
    </row>
    <row r="62" spans="1:14"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</row>
    <row r="63" spans="1:14"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</row>
    <row r="64" spans="1:14"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</row>
    <row r="65" spans="2:14"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</row>
    <row r="66" spans="2:14"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</row>
    <row r="67" spans="2:14"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</sheetData>
  <mergeCells count="58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B25:I25"/>
    <mergeCell ref="L25:M25"/>
    <mergeCell ref="B26:M26"/>
    <mergeCell ref="L30:M30"/>
    <mergeCell ref="B31:G31"/>
    <mergeCell ref="L31:M31"/>
    <mergeCell ref="L33:M33"/>
    <mergeCell ref="B34:M34"/>
    <mergeCell ref="B38:H38"/>
    <mergeCell ref="L38:M38"/>
    <mergeCell ref="B39:H39"/>
    <mergeCell ref="L39:M39"/>
    <mergeCell ref="B53:M53"/>
    <mergeCell ref="B40:H40"/>
    <mergeCell ref="L40:M40"/>
    <mergeCell ref="B41:M41"/>
    <mergeCell ref="B43:M43"/>
    <mergeCell ref="B47:H47"/>
    <mergeCell ref="L47:M47"/>
    <mergeCell ref="B48:H48"/>
    <mergeCell ref="L48:M48"/>
    <mergeCell ref="L49:M49"/>
    <mergeCell ref="L50:M50"/>
    <mergeCell ref="B51:M51"/>
    <mergeCell ref="B61:N61"/>
    <mergeCell ref="C57:F57"/>
    <mergeCell ref="J57:L57"/>
    <mergeCell ref="C58:F58"/>
    <mergeCell ref="J58:L58"/>
    <mergeCell ref="B59:N59"/>
    <mergeCell ref="B60:N60"/>
  </mergeCells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scale="41" orientation="portrait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4F6B6-E1D4-49CF-B4F7-17CEB0CF02ED}">
  <sheetPr codeName="Hoja115">
    <tabColor rgb="FF3AEA36"/>
  </sheetPr>
  <dimension ref="A1:N67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#REF!</f>
        <v>#REF!</v>
      </c>
      <c r="N7" s="91" t="e">
        <f>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37" t="s">
        <v>22</v>
      </c>
      <c r="J12" s="536"/>
      <c r="K12" s="31" t="s">
        <v>23</v>
      </c>
      <c r="L12" s="537" t="s">
        <v>24</v>
      </c>
      <c r="M12" s="536"/>
      <c r="N12" s="32" t="s">
        <v>25</v>
      </c>
    </row>
    <row r="13" spans="2:14" ht="34.5" customHeight="1">
      <c r="B13" s="555" t="e">
        <f>+#REF!</f>
        <v>#REF!</v>
      </c>
      <c r="C13" s="553"/>
      <c r="D13" s="553"/>
      <c r="E13" s="553"/>
      <c r="F13" s="553"/>
      <c r="G13" s="553"/>
      <c r="H13" s="554"/>
      <c r="I13" s="122"/>
      <c r="J13" s="123"/>
      <c r="K13" s="23" t="e">
        <f>+#REF!</f>
        <v>#REF!</v>
      </c>
      <c r="L13" s="559">
        <v>250</v>
      </c>
      <c r="M13" s="560"/>
      <c r="N13" s="22" t="e">
        <f>+K13/L13</f>
        <v>#REF!</v>
      </c>
    </row>
    <row r="14" spans="2:14" ht="21.75" customHeight="1">
      <c r="B14" s="471" t="e">
        <f>+#REF!</f>
        <v>#REF!</v>
      </c>
      <c r="C14" s="472"/>
      <c r="D14" s="472"/>
      <c r="E14" s="472"/>
      <c r="F14" s="472"/>
      <c r="G14" s="472"/>
      <c r="H14" s="473"/>
      <c r="I14" s="518"/>
      <c r="J14" s="519"/>
      <c r="K14" s="23" t="e">
        <f>+#REF!</f>
        <v>#REF!</v>
      </c>
      <c r="L14" s="559">
        <v>250</v>
      </c>
      <c r="M14" s="560"/>
      <c r="N14" s="22" t="e">
        <f>+K14/L14</f>
        <v>#REF!</v>
      </c>
    </row>
    <row r="15" spans="2:14" ht="15.6">
      <c r="B15" s="33"/>
      <c r="C15" s="27"/>
      <c r="D15" s="27"/>
      <c r="E15" s="34"/>
      <c r="F15" s="34"/>
      <c r="G15" s="34"/>
      <c r="H15" s="95"/>
      <c r="I15" s="37"/>
      <c r="J15" s="38"/>
      <c r="K15" s="39"/>
      <c r="L15" s="40"/>
      <c r="M15" s="41"/>
      <c r="N15" s="42"/>
    </row>
    <row r="16" spans="2:14" ht="15.6">
      <c r="B16" s="469" t="s">
        <v>26</v>
      </c>
      <c r="C16" s="470"/>
      <c r="D16" s="470"/>
      <c r="E16" s="26"/>
      <c r="F16" s="43"/>
      <c r="G16" s="43"/>
      <c r="H16" s="44"/>
      <c r="I16" s="37"/>
      <c r="J16" s="38"/>
      <c r="K16" s="45"/>
      <c r="L16" s="40"/>
      <c r="M16" s="46">
        <v>0.05</v>
      </c>
      <c r="N16" s="83" t="e">
        <f>N40*M16</f>
        <v>#REF!</v>
      </c>
    </row>
    <row r="17" spans="2:14" ht="16.2" thickBot="1">
      <c r="B17" s="471"/>
      <c r="C17" s="472"/>
      <c r="D17" s="472"/>
      <c r="E17" s="472"/>
      <c r="F17" s="472"/>
      <c r="G17" s="472"/>
      <c r="H17" s="473"/>
      <c r="I17" s="474"/>
      <c r="J17" s="475"/>
      <c r="K17" s="48"/>
      <c r="L17" s="476"/>
      <c r="M17" s="477"/>
      <c r="N17" s="49"/>
    </row>
    <row r="18" spans="2:14" ht="25.5" customHeight="1" thickBot="1">
      <c r="B18" s="440" t="s">
        <v>27</v>
      </c>
      <c r="C18" s="441"/>
      <c r="D18" s="441"/>
      <c r="E18" s="441"/>
      <c r="F18" s="441"/>
      <c r="G18" s="441"/>
      <c r="H18" s="441"/>
      <c r="I18" s="441"/>
      <c r="J18" s="441"/>
      <c r="K18" s="441"/>
      <c r="L18" s="441"/>
      <c r="M18" s="444"/>
      <c r="N18" s="50" t="e">
        <f>SUM(N13:N17)</f>
        <v>#REF!</v>
      </c>
    </row>
    <row r="19" spans="2:14" ht="15.6">
      <c r="B19" s="2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8"/>
    </row>
    <row r="20" spans="2:14" ht="15.6">
      <c r="B20" s="141" t="s">
        <v>28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</row>
    <row r="21" spans="2:14" ht="16.2" thickBot="1">
      <c r="B21" s="53"/>
      <c r="C21" s="30"/>
      <c r="D21" s="30"/>
      <c r="E21" s="30"/>
      <c r="F21" s="30"/>
      <c r="G21" s="30"/>
      <c r="H21" s="30"/>
      <c r="I21" s="30"/>
      <c r="J21" s="5"/>
      <c r="K21" s="5"/>
      <c r="L21" s="5"/>
      <c r="M21" s="5"/>
      <c r="N21" s="8"/>
    </row>
    <row r="22" spans="2:14" ht="15.6">
      <c r="B22" s="534" t="s">
        <v>19</v>
      </c>
      <c r="C22" s="535"/>
      <c r="D22" s="535"/>
      <c r="E22" s="535"/>
      <c r="F22" s="535"/>
      <c r="G22" s="535"/>
      <c r="H22" s="535"/>
      <c r="I22" s="536"/>
      <c r="J22" s="54" t="s">
        <v>20</v>
      </c>
      <c r="K22" s="31" t="s">
        <v>2</v>
      </c>
      <c r="L22" s="537" t="s">
        <v>29</v>
      </c>
      <c r="M22" s="536"/>
      <c r="N22" s="32" t="s">
        <v>25</v>
      </c>
    </row>
    <row r="23" spans="2:14" ht="30.45" customHeight="1">
      <c r="B23" s="555" t="e">
        <f>+#REF!</f>
        <v>#REF!</v>
      </c>
      <c r="C23" s="553"/>
      <c r="D23" s="553"/>
      <c r="E23" s="553"/>
      <c r="F23" s="553"/>
      <c r="G23" s="553"/>
      <c r="H23" s="553"/>
      <c r="I23" s="554"/>
      <c r="J23" s="67" t="e">
        <f>+#REF!</f>
        <v>#REF!</v>
      </c>
      <c r="K23" s="13">
        <v>1</v>
      </c>
      <c r="L23" s="482" t="e">
        <f>+#REF!</f>
        <v>#REF!</v>
      </c>
      <c r="M23" s="483"/>
      <c r="N23" s="191" t="e">
        <f>+K23*L23</f>
        <v>#REF!</v>
      </c>
    </row>
    <row r="24" spans="2:14" ht="50.25" customHeight="1" thickBot="1">
      <c r="B24" s="555" t="e">
        <f>#REF!</f>
        <v>#REF!</v>
      </c>
      <c r="C24" s="553"/>
      <c r="D24" s="553"/>
      <c r="E24" s="553"/>
      <c r="F24" s="553"/>
      <c r="G24" s="553"/>
      <c r="H24" s="553"/>
      <c r="I24" s="554"/>
      <c r="J24" s="70" t="e">
        <f>#REF!</f>
        <v>#REF!</v>
      </c>
      <c r="K24" s="132">
        <v>0.01</v>
      </c>
      <c r="L24" s="482" t="e">
        <f>#REF!</f>
        <v>#REF!</v>
      </c>
      <c r="M24" s="483"/>
      <c r="N24" s="191" t="e">
        <f>+K24*L24</f>
        <v>#REF!</v>
      </c>
    </row>
    <row r="25" spans="2:14" ht="25.5" customHeight="1" thickBot="1">
      <c r="B25" s="440" t="s">
        <v>27</v>
      </c>
      <c r="C25" s="441"/>
      <c r="D25" s="441"/>
      <c r="E25" s="441"/>
      <c r="F25" s="441"/>
      <c r="G25" s="441"/>
      <c r="H25" s="441"/>
      <c r="I25" s="441"/>
      <c r="J25" s="441"/>
      <c r="K25" s="441"/>
      <c r="L25" s="441"/>
      <c r="M25" s="444"/>
      <c r="N25" s="50" t="e">
        <f>SUM(N23:N24)</f>
        <v>#REF!</v>
      </c>
    </row>
    <row r="26" spans="2:14" ht="15.6">
      <c r="B26" s="7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8"/>
    </row>
    <row r="27" spans="2:14" ht="15.6">
      <c r="B27" s="141" t="s">
        <v>30</v>
      </c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2"/>
    </row>
    <row r="28" spans="2:14" ht="16.2" thickBot="1">
      <c r="B28" s="7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8"/>
    </row>
    <row r="29" spans="2:14" ht="31.2">
      <c r="B29" s="61" t="s">
        <v>31</v>
      </c>
      <c r="C29" s="62"/>
      <c r="D29" s="62"/>
      <c r="E29" s="62"/>
      <c r="F29" s="62"/>
      <c r="G29" s="62"/>
      <c r="H29" s="63" t="s">
        <v>20</v>
      </c>
      <c r="I29" s="63" t="s">
        <v>32</v>
      </c>
      <c r="J29" s="64" t="s">
        <v>33</v>
      </c>
      <c r="K29" s="63" t="s">
        <v>34</v>
      </c>
      <c r="L29" s="540" t="s">
        <v>35</v>
      </c>
      <c r="M29" s="541"/>
      <c r="N29" s="65" t="s">
        <v>25</v>
      </c>
    </row>
    <row r="30" spans="2:14" ht="30.75" customHeight="1">
      <c r="B30" s="556"/>
      <c r="C30" s="557"/>
      <c r="D30" s="557"/>
      <c r="E30" s="557"/>
      <c r="F30" s="557"/>
      <c r="G30" s="558"/>
      <c r="H30" s="67"/>
      <c r="I30" s="45"/>
      <c r="J30" s="120"/>
      <c r="K30" s="45"/>
      <c r="L30" s="458"/>
      <c r="M30" s="459"/>
      <c r="N30" s="68">
        <f>+K30*L30</f>
        <v>0</v>
      </c>
    </row>
    <row r="31" spans="2:14" ht="15.6">
      <c r="B31" s="130"/>
      <c r="C31" s="69"/>
      <c r="D31" s="69"/>
      <c r="E31" s="69"/>
      <c r="F31" s="69"/>
      <c r="G31" s="69"/>
      <c r="H31" s="70"/>
      <c r="I31" s="45"/>
      <c r="J31" s="45"/>
      <c r="K31" s="45"/>
      <c r="L31" s="71"/>
      <c r="M31" s="72"/>
      <c r="N31" s="131"/>
    </row>
    <row r="32" spans="2:14" ht="16.2" thickBot="1">
      <c r="B32" s="56"/>
      <c r="C32" s="57"/>
      <c r="D32" s="57"/>
      <c r="E32" s="57"/>
      <c r="F32" s="57"/>
      <c r="G32" s="57"/>
      <c r="H32" s="58"/>
      <c r="I32" s="74"/>
      <c r="J32" s="74"/>
      <c r="K32" s="74"/>
      <c r="L32" s="460"/>
      <c r="M32" s="461"/>
      <c r="N32" s="74"/>
    </row>
    <row r="33" spans="2:14" ht="22.5" customHeight="1" thickBot="1">
      <c r="B33" s="462" t="s">
        <v>27</v>
      </c>
      <c r="C33" s="442"/>
      <c r="D33" s="442"/>
      <c r="E33" s="442"/>
      <c r="F33" s="442"/>
      <c r="G33" s="442"/>
      <c r="H33" s="442"/>
      <c r="I33" s="442"/>
      <c r="J33" s="442"/>
      <c r="K33" s="442"/>
      <c r="L33" s="442"/>
      <c r="M33" s="443"/>
      <c r="N33" s="75">
        <f>SUM(N30:N32)</f>
        <v>0</v>
      </c>
    </row>
    <row r="34" spans="2:14" ht="15.6">
      <c r="B34" s="7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8"/>
    </row>
    <row r="35" spans="2:14" ht="15.6">
      <c r="B35" s="141" t="s">
        <v>36</v>
      </c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2"/>
    </row>
    <row r="36" spans="2:14" ht="16.2" thickBot="1">
      <c r="B36" s="7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8"/>
    </row>
    <row r="37" spans="2:14" ht="31.2">
      <c r="B37" s="542" t="s">
        <v>37</v>
      </c>
      <c r="C37" s="543"/>
      <c r="D37" s="543"/>
      <c r="E37" s="543"/>
      <c r="F37" s="543"/>
      <c r="G37" s="543"/>
      <c r="H37" s="543"/>
      <c r="I37" s="63" t="s">
        <v>38</v>
      </c>
      <c r="J37" s="64" t="s">
        <v>39</v>
      </c>
      <c r="K37" s="63" t="s">
        <v>40</v>
      </c>
      <c r="L37" s="544" t="s">
        <v>24</v>
      </c>
      <c r="M37" s="545"/>
      <c r="N37" s="76" t="s">
        <v>25</v>
      </c>
    </row>
    <row r="38" spans="2:14" ht="33" customHeight="1">
      <c r="B38" s="424" t="e">
        <f>#REF!</f>
        <v>#REF!</v>
      </c>
      <c r="C38" s="425"/>
      <c r="D38" s="425"/>
      <c r="E38" s="425"/>
      <c r="F38" s="425"/>
      <c r="G38" s="425"/>
      <c r="H38" s="426"/>
      <c r="I38" s="77" t="e">
        <f>+K38/J38</f>
        <v>#REF!</v>
      </c>
      <c r="J38" s="78">
        <v>1.85</v>
      </c>
      <c r="K38" s="77" t="e">
        <f>+#REF!</f>
        <v>#REF!</v>
      </c>
      <c r="L38" s="551">
        <v>100</v>
      </c>
      <c r="M38" s="552"/>
      <c r="N38" s="10" t="e">
        <f>K38/L38</f>
        <v>#REF!</v>
      </c>
    </row>
    <row r="39" spans="2:14" ht="33" customHeight="1" thickBot="1">
      <c r="B39" s="588" t="e">
        <f>#REF!</f>
        <v>#REF!</v>
      </c>
      <c r="C39" s="589"/>
      <c r="D39" s="589"/>
      <c r="E39" s="589"/>
      <c r="F39" s="589"/>
      <c r="G39" s="589"/>
      <c r="H39" s="589"/>
      <c r="I39" s="77" t="e">
        <f>+K39/J39</f>
        <v>#REF!</v>
      </c>
      <c r="J39" s="78">
        <v>1.85</v>
      </c>
      <c r="K39" s="77" t="e">
        <f>+#REF!</f>
        <v>#REF!</v>
      </c>
      <c r="L39" s="551">
        <f>L38</f>
        <v>100</v>
      </c>
      <c r="M39" s="552"/>
      <c r="N39" s="10" t="e">
        <f>K39/L39</f>
        <v>#REF!</v>
      </c>
    </row>
    <row r="40" spans="2:14" ht="26.25" customHeight="1" thickBot="1">
      <c r="B40" s="440" t="s">
        <v>27</v>
      </c>
      <c r="C40" s="441"/>
      <c r="D40" s="441"/>
      <c r="E40" s="441"/>
      <c r="F40" s="441"/>
      <c r="G40" s="441"/>
      <c r="H40" s="441"/>
      <c r="I40" s="442"/>
      <c r="J40" s="442"/>
      <c r="K40" s="442"/>
      <c r="L40" s="442"/>
      <c r="M40" s="443"/>
      <c r="N40" s="85" t="e">
        <f>SUM(N38:N39)</f>
        <v>#REF!</v>
      </c>
    </row>
    <row r="41" spans="2:14" ht="16.2" thickBot="1">
      <c r="B41" s="7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8"/>
    </row>
    <row r="42" spans="2:14" ht="20.25" customHeight="1" thickBot="1">
      <c r="B42" s="440" t="s">
        <v>41</v>
      </c>
      <c r="C42" s="441"/>
      <c r="D42" s="441"/>
      <c r="E42" s="441"/>
      <c r="F42" s="441"/>
      <c r="G42" s="441"/>
      <c r="H42" s="441"/>
      <c r="I42" s="441"/>
      <c r="J42" s="441"/>
      <c r="K42" s="441"/>
      <c r="L42" s="441"/>
      <c r="M42" s="444"/>
      <c r="N42" s="86" t="e">
        <f>ROUND((N18+N25+N33+N40),0)</f>
        <v>#REF!</v>
      </c>
    </row>
    <row r="43" spans="2:14"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1"/>
    </row>
    <row r="44" spans="2:14">
      <c r="B44" s="144" t="s">
        <v>64</v>
      </c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102"/>
    </row>
    <row r="45" spans="2:14" ht="15" thickBot="1"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1"/>
    </row>
    <row r="46" spans="2:14">
      <c r="B46" s="530" t="s">
        <v>65</v>
      </c>
      <c r="C46" s="531"/>
      <c r="D46" s="531"/>
      <c r="E46" s="531"/>
      <c r="F46" s="531"/>
      <c r="G46" s="531"/>
      <c r="H46" s="531"/>
      <c r="I46" s="103"/>
      <c r="J46" s="104"/>
      <c r="K46" s="105" t="s">
        <v>66</v>
      </c>
      <c r="L46" s="532" t="s">
        <v>67</v>
      </c>
      <c r="M46" s="533"/>
      <c r="N46" s="106"/>
    </row>
    <row r="47" spans="2:14">
      <c r="B47" s="449" t="s">
        <v>10</v>
      </c>
      <c r="C47" s="450"/>
      <c r="D47" s="450"/>
      <c r="E47" s="450"/>
      <c r="F47" s="450"/>
      <c r="G47" s="450"/>
      <c r="H47" s="450"/>
      <c r="I47" s="107"/>
      <c r="J47" s="108"/>
      <c r="K47" s="109">
        <v>0.24</v>
      </c>
      <c r="L47" s="451" t="e">
        <f>N42*K47</f>
        <v>#REF!</v>
      </c>
      <c r="M47" s="452"/>
      <c r="N47" s="110"/>
    </row>
    <row r="48" spans="2:14">
      <c r="B48" s="111" t="s">
        <v>11</v>
      </c>
      <c r="C48" s="112"/>
      <c r="D48" s="112"/>
      <c r="E48" s="112"/>
      <c r="F48" s="112"/>
      <c r="G48" s="112"/>
      <c r="H48" s="112"/>
      <c r="I48" s="107"/>
      <c r="J48" s="108"/>
      <c r="K48" s="109">
        <v>0.01</v>
      </c>
      <c r="L48" s="451" t="e">
        <f>N42*K48</f>
        <v>#REF!</v>
      </c>
      <c r="M48" s="452"/>
      <c r="N48" s="110"/>
    </row>
    <row r="49" spans="1:14" ht="15" thickBot="1">
      <c r="B49" s="113" t="s">
        <v>12</v>
      </c>
      <c r="C49" s="114"/>
      <c r="D49" s="114"/>
      <c r="E49" s="114"/>
      <c r="F49" s="114"/>
      <c r="G49" s="114"/>
      <c r="H49" s="114"/>
      <c r="I49" s="115"/>
      <c r="J49" s="116"/>
      <c r="K49" s="117">
        <v>0.05</v>
      </c>
      <c r="L49" s="453" t="e">
        <f>N42*K49</f>
        <v>#REF!</v>
      </c>
      <c r="M49" s="454"/>
      <c r="N49" s="110"/>
    </row>
    <row r="50" spans="1:14" ht="15" thickBot="1">
      <c r="B50" s="455" t="s">
        <v>27</v>
      </c>
      <c r="C50" s="456"/>
      <c r="D50" s="456"/>
      <c r="E50" s="456"/>
      <c r="F50" s="456"/>
      <c r="G50" s="456"/>
      <c r="H50" s="456"/>
      <c r="I50" s="456"/>
      <c r="J50" s="456"/>
      <c r="K50" s="456"/>
      <c r="L50" s="456"/>
      <c r="M50" s="457"/>
      <c r="N50" s="118" t="e">
        <f>L47+L48+L49</f>
        <v>#REF!</v>
      </c>
    </row>
    <row r="51" spans="1:14" ht="15" thickBot="1"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1"/>
    </row>
    <row r="52" spans="1:14" ht="15" thickBot="1">
      <c r="A52" t="s">
        <v>77</v>
      </c>
      <c r="B52" s="455" t="s">
        <v>68</v>
      </c>
      <c r="C52" s="456"/>
      <c r="D52" s="456"/>
      <c r="E52" s="456"/>
      <c r="F52" s="456"/>
      <c r="G52" s="456"/>
      <c r="H52" s="456"/>
      <c r="I52" s="456"/>
      <c r="J52" s="456"/>
      <c r="K52" s="456"/>
      <c r="L52" s="456"/>
      <c r="M52" s="457"/>
      <c r="N52" s="119" t="e">
        <f>N42+N50</f>
        <v>#REF!</v>
      </c>
    </row>
    <row r="53" spans="1:14" ht="15.6"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6"/>
    </row>
    <row r="54" spans="1:14" ht="15.6">
      <c r="B54" s="7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8"/>
    </row>
    <row r="55" spans="1:14" ht="15.6">
      <c r="B55" s="7"/>
      <c r="C55" s="87"/>
      <c r="D55" s="87"/>
      <c r="E55" s="87"/>
      <c r="F55" s="87"/>
      <c r="G55" s="87"/>
      <c r="H55" s="5"/>
      <c r="I55" s="5"/>
      <c r="J55" s="5"/>
      <c r="K55" s="5"/>
      <c r="L55" s="5"/>
      <c r="M55" s="5"/>
      <c r="N55" s="8"/>
    </row>
    <row r="56" spans="1:14" ht="15.6">
      <c r="B56" s="11"/>
      <c r="C56" s="587" t="s">
        <v>16</v>
      </c>
      <c r="D56" s="587"/>
      <c r="E56" s="587"/>
      <c r="F56" s="587"/>
      <c r="G56" s="5"/>
      <c r="H56" s="87"/>
      <c r="I56" s="5"/>
      <c r="J56" s="587" t="s">
        <v>17</v>
      </c>
      <c r="K56" s="587"/>
      <c r="L56" s="587"/>
      <c r="M56" s="5"/>
      <c r="N56" s="8"/>
    </row>
    <row r="57" spans="1:14" ht="18.45" customHeight="1">
      <c r="B57" s="11"/>
      <c r="C57" s="569"/>
      <c r="D57" s="569"/>
      <c r="E57" s="569"/>
      <c r="F57" s="569"/>
      <c r="G57" s="87"/>
      <c r="H57" s="87"/>
      <c r="I57" s="5"/>
      <c r="J57" s="569"/>
      <c r="K57" s="569"/>
      <c r="L57" s="569"/>
      <c r="M57" s="5"/>
      <c r="N57" s="8"/>
    </row>
    <row r="58" spans="1:14" ht="31.5" customHeight="1">
      <c r="B58" s="437" t="s">
        <v>42</v>
      </c>
      <c r="C58" s="438"/>
      <c r="D58" s="438"/>
      <c r="E58" s="438"/>
      <c r="F58" s="438"/>
      <c r="G58" s="438"/>
      <c r="H58" s="438"/>
      <c r="I58" s="438"/>
      <c r="J58" s="438"/>
      <c r="K58" s="438"/>
      <c r="L58" s="438"/>
      <c r="M58" s="438"/>
      <c r="N58" s="439"/>
    </row>
    <row r="59" spans="1:14" ht="15.6">
      <c r="B59" s="433"/>
      <c r="C59" s="434"/>
      <c r="D59" s="434"/>
      <c r="E59" s="434"/>
      <c r="F59" s="434"/>
      <c r="G59" s="434"/>
      <c r="H59" s="434"/>
      <c r="I59" s="434"/>
      <c r="J59" s="434"/>
      <c r="K59" s="434"/>
      <c r="L59" s="434"/>
      <c r="M59" s="434"/>
      <c r="N59" s="435"/>
    </row>
    <row r="60" spans="1:14" ht="15.6">
      <c r="B60" s="424"/>
      <c r="C60" s="425"/>
      <c r="D60" s="425"/>
      <c r="E60" s="425"/>
      <c r="F60" s="425"/>
      <c r="G60" s="425"/>
      <c r="H60" s="425"/>
      <c r="I60" s="425"/>
      <c r="J60" s="425"/>
      <c r="K60" s="425"/>
      <c r="L60" s="425"/>
      <c r="M60" s="425"/>
      <c r="N60" s="436"/>
    </row>
    <row r="61" spans="1:14"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</row>
    <row r="62" spans="1:14"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</row>
    <row r="63" spans="1:14"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</row>
    <row r="64" spans="1:14"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</row>
    <row r="65" spans="2:14"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</row>
    <row r="66" spans="2:14"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</row>
    <row r="67" spans="2:14"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</sheetData>
  <mergeCells count="56">
    <mergeCell ref="B60:N60"/>
    <mergeCell ref="C56:F56"/>
    <mergeCell ref="J56:L56"/>
    <mergeCell ref="C57:F57"/>
    <mergeCell ref="J57:L57"/>
    <mergeCell ref="B58:N58"/>
    <mergeCell ref="B59:N59"/>
    <mergeCell ref="B52:M52"/>
    <mergeCell ref="B39:H39"/>
    <mergeCell ref="L39:M39"/>
    <mergeCell ref="B40:M40"/>
    <mergeCell ref="B42:M42"/>
    <mergeCell ref="B46:H46"/>
    <mergeCell ref="L46:M46"/>
    <mergeCell ref="B47:H47"/>
    <mergeCell ref="L47:M47"/>
    <mergeCell ref="L48:M48"/>
    <mergeCell ref="L49:M49"/>
    <mergeCell ref="B50:M50"/>
    <mergeCell ref="L32:M32"/>
    <mergeCell ref="B33:M33"/>
    <mergeCell ref="B37:H37"/>
    <mergeCell ref="L37:M37"/>
    <mergeCell ref="B38:H38"/>
    <mergeCell ref="L38:M38"/>
    <mergeCell ref="B25:M25"/>
    <mergeCell ref="L29:M29"/>
    <mergeCell ref="B30:G30"/>
    <mergeCell ref="L30:M30"/>
    <mergeCell ref="B18:M18"/>
    <mergeCell ref="B22:I22"/>
    <mergeCell ref="L22:M22"/>
    <mergeCell ref="B23:I23"/>
    <mergeCell ref="L23:M2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9:N9"/>
    <mergeCell ref="B12:H12"/>
    <mergeCell ref="I12:J12"/>
    <mergeCell ref="L12:M12"/>
    <mergeCell ref="B13:H13"/>
    <mergeCell ref="L13:M13"/>
    <mergeCell ref="B7:B8"/>
    <mergeCell ref="C7:L8"/>
    <mergeCell ref="B1:L2"/>
    <mergeCell ref="M1:N5"/>
    <mergeCell ref="B3:L3"/>
    <mergeCell ref="B4:L5"/>
    <mergeCell ref="C6:L6"/>
  </mergeCells>
  <pageMargins left="0.7" right="0.7" top="0.75" bottom="0.75" header="0.3" footer="0.3"/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 codeName="Hoja122">
    <tabColor rgb="FF3AEA36"/>
  </sheetPr>
  <dimension ref="A1:P68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  <col min="16" max="16" width="13.6640625" bestFit="1" customWidth="1"/>
  </cols>
  <sheetData>
    <row r="1" spans="2:16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6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6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6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6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6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0</v>
      </c>
    </row>
    <row r="7" spans="2:16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#REF!</f>
        <v>#REF!</v>
      </c>
      <c r="N7" s="91" t="e">
        <f>#REF!</f>
        <v>#REF!</v>
      </c>
    </row>
    <row r="8" spans="2:16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#REF!</f>
        <v>#REF!</v>
      </c>
    </row>
    <row r="9" spans="2:16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6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6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6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6" ht="34.5" customHeight="1">
      <c r="B13" s="555" t="e">
        <f>#REF!</f>
        <v>#REF!</v>
      </c>
      <c r="C13" s="553"/>
      <c r="D13" s="553"/>
      <c r="E13" s="553"/>
      <c r="F13" s="553"/>
      <c r="G13" s="553"/>
      <c r="H13" s="554"/>
      <c r="I13" s="122"/>
      <c r="J13" s="123" t="e">
        <f>+#REF!</f>
        <v>#REF!</v>
      </c>
      <c r="K13" s="23" t="e">
        <f>+#REF!</f>
        <v>#REF!</v>
      </c>
      <c r="L13" s="559">
        <v>0.12</v>
      </c>
      <c r="M13" s="560"/>
      <c r="N13" s="22" t="e">
        <f>+K13/L13</f>
        <v>#REF!</v>
      </c>
      <c r="P13" s="124"/>
    </row>
    <row r="14" spans="2:16" ht="21.75" customHeight="1">
      <c r="B14" s="471"/>
      <c r="C14" s="472"/>
      <c r="D14" s="472"/>
      <c r="E14" s="472"/>
      <c r="F14" s="472"/>
      <c r="G14" s="472"/>
      <c r="H14" s="473"/>
      <c r="I14" s="518"/>
      <c r="J14" s="519"/>
      <c r="K14" s="23"/>
      <c r="L14" s="559"/>
      <c r="M14" s="560"/>
      <c r="N14" s="22"/>
    </row>
    <row r="15" spans="2:16" ht="15.6">
      <c r="B15" s="33"/>
      <c r="C15" s="27"/>
      <c r="D15" s="27"/>
      <c r="E15" s="34"/>
      <c r="F15" s="34"/>
      <c r="G15" s="34"/>
      <c r="H15" s="95"/>
      <c r="I15" s="37"/>
      <c r="J15" s="38"/>
      <c r="K15" s="39"/>
      <c r="L15" s="40"/>
      <c r="M15" s="41"/>
      <c r="N15" s="96"/>
    </row>
    <row r="16" spans="2:16" ht="15.6">
      <c r="B16" s="469" t="s">
        <v>26</v>
      </c>
      <c r="C16" s="470"/>
      <c r="D16" s="470"/>
      <c r="E16" s="26"/>
      <c r="F16" s="43"/>
      <c r="G16" s="43"/>
      <c r="H16" s="44"/>
      <c r="I16" s="37"/>
      <c r="J16" s="38"/>
      <c r="K16" s="45"/>
      <c r="L16" s="40"/>
      <c r="M16" s="46">
        <v>0.1</v>
      </c>
      <c r="N16" s="47" t="e">
        <f>N41*M16</f>
        <v>#REF!</v>
      </c>
    </row>
    <row r="17" spans="2:14" ht="16.2" thickBot="1">
      <c r="B17" s="471"/>
      <c r="C17" s="472"/>
      <c r="D17" s="472"/>
      <c r="E17" s="472"/>
      <c r="F17" s="472"/>
      <c r="G17" s="472"/>
      <c r="H17" s="473"/>
      <c r="I17" s="474"/>
      <c r="J17" s="475"/>
      <c r="K17" s="48"/>
      <c r="L17" s="476"/>
      <c r="M17" s="477"/>
      <c r="N17" s="49"/>
    </row>
    <row r="18" spans="2:14" ht="25.5" customHeight="1" thickBot="1">
      <c r="B18" s="440" t="s">
        <v>27</v>
      </c>
      <c r="C18" s="441"/>
      <c r="D18" s="441"/>
      <c r="E18" s="441"/>
      <c r="F18" s="441"/>
      <c r="G18" s="441"/>
      <c r="H18" s="441"/>
      <c r="I18" s="441"/>
      <c r="J18" s="441"/>
      <c r="K18" s="441"/>
      <c r="L18" s="441"/>
      <c r="M18" s="444"/>
      <c r="N18" s="50" t="e">
        <f>SUM(N13:N17)</f>
        <v>#REF!</v>
      </c>
    </row>
    <row r="19" spans="2:14" ht="15.6">
      <c r="B19" s="2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8"/>
    </row>
    <row r="20" spans="2:14" ht="15.6">
      <c r="B20" s="141" t="s">
        <v>28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</row>
    <row r="21" spans="2:14" ht="16.2" thickBot="1">
      <c r="B21" s="53"/>
      <c r="C21" s="30"/>
      <c r="D21" s="30"/>
      <c r="E21" s="30"/>
      <c r="F21" s="30"/>
      <c r="G21" s="30"/>
      <c r="H21" s="30"/>
      <c r="I21" s="30"/>
      <c r="J21" s="5"/>
      <c r="K21" s="5"/>
      <c r="L21" s="5"/>
      <c r="M21" s="5"/>
      <c r="N21" s="8"/>
    </row>
    <row r="22" spans="2:14" ht="16.2" thickBot="1">
      <c r="B22" s="599" t="s">
        <v>19</v>
      </c>
      <c r="C22" s="600"/>
      <c r="D22" s="600"/>
      <c r="E22" s="600"/>
      <c r="F22" s="600"/>
      <c r="G22" s="600"/>
      <c r="H22" s="600"/>
      <c r="I22" s="601"/>
      <c r="J22" s="201" t="s">
        <v>20</v>
      </c>
      <c r="K22" s="202" t="s">
        <v>2</v>
      </c>
      <c r="L22" s="602" t="s">
        <v>29</v>
      </c>
      <c r="M22" s="601"/>
      <c r="N22" s="203" t="s">
        <v>25</v>
      </c>
    </row>
    <row r="23" spans="2:14" ht="30.45" customHeight="1" thickBot="1">
      <c r="B23" s="603" t="e">
        <f>#REF!</f>
        <v>#REF!</v>
      </c>
      <c r="C23" s="604"/>
      <c r="D23" s="604"/>
      <c r="E23" s="604"/>
      <c r="F23" s="604"/>
      <c r="G23" s="604"/>
      <c r="H23" s="604"/>
      <c r="I23" s="605"/>
      <c r="J23" s="204" t="e">
        <f>+#REF!</f>
        <v>#REF!</v>
      </c>
      <c r="K23" s="205">
        <v>35</v>
      </c>
      <c r="L23" s="597" t="e">
        <f>+#REF!</f>
        <v>#REF!</v>
      </c>
      <c r="M23" s="598"/>
      <c r="N23" s="206" t="e">
        <f>+K23*L23</f>
        <v>#REF!</v>
      </c>
    </row>
    <row r="24" spans="2:14" ht="28.2" customHeight="1">
      <c r="B24" s="555" t="e">
        <f>#REF!</f>
        <v>#REF!</v>
      </c>
      <c r="C24" s="553"/>
      <c r="D24" s="553"/>
      <c r="E24" s="553"/>
      <c r="F24" s="553"/>
      <c r="G24" s="553"/>
      <c r="H24" s="553"/>
      <c r="I24" s="554"/>
      <c r="J24" s="204" t="e">
        <f>+#REF!</f>
        <v>#REF!</v>
      </c>
      <c r="K24" s="132">
        <v>1</v>
      </c>
      <c r="L24" s="597" t="e">
        <f>+#REF!</f>
        <v>#REF!</v>
      </c>
      <c r="M24" s="598"/>
      <c r="N24" s="206" t="e">
        <f>+K24*L24</f>
        <v>#REF!</v>
      </c>
    </row>
    <row r="25" spans="2:14" ht="30" customHeight="1" thickBot="1">
      <c r="B25" s="606"/>
      <c r="C25" s="607"/>
      <c r="D25" s="607"/>
      <c r="E25" s="607"/>
      <c r="F25" s="607"/>
      <c r="G25" s="607"/>
      <c r="H25" s="607"/>
      <c r="I25" s="608"/>
      <c r="J25" s="58"/>
      <c r="K25" s="58"/>
      <c r="L25" s="609"/>
      <c r="M25" s="477"/>
      <c r="N25" s="200"/>
    </row>
    <row r="26" spans="2:14" ht="25.5" customHeight="1" thickBot="1">
      <c r="B26" s="440" t="s">
        <v>27</v>
      </c>
      <c r="C26" s="441"/>
      <c r="D26" s="441"/>
      <c r="E26" s="441"/>
      <c r="F26" s="441"/>
      <c r="G26" s="441"/>
      <c r="H26" s="441"/>
      <c r="I26" s="441"/>
      <c r="J26" s="441"/>
      <c r="K26" s="441"/>
      <c r="L26" s="441"/>
      <c r="M26" s="444"/>
      <c r="N26" s="50" t="e">
        <f>SUM(N23:N25)</f>
        <v>#REF!</v>
      </c>
    </row>
    <row r="27" spans="2:14" ht="15.6">
      <c r="B27" s="7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8"/>
    </row>
    <row r="28" spans="2:14" ht="15.6">
      <c r="B28" s="141" t="s">
        <v>30</v>
      </c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2"/>
    </row>
    <row r="29" spans="2:14" ht="16.2" thickBot="1">
      <c r="B29" s="7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8"/>
    </row>
    <row r="30" spans="2:14" ht="31.2">
      <c r="B30" s="61" t="s">
        <v>31</v>
      </c>
      <c r="C30" s="62"/>
      <c r="D30" s="62"/>
      <c r="E30" s="62"/>
      <c r="F30" s="62"/>
      <c r="G30" s="62"/>
      <c r="H30" s="63" t="s">
        <v>20</v>
      </c>
      <c r="I30" s="63" t="s">
        <v>32</v>
      </c>
      <c r="J30" s="64" t="s">
        <v>33</v>
      </c>
      <c r="K30" s="63" t="s">
        <v>34</v>
      </c>
      <c r="L30" s="540" t="s">
        <v>35</v>
      </c>
      <c r="M30" s="541"/>
      <c r="N30" s="65" t="s">
        <v>25</v>
      </c>
    </row>
    <row r="31" spans="2:14" ht="30.75" customHeight="1">
      <c r="B31" s="556"/>
      <c r="C31" s="557"/>
      <c r="D31" s="557"/>
      <c r="E31" s="557"/>
      <c r="F31" s="557"/>
      <c r="G31" s="558"/>
      <c r="H31" s="67"/>
      <c r="I31" s="45"/>
      <c r="J31" s="120"/>
      <c r="K31" s="45"/>
      <c r="L31" s="458"/>
      <c r="M31" s="459"/>
      <c r="N31" s="68">
        <f>+K31*L31</f>
        <v>0</v>
      </c>
    </row>
    <row r="32" spans="2:14" ht="15.6">
      <c r="B32" s="130"/>
      <c r="C32" s="69"/>
      <c r="D32" s="69"/>
      <c r="E32" s="69"/>
      <c r="F32" s="69"/>
      <c r="G32" s="69"/>
      <c r="H32" s="70"/>
      <c r="I32" s="45"/>
      <c r="J32" s="45"/>
      <c r="K32" s="45"/>
      <c r="L32" s="71"/>
      <c r="M32" s="72"/>
      <c r="N32" s="131"/>
    </row>
    <row r="33" spans="2:14" ht="16.2" thickBot="1">
      <c r="B33" s="56"/>
      <c r="C33" s="57"/>
      <c r="D33" s="57"/>
      <c r="E33" s="57"/>
      <c r="F33" s="57"/>
      <c r="G33" s="57"/>
      <c r="H33" s="58"/>
      <c r="I33" s="74"/>
      <c r="J33" s="74"/>
      <c r="K33" s="74"/>
      <c r="L33" s="460"/>
      <c r="M33" s="461"/>
      <c r="N33" s="74"/>
    </row>
    <row r="34" spans="2:14" ht="22.5" customHeight="1" thickBot="1">
      <c r="B34" s="462" t="s">
        <v>27</v>
      </c>
      <c r="C34" s="442"/>
      <c r="D34" s="442"/>
      <c r="E34" s="442"/>
      <c r="F34" s="442"/>
      <c r="G34" s="442"/>
      <c r="H34" s="442"/>
      <c r="I34" s="442"/>
      <c r="J34" s="442"/>
      <c r="K34" s="442"/>
      <c r="L34" s="442"/>
      <c r="M34" s="443"/>
      <c r="N34" s="75">
        <f>SUM(N31:N33)</f>
        <v>0</v>
      </c>
    </row>
    <row r="35" spans="2:14" ht="15.6">
      <c r="B35" s="7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8"/>
    </row>
    <row r="36" spans="2:14" ht="15.6">
      <c r="B36" s="141" t="s">
        <v>36</v>
      </c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2"/>
    </row>
    <row r="37" spans="2:14" ht="16.2" thickBot="1">
      <c r="B37" s="7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8"/>
    </row>
    <row r="38" spans="2:14" ht="31.2">
      <c r="B38" s="542" t="s">
        <v>37</v>
      </c>
      <c r="C38" s="543"/>
      <c r="D38" s="543"/>
      <c r="E38" s="543"/>
      <c r="F38" s="543"/>
      <c r="G38" s="543"/>
      <c r="H38" s="543"/>
      <c r="I38" s="63" t="s">
        <v>38</v>
      </c>
      <c r="J38" s="64" t="s">
        <v>39</v>
      </c>
      <c r="K38" s="63" t="s">
        <v>40</v>
      </c>
      <c r="L38" s="544" t="s">
        <v>24</v>
      </c>
      <c r="M38" s="545"/>
      <c r="N38" s="76" t="s">
        <v>25</v>
      </c>
    </row>
    <row r="39" spans="2:14" ht="33" customHeight="1">
      <c r="B39" s="424" t="e">
        <f>#REF!</f>
        <v>#REF!</v>
      </c>
      <c r="C39" s="425"/>
      <c r="D39" s="425"/>
      <c r="E39" s="425"/>
      <c r="F39" s="425"/>
      <c r="G39" s="425"/>
      <c r="H39" s="426"/>
      <c r="I39" s="77" t="e">
        <f>+K39/J39</f>
        <v>#REF!</v>
      </c>
      <c r="J39" s="78">
        <v>1.85</v>
      </c>
      <c r="K39" s="77" t="e">
        <f>+#REF!</f>
        <v>#REF!</v>
      </c>
      <c r="L39" s="551">
        <v>0.6</v>
      </c>
      <c r="M39" s="552"/>
      <c r="N39" s="10" t="e">
        <f>K39/L39</f>
        <v>#REF!</v>
      </c>
    </row>
    <row r="40" spans="2:14" ht="33" customHeight="1">
      <c r="B40" s="431" t="e">
        <f>#REF!</f>
        <v>#REF!</v>
      </c>
      <c r="C40" s="431"/>
      <c r="D40" s="431"/>
      <c r="E40" s="431"/>
      <c r="F40" s="431"/>
      <c r="G40" s="431"/>
      <c r="H40" s="431"/>
      <c r="I40" s="77" t="e">
        <f>+K40/J40</f>
        <v>#REF!</v>
      </c>
      <c r="J40" s="78">
        <v>1.85</v>
      </c>
      <c r="K40" s="77" t="e">
        <f>#REF!</f>
        <v>#REF!</v>
      </c>
      <c r="L40" s="551">
        <v>0.6</v>
      </c>
      <c r="M40" s="552"/>
      <c r="N40" s="10" t="e">
        <f>K40/L40</f>
        <v>#REF!</v>
      </c>
    </row>
    <row r="41" spans="2:14" ht="26.25" customHeight="1" thickBot="1">
      <c r="B41" s="462" t="s">
        <v>27</v>
      </c>
      <c r="C41" s="442"/>
      <c r="D41" s="442"/>
      <c r="E41" s="442"/>
      <c r="F41" s="442"/>
      <c r="G41" s="442"/>
      <c r="H41" s="442"/>
      <c r="I41" s="442"/>
      <c r="J41" s="442"/>
      <c r="K41" s="442"/>
      <c r="L41" s="442"/>
      <c r="M41" s="443"/>
      <c r="N41" s="133" t="e">
        <f>SUM(N39:N40)</f>
        <v>#REF!</v>
      </c>
    </row>
    <row r="42" spans="2:14" ht="16.2" thickBot="1">
      <c r="B42" s="7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8"/>
    </row>
    <row r="43" spans="2:14" ht="20.25" customHeight="1" thickBot="1">
      <c r="B43" s="440" t="s">
        <v>41</v>
      </c>
      <c r="C43" s="441"/>
      <c r="D43" s="441"/>
      <c r="E43" s="441"/>
      <c r="F43" s="441"/>
      <c r="G43" s="441"/>
      <c r="H43" s="441"/>
      <c r="I43" s="441"/>
      <c r="J43" s="441"/>
      <c r="K43" s="441"/>
      <c r="L43" s="441"/>
      <c r="M43" s="444"/>
      <c r="N43" s="86" t="e">
        <f>ROUND((N18+N26+N34+N41),0)</f>
        <v>#REF!</v>
      </c>
    </row>
    <row r="44" spans="2:14">
      <c r="B44" s="99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1"/>
    </row>
    <row r="45" spans="2:14">
      <c r="B45" s="144" t="s">
        <v>64</v>
      </c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102"/>
    </row>
    <row r="46" spans="2:14" ht="15" thickBot="1">
      <c r="B46" s="99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1"/>
    </row>
    <row r="47" spans="2:14">
      <c r="B47" s="530" t="s">
        <v>65</v>
      </c>
      <c r="C47" s="531"/>
      <c r="D47" s="531"/>
      <c r="E47" s="531"/>
      <c r="F47" s="531"/>
      <c r="G47" s="531"/>
      <c r="H47" s="531"/>
      <c r="I47" s="103"/>
      <c r="J47" s="104"/>
      <c r="K47" s="105" t="s">
        <v>66</v>
      </c>
      <c r="L47" s="532" t="s">
        <v>67</v>
      </c>
      <c r="M47" s="533"/>
      <c r="N47" s="106"/>
    </row>
    <row r="48" spans="2:14">
      <c r="B48" s="449" t="s">
        <v>10</v>
      </c>
      <c r="C48" s="450"/>
      <c r="D48" s="450"/>
      <c r="E48" s="450"/>
      <c r="F48" s="450"/>
      <c r="G48" s="450"/>
      <c r="H48" s="450"/>
      <c r="I48" s="107"/>
      <c r="J48" s="108"/>
      <c r="K48" s="109">
        <v>0.24</v>
      </c>
      <c r="L48" s="451" t="e">
        <f>N43*K48</f>
        <v>#REF!</v>
      </c>
      <c r="M48" s="452"/>
      <c r="N48" s="110"/>
    </row>
    <row r="49" spans="1:14">
      <c r="B49" s="111" t="s">
        <v>11</v>
      </c>
      <c r="C49" s="112"/>
      <c r="D49" s="112"/>
      <c r="E49" s="112"/>
      <c r="F49" s="112"/>
      <c r="G49" s="112"/>
      <c r="H49" s="112"/>
      <c r="I49" s="107"/>
      <c r="J49" s="108"/>
      <c r="K49" s="109">
        <v>0.01</v>
      </c>
      <c r="L49" s="451" t="e">
        <f>N43*K49</f>
        <v>#REF!</v>
      </c>
      <c r="M49" s="452"/>
      <c r="N49" s="110"/>
    </row>
    <row r="50" spans="1:14" ht="15" thickBot="1">
      <c r="B50" s="113" t="s">
        <v>12</v>
      </c>
      <c r="C50" s="114"/>
      <c r="D50" s="114"/>
      <c r="E50" s="114"/>
      <c r="F50" s="114"/>
      <c r="G50" s="114"/>
      <c r="H50" s="114"/>
      <c r="I50" s="115"/>
      <c r="J50" s="116"/>
      <c r="K50" s="117">
        <v>0.05</v>
      </c>
      <c r="L50" s="453" t="e">
        <f>N43*K50</f>
        <v>#REF!</v>
      </c>
      <c r="M50" s="454"/>
      <c r="N50" s="110"/>
    </row>
    <row r="51" spans="1:14" ht="15" thickBot="1">
      <c r="B51" s="455" t="s">
        <v>27</v>
      </c>
      <c r="C51" s="456"/>
      <c r="D51" s="456"/>
      <c r="E51" s="456"/>
      <c r="F51" s="456"/>
      <c r="G51" s="456"/>
      <c r="H51" s="456"/>
      <c r="I51" s="456"/>
      <c r="J51" s="456"/>
      <c r="K51" s="456"/>
      <c r="L51" s="456"/>
      <c r="M51" s="457"/>
      <c r="N51" s="118" t="e">
        <f>L48+L49+L50</f>
        <v>#REF!</v>
      </c>
    </row>
    <row r="52" spans="1:14" ht="15" thickBot="1"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1"/>
    </row>
    <row r="53" spans="1:14" ht="15" thickBot="1">
      <c r="A53" t="s">
        <v>77</v>
      </c>
      <c r="B53" s="455" t="s">
        <v>68</v>
      </c>
      <c r="C53" s="456"/>
      <c r="D53" s="456"/>
      <c r="E53" s="456"/>
      <c r="F53" s="456"/>
      <c r="G53" s="456"/>
      <c r="H53" s="456"/>
      <c r="I53" s="456"/>
      <c r="J53" s="456"/>
      <c r="K53" s="456"/>
      <c r="L53" s="456"/>
      <c r="M53" s="457"/>
      <c r="N53" s="119" t="e">
        <f>N43+N51</f>
        <v>#REF!</v>
      </c>
    </row>
    <row r="54" spans="1:14" ht="15.6"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6"/>
    </row>
    <row r="55" spans="1:14" ht="15.6">
      <c r="B55" s="7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8"/>
    </row>
    <row r="56" spans="1:14" ht="15.6">
      <c r="B56" s="7"/>
      <c r="C56" s="87"/>
      <c r="D56" s="87"/>
      <c r="E56" s="87"/>
      <c r="F56" s="87"/>
      <c r="G56" s="87"/>
      <c r="H56" s="5"/>
      <c r="I56" s="5"/>
      <c r="J56" s="5"/>
      <c r="K56" s="5"/>
      <c r="L56" s="5"/>
      <c r="M56" s="5"/>
      <c r="N56" s="8"/>
    </row>
    <row r="57" spans="1:14" ht="15.6">
      <c r="B57" s="11"/>
      <c r="C57" s="587" t="s">
        <v>16</v>
      </c>
      <c r="D57" s="587"/>
      <c r="E57" s="587"/>
      <c r="F57" s="587"/>
      <c r="G57" s="5"/>
      <c r="H57" s="87"/>
      <c r="I57" s="5"/>
      <c r="J57" s="587" t="s">
        <v>17</v>
      </c>
      <c r="K57" s="587"/>
      <c r="L57" s="587"/>
      <c r="M57" s="5"/>
      <c r="N57" s="8"/>
    </row>
    <row r="58" spans="1:14" ht="18.45" customHeight="1">
      <c r="B58" s="11"/>
      <c r="C58" s="569"/>
      <c r="D58" s="569"/>
      <c r="E58" s="569"/>
      <c r="F58" s="569"/>
      <c r="G58" s="87"/>
      <c r="H58" s="87"/>
      <c r="I58" s="5"/>
      <c r="J58" s="569"/>
      <c r="K58" s="569"/>
      <c r="L58" s="569"/>
      <c r="M58" s="5"/>
      <c r="N58" s="8"/>
    </row>
    <row r="59" spans="1:14" ht="31.5" customHeight="1">
      <c r="B59" s="437" t="s">
        <v>42</v>
      </c>
      <c r="C59" s="438"/>
      <c r="D59" s="438"/>
      <c r="E59" s="438"/>
      <c r="F59" s="438"/>
      <c r="G59" s="438"/>
      <c r="H59" s="438"/>
      <c r="I59" s="438"/>
      <c r="J59" s="438"/>
      <c r="K59" s="438"/>
      <c r="L59" s="438"/>
      <c r="M59" s="438"/>
      <c r="N59" s="439"/>
    </row>
    <row r="60" spans="1:14" ht="15.6">
      <c r="B60" s="433"/>
      <c r="C60" s="434"/>
      <c r="D60" s="434"/>
      <c r="E60" s="434"/>
      <c r="F60" s="434"/>
      <c r="G60" s="434"/>
      <c r="H60" s="434"/>
      <c r="I60" s="434"/>
      <c r="J60" s="434"/>
      <c r="K60" s="434"/>
      <c r="L60" s="434"/>
      <c r="M60" s="434"/>
      <c r="N60" s="435"/>
    </row>
    <row r="61" spans="1:14" ht="15.6">
      <c r="B61" s="424"/>
      <c r="C61" s="425"/>
      <c r="D61" s="425"/>
      <c r="E61" s="425"/>
      <c r="F61" s="425"/>
      <c r="G61" s="425"/>
      <c r="H61" s="425"/>
      <c r="I61" s="425"/>
      <c r="J61" s="425"/>
      <c r="K61" s="425"/>
      <c r="L61" s="425"/>
      <c r="M61" s="425"/>
      <c r="N61" s="436"/>
    </row>
    <row r="62" spans="1:14"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</row>
    <row r="63" spans="1:14"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</row>
    <row r="64" spans="1:14"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</row>
    <row r="65" spans="2:14"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</row>
    <row r="66" spans="2:14"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</row>
    <row r="67" spans="2:14"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</sheetData>
  <mergeCells count="58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B25:I25"/>
    <mergeCell ref="L25:M25"/>
    <mergeCell ref="B26:M26"/>
    <mergeCell ref="L30:M30"/>
    <mergeCell ref="B31:G31"/>
    <mergeCell ref="L31:M31"/>
    <mergeCell ref="L33:M33"/>
    <mergeCell ref="B34:M34"/>
    <mergeCell ref="B38:H38"/>
    <mergeCell ref="L38:M38"/>
    <mergeCell ref="B39:H39"/>
    <mergeCell ref="L39:M39"/>
    <mergeCell ref="B53:M53"/>
    <mergeCell ref="B40:H40"/>
    <mergeCell ref="L40:M40"/>
    <mergeCell ref="B41:M41"/>
    <mergeCell ref="B43:M43"/>
    <mergeCell ref="B47:H47"/>
    <mergeCell ref="L47:M47"/>
    <mergeCell ref="B48:H48"/>
    <mergeCell ref="L48:M48"/>
    <mergeCell ref="L49:M49"/>
    <mergeCell ref="L50:M50"/>
    <mergeCell ref="B51:M51"/>
    <mergeCell ref="B61:N61"/>
    <mergeCell ref="C57:F57"/>
    <mergeCell ref="J57:L57"/>
    <mergeCell ref="C58:F58"/>
    <mergeCell ref="J58:L58"/>
    <mergeCell ref="B59:N59"/>
    <mergeCell ref="B60:N60"/>
  </mergeCells>
  <pageMargins left="0.7" right="0.7" top="0.75" bottom="0.75" header="0.3" footer="0.3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sheetPr codeName="Hoja125">
    <tabColor rgb="FF3AEA36"/>
  </sheetPr>
  <dimension ref="A1:N73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#REF!</f>
        <v>#REF!</v>
      </c>
      <c r="N7" s="91" t="e">
        <f>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51.75" customHeight="1">
      <c r="B13" s="424" t="e">
        <f>#REF!</f>
        <v>#REF!</v>
      </c>
      <c r="C13" s="425"/>
      <c r="D13" s="425"/>
      <c r="E13" s="425"/>
      <c r="F13" s="425"/>
      <c r="G13" s="425"/>
      <c r="H13" s="426"/>
      <c r="I13" s="122"/>
      <c r="J13" s="123"/>
      <c r="K13" s="23" t="e">
        <f>#REF!</f>
        <v>#REF!</v>
      </c>
      <c r="L13" s="546">
        <v>2</v>
      </c>
      <c r="M13" s="547"/>
      <c r="N13" s="22" t="e">
        <f>+K13/L13</f>
        <v>#REF!</v>
      </c>
    </row>
    <row r="14" spans="2:14" ht="21.75" customHeight="1">
      <c r="B14" s="424" t="e">
        <f>#REF!</f>
        <v>#REF!</v>
      </c>
      <c r="C14" s="425"/>
      <c r="D14" s="425"/>
      <c r="E14" s="425"/>
      <c r="F14" s="425"/>
      <c r="G14" s="425"/>
      <c r="H14" s="426"/>
      <c r="I14" s="518"/>
      <c r="J14" s="519"/>
      <c r="K14" s="23" t="e">
        <f>#REF!</f>
        <v>#REF!</v>
      </c>
      <c r="L14" s="546">
        <v>4</v>
      </c>
      <c r="M14" s="547"/>
      <c r="N14" s="22" t="e">
        <f>+K14/L14</f>
        <v>#REF!</v>
      </c>
    </row>
    <row r="15" spans="2:14" ht="21.75" customHeight="1">
      <c r="B15" s="424"/>
      <c r="C15" s="425"/>
      <c r="D15" s="425"/>
      <c r="E15" s="425"/>
      <c r="F15" s="425"/>
      <c r="G15" s="425"/>
      <c r="H15" s="426"/>
      <c r="I15" s="518"/>
      <c r="J15" s="519"/>
      <c r="K15" s="23"/>
      <c r="L15" s="546"/>
      <c r="M15" s="547"/>
      <c r="N15" s="22"/>
    </row>
    <row r="16" spans="2:14" ht="15.6">
      <c r="B16" s="33"/>
      <c r="C16" s="27"/>
      <c r="D16" s="27"/>
      <c r="E16" s="34"/>
      <c r="F16" s="34"/>
      <c r="G16" s="34"/>
      <c r="H16" s="95"/>
      <c r="I16" s="37"/>
      <c r="J16" s="38"/>
      <c r="K16" s="39"/>
      <c r="L16" s="40"/>
      <c r="M16" s="41"/>
      <c r="N16" s="96"/>
    </row>
    <row r="17" spans="2:14" ht="15.6">
      <c r="B17" s="469" t="s">
        <v>26</v>
      </c>
      <c r="C17" s="470"/>
      <c r="D17" s="470"/>
      <c r="E17" s="26"/>
      <c r="F17" s="43"/>
      <c r="G17" s="43"/>
      <c r="H17" s="44"/>
      <c r="I17" s="37"/>
      <c r="J17" s="38"/>
      <c r="K17" s="45"/>
      <c r="L17" s="40"/>
      <c r="M17" s="46">
        <v>0.05</v>
      </c>
      <c r="N17" s="47" t="e">
        <f>N46*M17</f>
        <v>#REF!</v>
      </c>
    </row>
    <row r="18" spans="2:14" ht="16.2" thickBot="1">
      <c r="B18" s="471"/>
      <c r="C18" s="472"/>
      <c r="D18" s="472"/>
      <c r="E18" s="472"/>
      <c r="F18" s="472"/>
      <c r="G18" s="472"/>
      <c r="H18" s="473"/>
      <c r="I18" s="474"/>
      <c r="J18" s="475"/>
      <c r="K18" s="48"/>
      <c r="L18" s="476"/>
      <c r="M18" s="477"/>
      <c r="N18" s="49"/>
    </row>
    <row r="19" spans="2:14" ht="25.5" customHeight="1" thickBot="1">
      <c r="B19" s="440" t="s">
        <v>27</v>
      </c>
      <c r="C19" s="441"/>
      <c r="D19" s="441"/>
      <c r="E19" s="441"/>
      <c r="F19" s="441"/>
      <c r="G19" s="441"/>
      <c r="H19" s="441"/>
      <c r="I19" s="441"/>
      <c r="J19" s="441"/>
      <c r="K19" s="441"/>
      <c r="L19" s="441"/>
      <c r="M19" s="444"/>
      <c r="N19" s="50" t="e">
        <f>SUM(N13:N18)</f>
        <v>#REF!</v>
      </c>
    </row>
    <row r="20" spans="2:14" ht="15.6">
      <c r="B20" s="29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8"/>
    </row>
    <row r="21" spans="2:14" ht="15.6">
      <c r="B21" s="141" t="s">
        <v>28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2"/>
    </row>
    <row r="22" spans="2:14" ht="16.2" thickBot="1">
      <c r="B22" s="53"/>
      <c r="C22" s="30"/>
      <c r="D22" s="30"/>
      <c r="E22" s="30"/>
      <c r="F22" s="30"/>
      <c r="G22" s="30"/>
      <c r="H22" s="30"/>
      <c r="I22" s="30"/>
      <c r="J22" s="5"/>
      <c r="K22" s="5"/>
      <c r="L22" s="5"/>
      <c r="M22" s="5"/>
      <c r="N22" s="8"/>
    </row>
    <row r="23" spans="2:14" ht="15.6">
      <c r="B23" s="534" t="s">
        <v>19</v>
      </c>
      <c r="C23" s="535"/>
      <c r="D23" s="535"/>
      <c r="E23" s="535"/>
      <c r="F23" s="535"/>
      <c r="G23" s="535"/>
      <c r="H23" s="535"/>
      <c r="I23" s="536"/>
      <c r="J23" s="54" t="s">
        <v>20</v>
      </c>
      <c r="K23" s="31" t="s">
        <v>2</v>
      </c>
      <c r="L23" s="537" t="s">
        <v>29</v>
      </c>
      <c r="M23" s="536"/>
      <c r="N23" s="32" t="s">
        <v>25</v>
      </c>
    </row>
    <row r="24" spans="2:14" ht="30.45" customHeight="1">
      <c r="B24" s="472" t="e">
        <f>+#REF!</f>
        <v>#REF!</v>
      </c>
      <c r="C24" s="472"/>
      <c r="D24" s="472"/>
      <c r="E24" s="472"/>
      <c r="F24" s="472"/>
      <c r="G24" s="472"/>
      <c r="H24" s="472"/>
      <c r="I24" s="473"/>
      <c r="J24" s="67" t="e">
        <f>+#REF!</f>
        <v>#REF!</v>
      </c>
      <c r="K24" s="13">
        <v>1.05</v>
      </c>
      <c r="L24" s="482" t="e">
        <f>+#REF!</f>
        <v>#REF!</v>
      </c>
      <c r="M24" s="483"/>
      <c r="N24" s="125" t="e">
        <f>+K24*L24</f>
        <v>#REF!</v>
      </c>
    </row>
    <row r="25" spans="2:14" ht="30.45" customHeight="1">
      <c r="B25" s="472" t="e">
        <f>+#REF!</f>
        <v>#REF!</v>
      </c>
      <c r="C25" s="472"/>
      <c r="D25" s="472"/>
      <c r="E25" s="472"/>
      <c r="F25" s="472"/>
      <c r="G25" s="472"/>
      <c r="H25" s="472"/>
      <c r="I25" s="473"/>
      <c r="J25" s="67" t="e">
        <f>+#REF!</f>
        <v>#REF!</v>
      </c>
      <c r="K25" s="13">
        <v>1</v>
      </c>
      <c r="L25" s="482" t="e">
        <f>+#REF!</f>
        <v>#REF!</v>
      </c>
      <c r="M25" s="483"/>
      <c r="N25" s="125" t="e">
        <f>+K25*L25</f>
        <v>#REF!</v>
      </c>
    </row>
    <row r="26" spans="2:14" ht="30.45" customHeight="1">
      <c r="B26" s="472" t="e">
        <f>+#REF!</f>
        <v>#REF!</v>
      </c>
      <c r="C26" s="472"/>
      <c r="D26" s="472"/>
      <c r="E26" s="472"/>
      <c r="F26" s="472"/>
      <c r="G26" s="472"/>
      <c r="H26" s="472"/>
      <c r="I26" s="473"/>
      <c r="J26" s="67" t="e">
        <f>+#REF!</f>
        <v>#REF!</v>
      </c>
      <c r="K26" s="13">
        <v>3</v>
      </c>
      <c r="L26" s="482" t="e">
        <f>+#REF!</f>
        <v>#REF!</v>
      </c>
      <c r="M26" s="483"/>
      <c r="N26" s="125" t="e">
        <f>+K26*L26</f>
        <v>#REF!</v>
      </c>
    </row>
    <row r="27" spans="2:14" ht="16.2" thickBot="1">
      <c r="B27" s="56"/>
      <c r="C27" s="57"/>
      <c r="D27" s="57"/>
      <c r="E27" s="57"/>
      <c r="F27" s="57"/>
      <c r="G27" s="57"/>
      <c r="H27" s="57"/>
      <c r="I27" s="57"/>
      <c r="J27" s="58"/>
      <c r="K27" s="58"/>
      <c r="L27" s="59"/>
      <c r="M27" s="24"/>
      <c r="N27" s="60"/>
    </row>
    <row r="28" spans="2:14" ht="30" customHeight="1" thickBot="1">
      <c r="B28" s="440" t="s">
        <v>27</v>
      </c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4"/>
      <c r="N28" s="50" t="e">
        <f>SUM(N24:N27)</f>
        <v>#REF!</v>
      </c>
    </row>
    <row r="29" spans="2:14" ht="15.6">
      <c r="B29" s="7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8"/>
    </row>
    <row r="30" spans="2:14" ht="15.6">
      <c r="B30" s="141" t="s">
        <v>30</v>
      </c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2"/>
    </row>
    <row r="31" spans="2:14" ht="16.2" thickBot="1">
      <c r="B31" s="7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8"/>
    </row>
    <row r="32" spans="2:14" ht="31.2">
      <c r="B32" s="61" t="s">
        <v>31</v>
      </c>
      <c r="C32" s="62"/>
      <c r="D32" s="62"/>
      <c r="E32" s="62"/>
      <c r="F32" s="62"/>
      <c r="G32" s="62"/>
      <c r="H32" s="63" t="s">
        <v>20</v>
      </c>
      <c r="I32" s="63" t="s">
        <v>32</v>
      </c>
      <c r="J32" s="64" t="s">
        <v>33</v>
      </c>
      <c r="K32" s="63" t="s">
        <v>34</v>
      </c>
      <c r="L32" s="540" t="s">
        <v>35</v>
      </c>
      <c r="M32" s="541"/>
      <c r="N32" s="65" t="s">
        <v>25</v>
      </c>
    </row>
    <row r="33" spans="2:14" ht="30.75" customHeight="1">
      <c r="B33" s="556"/>
      <c r="C33" s="557"/>
      <c r="D33" s="557"/>
      <c r="E33" s="557"/>
      <c r="F33" s="557"/>
      <c r="G33" s="558"/>
      <c r="H33" s="67"/>
      <c r="I33" s="45"/>
      <c r="J33" s="21"/>
      <c r="K33" s="45"/>
      <c r="L33" s="458"/>
      <c r="M33" s="459"/>
      <c r="N33" s="68"/>
    </row>
    <row r="34" spans="2:14" ht="15.6">
      <c r="B34" s="66"/>
      <c r="C34" s="69"/>
      <c r="D34" s="69"/>
      <c r="E34" s="69"/>
      <c r="F34" s="69"/>
      <c r="G34" s="69"/>
      <c r="H34" s="67"/>
      <c r="I34" s="45"/>
      <c r="J34" s="21"/>
      <c r="K34" s="45"/>
      <c r="L34" s="458"/>
      <c r="M34" s="459"/>
      <c r="N34" s="68"/>
    </row>
    <row r="35" spans="2:14" ht="15.6">
      <c r="B35" s="66"/>
      <c r="C35" s="69"/>
      <c r="D35" s="69"/>
      <c r="E35" s="69"/>
      <c r="F35" s="69"/>
      <c r="G35" s="69"/>
      <c r="H35" s="67"/>
      <c r="I35" s="45"/>
      <c r="J35" s="21"/>
      <c r="K35" s="45"/>
      <c r="L35" s="458"/>
      <c r="M35" s="459"/>
      <c r="N35" s="68"/>
    </row>
    <row r="36" spans="2:14" ht="15.6">
      <c r="B36" s="66"/>
      <c r="C36" s="69"/>
      <c r="D36" s="69"/>
      <c r="E36" s="69"/>
      <c r="F36" s="69"/>
      <c r="G36" s="69"/>
      <c r="H36" s="70"/>
      <c r="I36" s="45"/>
      <c r="J36" s="45"/>
      <c r="K36" s="45"/>
      <c r="L36" s="71"/>
      <c r="M36" s="72"/>
      <c r="N36" s="73"/>
    </row>
    <row r="37" spans="2:14" ht="16.2" thickBot="1">
      <c r="B37" s="56"/>
      <c r="C37" s="57"/>
      <c r="D37" s="57"/>
      <c r="E37" s="57"/>
      <c r="F37" s="57"/>
      <c r="G37" s="57"/>
      <c r="H37" s="58"/>
      <c r="I37" s="74"/>
      <c r="J37" s="74"/>
      <c r="K37" s="74"/>
      <c r="L37" s="460"/>
      <c r="M37" s="461"/>
      <c r="N37" s="74"/>
    </row>
    <row r="38" spans="2:14" ht="22.5" customHeight="1" thickBot="1">
      <c r="B38" s="462" t="s">
        <v>27</v>
      </c>
      <c r="C38" s="442"/>
      <c r="D38" s="442"/>
      <c r="E38" s="442"/>
      <c r="F38" s="442"/>
      <c r="G38" s="442"/>
      <c r="H38" s="442"/>
      <c r="I38" s="442"/>
      <c r="J38" s="442"/>
      <c r="K38" s="442"/>
      <c r="L38" s="442"/>
      <c r="M38" s="443"/>
      <c r="N38" s="75">
        <f>SUM(N33:N37)</f>
        <v>0</v>
      </c>
    </row>
    <row r="39" spans="2:14" ht="15.6">
      <c r="B39" s="7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8"/>
    </row>
    <row r="40" spans="2:14" ht="15.6">
      <c r="B40" s="141" t="s">
        <v>36</v>
      </c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2"/>
    </row>
    <row r="41" spans="2:14" ht="16.2" thickBot="1">
      <c r="B41" s="7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8"/>
    </row>
    <row r="42" spans="2:14" ht="31.2">
      <c r="B42" s="542" t="s">
        <v>37</v>
      </c>
      <c r="C42" s="543"/>
      <c r="D42" s="543"/>
      <c r="E42" s="543"/>
      <c r="F42" s="543"/>
      <c r="G42" s="543"/>
      <c r="H42" s="543"/>
      <c r="I42" s="63" t="s">
        <v>38</v>
      </c>
      <c r="J42" s="64" t="s">
        <v>39</v>
      </c>
      <c r="K42" s="63" t="s">
        <v>40</v>
      </c>
      <c r="L42" s="544" t="s">
        <v>24</v>
      </c>
      <c r="M42" s="545"/>
      <c r="N42" s="76" t="s">
        <v>25</v>
      </c>
    </row>
    <row r="43" spans="2:14" ht="15.6">
      <c r="B43" s="424" t="e">
        <f>+#REF!</f>
        <v>#REF!</v>
      </c>
      <c r="C43" s="425"/>
      <c r="D43" s="425"/>
      <c r="E43" s="425"/>
      <c r="F43" s="425"/>
      <c r="G43" s="425"/>
      <c r="H43" s="426"/>
      <c r="I43" s="77" t="e">
        <f>+K43/J43</f>
        <v>#REF!</v>
      </c>
      <c r="J43" s="78">
        <v>1.85</v>
      </c>
      <c r="K43" s="129" t="e">
        <f>+#REF!</f>
        <v>#REF!</v>
      </c>
      <c r="L43" s="427">
        <v>3</v>
      </c>
      <c r="M43" s="428"/>
      <c r="N43" s="10" t="e">
        <f>K43/L43</f>
        <v>#REF!</v>
      </c>
    </row>
    <row r="44" spans="2:14" ht="15.6">
      <c r="B44" s="424" t="e">
        <f>+#REF!</f>
        <v>#REF!</v>
      </c>
      <c r="C44" s="425"/>
      <c r="D44" s="425"/>
      <c r="E44" s="425"/>
      <c r="F44" s="425"/>
      <c r="G44" s="425"/>
      <c r="H44" s="426"/>
      <c r="I44" s="77" t="e">
        <f>+K44/J44</f>
        <v>#REF!</v>
      </c>
      <c r="J44" s="80">
        <v>1.85</v>
      </c>
      <c r="K44" s="129" t="e">
        <f>+#REF!</f>
        <v>#REF!</v>
      </c>
      <c r="L44" s="581">
        <f>L43</f>
        <v>3</v>
      </c>
      <c r="M44" s="582"/>
      <c r="N44" s="10" t="e">
        <f>K44/L44</f>
        <v>#REF!</v>
      </c>
    </row>
    <row r="45" spans="2:14" ht="33" customHeight="1" thickBot="1">
      <c r="B45" s="424" t="e">
        <f>#REF!</f>
        <v>#REF!</v>
      </c>
      <c r="C45" s="425"/>
      <c r="D45" s="425"/>
      <c r="E45" s="425"/>
      <c r="F45" s="425"/>
      <c r="G45" s="425"/>
      <c r="H45" s="426"/>
      <c r="I45" s="77" t="e">
        <f>+K45/J45</f>
        <v>#REF!</v>
      </c>
      <c r="J45" s="78">
        <v>1.85</v>
      </c>
      <c r="K45" s="129" t="e">
        <f>#REF!</f>
        <v>#REF!</v>
      </c>
      <c r="L45" s="612">
        <f>L43*3</f>
        <v>9</v>
      </c>
      <c r="M45" s="432"/>
      <c r="N45" s="10" t="e">
        <f>K45/L45</f>
        <v>#REF!</v>
      </c>
    </row>
    <row r="46" spans="2:14" ht="22.5" customHeight="1" thickBot="1">
      <c r="B46" s="440" t="s">
        <v>27</v>
      </c>
      <c r="C46" s="441"/>
      <c r="D46" s="441"/>
      <c r="E46" s="441"/>
      <c r="F46" s="441"/>
      <c r="G46" s="441"/>
      <c r="H46" s="441"/>
      <c r="I46" s="442"/>
      <c r="J46" s="442"/>
      <c r="K46" s="442"/>
      <c r="L46" s="442"/>
      <c r="M46" s="443"/>
      <c r="N46" s="85" t="e">
        <f>SUM(N43:N45)</f>
        <v>#REF!</v>
      </c>
    </row>
    <row r="47" spans="2:14" ht="16.2" thickBot="1">
      <c r="B47" s="7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8"/>
    </row>
    <row r="48" spans="2:14" ht="25.5" customHeight="1" thickBot="1">
      <c r="B48" s="440" t="s">
        <v>41</v>
      </c>
      <c r="C48" s="441"/>
      <c r="D48" s="441"/>
      <c r="E48" s="441"/>
      <c r="F48" s="441"/>
      <c r="G48" s="441"/>
      <c r="H48" s="441"/>
      <c r="I48" s="441"/>
      <c r="J48" s="441"/>
      <c r="K48" s="441"/>
      <c r="L48" s="441"/>
      <c r="M48" s="444"/>
      <c r="N48" s="86" t="e">
        <f>ROUND((N19+N28+N38+N46),0)</f>
        <v>#REF!</v>
      </c>
    </row>
    <row r="49" spans="1:14"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1"/>
    </row>
    <row r="50" spans="1:14">
      <c r="B50" s="144" t="s">
        <v>64</v>
      </c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102"/>
    </row>
    <row r="51" spans="1:14" ht="15" thickBot="1"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1"/>
    </row>
    <row r="52" spans="1:14">
      <c r="B52" s="530" t="s">
        <v>65</v>
      </c>
      <c r="C52" s="531"/>
      <c r="D52" s="531"/>
      <c r="E52" s="531"/>
      <c r="F52" s="531"/>
      <c r="G52" s="531"/>
      <c r="H52" s="531"/>
      <c r="I52" s="103"/>
      <c r="J52" s="104"/>
      <c r="K52" s="105" t="s">
        <v>66</v>
      </c>
      <c r="L52" s="532" t="s">
        <v>67</v>
      </c>
      <c r="M52" s="533"/>
      <c r="N52" s="106"/>
    </row>
    <row r="53" spans="1:14">
      <c r="B53" s="449" t="s">
        <v>10</v>
      </c>
      <c r="C53" s="450"/>
      <c r="D53" s="450"/>
      <c r="E53" s="450"/>
      <c r="F53" s="450"/>
      <c r="G53" s="450"/>
      <c r="H53" s="450"/>
      <c r="I53" s="107"/>
      <c r="J53" s="108"/>
      <c r="K53" s="109">
        <v>0.24</v>
      </c>
      <c r="L53" s="451" t="e">
        <f>N48*K53</f>
        <v>#REF!</v>
      </c>
      <c r="M53" s="452"/>
      <c r="N53" s="110"/>
    </row>
    <row r="54" spans="1:14">
      <c r="B54" s="111" t="s">
        <v>11</v>
      </c>
      <c r="C54" s="112"/>
      <c r="D54" s="112"/>
      <c r="E54" s="112"/>
      <c r="F54" s="112"/>
      <c r="G54" s="112"/>
      <c r="H54" s="112"/>
      <c r="I54" s="107"/>
      <c r="J54" s="108"/>
      <c r="K54" s="109">
        <v>0.01</v>
      </c>
      <c r="L54" s="451" t="e">
        <f>N48*K54</f>
        <v>#REF!</v>
      </c>
      <c r="M54" s="452"/>
      <c r="N54" s="110"/>
    </row>
    <row r="55" spans="1:14" ht="15" thickBot="1">
      <c r="B55" s="113" t="s">
        <v>12</v>
      </c>
      <c r="C55" s="114"/>
      <c r="D55" s="114"/>
      <c r="E55" s="114"/>
      <c r="F55" s="114"/>
      <c r="G55" s="114"/>
      <c r="H55" s="114"/>
      <c r="I55" s="115"/>
      <c r="J55" s="116"/>
      <c r="K55" s="117">
        <v>0.05</v>
      </c>
      <c r="L55" s="453" t="e">
        <f>N48*K55</f>
        <v>#REF!</v>
      </c>
      <c r="M55" s="454"/>
      <c r="N55" s="110"/>
    </row>
    <row r="56" spans="1:14" ht="15" thickBot="1">
      <c r="B56" s="455" t="s">
        <v>27</v>
      </c>
      <c r="C56" s="456"/>
      <c r="D56" s="456"/>
      <c r="E56" s="456"/>
      <c r="F56" s="456"/>
      <c r="G56" s="456"/>
      <c r="H56" s="456"/>
      <c r="I56" s="456"/>
      <c r="J56" s="456"/>
      <c r="K56" s="456"/>
      <c r="L56" s="456"/>
      <c r="M56" s="457"/>
      <c r="N56" s="118" t="e">
        <f>L53+L54+L55</f>
        <v>#REF!</v>
      </c>
    </row>
    <row r="57" spans="1:14" ht="15" thickBot="1">
      <c r="B57" s="99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1"/>
    </row>
    <row r="58" spans="1:14" ht="15" thickBot="1">
      <c r="A58" t="s">
        <v>77</v>
      </c>
      <c r="B58" s="455" t="s">
        <v>68</v>
      </c>
      <c r="C58" s="456"/>
      <c r="D58" s="456"/>
      <c r="E58" s="456"/>
      <c r="F58" s="456"/>
      <c r="G58" s="456"/>
      <c r="H58" s="456"/>
      <c r="I58" s="456"/>
      <c r="J58" s="456"/>
      <c r="K58" s="456"/>
      <c r="L58" s="456"/>
      <c r="M58" s="457"/>
      <c r="N58" s="119" t="e">
        <f>N48+N56</f>
        <v>#REF!</v>
      </c>
    </row>
    <row r="59" spans="1:14" ht="15.6"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6"/>
    </row>
    <row r="60" spans="1:14" ht="15.6">
      <c r="B60" s="7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8"/>
    </row>
    <row r="61" spans="1:14" ht="15.6">
      <c r="B61" s="7"/>
      <c r="C61" s="87"/>
      <c r="D61" s="87"/>
      <c r="E61" s="87"/>
      <c r="F61" s="87"/>
      <c r="G61" s="87"/>
      <c r="H61" s="5"/>
      <c r="I61" s="5"/>
      <c r="J61" s="5"/>
      <c r="K61" s="5"/>
      <c r="L61" s="5"/>
      <c r="M61" s="5"/>
      <c r="N61" s="8"/>
    </row>
    <row r="62" spans="1:14" ht="15.6">
      <c r="B62" s="11"/>
      <c r="C62" s="587" t="s">
        <v>16</v>
      </c>
      <c r="D62" s="587"/>
      <c r="E62" s="587"/>
      <c r="F62" s="587"/>
      <c r="G62" s="5"/>
      <c r="H62" s="87"/>
      <c r="I62" s="5"/>
      <c r="J62" s="587" t="s">
        <v>17</v>
      </c>
      <c r="K62" s="587"/>
      <c r="L62" s="587"/>
      <c r="M62" s="5"/>
      <c r="N62" s="8"/>
    </row>
    <row r="63" spans="1:14" ht="18.45" customHeight="1">
      <c r="B63" s="11"/>
      <c r="C63" s="569"/>
      <c r="D63" s="569"/>
      <c r="E63" s="569"/>
      <c r="F63" s="569"/>
      <c r="G63" s="87"/>
      <c r="H63" s="87"/>
      <c r="I63" s="5"/>
      <c r="J63" s="569"/>
      <c r="K63" s="569"/>
      <c r="L63" s="569"/>
      <c r="M63" s="5"/>
      <c r="N63" s="8"/>
    </row>
    <row r="64" spans="1:14" ht="31.5" customHeight="1">
      <c r="B64" s="437" t="s">
        <v>42</v>
      </c>
      <c r="C64" s="438"/>
      <c r="D64" s="438"/>
      <c r="E64" s="438"/>
      <c r="F64" s="438"/>
      <c r="G64" s="438"/>
      <c r="H64" s="438"/>
      <c r="I64" s="438"/>
      <c r="J64" s="438"/>
      <c r="K64" s="438"/>
      <c r="L64" s="438"/>
      <c r="M64" s="438"/>
      <c r="N64" s="439"/>
    </row>
    <row r="65" spans="2:14" ht="15.6">
      <c r="B65" s="433"/>
      <c r="C65" s="434"/>
      <c r="D65" s="434"/>
      <c r="E65" s="434"/>
      <c r="F65" s="434"/>
      <c r="G65" s="434"/>
      <c r="H65" s="434"/>
      <c r="I65" s="434"/>
      <c r="J65" s="434"/>
      <c r="K65" s="434"/>
      <c r="L65" s="434"/>
      <c r="M65" s="434"/>
      <c r="N65" s="435"/>
    </row>
    <row r="66" spans="2:14" ht="15.6">
      <c r="B66" s="424"/>
      <c r="C66" s="425"/>
      <c r="D66" s="425"/>
      <c r="E66" s="425"/>
      <c r="F66" s="425"/>
      <c r="G66" s="425"/>
      <c r="H66" s="425"/>
      <c r="I66" s="425"/>
      <c r="J66" s="425"/>
      <c r="K66" s="425"/>
      <c r="L66" s="425"/>
      <c r="M66" s="425"/>
      <c r="N66" s="436"/>
    </row>
    <row r="67" spans="2:14"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  <row r="69" spans="2:14"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</row>
    <row r="70" spans="2:14"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  <row r="73" spans="2:14"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</row>
  </sheetData>
  <mergeCells count="65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3:I23"/>
    <mergeCell ref="L23:M23"/>
    <mergeCell ref="B14:H14"/>
    <mergeCell ref="I14:J14"/>
    <mergeCell ref="L14:M14"/>
    <mergeCell ref="B15:H15"/>
    <mergeCell ref="I15:J15"/>
    <mergeCell ref="L15:M15"/>
    <mergeCell ref="B17:D17"/>
    <mergeCell ref="B18:H18"/>
    <mergeCell ref="I18:J18"/>
    <mergeCell ref="L18:M18"/>
    <mergeCell ref="B19:M19"/>
    <mergeCell ref="L35:M35"/>
    <mergeCell ref="B24:I24"/>
    <mergeCell ref="L24:M24"/>
    <mergeCell ref="B25:I25"/>
    <mergeCell ref="L25:M25"/>
    <mergeCell ref="B26:I26"/>
    <mergeCell ref="L26:M26"/>
    <mergeCell ref="B28:M28"/>
    <mergeCell ref="L32:M32"/>
    <mergeCell ref="B33:G33"/>
    <mergeCell ref="L33:M33"/>
    <mergeCell ref="L34:M34"/>
    <mergeCell ref="L37:M37"/>
    <mergeCell ref="B38:M38"/>
    <mergeCell ref="B42:H42"/>
    <mergeCell ref="L42:M42"/>
    <mergeCell ref="B43:H43"/>
    <mergeCell ref="L43:M43"/>
    <mergeCell ref="L55:M55"/>
    <mergeCell ref="B44:H44"/>
    <mergeCell ref="L44:M44"/>
    <mergeCell ref="B45:H45"/>
    <mergeCell ref="L45:M45"/>
    <mergeCell ref="B46:M46"/>
    <mergeCell ref="B48:M48"/>
    <mergeCell ref="B52:H52"/>
    <mergeCell ref="L52:M52"/>
    <mergeCell ref="B53:H53"/>
    <mergeCell ref="L53:M53"/>
    <mergeCell ref="L54:M54"/>
    <mergeCell ref="B64:N64"/>
    <mergeCell ref="B65:N65"/>
    <mergeCell ref="B66:N66"/>
    <mergeCell ref="B56:M56"/>
    <mergeCell ref="B58:M58"/>
    <mergeCell ref="C62:F62"/>
    <mergeCell ref="J62:L62"/>
    <mergeCell ref="C63:F63"/>
    <mergeCell ref="J63:L63"/>
  </mergeCells>
  <pageMargins left="0.7" right="0.7" top="0.75" bottom="0.75" header="0.3" footer="0.3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 codeName="Hoja126">
    <tabColor rgb="FF3AEA36"/>
  </sheetPr>
  <dimension ref="A1:N73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#REF!</f>
        <v>#REF!</v>
      </c>
      <c r="N7" s="91" t="e">
        <f>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51.75" customHeight="1">
      <c r="B13" s="424" t="e">
        <f>#REF!</f>
        <v>#REF!</v>
      </c>
      <c r="C13" s="425"/>
      <c r="D13" s="425"/>
      <c r="E13" s="425"/>
      <c r="F13" s="425"/>
      <c r="G13" s="425"/>
      <c r="H13" s="426"/>
      <c r="I13" s="122"/>
      <c r="J13" s="123"/>
      <c r="K13" s="23" t="e">
        <f>#REF!</f>
        <v>#REF!</v>
      </c>
      <c r="L13" s="546">
        <v>2</v>
      </c>
      <c r="M13" s="547"/>
      <c r="N13" s="22" t="e">
        <f>+K13/L13</f>
        <v>#REF!</v>
      </c>
    </row>
    <row r="14" spans="2:14" ht="21.75" customHeight="1">
      <c r="B14" s="424" t="e">
        <f>#REF!</f>
        <v>#REF!</v>
      </c>
      <c r="C14" s="425"/>
      <c r="D14" s="425"/>
      <c r="E14" s="425"/>
      <c r="F14" s="425"/>
      <c r="G14" s="425"/>
      <c r="H14" s="426"/>
      <c r="I14" s="518"/>
      <c r="J14" s="519"/>
      <c r="K14" s="23" t="e">
        <f>#REF!</f>
        <v>#REF!</v>
      </c>
      <c r="L14" s="546">
        <v>4</v>
      </c>
      <c r="M14" s="547"/>
      <c r="N14" s="22" t="e">
        <f>+K14/L14</f>
        <v>#REF!</v>
      </c>
    </row>
    <row r="15" spans="2:14" ht="21.75" customHeight="1">
      <c r="B15" s="424"/>
      <c r="C15" s="425"/>
      <c r="D15" s="425"/>
      <c r="E15" s="425"/>
      <c r="F15" s="425"/>
      <c r="G15" s="425"/>
      <c r="H15" s="426"/>
      <c r="I15" s="518"/>
      <c r="J15" s="519"/>
      <c r="K15" s="23"/>
      <c r="L15" s="546"/>
      <c r="M15" s="547"/>
      <c r="N15" s="22"/>
    </row>
    <row r="16" spans="2:14" ht="15.6">
      <c r="B16" s="33"/>
      <c r="C16" s="27"/>
      <c r="D16" s="27"/>
      <c r="E16" s="34"/>
      <c r="F16" s="34"/>
      <c r="G16" s="34"/>
      <c r="H16" s="95"/>
      <c r="I16" s="37"/>
      <c r="J16" s="38"/>
      <c r="K16" s="39"/>
      <c r="L16" s="40"/>
      <c r="M16" s="41"/>
      <c r="N16" s="96"/>
    </row>
    <row r="17" spans="2:14" ht="15.6">
      <c r="B17" s="469" t="s">
        <v>26</v>
      </c>
      <c r="C17" s="470"/>
      <c r="D17" s="470"/>
      <c r="E17" s="26"/>
      <c r="F17" s="43"/>
      <c r="G17" s="43"/>
      <c r="H17" s="44"/>
      <c r="I17" s="37"/>
      <c r="J17" s="38"/>
      <c r="K17" s="45"/>
      <c r="L17" s="40"/>
      <c r="M17" s="46">
        <v>0.05</v>
      </c>
      <c r="N17" s="47" t="e">
        <f>N46*M17</f>
        <v>#REF!</v>
      </c>
    </row>
    <row r="18" spans="2:14" ht="16.2" thickBot="1">
      <c r="B18" s="471"/>
      <c r="C18" s="472"/>
      <c r="D18" s="472"/>
      <c r="E18" s="472"/>
      <c r="F18" s="472"/>
      <c r="G18" s="472"/>
      <c r="H18" s="473"/>
      <c r="I18" s="474"/>
      <c r="J18" s="475"/>
      <c r="K18" s="48"/>
      <c r="L18" s="476"/>
      <c r="M18" s="477"/>
      <c r="N18" s="49"/>
    </row>
    <row r="19" spans="2:14" ht="25.5" customHeight="1" thickBot="1">
      <c r="B19" s="440" t="s">
        <v>27</v>
      </c>
      <c r="C19" s="441"/>
      <c r="D19" s="441"/>
      <c r="E19" s="441"/>
      <c r="F19" s="441"/>
      <c r="G19" s="441"/>
      <c r="H19" s="441"/>
      <c r="I19" s="441"/>
      <c r="J19" s="441"/>
      <c r="K19" s="441"/>
      <c r="L19" s="441"/>
      <c r="M19" s="444"/>
      <c r="N19" s="50" t="e">
        <f>SUM(N13:N18)</f>
        <v>#REF!</v>
      </c>
    </row>
    <row r="20" spans="2:14" ht="15.6">
      <c r="B20" s="29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8"/>
    </row>
    <row r="21" spans="2:14" ht="15.6">
      <c r="B21" s="141" t="s">
        <v>28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2"/>
    </row>
    <row r="22" spans="2:14" ht="16.2" thickBot="1">
      <c r="B22" s="53"/>
      <c r="C22" s="30"/>
      <c r="D22" s="30"/>
      <c r="E22" s="30"/>
      <c r="F22" s="30"/>
      <c r="G22" s="30"/>
      <c r="H22" s="30"/>
      <c r="I22" s="30"/>
      <c r="J22" s="5"/>
      <c r="K22" s="5"/>
      <c r="L22" s="5"/>
      <c r="M22" s="5"/>
      <c r="N22" s="8"/>
    </row>
    <row r="23" spans="2:14" ht="15.6">
      <c r="B23" s="534" t="s">
        <v>19</v>
      </c>
      <c r="C23" s="535"/>
      <c r="D23" s="535"/>
      <c r="E23" s="535"/>
      <c r="F23" s="535"/>
      <c r="G23" s="535"/>
      <c r="H23" s="535"/>
      <c r="I23" s="536"/>
      <c r="J23" s="54" t="s">
        <v>20</v>
      </c>
      <c r="K23" s="31" t="s">
        <v>2</v>
      </c>
      <c r="L23" s="537" t="s">
        <v>29</v>
      </c>
      <c r="M23" s="536"/>
      <c r="N23" s="32" t="s">
        <v>25</v>
      </c>
    </row>
    <row r="24" spans="2:14" ht="30.45" customHeight="1">
      <c r="B24" s="472" t="e">
        <f>+#REF!</f>
        <v>#REF!</v>
      </c>
      <c r="C24" s="472"/>
      <c r="D24" s="472"/>
      <c r="E24" s="472"/>
      <c r="F24" s="472"/>
      <c r="G24" s="472"/>
      <c r="H24" s="472"/>
      <c r="I24" s="473"/>
      <c r="J24" s="67" t="e">
        <f>+#REF!</f>
        <v>#REF!</v>
      </c>
      <c r="K24" s="13">
        <v>1.03</v>
      </c>
      <c r="L24" s="482" t="e">
        <f>+#REF!</f>
        <v>#REF!</v>
      </c>
      <c r="M24" s="483"/>
      <c r="N24" s="125" t="e">
        <f>+K24*L24</f>
        <v>#REF!</v>
      </c>
    </row>
    <row r="25" spans="2:14" ht="30.45" customHeight="1">
      <c r="B25" s="472" t="e">
        <f>+#REF!</f>
        <v>#REF!</v>
      </c>
      <c r="C25" s="472"/>
      <c r="D25" s="472"/>
      <c r="E25" s="472"/>
      <c r="F25" s="472"/>
      <c r="G25" s="472"/>
      <c r="H25" s="472"/>
      <c r="I25" s="473"/>
      <c r="J25" s="67" t="e">
        <f>+#REF!</f>
        <v>#REF!</v>
      </c>
      <c r="K25" s="13">
        <v>1</v>
      </c>
      <c r="L25" s="482" t="e">
        <f>+#REF!</f>
        <v>#REF!</v>
      </c>
      <c r="M25" s="483"/>
      <c r="N25" s="125" t="e">
        <f>+K25*L25</f>
        <v>#REF!</v>
      </c>
    </row>
    <row r="26" spans="2:14" ht="30.45" customHeight="1">
      <c r="B26" s="472" t="e">
        <f>+#REF!</f>
        <v>#REF!</v>
      </c>
      <c r="C26" s="472"/>
      <c r="D26" s="472"/>
      <c r="E26" s="472"/>
      <c r="F26" s="472"/>
      <c r="G26" s="472"/>
      <c r="H26" s="472"/>
      <c r="I26" s="473"/>
      <c r="J26" s="67" t="e">
        <f>+#REF!</f>
        <v>#REF!</v>
      </c>
      <c r="K26" s="296">
        <v>3</v>
      </c>
      <c r="L26" s="482" t="e">
        <f>+#REF!</f>
        <v>#REF!</v>
      </c>
      <c r="M26" s="483"/>
      <c r="N26" s="125" t="e">
        <f>+K26*L26</f>
        <v>#REF!</v>
      </c>
    </row>
    <row r="27" spans="2:14" ht="16.2" thickBot="1">
      <c r="B27" s="56"/>
      <c r="C27" s="57"/>
      <c r="D27" s="57"/>
      <c r="E27" s="57"/>
      <c r="F27" s="57"/>
      <c r="G27" s="57"/>
      <c r="H27" s="57"/>
      <c r="I27" s="57"/>
      <c r="J27" s="58"/>
      <c r="K27" s="58"/>
      <c r="L27" s="59"/>
      <c r="M27" s="24"/>
      <c r="N27" s="60"/>
    </row>
    <row r="28" spans="2:14" ht="30" customHeight="1" thickBot="1">
      <c r="B28" s="440" t="s">
        <v>27</v>
      </c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4"/>
      <c r="N28" s="50" t="e">
        <f>SUM(N24:N27)</f>
        <v>#REF!</v>
      </c>
    </row>
    <row r="29" spans="2:14" ht="15.6">
      <c r="B29" s="7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8"/>
    </row>
    <row r="30" spans="2:14" ht="15.6">
      <c r="B30" s="141" t="s">
        <v>30</v>
      </c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2"/>
    </row>
    <row r="31" spans="2:14" ht="16.2" thickBot="1">
      <c r="B31" s="7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8"/>
    </row>
    <row r="32" spans="2:14" ht="31.2">
      <c r="B32" s="61" t="s">
        <v>31</v>
      </c>
      <c r="C32" s="62"/>
      <c r="D32" s="62"/>
      <c r="E32" s="62"/>
      <c r="F32" s="62"/>
      <c r="G32" s="62"/>
      <c r="H32" s="63" t="s">
        <v>20</v>
      </c>
      <c r="I32" s="63" t="s">
        <v>32</v>
      </c>
      <c r="J32" s="64" t="s">
        <v>33</v>
      </c>
      <c r="K32" s="63" t="s">
        <v>34</v>
      </c>
      <c r="L32" s="540" t="s">
        <v>35</v>
      </c>
      <c r="M32" s="541"/>
      <c r="N32" s="65" t="s">
        <v>25</v>
      </c>
    </row>
    <row r="33" spans="2:14" ht="30.75" customHeight="1">
      <c r="B33" s="556"/>
      <c r="C33" s="557"/>
      <c r="D33" s="557"/>
      <c r="E33" s="557"/>
      <c r="F33" s="557"/>
      <c r="G33" s="558"/>
      <c r="H33" s="67"/>
      <c r="I33" s="45"/>
      <c r="J33" s="21"/>
      <c r="K33" s="45"/>
      <c r="L33" s="458"/>
      <c r="M33" s="459"/>
      <c r="N33" s="68"/>
    </row>
    <row r="34" spans="2:14" ht="15.6">
      <c r="B34" s="66"/>
      <c r="C34" s="69"/>
      <c r="D34" s="69"/>
      <c r="E34" s="69"/>
      <c r="F34" s="69"/>
      <c r="G34" s="69"/>
      <c r="H34" s="67"/>
      <c r="I34" s="45"/>
      <c r="J34" s="21"/>
      <c r="K34" s="45"/>
      <c r="L34" s="458"/>
      <c r="M34" s="459"/>
      <c r="N34" s="68"/>
    </row>
    <row r="35" spans="2:14" ht="15.6">
      <c r="B35" s="66"/>
      <c r="C35" s="69"/>
      <c r="D35" s="69"/>
      <c r="E35" s="69"/>
      <c r="F35" s="69"/>
      <c r="G35" s="69"/>
      <c r="H35" s="67"/>
      <c r="I35" s="45"/>
      <c r="J35" s="21"/>
      <c r="K35" s="45"/>
      <c r="L35" s="458"/>
      <c r="M35" s="459"/>
      <c r="N35" s="68"/>
    </row>
    <row r="36" spans="2:14" ht="15.6">
      <c r="B36" s="66"/>
      <c r="C36" s="69"/>
      <c r="D36" s="69"/>
      <c r="E36" s="69"/>
      <c r="F36" s="69"/>
      <c r="G36" s="69"/>
      <c r="H36" s="70"/>
      <c r="I36" s="45"/>
      <c r="J36" s="45"/>
      <c r="K36" s="45"/>
      <c r="L36" s="71"/>
      <c r="M36" s="72"/>
      <c r="N36" s="73"/>
    </row>
    <row r="37" spans="2:14" ht="16.2" thickBot="1">
      <c r="B37" s="56"/>
      <c r="C37" s="57"/>
      <c r="D37" s="57"/>
      <c r="E37" s="57"/>
      <c r="F37" s="57"/>
      <c r="G37" s="57"/>
      <c r="H37" s="58"/>
      <c r="I37" s="74"/>
      <c r="J37" s="74"/>
      <c r="K37" s="74"/>
      <c r="L37" s="460"/>
      <c r="M37" s="461"/>
      <c r="N37" s="74"/>
    </row>
    <row r="38" spans="2:14" ht="22.5" customHeight="1" thickBot="1">
      <c r="B38" s="462" t="s">
        <v>27</v>
      </c>
      <c r="C38" s="442"/>
      <c r="D38" s="442"/>
      <c r="E38" s="442"/>
      <c r="F38" s="442"/>
      <c r="G38" s="442"/>
      <c r="H38" s="442"/>
      <c r="I38" s="442"/>
      <c r="J38" s="442"/>
      <c r="K38" s="442"/>
      <c r="L38" s="442"/>
      <c r="M38" s="443"/>
      <c r="N38" s="75">
        <f>SUM(N33:N37)</f>
        <v>0</v>
      </c>
    </row>
    <row r="39" spans="2:14" ht="15.6">
      <c r="B39" s="7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8"/>
    </row>
    <row r="40" spans="2:14" ht="15.6">
      <c r="B40" s="141" t="s">
        <v>36</v>
      </c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2"/>
    </row>
    <row r="41" spans="2:14" ht="16.2" thickBot="1">
      <c r="B41" s="7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8"/>
    </row>
    <row r="42" spans="2:14" ht="31.2">
      <c r="B42" s="542" t="s">
        <v>37</v>
      </c>
      <c r="C42" s="543"/>
      <c r="D42" s="543"/>
      <c r="E42" s="543"/>
      <c r="F42" s="543"/>
      <c r="G42" s="543"/>
      <c r="H42" s="543"/>
      <c r="I42" s="63" t="s">
        <v>38</v>
      </c>
      <c r="J42" s="64" t="s">
        <v>39</v>
      </c>
      <c r="K42" s="63" t="s">
        <v>40</v>
      </c>
      <c r="L42" s="544" t="s">
        <v>24</v>
      </c>
      <c r="M42" s="545"/>
      <c r="N42" s="76" t="s">
        <v>25</v>
      </c>
    </row>
    <row r="43" spans="2:14" ht="15.6">
      <c r="B43" s="424" t="e">
        <f>+#REF!</f>
        <v>#REF!</v>
      </c>
      <c r="C43" s="425"/>
      <c r="D43" s="425"/>
      <c r="E43" s="425"/>
      <c r="F43" s="425"/>
      <c r="G43" s="425"/>
      <c r="H43" s="426"/>
      <c r="I43" s="77" t="e">
        <f>+K43/J43</f>
        <v>#REF!</v>
      </c>
      <c r="J43" s="78">
        <v>1.85</v>
      </c>
      <c r="K43" s="129" t="e">
        <f>+#REF!</f>
        <v>#REF!</v>
      </c>
      <c r="L43" s="427">
        <v>4</v>
      </c>
      <c r="M43" s="428"/>
      <c r="N43" s="10" t="e">
        <f>K43/L43</f>
        <v>#REF!</v>
      </c>
    </row>
    <row r="44" spans="2:14" ht="15.6">
      <c r="B44" s="424" t="e">
        <f>+#REF!</f>
        <v>#REF!</v>
      </c>
      <c r="C44" s="425"/>
      <c r="D44" s="425"/>
      <c r="E44" s="425"/>
      <c r="F44" s="425"/>
      <c r="G44" s="425"/>
      <c r="H44" s="426"/>
      <c r="I44" s="77" t="e">
        <f>+K44/J44</f>
        <v>#REF!</v>
      </c>
      <c r="J44" s="80">
        <v>1.85</v>
      </c>
      <c r="K44" s="129" t="e">
        <f>+#REF!</f>
        <v>#REF!</v>
      </c>
      <c r="L44" s="581">
        <f>L43</f>
        <v>4</v>
      </c>
      <c r="M44" s="582"/>
      <c r="N44" s="10" t="e">
        <f>K44/L44</f>
        <v>#REF!</v>
      </c>
    </row>
    <row r="45" spans="2:14" ht="33" customHeight="1" thickBot="1">
      <c r="B45" s="424" t="e">
        <f>#REF!</f>
        <v>#REF!</v>
      </c>
      <c r="C45" s="425"/>
      <c r="D45" s="425"/>
      <c r="E45" s="425"/>
      <c r="F45" s="425"/>
      <c r="G45" s="425"/>
      <c r="H45" s="426"/>
      <c r="I45" s="77" t="e">
        <f>+K45/J45</f>
        <v>#REF!</v>
      </c>
      <c r="J45" s="78">
        <v>1.85</v>
      </c>
      <c r="K45" s="129" t="e">
        <f>#REF!</f>
        <v>#REF!</v>
      </c>
      <c r="L45" s="612">
        <f>L43*3</f>
        <v>12</v>
      </c>
      <c r="M45" s="432"/>
      <c r="N45" s="10" t="e">
        <f>K45/L45</f>
        <v>#REF!</v>
      </c>
    </row>
    <row r="46" spans="2:14" ht="22.5" customHeight="1" thickBot="1">
      <c r="B46" s="440" t="s">
        <v>27</v>
      </c>
      <c r="C46" s="441"/>
      <c r="D46" s="441"/>
      <c r="E46" s="441"/>
      <c r="F46" s="441"/>
      <c r="G46" s="441"/>
      <c r="H46" s="441"/>
      <c r="I46" s="442"/>
      <c r="J46" s="442"/>
      <c r="K46" s="442"/>
      <c r="L46" s="442"/>
      <c r="M46" s="443"/>
      <c r="N46" s="85" t="e">
        <f>SUM(N43:N45)</f>
        <v>#REF!</v>
      </c>
    </row>
    <row r="47" spans="2:14" ht="16.2" thickBot="1">
      <c r="B47" s="7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8"/>
    </row>
    <row r="48" spans="2:14" ht="25.5" customHeight="1" thickBot="1">
      <c r="B48" s="440" t="s">
        <v>41</v>
      </c>
      <c r="C48" s="441"/>
      <c r="D48" s="441"/>
      <c r="E48" s="441"/>
      <c r="F48" s="441"/>
      <c r="G48" s="441"/>
      <c r="H48" s="441"/>
      <c r="I48" s="441"/>
      <c r="J48" s="441"/>
      <c r="K48" s="441"/>
      <c r="L48" s="441"/>
      <c r="M48" s="444"/>
      <c r="N48" s="86" t="e">
        <f>ROUND((N19+N28+N38+N46),0)</f>
        <v>#REF!</v>
      </c>
    </row>
    <row r="49" spans="1:14"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1"/>
    </row>
    <row r="50" spans="1:14">
      <c r="B50" s="144" t="s">
        <v>64</v>
      </c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102"/>
    </row>
    <row r="51" spans="1:14" ht="15" thickBot="1"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1"/>
    </row>
    <row r="52" spans="1:14">
      <c r="B52" s="530" t="s">
        <v>65</v>
      </c>
      <c r="C52" s="531"/>
      <c r="D52" s="531"/>
      <c r="E52" s="531"/>
      <c r="F52" s="531"/>
      <c r="G52" s="531"/>
      <c r="H52" s="531"/>
      <c r="I52" s="103"/>
      <c r="J52" s="104"/>
      <c r="K52" s="105" t="s">
        <v>66</v>
      </c>
      <c r="L52" s="532" t="s">
        <v>67</v>
      </c>
      <c r="M52" s="533"/>
      <c r="N52" s="106"/>
    </row>
    <row r="53" spans="1:14">
      <c r="B53" s="449" t="s">
        <v>10</v>
      </c>
      <c r="C53" s="450"/>
      <c r="D53" s="450"/>
      <c r="E53" s="450"/>
      <c r="F53" s="450"/>
      <c r="G53" s="450"/>
      <c r="H53" s="450"/>
      <c r="I53" s="107"/>
      <c r="J53" s="108"/>
      <c r="K53" s="109">
        <v>0.24</v>
      </c>
      <c r="L53" s="451" t="e">
        <f>N48*K53</f>
        <v>#REF!</v>
      </c>
      <c r="M53" s="452"/>
      <c r="N53" s="110"/>
    </row>
    <row r="54" spans="1:14">
      <c r="B54" s="111" t="s">
        <v>11</v>
      </c>
      <c r="C54" s="112"/>
      <c r="D54" s="112"/>
      <c r="E54" s="112"/>
      <c r="F54" s="112"/>
      <c r="G54" s="112"/>
      <c r="H54" s="112"/>
      <c r="I54" s="107"/>
      <c r="J54" s="108"/>
      <c r="K54" s="109">
        <v>0.01</v>
      </c>
      <c r="L54" s="451" t="e">
        <f>N48*K54</f>
        <v>#REF!</v>
      </c>
      <c r="M54" s="452"/>
      <c r="N54" s="110"/>
    </row>
    <row r="55" spans="1:14" ht="15" thickBot="1">
      <c r="B55" s="113" t="s">
        <v>12</v>
      </c>
      <c r="C55" s="114"/>
      <c r="D55" s="114"/>
      <c r="E55" s="114"/>
      <c r="F55" s="114"/>
      <c r="G55" s="114"/>
      <c r="H55" s="114"/>
      <c r="I55" s="115"/>
      <c r="J55" s="116"/>
      <c r="K55" s="117">
        <v>0.05</v>
      </c>
      <c r="L55" s="453" t="e">
        <f>N48*K55</f>
        <v>#REF!</v>
      </c>
      <c r="M55" s="454"/>
      <c r="N55" s="110"/>
    </row>
    <row r="56" spans="1:14" ht="15" thickBot="1">
      <c r="B56" s="455" t="s">
        <v>27</v>
      </c>
      <c r="C56" s="456"/>
      <c r="D56" s="456"/>
      <c r="E56" s="456"/>
      <c r="F56" s="456"/>
      <c r="G56" s="456"/>
      <c r="H56" s="456"/>
      <c r="I56" s="456"/>
      <c r="J56" s="456"/>
      <c r="K56" s="456"/>
      <c r="L56" s="456"/>
      <c r="M56" s="457"/>
      <c r="N56" s="118" t="e">
        <f>L53+L54+L55</f>
        <v>#REF!</v>
      </c>
    </row>
    <row r="57" spans="1:14" ht="15" thickBot="1">
      <c r="B57" s="99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1"/>
    </row>
    <row r="58" spans="1:14" ht="15" thickBot="1">
      <c r="A58" t="s">
        <v>77</v>
      </c>
      <c r="B58" s="455" t="s">
        <v>68</v>
      </c>
      <c r="C58" s="456"/>
      <c r="D58" s="456"/>
      <c r="E58" s="456"/>
      <c r="F58" s="456"/>
      <c r="G58" s="456"/>
      <c r="H58" s="456"/>
      <c r="I58" s="456"/>
      <c r="J58" s="456"/>
      <c r="K58" s="456"/>
      <c r="L58" s="456"/>
      <c r="M58" s="457"/>
      <c r="N58" s="119" t="e">
        <f>N48+N56</f>
        <v>#REF!</v>
      </c>
    </row>
    <row r="59" spans="1:14" ht="15.6"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6"/>
    </row>
    <row r="60" spans="1:14" ht="15.6">
      <c r="B60" s="7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8"/>
    </row>
    <row r="61" spans="1:14" ht="15.6">
      <c r="B61" s="7"/>
      <c r="C61" s="87"/>
      <c r="D61" s="87"/>
      <c r="E61" s="87"/>
      <c r="F61" s="87"/>
      <c r="G61" s="87"/>
      <c r="H61" s="5"/>
      <c r="I61" s="5"/>
      <c r="J61" s="5"/>
      <c r="K61" s="5"/>
      <c r="L61" s="5"/>
      <c r="M61" s="5"/>
      <c r="N61" s="8"/>
    </row>
    <row r="62" spans="1:14" ht="15.6">
      <c r="B62" s="11"/>
      <c r="C62" s="587" t="s">
        <v>16</v>
      </c>
      <c r="D62" s="587"/>
      <c r="E62" s="587"/>
      <c r="F62" s="587"/>
      <c r="G62" s="5"/>
      <c r="H62" s="87"/>
      <c r="I62" s="5"/>
      <c r="J62" s="587" t="s">
        <v>17</v>
      </c>
      <c r="K62" s="587"/>
      <c r="L62" s="587"/>
      <c r="M62" s="5"/>
      <c r="N62" s="8"/>
    </row>
    <row r="63" spans="1:14" ht="18.45" customHeight="1">
      <c r="B63" s="11"/>
      <c r="C63" s="569"/>
      <c r="D63" s="569"/>
      <c r="E63" s="569"/>
      <c r="F63" s="569"/>
      <c r="G63" s="87"/>
      <c r="H63" s="87"/>
      <c r="I63" s="5"/>
      <c r="J63" s="569"/>
      <c r="K63" s="569"/>
      <c r="L63" s="569"/>
      <c r="M63" s="5"/>
      <c r="N63" s="8"/>
    </row>
    <row r="64" spans="1:14" ht="31.5" customHeight="1">
      <c r="B64" s="437" t="s">
        <v>42</v>
      </c>
      <c r="C64" s="438"/>
      <c r="D64" s="438"/>
      <c r="E64" s="438"/>
      <c r="F64" s="438"/>
      <c r="G64" s="438"/>
      <c r="H64" s="438"/>
      <c r="I64" s="438"/>
      <c r="J64" s="438"/>
      <c r="K64" s="438"/>
      <c r="L64" s="438"/>
      <c r="M64" s="438"/>
      <c r="N64" s="439"/>
    </row>
    <row r="65" spans="2:14" ht="15.6">
      <c r="B65" s="433"/>
      <c r="C65" s="434"/>
      <c r="D65" s="434"/>
      <c r="E65" s="434"/>
      <c r="F65" s="434"/>
      <c r="G65" s="434"/>
      <c r="H65" s="434"/>
      <c r="I65" s="434"/>
      <c r="J65" s="434"/>
      <c r="K65" s="434"/>
      <c r="L65" s="434"/>
      <c r="M65" s="434"/>
      <c r="N65" s="435"/>
    </row>
    <row r="66" spans="2:14" ht="15.6">
      <c r="B66" s="424"/>
      <c r="C66" s="425"/>
      <c r="D66" s="425"/>
      <c r="E66" s="425"/>
      <c r="F66" s="425"/>
      <c r="G66" s="425"/>
      <c r="H66" s="425"/>
      <c r="I66" s="425"/>
      <c r="J66" s="425"/>
      <c r="K66" s="425"/>
      <c r="L66" s="425"/>
      <c r="M66" s="425"/>
      <c r="N66" s="436"/>
    </row>
    <row r="67" spans="2:14"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  <row r="69" spans="2:14"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</row>
    <row r="70" spans="2:14"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  <row r="73" spans="2:14"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</row>
  </sheetData>
  <mergeCells count="65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3:I23"/>
    <mergeCell ref="L23:M23"/>
    <mergeCell ref="B14:H14"/>
    <mergeCell ref="I14:J14"/>
    <mergeCell ref="L14:M14"/>
    <mergeCell ref="B15:H15"/>
    <mergeCell ref="I15:J15"/>
    <mergeCell ref="L15:M15"/>
    <mergeCell ref="B17:D17"/>
    <mergeCell ref="B18:H18"/>
    <mergeCell ref="I18:J18"/>
    <mergeCell ref="L18:M18"/>
    <mergeCell ref="B19:M19"/>
    <mergeCell ref="L35:M35"/>
    <mergeCell ref="B24:I24"/>
    <mergeCell ref="L24:M24"/>
    <mergeCell ref="B25:I25"/>
    <mergeCell ref="L25:M25"/>
    <mergeCell ref="B26:I26"/>
    <mergeCell ref="L26:M26"/>
    <mergeCell ref="B28:M28"/>
    <mergeCell ref="L32:M32"/>
    <mergeCell ref="B33:G33"/>
    <mergeCell ref="L33:M33"/>
    <mergeCell ref="L34:M34"/>
    <mergeCell ref="L37:M37"/>
    <mergeCell ref="B38:M38"/>
    <mergeCell ref="B42:H42"/>
    <mergeCell ref="L42:M42"/>
    <mergeCell ref="B43:H43"/>
    <mergeCell ref="L43:M43"/>
    <mergeCell ref="L55:M55"/>
    <mergeCell ref="B44:H44"/>
    <mergeCell ref="L44:M44"/>
    <mergeCell ref="B45:H45"/>
    <mergeCell ref="L45:M45"/>
    <mergeCell ref="B46:M46"/>
    <mergeCell ref="B48:M48"/>
    <mergeCell ref="B52:H52"/>
    <mergeCell ref="L52:M52"/>
    <mergeCell ref="B53:H53"/>
    <mergeCell ref="L53:M53"/>
    <mergeCell ref="L54:M54"/>
    <mergeCell ref="B64:N64"/>
    <mergeCell ref="B65:N65"/>
    <mergeCell ref="B66:N66"/>
    <mergeCell ref="B56:M56"/>
    <mergeCell ref="B58:M58"/>
    <mergeCell ref="C62:F62"/>
    <mergeCell ref="J62:L62"/>
    <mergeCell ref="C63:F63"/>
    <mergeCell ref="J63:L63"/>
  </mergeCells>
  <pageMargins left="0.7" right="0.7" top="0.75" bottom="0.75" header="0.3" footer="0.3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40914-F908-41FF-8A04-1BCE2C11939F}">
  <sheetPr codeName="Hoja129">
    <tabColor rgb="FF3AEA36"/>
  </sheetPr>
  <dimension ref="A1:N73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486" t="s">
        <v>70</v>
      </c>
      <c r="C1" s="487"/>
      <c r="D1" s="487"/>
      <c r="E1" s="487"/>
      <c r="F1" s="487"/>
      <c r="G1" s="487"/>
      <c r="H1" s="487"/>
      <c r="I1" s="487"/>
      <c r="J1" s="487"/>
      <c r="K1" s="487"/>
      <c r="L1" s="488"/>
      <c r="M1" s="492"/>
      <c r="N1" s="493"/>
    </row>
    <row r="2" spans="2:14" ht="18" customHeight="1" thickBot="1">
      <c r="B2" s="489"/>
      <c r="C2" s="490"/>
      <c r="D2" s="490"/>
      <c r="E2" s="490"/>
      <c r="F2" s="490"/>
      <c r="G2" s="490"/>
      <c r="H2" s="490"/>
      <c r="I2" s="490"/>
      <c r="J2" s="490"/>
      <c r="K2" s="490"/>
      <c r="L2" s="491"/>
      <c r="M2" s="494"/>
      <c r="N2" s="495"/>
    </row>
    <row r="3" spans="2:14" ht="19.95" customHeight="1" thickBot="1">
      <c r="B3" s="498" t="s">
        <v>71</v>
      </c>
      <c r="C3" s="499"/>
      <c r="D3" s="499"/>
      <c r="E3" s="499"/>
      <c r="F3" s="499"/>
      <c r="G3" s="499"/>
      <c r="H3" s="499"/>
      <c r="I3" s="499"/>
      <c r="J3" s="499"/>
      <c r="K3" s="499"/>
      <c r="L3" s="500"/>
      <c r="M3" s="494"/>
      <c r="N3" s="495"/>
    </row>
    <row r="4" spans="2:14" ht="28.95" customHeight="1">
      <c r="B4" s="501" t="e">
        <f>#REF!</f>
        <v>#REF!</v>
      </c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494"/>
      <c r="N4" s="495"/>
    </row>
    <row r="5" spans="2:14" ht="28.95" customHeight="1" thickBot="1">
      <c r="B5" s="504"/>
      <c r="C5" s="505"/>
      <c r="D5" s="505"/>
      <c r="E5" s="505"/>
      <c r="F5" s="505"/>
      <c r="G5" s="505"/>
      <c r="H5" s="505"/>
      <c r="I5" s="505"/>
      <c r="J5" s="505"/>
      <c r="K5" s="505"/>
      <c r="L5" s="506"/>
      <c r="M5" s="496"/>
      <c r="N5" s="497"/>
    </row>
    <row r="6" spans="2:14" ht="24.45" customHeight="1" thickBot="1">
      <c r="B6" s="88" t="s">
        <v>72</v>
      </c>
      <c r="C6" s="568" t="e">
        <f>#REF!</f>
        <v>#REF!</v>
      </c>
      <c r="D6" s="499"/>
      <c r="E6" s="499"/>
      <c r="F6" s="499"/>
      <c r="G6" s="499"/>
      <c r="H6" s="499"/>
      <c r="I6" s="499"/>
      <c r="J6" s="499"/>
      <c r="K6" s="499"/>
      <c r="L6" s="500"/>
      <c r="M6" s="89" t="s">
        <v>73</v>
      </c>
      <c r="N6" s="90" t="s">
        <v>0</v>
      </c>
    </row>
    <row r="7" spans="2:14" ht="13.2" customHeight="1">
      <c r="B7" s="510" t="s">
        <v>74</v>
      </c>
      <c r="C7" s="501" t="e">
        <f>#REF!</f>
        <v>#REF!</v>
      </c>
      <c r="D7" s="502"/>
      <c r="E7" s="502"/>
      <c r="F7" s="502"/>
      <c r="G7" s="502"/>
      <c r="H7" s="502"/>
      <c r="I7" s="502"/>
      <c r="J7" s="502"/>
      <c r="K7" s="502"/>
      <c r="L7" s="503"/>
      <c r="M7" s="89" t="e">
        <f>#REF!</f>
        <v>#REF!</v>
      </c>
      <c r="N7" s="91" t="e">
        <f>#REF!</f>
        <v>#REF!</v>
      </c>
    </row>
    <row r="8" spans="2:14" ht="24.45" customHeight="1" thickBot="1">
      <c r="B8" s="511"/>
      <c r="C8" s="504"/>
      <c r="D8" s="505"/>
      <c r="E8" s="505"/>
      <c r="F8" s="505"/>
      <c r="G8" s="505"/>
      <c r="H8" s="505"/>
      <c r="I8" s="505"/>
      <c r="J8" s="505"/>
      <c r="K8" s="505"/>
      <c r="L8" s="506"/>
      <c r="M8" s="92" t="s">
        <v>75</v>
      </c>
      <c r="N8" s="93" t="e">
        <f>#REF!</f>
        <v>#REF!</v>
      </c>
    </row>
    <row r="9" spans="2:14" ht="15.6">
      <c r="B9" s="561" t="s">
        <v>18</v>
      </c>
      <c r="C9" s="562"/>
      <c r="D9" s="562"/>
      <c r="E9" s="562"/>
      <c r="F9" s="562"/>
      <c r="G9" s="562"/>
      <c r="H9" s="562"/>
      <c r="I9" s="562"/>
      <c r="J9" s="562"/>
      <c r="K9" s="562"/>
      <c r="L9" s="562"/>
      <c r="M9" s="562"/>
      <c r="N9" s="563"/>
    </row>
    <row r="10" spans="2:14" ht="15.6">
      <c r="B10" s="149" t="s">
        <v>21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94"/>
    </row>
    <row r="11" spans="2:14" ht="16.2" thickBot="1">
      <c r="B11" s="29"/>
      <c r="C11" s="5"/>
      <c r="D11" s="5"/>
      <c r="E11" s="5"/>
      <c r="F11" s="5"/>
      <c r="G11" s="5"/>
      <c r="H11" s="5"/>
      <c r="I11" s="30"/>
      <c r="J11" s="30"/>
      <c r="K11" s="5"/>
      <c r="L11" s="5"/>
      <c r="M11" s="5"/>
      <c r="N11" s="8"/>
    </row>
    <row r="12" spans="2:14" ht="15.6">
      <c r="B12" s="534" t="s">
        <v>19</v>
      </c>
      <c r="C12" s="535"/>
      <c r="D12" s="535"/>
      <c r="E12" s="535"/>
      <c r="F12" s="535"/>
      <c r="G12" s="535"/>
      <c r="H12" s="536"/>
      <c r="I12" s="520" t="s">
        <v>22</v>
      </c>
      <c r="J12" s="521"/>
      <c r="K12" s="31" t="s">
        <v>23</v>
      </c>
      <c r="L12" s="537" t="s">
        <v>24</v>
      </c>
      <c r="M12" s="536"/>
      <c r="N12" s="32" t="s">
        <v>25</v>
      </c>
    </row>
    <row r="13" spans="2:14" ht="51.75" customHeight="1">
      <c r="B13" s="424" t="e">
        <f>#REF!</f>
        <v>#REF!</v>
      </c>
      <c r="C13" s="425"/>
      <c r="D13" s="425"/>
      <c r="E13" s="425"/>
      <c r="F13" s="425"/>
      <c r="G13" s="425"/>
      <c r="H13" s="426"/>
      <c r="I13" s="122"/>
      <c r="J13" s="123"/>
      <c r="K13" s="23" t="e">
        <f>#REF!</f>
        <v>#REF!</v>
      </c>
      <c r="L13" s="546">
        <v>2</v>
      </c>
      <c r="M13" s="547"/>
      <c r="N13" s="22" t="e">
        <f>+K13/L13</f>
        <v>#REF!</v>
      </c>
    </row>
    <row r="14" spans="2:14" ht="21.75" customHeight="1">
      <c r="B14" s="424" t="e">
        <f>#REF!</f>
        <v>#REF!</v>
      </c>
      <c r="C14" s="425"/>
      <c r="D14" s="425"/>
      <c r="E14" s="425"/>
      <c r="F14" s="425"/>
      <c r="G14" s="425"/>
      <c r="H14" s="426"/>
      <c r="I14" s="518"/>
      <c r="J14" s="519"/>
      <c r="K14" s="23" t="e">
        <f>#REF!</f>
        <v>#REF!</v>
      </c>
      <c r="L14" s="546">
        <v>4</v>
      </c>
      <c r="M14" s="547"/>
      <c r="N14" s="22" t="e">
        <f>+K14/L14</f>
        <v>#REF!</v>
      </c>
    </row>
    <row r="15" spans="2:14" ht="21.75" customHeight="1">
      <c r="B15" s="424"/>
      <c r="C15" s="425"/>
      <c r="D15" s="425"/>
      <c r="E15" s="425"/>
      <c r="F15" s="425"/>
      <c r="G15" s="425"/>
      <c r="H15" s="426"/>
      <c r="I15" s="518"/>
      <c r="J15" s="519"/>
      <c r="K15" s="23"/>
      <c r="L15" s="546"/>
      <c r="M15" s="547"/>
      <c r="N15" s="22"/>
    </row>
    <row r="16" spans="2:14" ht="15.6">
      <c r="B16" s="33"/>
      <c r="C16" s="27"/>
      <c r="D16" s="27"/>
      <c r="E16" s="34"/>
      <c r="F16" s="34"/>
      <c r="G16" s="34"/>
      <c r="H16" s="95"/>
      <c r="I16" s="37"/>
      <c r="J16" s="38"/>
      <c r="K16" s="39"/>
      <c r="L16" s="40"/>
      <c r="M16" s="41"/>
      <c r="N16" s="96"/>
    </row>
    <row r="17" spans="2:14" ht="15.6">
      <c r="B17" s="469" t="s">
        <v>26</v>
      </c>
      <c r="C17" s="470"/>
      <c r="D17" s="470"/>
      <c r="E17" s="26"/>
      <c r="F17" s="43"/>
      <c r="G17" s="43"/>
      <c r="H17" s="44"/>
      <c r="I17" s="37"/>
      <c r="J17" s="38"/>
      <c r="K17" s="45"/>
      <c r="L17" s="40"/>
      <c r="M17" s="46">
        <v>0.05</v>
      </c>
      <c r="N17" s="47" t="e">
        <f>N46*M17</f>
        <v>#REF!</v>
      </c>
    </row>
    <row r="18" spans="2:14" ht="16.2" thickBot="1">
      <c r="B18" s="471"/>
      <c r="C18" s="472"/>
      <c r="D18" s="472"/>
      <c r="E18" s="472"/>
      <c r="F18" s="472"/>
      <c r="G18" s="472"/>
      <c r="H18" s="473"/>
      <c r="I18" s="474"/>
      <c r="J18" s="475"/>
      <c r="K18" s="48"/>
      <c r="L18" s="476"/>
      <c r="M18" s="477"/>
      <c r="N18" s="49"/>
    </row>
    <row r="19" spans="2:14" ht="25.5" customHeight="1" thickBot="1">
      <c r="B19" s="440" t="s">
        <v>27</v>
      </c>
      <c r="C19" s="441"/>
      <c r="D19" s="441"/>
      <c r="E19" s="441"/>
      <c r="F19" s="441"/>
      <c r="G19" s="441"/>
      <c r="H19" s="441"/>
      <c r="I19" s="441"/>
      <c r="J19" s="441"/>
      <c r="K19" s="441"/>
      <c r="L19" s="441"/>
      <c r="M19" s="444"/>
      <c r="N19" s="50" t="e">
        <f>SUM(N13:N18)</f>
        <v>#REF!</v>
      </c>
    </row>
    <row r="20" spans="2:14" ht="15.6">
      <c r="B20" s="29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8"/>
    </row>
    <row r="21" spans="2:14" ht="15.6">
      <c r="B21" s="141" t="s">
        <v>28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2"/>
    </row>
    <row r="22" spans="2:14" ht="16.2" thickBot="1">
      <c r="B22" s="53"/>
      <c r="C22" s="30"/>
      <c r="D22" s="30"/>
      <c r="E22" s="30"/>
      <c r="F22" s="30"/>
      <c r="G22" s="30"/>
      <c r="H22" s="30"/>
      <c r="I22" s="30"/>
      <c r="J22" s="5"/>
      <c r="K22" s="5"/>
      <c r="L22" s="5"/>
      <c r="M22" s="5"/>
      <c r="N22" s="8"/>
    </row>
    <row r="23" spans="2:14" ht="15.6">
      <c r="B23" s="534" t="s">
        <v>19</v>
      </c>
      <c r="C23" s="535"/>
      <c r="D23" s="535"/>
      <c r="E23" s="535"/>
      <c r="F23" s="535"/>
      <c r="G23" s="535"/>
      <c r="H23" s="535"/>
      <c r="I23" s="536"/>
      <c r="J23" s="54" t="s">
        <v>20</v>
      </c>
      <c r="K23" s="31" t="s">
        <v>2</v>
      </c>
      <c r="L23" s="537" t="s">
        <v>29</v>
      </c>
      <c r="M23" s="536"/>
      <c r="N23" s="32" t="s">
        <v>25</v>
      </c>
    </row>
    <row r="24" spans="2:14" ht="30.45" customHeight="1">
      <c r="B24" s="472" t="e">
        <f>#REF!</f>
        <v>#REF!</v>
      </c>
      <c r="C24" s="472"/>
      <c r="D24" s="472"/>
      <c r="E24" s="472"/>
      <c r="F24" s="472"/>
      <c r="G24" s="472"/>
      <c r="H24" s="472"/>
      <c r="I24" s="473"/>
      <c r="J24" s="67" t="e">
        <f>#REF!</f>
        <v>#REF!</v>
      </c>
      <c r="K24" s="13">
        <v>1.03</v>
      </c>
      <c r="L24" s="482" t="e">
        <f>#REF!</f>
        <v>#REF!</v>
      </c>
      <c r="M24" s="483"/>
      <c r="N24" s="125" t="e">
        <f>#REF!</f>
        <v>#REF!</v>
      </c>
    </row>
    <row r="25" spans="2:14" ht="30.45" customHeight="1">
      <c r="B25" s="472" t="e">
        <f>+#REF!</f>
        <v>#REF!</v>
      </c>
      <c r="C25" s="472"/>
      <c r="D25" s="472"/>
      <c r="E25" s="472"/>
      <c r="F25" s="472"/>
      <c r="G25" s="472"/>
      <c r="H25" s="472"/>
      <c r="I25" s="473"/>
      <c r="J25" s="67" t="e">
        <f>+#REF!</f>
        <v>#REF!</v>
      </c>
      <c r="K25" s="13">
        <v>1</v>
      </c>
      <c r="L25" s="482" t="e">
        <f>+#REF!</f>
        <v>#REF!</v>
      </c>
      <c r="M25" s="483"/>
      <c r="N25" s="125" t="e">
        <f>+K25*L25</f>
        <v>#REF!</v>
      </c>
    </row>
    <row r="26" spans="2:14" ht="30.45" customHeight="1">
      <c r="B26" s="472" t="e">
        <f>+#REF!</f>
        <v>#REF!</v>
      </c>
      <c r="C26" s="472"/>
      <c r="D26" s="472"/>
      <c r="E26" s="472"/>
      <c r="F26" s="472"/>
      <c r="G26" s="472"/>
      <c r="H26" s="472"/>
      <c r="I26" s="473"/>
      <c r="J26" s="67" t="e">
        <f>+#REF!</f>
        <v>#REF!</v>
      </c>
      <c r="K26" s="13">
        <v>3</v>
      </c>
      <c r="L26" s="482" t="e">
        <f>+#REF!</f>
        <v>#REF!</v>
      </c>
      <c r="M26" s="483"/>
      <c r="N26" s="125" t="e">
        <f>+K26*L26</f>
        <v>#REF!</v>
      </c>
    </row>
    <row r="27" spans="2:14" ht="16.2" thickBot="1">
      <c r="B27" s="56"/>
      <c r="C27" s="57"/>
      <c r="D27" s="57"/>
      <c r="E27" s="57"/>
      <c r="F27" s="57"/>
      <c r="G27" s="57"/>
      <c r="H27" s="57"/>
      <c r="I27" s="57"/>
      <c r="J27" s="58"/>
      <c r="K27" s="58"/>
      <c r="L27" s="59"/>
      <c r="M27" s="24"/>
      <c r="N27" s="60"/>
    </row>
    <row r="28" spans="2:14" ht="30" customHeight="1" thickBot="1">
      <c r="B28" s="440" t="s">
        <v>27</v>
      </c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4"/>
      <c r="N28" s="50" t="e">
        <f>SUM(N24:N27)</f>
        <v>#REF!</v>
      </c>
    </row>
    <row r="29" spans="2:14" ht="15.6">
      <c r="B29" s="7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8"/>
    </row>
    <row r="30" spans="2:14" ht="15.6">
      <c r="B30" s="141" t="s">
        <v>30</v>
      </c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2"/>
    </row>
    <row r="31" spans="2:14" ht="16.2" thickBot="1">
      <c r="B31" s="7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8"/>
    </row>
    <row r="32" spans="2:14" ht="31.2">
      <c r="B32" s="61" t="s">
        <v>31</v>
      </c>
      <c r="C32" s="62"/>
      <c r="D32" s="62"/>
      <c r="E32" s="62"/>
      <c r="F32" s="62"/>
      <c r="G32" s="62"/>
      <c r="H32" s="63" t="s">
        <v>20</v>
      </c>
      <c r="I32" s="63" t="s">
        <v>32</v>
      </c>
      <c r="J32" s="64" t="s">
        <v>33</v>
      </c>
      <c r="K32" s="63" t="s">
        <v>34</v>
      </c>
      <c r="L32" s="540" t="s">
        <v>35</v>
      </c>
      <c r="M32" s="541"/>
      <c r="N32" s="65" t="s">
        <v>25</v>
      </c>
    </row>
    <row r="33" spans="2:14" ht="30.75" customHeight="1">
      <c r="B33" s="556"/>
      <c r="C33" s="557"/>
      <c r="D33" s="557"/>
      <c r="E33" s="557"/>
      <c r="F33" s="557"/>
      <c r="G33" s="558"/>
      <c r="H33" s="67"/>
      <c r="I33" s="45"/>
      <c r="J33" s="21"/>
      <c r="K33" s="45"/>
      <c r="L33" s="458"/>
      <c r="M33" s="459"/>
      <c r="N33" s="68"/>
    </row>
    <row r="34" spans="2:14" ht="15.6">
      <c r="B34" s="66"/>
      <c r="C34" s="69"/>
      <c r="D34" s="69"/>
      <c r="E34" s="69"/>
      <c r="F34" s="69"/>
      <c r="G34" s="69"/>
      <c r="H34" s="67"/>
      <c r="I34" s="45"/>
      <c r="J34" s="21"/>
      <c r="K34" s="45"/>
      <c r="L34" s="458"/>
      <c r="M34" s="459"/>
      <c r="N34" s="68"/>
    </row>
    <row r="35" spans="2:14" ht="15.6">
      <c r="B35" s="66"/>
      <c r="C35" s="69"/>
      <c r="D35" s="69"/>
      <c r="E35" s="69"/>
      <c r="F35" s="69"/>
      <c r="G35" s="69"/>
      <c r="H35" s="67"/>
      <c r="I35" s="45"/>
      <c r="J35" s="21"/>
      <c r="K35" s="45"/>
      <c r="L35" s="458"/>
      <c r="M35" s="459"/>
      <c r="N35" s="68"/>
    </row>
    <row r="36" spans="2:14" ht="15.6">
      <c r="B36" s="66"/>
      <c r="C36" s="69"/>
      <c r="D36" s="69"/>
      <c r="E36" s="69"/>
      <c r="F36" s="69"/>
      <c r="G36" s="69"/>
      <c r="H36" s="70"/>
      <c r="I36" s="45"/>
      <c r="J36" s="45"/>
      <c r="K36" s="45"/>
      <c r="L36" s="71"/>
      <c r="M36" s="72"/>
      <c r="N36" s="73"/>
    </row>
    <row r="37" spans="2:14" ht="16.2" thickBot="1">
      <c r="B37" s="56"/>
      <c r="C37" s="57"/>
      <c r="D37" s="57"/>
      <c r="E37" s="57"/>
      <c r="F37" s="57"/>
      <c r="G37" s="57"/>
      <c r="H37" s="58"/>
      <c r="I37" s="74"/>
      <c r="J37" s="74"/>
      <c r="K37" s="74"/>
      <c r="L37" s="460"/>
      <c r="M37" s="461"/>
      <c r="N37" s="74"/>
    </row>
    <row r="38" spans="2:14" ht="22.5" customHeight="1" thickBot="1">
      <c r="B38" s="462" t="s">
        <v>27</v>
      </c>
      <c r="C38" s="442"/>
      <c r="D38" s="442"/>
      <c r="E38" s="442"/>
      <c r="F38" s="442"/>
      <c r="G38" s="442"/>
      <c r="H38" s="442"/>
      <c r="I38" s="442"/>
      <c r="J38" s="442"/>
      <c r="K38" s="442"/>
      <c r="L38" s="442"/>
      <c r="M38" s="443"/>
      <c r="N38" s="75">
        <f>SUM(N33:N37)</f>
        <v>0</v>
      </c>
    </row>
    <row r="39" spans="2:14" ht="15.6">
      <c r="B39" s="7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8"/>
    </row>
    <row r="40" spans="2:14" ht="15.6">
      <c r="B40" s="141" t="s">
        <v>36</v>
      </c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2"/>
    </row>
    <row r="41" spans="2:14" ht="16.2" thickBot="1">
      <c r="B41" s="7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8"/>
    </row>
    <row r="42" spans="2:14" ht="31.2">
      <c r="B42" s="542" t="s">
        <v>37</v>
      </c>
      <c r="C42" s="543"/>
      <c r="D42" s="543"/>
      <c r="E42" s="543"/>
      <c r="F42" s="543"/>
      <c r="G42" s="543"/>
      <c r="H42" s="543"/>
      <c r="I42" s="63" t="s">
        <v>38</v>
      </c>
      <c r="J42" s="64" t="s">
        <v>39</v>
      </c>
      <c r="K42" s="63" t="s">
        <v>40</v>
      </c>
      <c r="L42" s="544" t="s">
        <v>24</v>
      </c>
      <c r="M42" s="545"/>
      <c r="N42" s="76" t="s">
        <v>25</v>
      </c>
    </row>
    <row r="43" spans="2:14" ht="15.6">
      <c r="B43" s="424" t="e">
        <f>+#REF!</f>
        <v>#REF!</v>
      </c>
      <c r="C43" s="425"/>
      <c r="D43" s="425"/>
      <c r="E43" s="425"/>
      <c r="F43" s="425"/>
      <c r="G43" s="425"/>
      <c r="H43" s="426"/>
      <c r="I43" s="77" t="e">
        <f>+K43/J43</f>
        <v>#REF!</v>
      </c>
      <c r="J43" s="78">
        <v>1.85</v>
      </c>
      <c r="K43" s="129" t="e">
        <f>+#REF!</f>
        <v>#REF!</v>
      </c>
      <c r="L43" s="427">
        <v>4</v>
      </c>
      <c r="M43" s="428"/>
      <c r="N43" s="10" t="e">
        <f>K43/L43</f>
        <v>#REF!</v>
      </c>
    </row>
    <row r="44" spans="2:14" ht="15.6">
      <c r="B44" s="424" t="e">
        <f>+#REF!</f>
        <v>#REF!</v>
      </c>
      <c r="C44" s="425"/>
      <c r="D44" s="425"/>
      <c r="E44" s="425"/>
      <c r="F44" s="425"/>
      <c r="G44" s="425"/>
      <c r="H44" s="426"/>
      <c r="I44" s="77" t="e">
        <f>+K44/J44</f>
        <v>#REF!</v>
      </c>
      <c r="J44" s="80">
        <v>1.85</v>
      </c>
      <c r="K44" s="129" t="e">
        <f>+#REF!</f>
        <v>#REF!</v>
      </c>
      <c r="L44" s="581">
        <f>L43</f>
        <v>4</v>
      </c>
      <c r="M44" s="582"/>
      <c r="N44" s="10" t="e">
        <f>K44/L44</f>
        <v>#REF!</v>
      </c>
    </row>
    <row r="45" spans="2:14" ht="33" customHeight="1" thickBot="1">
      <c r="B45" s="424" t="e">
        <f>#REF!</f>
        <v>#REF!</v>
      </c>
      <c r="C45" s="425"/>
      <c r="D45" s="425"/>
      <c r="E45" s="425"/>
      <c r="F45" s="425"/>
      <c r="G45" s="425"/>
      <c r="H45" s="426"/>
      <c r="I45" s="77" t="e">
        <f>+K45/J45</f>
        <v>#REF!</v>
      </c>
      <c r="J45" s="78">
        <v>1.85</v>
      </c>
      <c r="K45" s="129" t="e">
        <f>#REF!</f>
        <v>#REF!</v>
      </c>
      <c r="L45" s="612">
        <f>L43*3</f>
        <v>12</v>
      </c>
      <c r="M45" s="432"/>
      <c r="N45" s="10" t="e">
        <f>K45/L45</f>
        <v>#REF!</v>
      </c>
    </row>
    <row r="46" spans="2:14" ht="22.5" customHeight="1" thickBot="1">
      <c r="B46" s="440" t="s">
        <v>27</v>
      </c>
      <c r="C46" s="441"/>
      <c r="D46" s="441"/>
      <c r="E46" s="441"/>
      <c r="F46" s="441"/>
      <c r="G46" s="441"/>
      <c r="H46" s="441"/>
      <c r="I46" s="442"/>
      <c r="J46" s="442"/>
      <c r="K46" s="442"/>
      <c r="L46" s="442"/>
      <c r="M46" s="443"/>
      <c r="N46" s="85" t="e">
        <f>SUM(N43:N45)</f>
        <v>#REF!</v>
      </c>
    </row>
    <row r="47" spans="2:14" ht="16.2" thickBot="1">
      <c r="B47" s="7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8"/>
    </row>
    <row r="48" spans="2:14" ht="25.5" customHeight="1" thickBot="1">
      <c r="B48" s="440" t="s">
        <v>41</v>
      </c>
      <c r="C48" s="441"/>
      <c r="D48" s="441"/>
      <c r="E48" s="441"/>
      <c r="F48" s="441"/>
      <c r="G48" s="441"/>
      <c r="H48" s="441"/>
      <c r="I48" s="441"/>
      <c r="J48" s="441"/>
      <c r="K48" s="441"/>
      <c r="L48" s="441"/>
      <c r="M48" s="444"/>
      <c r="N48" s="86" t="e">
        <f>ROUND((N19+N28+N38+N46),0)</f>
        <v>#REF!</v>
      </c>
    </row>
    <row r="49" spans="1:14"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1"/>
    </row>
    <row r="50" spans="1:14">
      <c r="B50" s="144" t="s">
        <v>64</v>
      </c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102"/>
    </row>
    <row r="51" spans="1:14" ht="15" thickBot="1"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1"/>
    </row>
    <row r="52" spans="1:14">
      <c r="B52" s="530" t="s">
        <v>65</v>
      </c>
      <c r="C52" s="531"/>
      <c r="D52" s="531"/>
      <c r="E52" s="531"/>
      <c r="F52" s="531"/>
      <c r="G52" s="531"/>
      <c r="H52" s="531"/>
      <c r="I52" s="103"/>
      <c r="J52" s="104"/>
      <c r="K52" s="105" t="s">
        <v>66</v>
      </c>
      <c r="L52" s="532" t="s">
        <v>67</v>
      </c>
      <c r="M52" s="533"/>
      <c r="N52" s="106"/>
    </row>
    <row r="53" spans="1:14">
      <c r="B53" s="449" t="s">
        <v>10</v>
      </c>
      <c r="C53" s="450"/>
      <c r="D53" s="450"/>
      <c r="E53" s="450"/>
      <c r="F53" s="450"/>
      <c r="G53" s="450"/>
      <c r="H53" s="450"/>
      <c r="I53" s="107"/>
      <c r="J53" s="108"/>
      <c r="K53" s="109">
        <v>0.24</v>
      </c>
      <c r="L53" s="451" t="e">
        <f>N48*K53</f>
        <v>#REF!</v>
      </c>
      <c r="M53" s="452"/>
      <c r="N53" s="110"/>
    </row>
    <row r="54" spans="1:14">
      <c r="B54" s="111" t="s">
        <v>11</v>
      </c>
      <c r="C54" s="112"/>
      <c r="D54" s="112"/>
      <c r="E54" s="112"/>
      <c r="F54" s="112"/>
      <c r="G54" s="112"/>
      <c r="H54" s="112"/>
      <c r="I54" s="107"/>
      <c r="J54" s="108"/>
      <c r="K54" s="109">
        <v>0.01</v>
      </c>
      <c r="L54" s="451" t="e">
        <f>N48*K54</f>
        <v>#REF!</v>
      </c>
      <c r="M54" s="452"/>
      <c r="N54" s="110"/>
    </row>
    <row r="55" spans="1:14" ht="15" thickBot="1">
      <c r="B55" s="113" t="s">
        <v>12</v>
      </c>
      <c r="C55" s="114"/>
      <c r="D55" s="114"/>
      <c r="E55" s="114"/>
      <c r="F55" s="114"/>
      <c r="G55" s="114"/>
      <c r="H55" s="114"/>
      <c r="I55" s="115"/>
      <c r="J55" s="116"/>
      <c r="K55" s="117">
        <v>0.05</v>
      </c>
      <c r="L55" s="453" t="e">
        <f>N48*K55</f>
        <v>#REF!</v>
      </c>
      <c r="M55" s="454"/>
      <c r="N55" s="110"/>
    </row>
    <row r="56" spans="1:14" ht="15" thickBot="1">
      <c r="B56" s="455" t="s">
        <v>27</v>
      </c>
      <c r="C56" s="456"/>
      <c r="D56" s="456"/>
      <c r="E56" s="456"/>
      <c r="F56" s="456"/>
      <c r="G56" s="456"/>
      <c r="H56" s="456"/>
      <c r="I56" s="456"/>
      <c r="J56" s="456"/>
      <c r="K56" s="456"/>
      <c r="L56" s="456"/>
      <c r="M56" s="457"/>
      <c r="N56" s="118" t="e">
        <f>L53+L54+L55</f>
        <v>#REF!</v>
      </c>
    </row>
    <row r="57" spans="1:14" ht="15" thickBot="1">
      <c r="B57" s="99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1"/>
    </row>
    <row r="58" spans="1:14" ht="15" thickBot="1">
      <c r="A58" t="s">
        <v>77</v>
      </c>
      <c r="B58" s="455" t="s">
        <v>68</v>
      </c>
      <c r="C58" s="456"/>
      <c r="D58" s="456"/>
      <c r="E58" s="456"/>
      <c r="F58" s="456"/>
      <c r="G58" s="456"/>
      <c r="H58" s="456"/>
      <c r="I58" s="456"/>
      <c r="J58" s="456"/>
      <c r="K58" s="456"/>
      <c r="L58" s="456"/>
      <c r="M58" s="457"/>
      <c r="N58" s="119" t="e">
        <f>N48+N56</f>
        <v>#REF!</v>
      </c>
    </row>
    <row r="59" spans="1:14" ht="15.6"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6"/>
    </row>
    <row r="60" spans="1:14" ht="15.6">
      <c r="B60" s="7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8"/>
    </row>
    <row r="61" spans="1:14" ht="15.6">
      <c r="B61" s="7"/>
      <c r="C61" s="87"/>
      <c r="D61" s="87"/>
      <c r="E61" s="87"/>
      <c r="F61" s="87"/>
      <c r="G61" s="87"/>
      <c r="H61" s="5"/>
      <c r="I61" s="5"/>
      <c r="J61" s="5"/>
      <c r="K61" s="5"/>
      <c r="L61" s="5"/>
      <c r="M61" s="5"/>
      <c r="N61" s="8"/>
    </row>
    <row r="62" spans="1:14" ht="15.6">
      <c r="B62" s="11"/>
      <c r="C62" s="587" t="s">
        <v>16</v>
      </c>
      <c r="D62" s="587"/>
      <c r="E62" s="587"/>
      <c r="F62" s="587"/>
      <c r="G62" s="5"/>
      <c r="H62" s="87"/>
      <c r="I62" s="5"/>
      <c r="J62" s="587" t="s">
        <v>17</v>
      </c>
      <c r="K62" s="587"/>
      <c r="L62" s="587"/>
      <c r="M62" s="5"/>
      <c r="N62" s="8"/>
    </row>
    <row r="63" spans="1:14" ht="18.45" customHeight="1">
      <c r="B63" s="11"/>
      <c r="C63" s="569"/>
      <c r="D63" s="569"/>
      <c r="E63" s="569"/>
      <c r="F63" s="569"/>
      <c r="G63" s="87"/>
      <c r="H63" s="87"/>
      <c r="I63" s="5"/>
      <c r="J63" s="569"/>
      <c r="K63" s="569"/>
      <c r="L63" s="569"/>
      <c r="M63" s="5"/>
      <c r="N63" s="8"/>
    </row>
    <row r="64" spans="1:14" ht="31.5" customHeight="1">
      <c r="B64" s="437" t="s">
        <v>42</v>
      </c>
      <c r="C64" s="438"/>
      <c r="D64" s="438"/>
      <c r="E64" s="438"/>
      <c r="F64" s="438"/>
      <c r="G64" s="438"/>
      <c r="H64" s="438"/>
      <c r="I64" s="438"/>
      <c r="J64" s="438"/>
      <c r="K64" s="438"/>
      <c r="L64" s="438"/>
      <c r="M64" s="438"/>
      <c r="N64" s="439"/>
    </row>
    <row r="65" spans="2:14" ht="15.6">
      <c r="B65" s="433"/>
      <c r="C65" s="434"/>
      <c r="D65" s="434"/>
      <c r="E65" s="434"/>
      <c r="F65" s="434"/>
      <c r="G65" s="434"/>
      <c r="H65" s="434"/>
      <c r="I65" s="434"/>
      <c r="J65" s="434"/>
      <c r="K65" s="434"/>
      <c r="L65" s="434"/>
      <c r="M65" s="434"/>
      <c r="N65" s="435"/>
    </row>
    <row r="66" spans="2:14" ht="15.6">
      <c r="B66" s="424"/>
      <c r="C66" s="425"/>
      <c r="D66" s="425"/>
      <c r="E66" s="425"/>
      <c r="F66" s="425"/>
      <c r="G66" s="425"/>
      <c r="H66" s="425"/>
      <c r="I66" s="425"/>
      <c r="J66" s="425"/>
      <c r="K66" s="425"/>
      <c r="L66" s="425"/>
      <c r="M66" s="425"/>
      <c r="N66" s="436"/>
    </row>
    <row r="67" spans="2:14"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</row>
    <row r="68" spans="2:14"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</row>
    <row r="69" spans="2:14"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</row>
    <row r="70" spans="2:14"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</row>
    <row r="71" spans="2:14"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</row>
    <row r="72" spans="2:14"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</row>
    <row r="73" spans="2:14"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</row>
  </sheetData>
  <mergeCells count="65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3:I23"/>
    <mergeCell ref="L23:M23"/>
    <mergeCell ref="B14:H14"/>
    <mergeCell ref="I14:J14"/>
    <mergeCell ref="L14:M14"/>
    <mergeCell ref="B15:H15"/>
    <mergeCell ref="I15:J15"/>
    <mergeCell ref="L15:M15"/>
    <mergeCell ref="B17:D17"/>
    <mergeCell ref="B18:H18"/>
    <mergeCell ref="I18:J18"/>
    <mergeCell ref="L18:M18"/>
    <mergeCell ref="B19:M19"/>
    <mergeCell ref="L35:M35"/>
    <mergeCell ref="B24:I24"/>
    <mergeCell ref="L24:M24"/>
    <mergeCell ref="B25:I25"/>
    <mergeCell ref="L25:M25"/>
    <mergeCell ref="B26:I26"/>
    <mergeCell ref="L26:M26"/>
    <mergeCell ref="B28:M28"/>
    <mergeCell ref="L32:M32"/>
    <mergeCell ref="B33:G33"/>
    <mergeCell ref="L33:M33"/>
    <mergeCell ref="L34:M34"/>
    <mergeCell ref="L37:M37"/>
    <mergeCell ref="B38:M38"/>
    <mergeCell ref="B42:H42"/>
    <mergeCell ref="L42:M42"/>
    <mergeCell ref="B43:H43"/>
    <mergeCell ref="L43:M43"/>
    <mergeCell ref="L55:M55"/>
    <mergeCell ref="B44:H44"/>
    <mergeCell ref="L44:M44"/>
    <mergeCell ref="B45:H45"/>
    <mergeCell ref="L45:M45"/>
    <mergeCell ref="B46:M46"/>
    <mergeCell ref="B48:M48"/>
    <mergeCell ref="B52:H52"/>
    <mergeCell ref="L52:M52"/>
    <mergeCell ref="B53:H53"/>
    <mergeCell ref="L53:M53"/>
    <mergeCell ref="L54:M54"/>
    <mergeCell ref="B64:N64"/>
    <mergeCell ref="B65:N65"/>
    <mergeCell ref="B66:N66"/>
    <mergeCell ref="B56:M56"/>
    <mergeCell ref="B58:M58"/>
    <mergeCell ref="C62:F62"/>
    <mergeCell ref="J62:L62"/>
    <mergeCell ref="C63:F63"/>
    <mergeCell ref="J63:L6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48</vt:i4>
      </vt:variant>
      <vt:variant>
        <vt:lpstr>Rangos con nombre</vt:lpstr>
      </vt:variant>
      <vt:variant>
        <vt:i4>9</vt:i4>
      </vt:variant>
    </vt:vector>
  </HeadingPairs>
  <TitlesOfParts>
    <vt:vector size="57" baseType="lpstr">
      <vt:lpstr>PRIORIZADA</vt:lpstr>
      <vt:lpstr>Eliminar</vt:lpstr>
      <vt:lpstr>C.1</vt:lpstr>
      <vt:lpstr>C.2</vt:lpstr>
      <vt:lpstr>FM</vt:lpstr>
      <vt:lpstr>201.3P</vt:lpstr>
      <vt:lpstr>201.3</vt:lpstr>
      <vt:lpstr>3P</vt:lpstr>
      <vt:lpstr>320.1</vt:lpstr>
      <vt:lpstr>500.1.1P</vt:lpstr>
      <vt:lpstr>500.1.1.1P</vt:lpstr>
      <vt:lpstr>500.1.3P</vt:lpstr>
      <vt:lpstr>420.1</vt:lpstr>
      <vt:lpstr>450.2P</vt:lpstr>
      <vt:lpstr>10.1P</vt:lpstr>
      <vt:lpstr>673.1.2</vt:lpstr>
      <vt:lpstr>450.1P</vt:lpstr>
      <vt:lpstr>600.1.1</vt:lpstr>
      <vt:lpstr>600.2.4</vt:lpstr>
      <vt:lpstr>630.3.4P</vt:lpstr>
      <vt:lpstr>650.2P</vt:lpstr>
      <vt:lpstr>650.2.1P</vt:lpstr>
      <vt:lpstr>650.4</vt:lpstr>
      <vt:lpstr>632P</vt:lpstr>
      <vt:lpstr>642.2</vt:lpstr>
      <vt:lpstr>673.2</vt:lpstr>
      <vt:lpstr>4P</vt:lpstr>
      <vt:lpstr>642.1P</vt:lpstr>
      <vt:lpstr>642.1.1P</vt:lpstr>
      <vt:lpstr>19P</vt:lpstr>
      <vt:lpstr>21P</vt:lpstr>
      <vt:lpstr>22P</vt:lpstr>
      <vt:lpstr>23P</vt:lpstr>
      <vt:lpstr>23.1P</vt:lpstr>
      <vt:lpstr>27P</vt:lpstr>
      <vt:lpstr>28.1P</vt:lpstr>
      <vt:lpstr>29P</vt:lpstr>
      <vt:lpstr>30P</vt:lpstr>
      <vt:lpstr>31P</vt:lpstr>
      <vt:lpstr>31.1P</vt:lpstr>
      <vt:lpstr>60.1P</vt:lpstr>
      <vt:lpstr>63P</vt:lpstr>
      <vt:lpstr>700.1.1P</vt:lpstr>
      <vt:lpstr>701.1</vt:lpstr>
      <vt:lpstr>51P</vt:lpstr>
      <vt:lpstr>630.3</vt:lpstr>
      <vt:lpstr>630.4</vt:lpstr>
      <vt:lpstr>630.4P</vt:lpstr>
      <vt:lpstr>'201.3'!Área_de_impresión</vt:lpstr>
      <vt:lpstr>'320.1'!Área_de_impresión</vt:lpstr>
      <vt:lpstr>'3P'!Área_de_impresión</vt:lpstr>
      <vt:lpstr>'420.1'!Área_de_impresión</vt:lpstr>
      <vt:lpstr>'450.2P'!Área_de_impresión</vt:lpstr>
      <vt:lpstr>'700.1.1P'!Área_de_impresión</vt:lpstr>
      <vt:lpstr>C.1!Área_de_impresión</vt:lpstr>
      <vt:lpstr>C.2!Área_de_impresión</vt:lpstr>
      <vt:lpstr>FM!Área_de_impresión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Linda Urbina</cp:lastModifiedBy>
  <cp:lastPrinted>2024-11-18T21:20:48Z</cp:lastPrinted>
  <dcterms:created xsi:type="dcterms:W3CDTF">2021-01-26T21:46:31Z</dcterms:created>
  <dcterms:modified xsi:type="dcterms:W3CDTF">2024-12-27T14:08:23Z</dcterms:modified>
</cp:coreProperties>
</file>