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2024\ESTRUCTURACION\13. EVALUACION\CM 010\EVALUACIÓN PRELIMINAR MC CM 010 2024- INTERVENTORÍA SIBERIA- PARA PUBLICACIÓN\"/>
    </mc:Choice>
  </mc:AlternateContent>
  <xr:revisionPtr revIDLastSave="23" documentId="13_ncr:1_{34CF0356-9A7D-4889-A056-4592EAA9D3B3}" xr6:coauthVersionLast="47" xr6:coauthVersionMax="47" xr10:uidLastSave="{0EBBB479-29AF-4B51-B11E-D5BEA687D900}"/>
  <bookViews>
    <workbookView xWindow="-108" yWindow="-108" windowWidth="23256" windowHeight="12456" firstSheet="1" activeTab="1" xr2:uid="{0F51BCCE-1E2E-41A7-A6A6-7A5F67B99A40}"/>
  </bookViews>
  <sheets>
    <sheet name="EXPERIENCIA CONSOLIDADO" sheetId="1" state="veryHidden" r:id="rId1"/>
    <sheet name="MEDIA GEOMÉTRICA - SIBERIA" sheetId="3" r:id="rId2"/>
  </sheets>
  <definedNames>
    <definedName name="matri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3" l="1"/>
  <c r="C10" i="3" s="1" a="1"/>
  <c r="C10" i="3" s="1"/>
  <c r="D13" i="3" s="1"/>
  <c r="D43" i="3" l="1"/>
  <c r="D42" i="3"/>
  <c r="D41" i="3"/>
  <c r="D39" i="3"/>
  <c r="D35" i="3"/>
  <c r="D32" i="3"/>
  <c r="D27" i="3"/>
  <c r="D25" i="3"/>
  <c r="D24" i="3"/>
  <c r="D15" i="3"/>
  <c r="D44" i="3"/>
  <c r="D37" i="3"/>
  <c r="D31" i="3"/>
  <c r="D19" i="3"/>
  <c r="D36" i="3"/>
  <c r="D30" i="3"/>
  <c r="D18" i="3"/>
  <c r="D29" i="3"/>
  <c r="D23" i="3"/>
  <c r="D17" i="3"/>
  <c r="D40" i="3"/>
  <c r="D34" i="3"/>
  <c r="D28" i="3"/>
  <c r="D22" i="3"/>
  <c r="D16" i="3"/>
  <c r="D33" i="3"/>
  <c r="D21" i="3"/>
  <c r="D38" i="3"/>
  <c r="D26" i="3"/>
  <c r="D20" i="3"/>
  <c r="D14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<sst xmlns="http://schemas.openxmlformats.org/spreadsheetml/2006/main" count="111" uniqueCount="53">
  <si>
    <t>N°</t>
  </si>
  <si>
    <t xml:space="preserve">PROPONENTE </t>
  </si>
  <si>
    <t>SIBERIA</t>
  </si>
  <si>
    <t>PROMEDIO DE LOS CONTRATOS VÁLIDOS APORTADOS EN SMMLV</t>
  </si>
  <si>
    <t>HABILITACIÓN JURÍDICA</t>
  </si>
  <si>
    <t>CONSORCIO INTERVENTORIA HOSPITALARIA</t>
  </si>
  <si>
    <t>CSC CULTURAL RLC</t>
  </si>
  <si>
    <t>NO HABILITADO</t>
  </si>
  <si>
    <t>CR. BUENAVENTURA 2024</t>
  </si>
  <si>
    <t>CONSORCIO NVP</t>
  </si>
  <si>
    <t>NO HABILITADO T</t>
  </si>
  <si>
    <t>CONSORCIO SIBERIA SAN JUAN</t>
  </si>
  <si>
    <t>CONSORCIO INTER SIBERIA BIC</t>
  </si>
  <si>
    <t>ALIANZA INTEGRAL DE PROYECTOS SAS BIC</t>
  </si>
  <si>
    <t>CONSORCIO INTER CULTURA 2024</t>
  </si>
  <si>
    <t>CONSULTEC S.A.S</t>
  </si>
  <si>
    <t>CONSORCIO GUADALUPE 2024</t>
  </si>
  <si>
    <t>CONSORCIO RYU-GD PATRIMONIAL</t>
  </si>
  <si>
    <t>CONSORCIO SAN JUAN GIJ</t>
  </si>
  <si>
    <t>INTERCULTURAL GAB</t>
  </si>
  <si>
    <t>CONSORCIO HOSPITAL TEI</t>
  </si>
  <si>
    <t>CONSORCIO PATRIMONIAL 2025</t>
  </si>
  <si>
    <t>INGENIERIA MASTER S.A.S.</t>
  </si>
  <si>
    <t>CONSORCIO INTERVENCIÓN SIBERIA PC</t>
  </si>
  <si>
    <t>CT HOSPITAL JUAN DE DIOS</t>
  </si>
  <si>
    <t>Consorcio INFRAESTRUCTURA CCI</t>
  </si>
  <si>
    <t>CONSORCIO AG SIBERIA INTERVENTORES</t>
  </si>
  <si>
    <t>CONSORCIO CABA – RC HOSPITALARIO</t>
  </si>
  <si>
    <t>CONSORCIO INTERHOSPITAL G&amp;C</t>
  </si>
  <si>
    <t>CONSORCIO INTER-SIBERIA 2024</t>
  </si>
  <si>
    <t>CONSORCIO APIC SIBERIA</t>
  </si>
  <si>
    <t>CONSORCIO INTERSIBERIA</t>
  </si>
  <si>
    <t>Consorcio INTERHOSPITAL 010</t>
  </si>
  <si>
    <t>CONSORCIO PROSPERAR 24</t>
  </si>
  <si>
    <t>CONSORCIO APPLUS C&amp;M</t>
  </si>
  <si>
    <t>CONSORCIO SIBERIA MT 204</t>
  </si>
  <si>
    <t>CONSORCIO INT SIBERIA 2024</t>
  </si>
  <si>
    <t>CONSORCIO JCB – 010 – MINCU – CUN – BOG</t>
  </si>
  <si>
    <t>MINISTERIO DE LAS CULTURAS, LAS ARTES Y LOS SABERES</t>
  </si>
  <si>
    <r>
      <rPr>
        <b/>
        <sz val="10"/>
        <color rgb="FF000000"/>
        <rFont val="Aptos"/>
      </rPr>
      <t xml:space="preserve">CONCURSO DE MÉRITOS ABIERTO MC-CM-010-2024
</t>
    </r>
    <r>
      <rPr>
        <sz val="10"/>
        <color rgb="FF000000"/>
        <rFont val="Aptos"/>
      </rPr>
      <t>"Contratar la interventoría integral al contrato de obra derivado del proceso de licitación pública MC-LP-007-2024 cuyo objeto es Realizar las obras de intervención integral del edificio Siberia que hace parte del Hospital San Juan de Dios e Instituto Materno Infantil, en la ciudad de Bogotá D.C., declarado Bien de Interés Cultural del Ámbito Nacional”</t>
    </r>
  </si>
  <si>
    <t xml:space="preserve">EVALUACIÓN EXPERIENCIA </t>
  </si>
  <si>
    <t>MEDIA GEOMÉTRICA</t>
  </si>
  <si>
    <t>PUNTAJE MÁXIMO</t>
  </si>
  <si>
    <t>VALOR MAS CERCANO A LA MEDIA GEOMÉTRICA</t>
  </si>
  <si>
    <t>No.</t>
  </si>
  <si>
    <t xml:space="preserve">PROPONENTE QUE PRESENTÓ PROPUESTA </t>
  </si>
  <si>
    <t>PROMEDIO CONTRATOS SMMLV</t>
  </si>
  <si>
    <t>PUNTAJE</t>
  </si>
  <si>
    <t>OBSERVACIONES</t>
  </si>
  <si>
    <t>NO HABILITADO J</t>
  </si>
  <si>
    <t>NO HABILITADO T J</t>
  </si>
  <si>
    <t>NO HABILITADO  T J</t>
  </si>
  <si>
    <t>NO HABILITADO TJ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</si>
</sst>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</font>
    <font>
      <sz val="12"/>
      <color theme="1"/>
      <name val="Calibri"/>
      <family val="2"/>
      <scheme val="minor"/>
    </font>
    <font>
      <sz val="10"/>
      <color theme="1"/>
      <name val="Work Sans"/>
      <family val="2"/>
    </font>
    <font>
      <b/>
      <sz val="10"/>
      <color theme="1"/>
      <name val="Aptos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0"/>
      <color rgb="FF000000"/>
      <name val="Aptos"/>
    </font>
    <font>
      <sz val="10"/>
      <color rgb="FF000000"/>
      <name val="Aptos"/>
    </font>
    <font>
      <b/>
      <sz val="10"/>
      <name val="Arial Narrow"/>
    </font>
    <font>
      <sz val="11"/>
      <color rgb="FF242424"/>
      <name val="Aptos Narrow"/>
      <charset val="1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2" fontId="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0" borderId="0" xfId="0" applyFont="1"/>
    <xf numFmtId="0" fontId="12" fillId="0" borderId="1" xfId="0" applyFont="1" applyBorder="1" applyAlignment="1">
      <alignment wrapText="1"/>
    </xf>
    <xf numFmtId="0" fontId="12" fillId="0" borderId="4" xfId="0" applyFont="1" applyBorder="1" applyAlignment="1">
      <alignment wrapText="1"/>
    </xf>
    <xf numFmtId="0" fontId="12" fillId="3" borderId="4" xfId="0" applyFont="1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4" fontId="6" fillId="0" borderId="1" xfId="0" applyNumberFormat="1" applyFont="1" applyBorder="1" applyAlignment="1">
      <alignment horizontal="center" vertical="center"/>
    </xf>
    <xf numFmtId="3" fontId="6" fillId="0" borderId="0" xfId="0" applyNumberFormat="1" applyFon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</cellXfs>
  <cellStyles count="2">
    <cellStyle name="Normal" xfId="0" builtinId="0"/>
    <cellStyle name="Normal 3" xfId="1" xr:uid="{517DC622-50C7-45D4-9F3B-5847259D39D7}"/>
  </cellStyles>
  <dxfs count="3"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cid:f6ed3872-b65b-489d-a086-43eb7ae87284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1</xdr:col>
      <xdr:colOff>828675</xdr:colOff>
      <xdr:row>1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AE2C52-0716-4D30-85E7-F45B186F0A79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19175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942975</xdr:colOff>
      <xdr:row>0</xdr:row>
      <xdr:rowOff>161925</xdr:rowOff>
    </xdr:from>
    <xdr:to>
      <xdr:col>4</xdr:col>
      <xdr:colOff>1838325</xdr:colOff>
      <xdr:row>1</xdr:row>
      <xdr:rowOff>882847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0944A6-6E05-4322-88ED-F72FB1ECA6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78" r="26619"/>
        <a:stretch>
          <a:fillRect/>
        </a:stretch>
      </xdr:blipFill>
      <xdr:spPr bwMode="auto">
        <a:xfrm>
          <a:off x="8172450" y="161925"/>
          <a:ext cx="895350" cy="90189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790575</xdr:colOff>
      <xdr:row>5</xdr:row>
      <xdr:rowOff>142875</xdr:rowOff>
    </xdr:from>
    <xdr:to>
      <xdr:col>4</xdr:col>
      <xdr:colOff>2828925</xdr:colOff>
      <xdr:row>10</xdr:row>
      <xdr:rowOff>57150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39FE16-74C5-7C27-E2B4-3BE655FCA30B}"/>
            </a:ext>
            <a:ext uri="{147F2762-F138-4A5C-976F-8EAC2B608ADB}">
              <a16:predDERef xmlns:a16="http://schemas.microsoft.com/office/drawing/2014/main" pred="{630944A6-6E05-4322-88ED-F72FB1ECA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77025" y="1866900"/>
          <a:ext cx="3381375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1EDB8-ED9D-4982-A7A1-849E7BE49DC1}">
  <sheetPr codeName="Hoja1"/>
  <dimension ref="A1:E36"/>
  <sheetViews>
    <sheetView showGridLines="0" workbookViewId="0">
      <pane ySplit="4" topLeftCell="A5" activePane="bottomLeft" state="frozen"/>
      <selection pane="bottomLeft" activeCell="C5" sqref="C5:C36"/>
    </sheetView>
  </sheetViews>
  <sheetFormatPr defaultColWidth="0" defaultRowHeight="14.45"/>
  <cols>
    <col min="1" max="1" width="3.140625" bestFit="1" customWidth="1"/>
    <col min="2" max="2" width="60" customWidth="1"/>
    <col min="3" max="3" width="23.5703125" customWidth="1"/>
    <col min="4" max="4" width="22.85546875" customWidth="1"/>
    <col min="5" max="5" width="19.28515625" customWidth="1"/>
  </cols>
  <sheetData>
    <row r="1" spans="1:5" ht="49.5" customHeight="1">
      <c r="D1" s="4"/>
    </row>
    <row r="3" spans="1:5">
      <c r="A3" s="26" t="s">
        <v>0</v>
      </c>
      <c r="B3" s="26" t="s">
        <v>1</v>
      </c>
      <c r="C3" s="27" t="s">
        <v>2</v>
      </c>
      <c r="D3" s="28"/>
    </row>
    <row r="4" spans="1:5" ht="43.15">
      <c r="A4" s="26"/>
      <c r="B4" s="26"/>
      <c r="C4" s="1" t="s">
        <v>3</v>
      </c>
      <c r="D4" s="3" t="s">
        <v>4</v>
      </c>
    </row>
    <row r="5" spans="1:5" ht="15.6">
      <c r="A5" s="8">
        <v>1</v>
      </c>
      <c r="B5" s="5" t="s">
        <v>5</v>
      </c>
      <c r="C5" s="2">
        <v>1314</v>
      </c>
      <c r="D5" s="2"/>
    </row>
    <row r="6" spans="1:5" ht="15.6">
      <c r="A6" s="8">
        <v>2</v>
      </c>
      <c r="B6" s="6" t="s">
        <v>6</v>
      </c>
      <c r="C6" s="10">
        <v>0</v>
      </c>
      <c r="D6" s="2"/>
      <c r="E6" t="s">
        <v>7</v>
      </c>
    </row>
    <row r="7" spans="1:5" ht="15.6">
      <c r="A7" s="8">
        <v>3</v>
      </c>
      <c r="B7" s="6" t="s">
        <v>8</v>
      </c>
      <c r="C7" s="2">
        <v>3322</v>
      </c>
      <c r="D7" s="2"/>
    </row>
    <row r="8" spans="1:5" ht="15.6">
      <c r="A8" s="8">
        <v>4</v>
      </c>
      <c r="B8" s="6" t="s">
        <v>9</v>
      </c>
      <c r="C8" s="2">
        <v>0</v>
      </c>
      <c r="D8" s="2"/>
      <c r="E8" t="s">
        <v>10</v>
      </c>
    </row>
    <row r="9" spans="1:5" ht="15.6">
      <c r="A9" s="8">
        <v>5</v>
      </c>
      <c r="B9" s="6" t="s">
        <v>11</v>
      </c>
      <c r="C9" s="2">
        <v>2065</v>
      </c>
      <c r="D9" s="2"/>
    </row>
    <row r="10" spans="1:5" ht="15.6">
      <c r="A10" s="8">
        <v>6</v>
      </c>
      <c r="B10" s="6" t="s">
        <v>12</v>
      </c>
      <c r="C10" s="2">
        <v>1842</v>
      </c>
      <c r="D10" s="2"/>
    </row>
    <row r="11" spans="1:5" ht="15.6">
      <c r="A11" s="9">
        <v>7</v>
      </c>
      <c r="B11" s="7" t="s">
        <v>13</v>
      </c>
      <c r="C11" s="2">
        <v>1869</v>
      </c>
      <c r="D11" s="2"/>
    </row>
    <row r="12" spans="1:5" ht="15.6">
      <c r="A12" s="8">
        <v>8</v>
      </c>
      <c r="B12" s="6" t="s">
        <v>14</v>
      </c>
      <c r="C12" s="10">
        <v>0</v>
      </c>
      <c r="D12" s="2"/>
      <c r="E12" t="s">
        <v>10</v>
      </c>
    </row>
    <row r="13" spans="1:5" ht="15.6">
      <c r="A13" s="8">
        <v>9</v>
      </c>
      <c r="B13" s="6" t="s">
        <v>15</v>
      </c>
      <c r="C13" s="2">
        <v>1685</v>
      </c>
      <c r="D13" s="2"/>
    </row>
    <row r="14" spans="1:5" ht="15.6">
      <c r="A14" s="8">
        <v>10</v>
      </c>
      <c r="B14" s="6" t="s">
        <v>16</v>
      </c>
      <c r="C14" s="2">
        <v>3229</v>
      </c>
      <c r="D14" s="2"/>
    </row>
    <row r="15" spans="1:5" ht="15.6">
      <c r="A15" s="8">
        <v>11</v>
      </c>
      <c r="B15" s="6" t="s">
        <v>17</v>
      </c>
      <c r="C15" s="2">
        <v>1835</v>
      </c>
      <c r="D15" s="2"/>
    </row>
    <row r="16" spans="1:5" ht="15.6">
      <c r="A16" s="8">
        <v>12</v>
      </c>
      <c r="B16" s="6" t="s">
        <v>18</v>
      </c>
      <c r="C16" s="2">
        <v>1235</v>
      </c>
      <c r="D16" s="2"/>
    </row>
    <row r="17" spans="1:5" ht="15.6">
      <c r="A17" s="8">
        <v>13</v>
      </c>
      <c r="B17" s="6" t="s">
        <v>19</v>
      </c>
      <c r="C17" s="2">
        <v>1997</v>
      </c>
      <c r="D17" s="2"/>
    </row>
    <row r="18" spans="1:5" ht="15.6">
      <c r="A18" s="8">
        <v>14</v>
      </c>
      <c r="B18" s="6" t="s">
        <v>20</v>
      </c>
      <c r="C18" s="10">
        <v>0</v>
      </c>
      <c r="D18" s="2"/>
      <c r="E18" t="s">
        <v>10</v>
      </c>
    </row>
    <row r="19" spans="1:5" ht="15.6">
      <c r="A19" s="8">
        <v>15</v>
      </c>
      <c r="B19" s="6" t="s">
        <v>21</v>
      </c>
      <c r="C19" s="2">
        <v>1787</v>
      </c>
      <c r="D19" s="2"/>
    </row>
    <row r="20" spans="1:5" ht="15.6">
      <c r="A20" s="8">
        <v>16</v>
      </c>
      <c r="B20" s="6" t="s">
        <v>22</v>
      </c>
      <c r="C20" s="2">
        <v>3529</v>
      </c>
      <c r="D20" s="2"/>
    </row>
    <row r="21" spans="1:5" ht="15.6">
      <c r="A21" s="8">
        <v>17</v>
      </c>
      <c r="B21" s="6" t="s">
        <v>23</v>
      </c>
      <c r="C21" s="2">
        <v>2237</v>
      </c>
      <c r="D21" s="2"/>
    </row>
    <row r="22" spans="1:5" ht="15.6">
      <c r="A22" s="8">
        <v>18</v>
      </c>
      <c r="B22" s="6" t="s">
        <v>2</v>
      </c>
      <c r="C22" s="10">
        <v>0</v>
      </c>
      <c r="D22" s="2"/>
      <c r="E22" t="s">
        <v>10</v>
      </c>
    </row>
    <row r="23" spans="1:5" ht="15.6">
      <c r="A23" s="8">
        <v>19</v>
      </c>
      <c r="B23" s="6" t="s">
        <v>24</v>
      </c>
      <c r="C23" s="10">
        <v>0</v>
      </c>
      <c r="D23" s="2"/>
      <c r="E23" t="s">
        <v>10</v>
      </c>
    </row>
    <row r="24" spans="1:5" ht="15.6">
      <c r="A24" s="8">
        <v>20</v>
      </c>
      <c r="B24" s="6" t="s">
        <v>25</v>
      </c>
      <c r="C24" s="2">
        <v>2137</v>
      </c>
      <c r="D24" s="2"/>
    </row>
    <row r="25" spans="1:5" ht="15.6">
      <c r="A25" s="8">
        <v>21</v>
      </c>
      <c r="B25" s="6" t="s">
        <v>26</v>
      </c>
      <c r="C25" s="2">
        <v>2199</v>
      </c>
      <c r="D25" s="2"/>
    </row>
    <row r="26" spans="1:5" ht="15.6">
      <c r="A26" s="8">
        <v>22</v>
      </c>
      <c r="B26" s="6" t="s">
        <v>27</v>
      </c>
      <c r="C26" s="10">
        <v>0</v>
      </c>
      <c r="D26" s="2"/>
      <c r="E26" t="s">
        <v>10</v>
      </c>
    </row>
    <row r="27" spans="1:5" ht="15.6">
      <c r="A27" s="8">
        <v>23</v>
      </c>
      <c r="B27" s="6" t="s">
        <v>28</v>
      </c>
      <c r="C27" s="2">
        <v>1395</v>
      </c>
      <c r="D27" s="2"/>
    </row>
    <row r="28" spans="1:5" ht="15.6">
      <c r="A28" s="8">
        <v>24</v>
      </c>
      <c r="B28" s="6" t="s">
        <v>29</v>
      </c>
      <c r="C28" s="10">
        <v>0</v>
      </c>
      <c r="D28" s="2"/>
      <c r="E28" t="s">
        <v>10</v>
      </c>
    </row>
    <row r="29" spans="1:5" ht="15.6">
      <c r="A29" s="8">
        <v>25</v>
      </c>
      <c r="B29" s="6" t="s">
        <v>30</v>
      </c>
      <c r="C29" s="10">
        <v>0</v>
      </c>
      <c r="D29" s="2"/>
      <c r="E29" t="s">
        <v>10</v>
      </c>
    </row>
    <row r="30" spans="1:5" ht="15.6">
      <c r="A30" s="8">
        <v>26</v>
      </c>
      <c r="B30" s="6" t="s">
        <v>31</v>
      </c>
      <c r="C30" s="2">
        <v>2111</v>
      </c>
      <c r="D30" s="2"/>
    </row>
    <row r="31" spans="1:5" ht="15.6">
      <c r="A31" s="8">
        <v>27</v>
      </c>
      <c r="B31" s="6" t="s">
        <v>32</v>
      </c>
      <c r="C31" s="2">
        <v>868</v>
      </c>
      <c r="D31" s="2"/>
    </row>
    <row r="32" spans="1:5" ht="15.6">
      <c r="A32" s="8">
        <v>28</v>
      </c>
      <c r="B32" s="6" t="s">
        <v>33</v>
      </c>
      <c r="C32" s="2">
        <v>1517</v>
      </c>
      <c r="D32" s="2"/>
    </row>
    <row r="33" spans="1:4" ht="15.6">
      <c r="A33" s="8">
        <v>29</v>
      </c>
      <c r="B33" s="6" t="s">
        <v>34</v>
      </c>
      <c r="C33" s="2">
        <v>1953</v>
      </c>
      <c r="D33" s="2"/>
    </row>
    <row r="34" spans="1:4" ht="15.6">
      <c r="A34" s="8">
        <v>30</v>
      </c>
      <c r="B34" s="6" t="s">
        <v>35</v>
      </c>
      <c r="C34" s="2">
        <v>1667</v>
      </c>
      <c r="D34" s="2"/>
    </row>
    <row r="35" spans="1:4" ht="15.6">
      <c r="A35" s="8">
        <v>31</v>
      </c>
      <c r="B35" s="6" t="s">
        <v>36</v>
      </c>
      <c r="C35" s="11">
        <v>1713</v>
      </c>
      <c r="D35" s="2"/>
    </row>
    <row r="36" spans="1:4" ht="15.6">
      <c r="A36" s="8">
        <v>32</v>
      </c>
      <c r="B36" s="6" t="s">
        <v>37</v>
      </c>
      <c r="C36" s="2">
        <v>1239</v>
      </c>
      <c r="D36" s="2"/>
    </row>
  </sheetData>
  <mergeCells count="3">
    <mergeCell ref="A3:A4"/>
    <mergeCell ref="B3:B4"/>
    <mergeCell ref="C3:D3"/>
  </mergeCells>
  <conditionalFormatting sqref="A3:D4 A5:A36 C5:D36">
    <cfRule type="cellIs" dxfId="2" priority="1" operator="equal">
      <formula>"NO HABILITADO"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69B08-F924-4156-81AD-D0FBB0C6FAC7}">
  <sheetPr codeName="Hoja2"/>
  <dimension ref="A1:P49"/>
  <sheetViews>
    <sheetView showGridLines="0" tabSelected="1" topLeftCell="A4" zoomScaleNormal="100" workbookViewId="0">
      <selection activeCell="E16" sqref="E16"/>
    </sheetView>
  </sheetViews>
  <sheetFormatPr defaultColWidth="0" defaultRowHeight="14.25" customHeight="1" zeroHeight="1"/>
  <cols>
    <col min="1" max="1" width="5.7109375" style="14" customWidth="1"/>
    <col min="2" max="2" width="54.140625" style="13" customWidth="1"/>
    <col min="3" max="3" width="28.42578125" style="13" customWidth="1"/>
    <col min="4" max="4" width="20.140625" style="13" customWidth="1"/>
    <col min="5" max="5" width="43.28515625" style="13" customWidth="1"/>
    <col min="6" max="6" width="11.42578125" style="13" customWidth="1"/>
    <col min="7" max="16384" width="0" style="13" hidden="1"/>
  </cols>
  <sheetData>
    <row r="1" spans="1:16" ht="14.45">
      <c r="A1" s="31" t="s">
        <v>38</v>
      </c>
      <c r="B1" s="31"/>
      <c r="C1" s="31"/>
      <c r="D1" s="31"/>
    </row>
    <row r="2" spans="1:16" ht="78" customHeight="1">
      <c r="A2" s="32" t="s">
        <v>39</v>
      </c>
      <c r="B2" s="33"/>
      <c r="C2" s="33"/>
      <c r="D2" s="33"/>
    </row>
    <row r="3" spans="1:16" ht="14.45">
      <c r="J3" s="15"/>
      <c r="K3" s="15"/>
      <c r="L3" s="15"/>
      <c r="M3" s="15"/>
      <c r="N3" s="15"/>
      <c r="O3" s="15"/>
      <c r="P3" s="15"/>
    </row>
    <row r="4" spans="1:16" ht="15" customHeight="1">
      <c r="A4" s="31" t="s">
        <v>40</v>
      </c>
      <c r="B4" s="31"/>
      <c r="C4" s="31"/>
      <c r="D4" s="31"/>
      <c r="E4" s="31"/>
      <c r="J4" s="15"/>
      <c r="K4" s="15"/>
      <c r="L4" s="15"/>
      <c r="M4" s="15"/>
      <c r="N4" s="15"/>
      <c r="O4" s="15"/>
      <c r="P4" s="16"/>
    </row>
    <row r="5" spans="1:16" ht="14.45">
      <c r="A5" s="31" t="s">
        <v>41</v>
      </c>
      <c r="B5" s="31"/>
      <c r="C5" s="31"/>
      <c r="D5" s="31"/>
      <c r="E5" s="31"/>
      <c r="J5" s="15"/>
      <c r="K5" s="15"/>
      <c r="L5" s="15"/>
      <c r="M5" s="15"/>
      <c r="N5" s="15"/>
      <c r="O5" s="15"/>
    </row>
    <row r="6" spans="1:16" ht="14.45">
      <c r="A6" s="31" t="s">
        <v>2</v>
      </c>
      <c r="B6" s="31"/>
      <c r="C6" s="31"/>
      <c r="D6" s="31"/>
      <c r="E6" s="31"/>
      <c r="I6" s="12"/>
      <c r="J6" s="12"/>
      <c r="K6" s="12"/>
      <c r="L6" s="12"/>
      <c r="M6" s="12"/>
      <c r="N6" s="12"/>
      <c r="O6" s="12"/>
    </row>
    <row r="7" spans="1:16" ht="14.45">
      <c r="A7" s="15"/>
      <c r="I7" s="12"/>
      <c r="J7" s="12"/>
      <c r="K7" s="12"/>
      <c r="L7" s="12"/>
      <c r="M7" s="12"/>
      <c r="N7" s="12"/>
      <c r="O7" s="12"/>
    </row>
    <row r="8" spans="1:16" ht="15" customHeight="1">
      <c r="A8" s="29" t="s">
        <v>41</v>
      </c>
      <c r="B8" s="30"/>
      <c r="C8" s="17">
        <f>GEOMEAN(C13:C44)</f>
        <v>2029.7112063230522</v>
      </c>
      <c r="D8" s="18"/>
    </row>
    <row r="9" spans="1:16" ht="15" customHeight="1">
      <c r="A9" s="29" t="s">
        <v>42</v>
      </c>
      <c r="B9" s="30"/>
      <c r="C9" s="19">
        <v>67.5</v>
      </c>
    </row>
    <row r="10" spans="1:16" ht="15" customHeight="1">
      <c r="A10" s="29" t="s">
        <v>43</v>
      </c>
      <c r="B10" s="30"/>
      <c r="C10" s="17" cm="1">
        <f t="array" ref="C10">INDEX(C13:C44,MATCH(MIN(ABS(C13:C44-C8)),ABS(C13:C44-C8),0))</f>
        <v>2065</v>
      </c>
    </row>
    <row r="11" spans="1:16" ht="14.45"/>
    <row r="12" spans="1:16" ht="32.25" customHeight="1">
      <c r="A12" s="20" t="s">
        <v>44</v>
      </c>
      <c r="B12" s="20" t="s">
        <v>45</v>
      </c>
      <c r="C12" s="21" t="s">
        <v>46</v>
      </c>
      <c r="D12" s="20" t="s">
        <v>47</v>
      </c>
      <c r="E12" s="20" t="s">
        <v>48</v>
      </c>
    </row>
    <row r="13" spans="1:16" ht="14.25" customHeight="1">
      <c r="A13" s="22">
        <v>1</v>
      </c>
      <c r="B13" s="5" t="s">
        <v>5</v>
      </c>
      <c r="C13" s="24"/>
      <c r="D13" s="23">
        <f t="shared" ref="D13" si="0">IF(IF(C13=$C$10,$C$9,IF(ROUND((1-(ABS($C$8-C13)/$C$8))*$C$9,7)&lt;=0,0,ROUND((1-(ABS($C$8-C13)/$C$8))*$C$9,7)))&lt;=0,0,IF(C13=$C$10,$C$9,IF(ROUND((1-(ABS($C$8-C13)/$C$8))*$C$9,7)&lt;=0,0,ROUND((1-(ABS($C$8-C13)/$C$8))*$C$9,7))))</f>
        <v>0</v>
      </c>
      <c r="E13" s="25" t="s">
        <v>49</v>
      </c>
    </row>
    <row r="14" spans="1:16" ht="15.6">
      <c r="A14" s="22">
        <v>2</v>
      </c>
      <c r="B14" s="6" t="s">
        <v>6</v>
      </c>
      <c r="C14" s="24"/>
      <c r="D14" s="23">
        <f t="shared" ref="D14:D44" si="1">IF(IF(C14=$C$10,$C$9,IF(ROUND((1-(ABS($C$8-C14)/$C$8))*$C$9,7)&lt;=0,0,ROUND((1-(ABS($C$8-C14)/$C$8))*$C$9,7)))&lt;=0,0,IF(C14=$C$10,$C$9,IF(ROUND((1-(ABS($C$8-C14)/$C$8))*$C$9,7)&lt;=0,0,ROUND((1-(ABS($C$8-C14)/$C$8))*$C$9,7))))</f>
        <v>0</v>
      </c>
      <c r="E14" s="25" t="s">
        <v>7</v>
      </c>
    </row>
    <row r="15" spans="1:16" ht="15.6">
      <c r="A15" s="22">
        <v>3</v>
      </c>
      <c r="B15" s="6" t="s">
        <v>8</v>
      </c>
      <c r="C15" s="24"/>
      <c r="D15" s="23">
        <f t="shared" ref="D15" si="2">IF(IF(C15=$C$10,$C$9,IF(ROUND((1-(ABS($C$8-C15)/$C$8))*$C$9,7)&lt;=0,0,ROUND((1-(ABS($C$8-C15)/$C$8))*$C$9,7)))&lt;=0,0,IF(C15=$C$10,$C$9,IF(ROUND((1-(ABS($C$8-C15)/$C$8))*$C$9,7)&lt;=0,0,ROUND((1-(ABS($C$8-C15)/$C$8))*$C$9,7))))</f>
        <v>0</v>
      </c>
      <c r="E15" s="25" t="s">
        <v>49</v>
      </c>
    </row>
    <row r="16" spans="1:16" ht="14.25" customHeight="1">
      <c r="A16" s="22">
        <v>4</v>
      </c>
      <c r="B16" s="6" t="s">
        <v>9</v>
      </c>
      <c r="C16" s="24"/>
      <c r="D16" s="23">
        <f t="shared" si="1"/>
        <v>0</v>
      </c>
      <c r="E16" s="25" t="s">
        <v>50</v>
      </c>
    </row>
    <row r="17" spans="1:5" ht="14.25" customHeight="1">
      <c r="A17" s="22">
        <v>5</v>
      </c>
      <c r="B17" s="6" t="s">
        <v>11</v>
      </c>
      <c r="C17" s="17">
        <v>2065</v>
      </c>
      <c r="D17" s="23">
        <f t="shared" si="1"/>
        <v>67.5</v>
      </c>
      <c r="E17" s="25"/>
    </row>
    <row r="18" spans="1:5" ht="14.25" customHeight="1">
      <c r="A18" s="22">
        <v>6</v>
      </c>
      <c r="B18" s="6" t="s">
        <v>12</v>
      </c>
      <c r="C18" s="17">
        <v>1842</v>
      </c>
      <c r="D18" s="23">
        <f t="shared" si="1"/>
        <v>61.257483100000002</v>
      </c>
      <c r="E18" s="25"/>
    </row>
    <row r="19" spans="1:5" ht="14.25" customHeight="1">
      <c r="A19" s="22">
        <v>7</v>
      </c>
      <c r="B19" s="7" t="s">
        <v>13</v>
      </c>
      <c r="C19" s="17">
        <v>1869</v>
      </c>
      <c r="D19" s="23">
        <f t="shared" si="1"/>
        <v>62.155394100000002</v>
      </c>
      <c r="E19" s="25"/>
    </row>
    <row r="20" spans="1:5" ht="14.25" customHeight="1">
      <c r="A20" s="22">
        <v>8</v>
      </c>
      <c r="B20" s="6" t="s">
        <v>14</v>
      </c>
      <c r="C20" s="24"/>
      <c r="D20" s="23">
        <f t="shared" si="1"/>
        <v>0</v>
      </c>
      <c r="E20" s="25" t="s">
        <v>7</v>
      </c>
    </row>
    <row r="21" spans="1:5" ht="14.25" customHeight="1">
      <c r="A21" s="22">
        <v>9</v>
      </c>
      <c r="B21" s="6" t="s">
        <v>15</v>
      </c>
      <c r="C21" s="17">
        <v>1685</v>
      </c>
      <c r="D21" s="23">
        <f t="shared" si="1"/>
        <v>56.036296999999998</v>
      </c>
      <c r="E21" s="25"/>
    </row>
    <row r="22" spans="1:5" ht="14.25" customHeight="1">
      <c r="A22" s="22">
        <v>10</v>
      </c>
      <c r="B22" s="6" t="s">
        <v>16</v>
      </c>
      <c r="C22" s="17">
        <v>3229</v>
      </c>
      <c r="D22" s="23">
        <f t="shared" si="1"/>
        <v>27.616496699999999</v>
      </c>
      <c r="E22" s="25"/>
    </row>
    <row r="23" spans="1:5" ht="14.25" customHeight="1">
      <c r="A23" s="22">
        <v>11</v>
      </c>
      <c r="B23" s="6" t="s">
        <v>17</v>
      </c>
      <c r="C23" s="17">
        <v>1835</v>
      </c>
      <c r="D23" s="23">
        <f t="shared" si="1"/>
        <v>61.024691400000002</v>
      </c>
      <c r="E23" s="25"/>
    </row>
    <row r="24" spans="1:5" ht="14.25" customHeight="1">
      <c r="A24" s="22">
        <v>12</v>
      </c>
      <c r="B24" s="6" t="s">
        <v>18</v>
      </c>
      <c r="C24" s="24"/>
      <c r="D24" s="23">
        <f t="shared" si="1"/>
        <v>0</v>
      </c>
      <c r="E24" s="25" t="s">
        <v>49</v>
      </c>
    </row>
    <row r="25" spans="1:5" ht="14.25" customHeight="1">
      <c r="A25" s="22">
        <v>13</v>
      </c>
      <c r="B25" s="6" t="s">
        <v>19</v>
      </c>
      <c r="C25" s="24"/>
      <c r="D25" s="23">
        <f t="shared" ref="D25" si="3">IF(IF(C25=$C$10,$C$9,IF(ROUND((1-(ABS($C$8-C25)/$C$8))*$C$9,7)&lt;=0,0,ROUND((1-(ABS($C$8-C25)/$C$8))*$C$9,7)))&lt;=0,0,IF(C25=$C$10,$C$9,IF(ROUND((1-(ABS($C$8-C25)/$C$8))*$C$9,7)&lt;=0,0,ROUND((1-(ABS($C$8-C25)/$C$8))*$C$9,7))))</f>
        <v>0</v>
      </c>
      <c r="E25" s="25" t="s">
        <v>49</v>
      </c>
    </row>
    <row r="26" spans="1:5" ht="14.25" customHeight="1">
      <c r="A26" s="22">
        <v>14</v>
      </c>
      <c r="B26" s="6" t="s">
        <v>20</v>
      </c>
      <c r="C26" s="24"/>
      <c r="D26" s="23">
        <f t="shared" si="1"/>
        <v>0</v>
      </c>
      <c r="E26" s="25" t="s">
        <v>50</v>
      </c>
    </row>
    <row r="27" spans="1:5" ht="14.25" customHeight="1">
      <c r="A27" s="22">
        <v>15</v>
      </c>
      <c r="B27" s="6" t="s">
        <v>21</v>
      </c>
      <c r="C27" s="24"/>
      <c r="D27" s="23">
        <f t="shared" ref="D27" si="4">IF(IF(C27=$C$10,$C$9,IF(ROUND((1-(ABS($C$8-C27)/$C$8))*$C$9,7)&lt;=0,0,ROUND((1-(ABS($C$8-C27)/$C$8))*$C$9,7)))&lt;=0,0,IF(C27=$C$10,$C$9,IF(ROUND((1-(ABS($C$8-C27)/$C$8))*$C$9,7)&lt;=0,0,ROUND((1-(ABS($C$8-C27)/$C$8))*$C$9,7))))</f>
        <v>0</v>
      </c>
      <c r="E27" s="25" t="s">
        <v>49</v>
      </c>
    </row>
    <row r="28" spans="1:5" ht="14.25" customHeight="1">
      <c r="A28" s="22">
        <v>16</v>
      </c>
      <c r="B28" s="6" t="s">
        <v>22</v>
      </c>
      <c r="C28" s="17">
        <v>3529</v>
      </c>
      <c r="D28" s="23">
        <f t="shared" si="1"/>
        <v>17.639707900000001</v>
      </c>
      <c r="E28" s="25"/>
    </row>
    <row r="29" spans="1:5" ht="14.25" customHeight="1">
      <c r="A29" s="22">
        <v>17</v>
      </c>
      <c r="B29" s="6" t="s">
        <v>23</v>
      </c>
      <c r="C29" s="17">
        <v>2237</v>
      </c>
      <c r="D29" s="23">
        <f t="shared" si="1"/>
        <v>60.606411600000001</v>
      </c>
      <c r="E29" s="25"/>
    </row>
    <row r="30" spans="1:5" ht="14.25" customHeight="1">
      <c r="A30" s="22">
        <v>18</v>
      </c>
      <c r="B30" s="6" t="s">
        <v>2</v>
      </c>
      <c r="C30" s="24"/>
      <c r="D30" s="23">
        <f t="shared" si="1"/>
        <v>0</v>
      </c>
      <c r="E30" s="25" t="s">
        <v>51</v>
      </c>
    </row>
    <row r="31" spans="1:5" ht="14.25" customHeight="1">
      <c r="A31" s="22">
        <v>19</v>
      </c>
      <c r="B31" s="6" t="s">
        <v>24</v>
      </c>
      <c r="C31" s="24"/>
      <c r="D31" s="23">
        <f t="shared" si="1"/>
        <v>0</v>
      </c>
      <c r="E31" s="25" t="s">
        <v>51</v>
      </c>
    </row>
    <row r="32" spans="1:5" ht="14.25" customHeight="1">
      <c r="A32" s="22">
        <v>20</v>
      </c>
      <c r="B32" s="6" t="s">
        <v>25</v>
      </c>
      <c r="C32" s="24"/>
      <c r="D32" s="23">
        <f t="shared" si="1"/>
        <v>0</v>
      </c>
      <c r="E32" s="25" t="s">
        <v>49</v>
      </c>
    </row>
    <row r="33" spans="1:5" ht="14.25" customHeight="1">
      <c r="A33" s="22">
        <v>21</v>
      </c>
      <c r="B33" s="6" t="s">
        <v>26</v>
      </c>
      <c r="C33" s="17">
        <v>2199</v>
      </c>
      <c r="D33" s="23">
        <f t="shared" si="1"/>
        <v>61.8701382</v>
      </c>
      <c r="E33" s="25"/>
    </row>
    <row r="34" spans="1:5" ht="14.25" customHeight="1">
      <c r="A34" s="22">
        <v>22</v>
      </c>
      <c r="B34" s="6" t="s">
        <v>27</v>
      </c>
      <c r="C34" s="24"/>
      <c r="D34" s="23">
        <f t="shared" si="1"/>
        <v>0</v>
      </c>
      <c r="E34" s="25" t="s">
        <v>7</v>
      </c>
    </row>
    <row r="35" spans="1:5" ht="14.25" customHeight="1">
      <c r="A35" s="22">
        <v>23</v>
      </c>
      <c r="B35" s="6" t="s">
        <v>28</v>
      </c>
      <c r="C35" s="24"/>
      <c r="D35" s="23">
        <f t="shared" ref="D35" si="5">IF(IF(C35=$C$10,$C$9,IF(ROUND((1-(ABS($C$8-C35)/$C$8))*$C$9,7)&lt;=0,0,ROUND((1-(ABS($C$8-C35)/$C$8))*$C$9,7)))&lt;=0,0,IF(C35=$C$10,$C$9,IF(ROUND((1-(ABS($C$8-C35)/$C$8))*$C$9,7)&lt;=0,0,ROUND((1-(ABS($C$8-C35)/$C$8))*$C$9,7))))</f>
        <v>0</v>
      </c>
      <c r="E35" s="25" t="s">
        <v>49</v>
      </c>
    </row>
    <row r="36" spans="1:5" ht="14.25" customHeight="1">
      <c r="A36" s="22">
        <v>24</v>
      </c>
      <c r="B36" s="6" t="s">
        <v>29</v>
      </c>
      <c r="C36" s="24"/>
      <c r="D36" s="23">
        <f t="shared" si="1"/>
        <v>0</v>
      </c>
      <c r="E36" s="25" t="s">
        <v>52</v>
      </c>
    </row>
    <row r="37" spans="1:5" ht="14.25" customHeight="1">
      <c r="A37" s="22">
        <v>25</v>
      </c>
      <c r="B37" s="6" t="s">
        <v>30</v>
      </c>
      <c r="C37" s="24"/>
      <c r="D37" s="23">
        <f t="shared" si="1"/>
        <v>0</v>
      </c>
      <c r="E37" s="25" t="s">
        <v>7</v>
      </c>
    </row>
    <row r="38" spans="1:5" ht="14.25" customHeight="1">
      <c r="A38" s="22">
        <v>26</v>
      </c>
      <c r="B38" s="6" t="s">
        <v>31</v>
      </c>
      <c r="C38" s="17">
        <v>2111</v>
      </c>
      <c r="D38" s="23">
        <f t="shared" si="1"/>
        <v>64.796662900000001</v>
      </c>
      <c r="E38" s="25"/>
    </row>
    <row r="39" spans="1:5" ht="14.25" customHeight="1">
      <c r="A39" s="22">
        <v>27</v>
      </c>
      <c r="B39" s="6" t="s">
        <v>32</v>
      </c>
      <c r="C39" s="24"/>
      <c r="D39" s="23">
        <f t="shared" si="1"/>
        <v>0</v>
      </c>
      <c r="E39" s="25" t="s">
        <v>49</v>
      </c>
    </row>
    <row r="40" spans="1:5" ht="15.6">
      <c r="A40" s="22">
        <v>28</v>
      </c>
      <c r="B40" s="6" t="s">
        <v>33</v>
      </c>
      <c r="C40" s="17">
        <v>1517</v>
      </c>
      <c r="D40" s="23">
        <f t="shared" si="1"/>
        <v>50.449295300000003</v>
      </c>
      <c r="E40" s="25"/>
    </row>
    <row r="41" spans="1:5" ht="14.25" customHeight="1">
      <c r="A41" s="22">
        <v>29</v>
      </c>
      <c r="B41" s="6" t="s">
        <v>34</v>
      </c>
      <c r="C41" s="24"/>
      <c r="D41" s="23">
        <f t="shared" si="1"/>
        <v>0</v>
      </c>
      <c r="E41" s="25" t="s">
        <v>49</v>
      </c>
    </row>
    <row r="42" spans="1:5" ht="14.25" customHeight="1">
      <c r="A42" s="22">
        <v>30</v>
      </c>
      <c r="B42" s="6" t="s">
        <v>35</v>
      </c>
      <c r="C42" s="24"/>
      <c r="D42" s="23">
        <f t="shared" si="1"/>
        <v>0</v>
      </c>
      <c r="E42" s="25" t="s">
        <v>49</v>
      </c>
    </row>
    <row r="43" spans="1:5" ht="14.25" customHeight="1">
      <c r="A43" s="22">
        <v>31</v>
      </c>
      <c r="B43" s="6" t="s">
        <v>36</v>
      </c>
      <c r="C43" s="24"/>
      <c r="D43" s="23">
        <f t="shared" si="1"/>
        <v>0</v>
      </c>
      <c r="E43" s="25" t="s">
        <v>49</v>
      </c>
    </row>
    <row r="44" spans="1:5" ht="14.25" customHeight="1">
      <c r="A44" s="22">
        <v>32</v>
      </c>
      <c r="B44" s="6" t="s">
        <v>37</v>
      </c>
      <c r="C44" s="17">
        <v>1239</v>
      </c>
      <c r="D44" s="23">
        <f t="shared" si="1"/>
        <v>41.204137699999997</v>
      </c>
      <c r="E44" s="25"/>
    </row>
    <row r="45" spans="1:5" ht="14.45"/>
    <row r="46" spans="1:5" ht="14.45"/>
    <row r="47" spans="1:5" ht="14.45"/>
    <row r="48" spans="1:5" ht="14.45"/>
    <row r="49" ht="14.45"/>
  </sheetData>
  <sheetProtection formatColumns="0" formatRows="0"/>
  <mergeCells count="8">
    <mergeCell ref="A9:B9"/>
    <mergeCell ref="A10:B10"/>
    <mergeCell ref="A1:D1"/>
    <mergeCell ref="A2:D2"/>
    <mergeCell ref="A4:E4"/>
    <mergeCell ref="A5:E5"/>
    <mergeCell ref="A6:E6"/>
    <mergeCell ref="A8:B8"/>
  </mergeCells>
  <conditionalFormatting sqref="A1:A2 A4:A7 I6:I7">
    <cfRule type="cellIs" dxfId="1" priority="2" stopIfTrue="1" operator="equal">
      <formula>$M$9</formula>
    </cfRule>
  </conditionalFormatting>
  <conditionalFormatting sqref="C13:C44">
    <cfRule type="cellIs" dxfId="0" priority="3" operator="equal">
      <formula>$C$10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 Yazo</dc:creator>
  <cp:keywords/>
  <dc:description/>
  <cp:lastModifiedBy>Alexander Yazo Martinez</cp:lastModifiedBy>
  <cp:revision/>
  <dcterms:created xsi:type="dcterms:W3CDTF">2024-12-13T13:53:28Z</dcterms:created>
  <dcterms:modified xsi:type="dcterms:W3CDTF">2024-12-18T01:51:30Z</dcterms:modified>
  <cp:category/>
  <cp:contentStatus/>
</cp:coreProperties>
</file>