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CONTRATOS  JURIDICOS\SEGEMA- PANTAS ELECTRICAS\"/>
    </mc:Choice>
  </mc:AlternateContent>
  <bookViews>
    <workbookView xWindow="0" yWindow="0" windowWidth="20490" windowHeight="7650" tabRatio="720"/>
  </bookViews>
  <sheets>
    <sheet name="Hoja1" sheetId="1" r:id="rId1"/>
    <sheet name="Mto Preventivo" sheetId="2" r:id="rId2"/>
    <sheet name="Mto Correctivo" sheetId="3" r:id="rId3"/>
    <sheet name="Alquiler" sheetId="4" r:id="rId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62" i="2" l="1"/>
  <c r="I62" i="2" s="1"/>
  <c r="I20" i="2" l="1"/>
  <c r="I29" i="2" s="1"/>
  <c r="I30" i="2" s="1"/>
  <c r="I31" i="2" s="1"/>
  <c r="I32" i="2" s="1"/>
  <c r="J11" i="2"/>
  <c r="J12" i="2" s="1"/>
  <c r="I11" i="2"/>
  <c r="I12" i="2" s="1"/>
  <c r="M33" i="4"/>
  <c r="L33" i="4"/>
  <c r="K33" i="4"/>
  <c r="J33" i="4"/>
  <c r="I33" i="4"/>
  <c r="H33" i="4"/>
  <c r="G33" i="4"/>
  <c r="F33" i="4"/>
  <c r="E33" i="4"/>
  <c r="D33" i="4"/>
  <c r="C33" i="4"/>
  <c r="B33" i="4"/>
  <c r="M21" i="4"/>
  <c r="L21" i="4"/>
  <c r="K21" i="4"/>
  <c r="J21" i="4"/>
  <c r="I21" i="4"/>
  <c r="H21" i="4"/>
  <c r="G21" i="4"/>
  <c r="F21" i="4"/>
  <c r="E21" i="4"/>
  <c r="D21" i="4"/>
  <c r="C21" i="4"/>
  <c r="B21" i="4"/>
  <c r="M9" i="4"/>
  <c r="L9" i="4"/>
  <c r="K9" i="4"/>
  <c r="J9" i="4"/>
  <c r="I9" i="4"/>
  <c r="H9" i="4"/>
  <c r="G9" i="4"/>
  <c r="F9" i="4"/>
  <c r="E9" i="4"/>
  <c r="D9" i="4"/>
  <c r="C9" i="4"/>
  <c r="B9" i="4"/>
  <c r="M28" i="3"/>
  <c r="L28" i="3"/>
  <c r="K28" i="3"/>
  <c r="J28" i="3"/>
  <c r="I28" i="3"/>
  <c r="H28" i="3"/>
  <c r="G28" i="3"/>
  <c r="F28" i="3"/>
  <c r="J14" i="3"/>
  <c r="I14" i="3"/>
  <c r="H14" i="3"/>
  <c r="G14" i="3"/>
  <c r="F14" i="3"/>
  <c r="E14" i="3"/>
  <c r="M43" i="3"/>
  <c r="L43" i="3"/>
  <c r="K43" i="3"/>
  <c r="J43" i="3"/>
  <c r="J45" i="2"/>
  <c r="J46" i="2" s="1"/>
  <c r="J47" i="2" s="1"/>
  <c r="J48" i="2" s="1"/>
  <c r="J29" i="2"/>
  <c r="J30" i="2" s="1"/>
  <c r="J31" i="2" s="1"/>
  <c r="J32" i="2" s="1"/>
  <c r="I43" i="3"/>
  <c r="H43" i="3"/>
  <c r="G43" i="3"/>
  <c r="F43" i="3"/>
  <c r="I45" i="2"/>
  <c r="I46" i="2" s="1"/>
  <c r="I47" i="2" s="1"/>
  <c r="I48" i="2" s="1"/>
  <c r="E43" i="3"/>
  <c r="D43" i="3"/>
  <c r="C43" i="3"/>
  <c r="B43" i="3"/>
  <c r="E28" i="3"/>
  <c r="D28" i="3"/>
  <c r="C28" i="3"/>
  <c r="B28" i="3"/>
  <c r="C14" i="3"/>
  <c r="D14" i="3"/>
  <c r="B14" i="3"/>
  <c r="I13" i="2" l="1"/>
  <c r="I15" i="2" s="1"/>
  <c r="I50" i="2" s="1"/>
  <c r="J13" i="2"/>
  <c r="J15" i="2" l="1"/>
  <c r="J50" i="2" s="1"/>
  <c r="H45" i="2"/>
  <c r="H46" i="2" s="1"/>
  <c r="H47" i="2" s="1"/>
  <c r="H29" i="2"/>
  <c r="H11" i="2"/>
  <c r="H48" i="2" l="1"/>
  <c r="H30" i="2"/>
  <c r="H31" i="2" s="1"/>
  <c r="H32" i="2" s="1"/>
  <c r="H12" i="2"/>
  <c r="H13" i="2" s="1"/>
  <c r="H15" i="2" s="1"/>
  <c r="H50" i="2" s="1"/>
  <c r="H53" i="2" l="1"/>
  <c r="I53" i="2" s="1"/>
</calcChain>
</file>

<file path=xl/comments1.xml><?xml version="1.0" encoding="utf-8"?>
<comments xmlns="http://schemas.openxmlformats.org/spreadsheetml/2006/main">
  <authors>
    <author>aherreno</author>
  </authors>
  <commentList>
    <comment ref="I1" authorId="0" shapeId="0">
      <text>
        <r>
          <rPr>
            <b/>
            <sz val="9"/>
            <color indexed="81"/>
            <rFont val="Tahoma"/>
            <family val="2"/>
          </rPr>
          <t>aherreno:</t>
        </r>
        <r>
          <rPr>
            <sz val="9"/>
            <color indexed="81"/>
            <rFont val="Tahoma"/>
            <family val="2"/>
          </rPr>
          <t xml:space="preserve">
Cobra aparte 
lavado de tanque 3.150.000
Mantenimiento Radiadores 1.950.000</t>
        </r>
      </text>
    </comment>
  </commentList>
</comments>
</file>

<file path=xl/sharedStrings.xml><?xml version="1.0" encoding="utf-8"?>
<sst xmlns="http://schemas.openxmlformats.org/spreadsheetml/2006/main" count="444" uniqueCount="187">
  <si>
    <t>SERVICIOS PLANTAS ELÉCTRICAS</t>
  </si>
  <si>
    <t>ÍTEM</t>
  </si>
  <si>
    <t>REQUERIMIENTO</t>
  </si>
  <si>
    <t>DESCRIPCIÓN</t>
  </si>
  <si>
    <t>VALOR</t>
  </si>
  <si>
    <t>Vistas de mantenimiento preventivo. Valor unitario.</t>
  </si>
  <si>
    <t>Visita de emergencia. Valor unitario.</t>
  </si>
  <si>
    <t>Horario de atención de visitas programadas.</t>
  </si>
  <si>
    <t>N/A</t>
  </si>
  <si>
    <t>Horario de atención de llamadas de emergencia.</t>
  </si>
  <si>
    <t>SERVICIOS UPS</t>
  </si>
  <si>
    <t>Listado de insumos que regularmente deban ser cambiados (kit) en los mantenimientos preventivos si el resultado del mismo indica que se requiere. Favor indicar si estos insumos están incluidos en el valor del mantenimiento preventivo o si serán cobrados por aparte; en este caso el listado deberá incluir el valor unitario de los mismos.</t>
  </si>
  <si>
    <t>SERVICIOS AIRES ACONDICIONADOS</t>
  </si>
  <si>
    <t>Se realiza de acuerdo a los requerimientos de esta oferta en el numeral 1.1</t>
  </si>
  <si>
    <t>7*24*365</t>
  </si>
  <si>
    <t>Se realiza de acuerdo a los requerimientos de esta oferta en el numeral 1.2</t>
  </si>
  <si>
    <t>Se realiza de acuerdo a los requerimientos de esta oferta en el numeral 2.1</t>
  </si>
  <si>
    <t>Se realiza de acuerdo a los requerimientos de esta oferta en el numeral 2.2</t>
  </si>
  <si>
    <t>Se realiza de acuerdo a los requerimientos de esta oferta en el numeral 3.1</t>
  </si>
  <si>
    <t>Se realiza de acuerdo a los requerimientos de esta oferta en el numeral 3.2</t>
  </si>
  <si>
    <t>Se describe en el numeral 7 de la presente oferta</t>
  </si>
  <si>
    <t>Se describe en el numeral 6 de la presente oferta</t>
  </si>
  <si>
    <t>5.1 Aceite
5.2 Filtros de Aire
5.3 Filtro de combustible
5.4 Filtros de Aciete
5.5 Refrigerantes</t>
  </si>
  <si>
    <t>Se describe en el numeral 2 de la presente oferta</t>
  </si>
  <si>
    <t>4.1 Baterías
4.2 Diodos
4.3 Resistencias
4.4 condensadores
4.5 Fusibles
4.6 Tarjetas electrónicas
4.7 IGBT
4.8 SCR
4.9 RELÉ</t>
  </si>
  <si>
    <t>VALOR INCLUIDO IVA</t>
  </si>
  <si>
    <t>NG TELECOM GROUP</t>
  </si>
  <si>
    <t>De acuerdo al documento requerimiento de CANAL CAPITAL</t>
  </si>
  <si>
    <t>KIT Filtros: Aire, Aceite, combustible
Aceite y refrigerante.</t>
  </si>
  <si>
    <t>Se realiza diagnostico e informe correspondiente</t>
  </si>
  <si>
    <t>7*24</t>
  </si>
  <si>
    <t>MARCA/MODELO</t>
  </si>
  <si>
    <t>CANT</t>
  </si>
  <si>
    <t>UBICACIÓN</t>
  </si>
  <si>
    <t>CAPACIDAD</t>
  </si>
  <si>
    <r>
      <t>Planta eléctrica</t>
    </r>
    <r>
      <rPr>
        <b/>
        <sz val="10"/>
        <color theme="1"/>
        <rFont val="Tahoma"/>
        <family val="2"/>
      </rPr>
      <t xml:space="preserve"> </t>
    </r>
    <r>
      <rPr>
        <sz val="10"/>
        <color theme="1"/>
        <rFont val="Tahoma"/>
        <family val="2"/>
      </rPr>
      <t>Unidad Móvil 1 (incluye remolque)</t>
    </r>
  </si>
  <si>
    <t xml:space="preserve">POWER LINK MODELO: GMP45C645 Kva </t>
  </si>
  <si>
    <t>Unidad Móvil - Bogotá</t>
  </si>
  <si>
    <t>45 Kva</t>
  </si>
  <si>
    <t>Planta eléctrica Unidad Móvil 2 (incluye remolque)</t>
  </si>
  <si>
    <t xml:space="preserve">Kohler Jhon Dere 50 Kva </t>
  </si>
  <si>
    <t>50 Kva</t>
  </si>
  <si>
    <r>
      <t>Planta eléctrica</t>
    </r>
    <r>
      <rPr>
        <b/>
        <sz val="10"/>
        <color theme="1"/>
        <rFont val="Tahoma"/>
        <family val="2"/>
      </rPr>
      <t xml:space="preserve"> </t>
    </r>
    <r>
      <rPr>
        <sz val="10"/>
        <color theme="1"/>
        <rFont val="Tahoma"/>
        <family val="2"/>
      </rPr>
      <t>Unidad Móvil 3 (incluye remolque)</t>
    </r>
  </si>
  <si>
    <t xml:space="preserve">Planta Modasa MP-451 42 Kva </t>
  </si>
  <si>
    <r>
      <t>Planta eléctrica fija</t>
    </r>
    <r>
      <rPr>
        <b/>
        <sz val="10"/>
        <color theme="1"/>
        <rFont val="Tahoma"/>
        <family val="2"/>
      </rPr>
      <t xml:space="preserve"> </t>
    </r>
    <r>
      <rPr>
        <sz val="10"/>
        <color theme="1"/>
        <rFont val="Tahoma"/>
        <family val="2"/>
      </rPr>
      <t>Sede Canal Capital 1</t>
    </r>
  </si>
  <si>
    <t xml:space="preserve">Lister - Petter ipw4a081 21 Kva </t>
  </si>
  <si>
    <t>Sede Canal -Bogotá</t>
  </si>
  <si>
    <t>21 Kva</t>
  </si>
  <si>
    <r>
      <t>Planta eléctrica portátil</t>
    </r>
    <r>
      <rPr>
        <b/>
        <sz val="10"/>
        <color theme="1"/>
        <rFont val="Tahoma"/>
        <family val="2"/>
      </rPr>
      <t xml:space="preserve"> </t>
    </r>
    <r>
      <rPr>
        <sz val="10"/>
        <color theme="1"/>
        <rFont val="Tahoma"/>
        <family val="2"/>
      </rPr>
      <t>Sede Canal Capital 2</t>
    </r>
  </si>
  <si>
    <t xml:space="preserve">Plantas Honda EU 2000 </t>
  </si>
  <si>
    <t>Portátiles - Bogotá</t>
  </si>
  <si>
    <t>2 Kva</t>
  </si>
  <si>
    <r>
      <t>Planta eléctrica portátil</t>
    </r>
    <r>
      <rPr>
        <b/>
        <sz val="10"/>
        <color theme="1"/>
        <rFont val="Tahoma"/>
        <family val="2"/>
      </rPr>
      <t xml:space="preserve"> </t>
    </r>
    <r>
      <rPr>
        <sz val="10"/>
        <color theme="1"/>
        <rFont val="Tahoma"/>
        <family val="2"/>
      </rPr>
      <t>Sede Canal Capital 3</t>
    </r>
  </si>
  <si>
    <t xml:space="preserve">Plantas Honda EU 1000 </t>
  </si>
  <si>
    <t>1 Kva</t>
  </si>
  <si>
    <r>
      <t>Planta eléctrica fija</t>
    </r>
    <r>
      <rPr>
        <b/>
        <sz val="10"/>
        <color theme="1"/>
        <rFont val="Tahoma"/>
        <family val="2"/>
      </rPr>
      <t xml:space="preserve"> </t>
    </r>
    <r>
      <rPr>
        <sz val="10"/>
        <color rgb="FF000000"/>
        <rFont val="Tahoma"/>
        <family val="2"/>
      </rPr>
      <t>Cerro  1</t>
    </r>
  </si>
  <si>
    <t xml:space="preserve">Perkins 150 Kva </t>
  </si>
  <si>
    <t>Cerro Manjui - Zipacón</t>
  </si>
  <si>
    <t>150 Kva</t>
  </si>
  <si>
    <t xml:space="preserve">SERGEMAQ SAS </t>
  </si>
  <si>
    <t>Iva</t>
  </si>
  <si>
    <t>Total</t>
  </si>
  <si>
    <t>Sub-total</t>
  </si>
  <si>
    <t>VALOR UNIDAD</t>
  </si>
  <si>
    <t>PLANTAS ELECTRICAS</t>
  </si>
  <si>
    <t>ITEM</t>
  </si>
  <si>
    <t>UBICACION</t>
  </si>
  <si>
    <t xml:space="preserve">UPS 1 Sede Canal Capital </t>
  </si>
  <si>
    <t>Power Eaton</t>
  </si>
  <si>
    <t>Cuarto Eléctrico Canal Capital</t>
  </si>
  <si>
    <t>80 kva</t>
  </si>
  <si>
    <t>UPS 2 Sede Canal Capital 2</t>
  </si>
  <si>
    <t>Liebert</t>
  </si>
  <si>
    <t>20 kva</t>
  </si>
  <si>
    <t>UPS Cerro 1</t>
  </si>
  <si>
    <t>130 kva</t>
  </si>
  <si>
    <t>UPS Cerro 2</t>
  </si>
  <si>
    <t>Powerware Prestige</t>
  </si>
  <si>
    <t>Cerro El Cable – Cerros Orientales Bogotá</t>
  </si>
  <si>
    <t>6 kva</t>
  </si>
  <si>
    <t>UPS Cerro 3</t>
  </si>
  <si>
    <t>Voltex</t>
  </si>
  <si>
    <t>Cerro Boquerón de Chipaque</t>
  </si>
  <si>
    <t>UPS Cerro 4</t>
  </si>
  <si>
    <t>Cerro Chosica Bogotá Suba (Calatrava)</t>
  </si>
  <si>
    <t>UPS Unidad Móvil 1</t>
  </si>
  <si>
    <t>ON LINE TITAN</t>
  </si>
  <si>
    <t>Sede Canal Capital</t>
  </si>
  <si>
    <t>10 kva</t>
  </si>
  <si>
    <t>UPS Unidad Móvil 2</t>
  </si>
  <si>
    <t>UPS Unidad Móvil 3</t>
  </si>
  <si>
    <t>EATON 9PX</t>
  </si>
  <si>
    <t>11 kva</t>
  </si>
  <si>
    <t>MANTENIMIENTO UPS</t>
  </si>
  <si>
    <t xml:space="preserve">CONDESADORA Y MANEJADORA </t>
  </si>
  <si>
    <t>LENNOX KF6624GW6 Minisplit KF25-09-6W</t>
  </si>
  <si>
    <t>Sede Canal Capital (Tráfico - Gráficas)</t>
  </si>
  <si>
    <t>25000 BTU – 2 TR</t>
  </si>
  <si>
    <t>TRANE TSC120F3E0A000 AA Central</t>
  </si>
  <si>
    <t>Sede Canal Capital (Estudios – In-out)</t>
  </si>
  <si>
    <t>120000 BTU – 1 TR</t>
  </si>
  <si>
    <t>TRANE MCX536G10RAA - 2TTA0036A</t>
  </si>
  <si>
    <t>Sede Canal Capital (Master de emisión)</t>
  </si>
  <si>
    <t>36000 BTU – 3 TR</t>
  </si>
  <si>
    <t>COLEMAN 48203C966</t>
  </si>
  <si>
    <t>Unidad Móvil – grande  Bogotá</t>
  </si>
  <si>
    <t>COLEMAN 48204C966</t>
  </si>
  <si>
    <t>Unidad Móvil – pequeña  Bogotá</t>
  </si>
  <si>
    <t>CONDESADORA Y MANEJADORA</t>
  </si>
  <si>
    <t xml:space="preserve">YORK BLUE LINE </t>
  </si>
  <si>
    <t xml:space="preserve">Sede Canal Capital (Cuarto Eléctrico) </t>
  </si>
  <si>
    <t xml:space="preserve">36000 BTU – 3 TR </t>
  </si>
  <si>
    <t>TRANE 4TTB3036E1000AA</t>
  </si>
  <si>
    <t>Sede Canal Capital (Sistemas)</t>
  </si>
  <si>
    <t>30000 BTU – 3 TR</t>
  </si>
  <si>
    <t>MANTENIMIENTO AIREA ACONDICIONADOS</t>
  </si>
  <si>
    <t>CONDENSADORA Y MANEJADORA</t>
  </si>
  <si>
    <t>YORK BLUE LINE
H3CE120A25A</t>
  </si>
  <si>
    <t>Sede Canal Capital (Estudios-Estudios 2)</t>
  </si>
  <si>
    <t>HOLDING DELTA SIGMA</t>
  </si>
  <si>
    <t>966 BTU – 1 TR</t>
  </si>
  <si>
    <t>42   Kva</t>
  </si>
  <si>
    <t>Listado de insumos que regularmente deban ser cambiados (kit original de acuerdo con referencia) en los mantenimientos preventivos luego de una determinada cantidad de horas (favor indicar para cada planta el tiempo u horas de trabajo necesarias para hacer el cambio de insumos).</t>
  </si>
  <si>
    <t>Vistas de emergencia. Valor unitario.</t>
  </si>
  <si>
    <t>1. Filtros de Aire,
2. Filtros de combustible, 
3. Filtros Aceite,
4. Líquido refrigerante, 
Aceite. Se realizan cada 250 horas o 3 meses lo que suceda primero.</t>
  </si>
  <si>
    <t>DETALLE MANTENIMIENTO CORRECTIVO</t>
  </si>
  <si>
    <t>GENERADORES ELÉCTRICOS</t>
  </si>
  <si>
    <t>20 KVA</t>
  </si>
  <si>
    <t>50 KVA</t>
  </si>
  <si>
    <t>150 KVA</t>
  </si>
  <si>
    <t>Cambio de Inyectores</t>
  </si>
  <si>
    <t>Calibración de inyectores</t>
  </si>
  <si>
    <t>Cambio Bomba de Inyección</t>
  </si>
  <si>
    <t>Cambio bomba de Combustible</t>
  </si>
  <si>
    <t>Reparación Generador eléctrico</t>
  </si>
  <si>
    <t>Reparación Motor</t>
  </si>
  <si>
    <t>Reparación Tablero de instrumentos</t>
  </si>
  <si>
    <t>Reparación turbo</t>
  </si>
  <si>
    <t>UPS</t>
  </si>
  <si>
    <t>10 KVA</t>
  </si>
  <si>
    <t>80 KVA</t>
  </si>
  <si>
    <t>130 KVA</t>
  </si>
  <si>
    <t>Cambio ventiladores Unidad</t>
  </si>
  <si>
    <t>Tarjeta protección</t>
  </si>
  <si>
    <t>Circuito Inversor</t>
  </si>
  <si>
    <t>Etapa de Rectificación</t>
  </si>
  <si>
    <t>Cargador</t>
  </si>
  <si>
    <t>Etapa de control</t>
  </si>
  <si>
    <t>Etapa de potencia</t>
  </si>
  <si>
    <t>AIRES ACONDICIONADOS</t>
  </si>
  <si>
    <t>12.000 BTU</t>
  </si>
  <si>
    <t>24.000 BTU</t>
  </si>
  <si>
    <t>36.000 BTU</t>
  </si>
  <si>
    <t>120.000 BTU</t>
  </si>
  <si>
    <t>Recarga gas refrigerante</t>
  </si>
  <si>
    <t>Cambio de temporizador</t>
  </si>
  <si>
    <t>Cambio Contactar</t>
  </si>
  <si>
    <t>Cambio Presostatos</t>
  </si>
  <si>
    <t>Cambio termostato</t>
  </si>
  <si>
    <t>Cambio Bomba desagüe</t>
  </si>
  <si>
    <t>Cambio compresor</t>
  </si>
  <si>
    <t>DETALLE</t>
  </si>
  <si>
    <t>6.5 Kva</t>
  </si>
  <si>
    <t>Alquiler SEMANA o FRACCIÓN</t>
  </si>
  <si>
    <t>Transporte</t>
  </si>
  <si>
    <t>Instalación</t>
  </si>
  <si>
    <t>Alquiler mes o fracción</t>
  </si>
  <si>
    <t>Alquiler x mes o Fracción</t>
  </si>
  <si>
    <t>VALOR TOTAL</t>
  </si>
  <si>
    <t>* Costo para alquiler en Bogotá.</t>
  </si>
  <si>
    <t>* Incluye conexión a 0 metros</t>
  </si>
  <si>
    <t>*No se incluye obra civil, acometida eléctrica, ductductos de aire y ductos de escape, en caso de ser requeridas.
*El combustible será suministrado por el cliente</t>
  </si>
  <si>
    <t>*No se incluye obra civil, acometida eléctrica, en caso de ser requeridas.</t>
  </si>
  <si>
    <t>* No se incluye obra civil, acometida eléctrica, ductos de aire, en caso de ser requeridas</t>
  </si>
  <si>
    <t>7*2 4 los 365 días</t>
  </si>
  <si>
    <t xml:space="preserve">  Se describe en el numeral 10 de la presente oferta</t>
  </si>
  <si>
    <t>Refrigerante Ref R2 2
Refrigerante Ref R42 10
Rubatex
Metro de tubo de pvc
Codos de pvc</t>
  </si>
  <si>
    <t>No tiene</t>
  </si>
  <si>
    <t>Incluida</t>
  </si>
  <si>
    <t>No disponible</t>
  </si>
  <si>
    <t>*</t>
  </si>
  <si>
    <t>**</t>
  </si>
  <si>
    <t>* Se requiere inspección o diagnóstico, según el caso.</t>
  </si>
  <si>
    <t>** No Aplica</t>
  </si>
  <si>
    <t>Los valores anteriores no incluyen IVA.</t>
  </si>
  <si>
    <t>Valor 4 rutinas</t>
  </si>
  <si>
    <t>Total todos los equipos x 4 rutinas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</si>
</sst>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164" formatCode="_-&quot;$&quot;* #,##0.00_-;\-&quot;$&quot;* #,##0.00_-;_-&quot;$&quot;* &quot;-&quot;??_-;_-@_-"/>
    <numFmt numFmtId="165" formatCode="_-&quot;$&quot;* #,##0_-;\-&quot;$&quot;* #,##0_-;_-&quot;$&quot;* &quot;-&quot;??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Tahoma"/>
      <family val="2"/>
    </font>
    <font>
      <sz val="10"/>
      <color theme="1"/>
      <name val="Tahoma"/>
      <family val="2"/>
    </font>
    <font>
      <b/>
      <sz val="10"/>
      <color rgb="FF000000"/>
      <name val="Tahoma"/>
      <family val="2"/>
    </font>
    <font>
      <sz val="10"/>
      <color rgb="FF000000"/>
      <name val="Tahoma"/>
      <family val="2"/>
    </font>
    <font>
      <sz val="11"/>
      <color rgb="FFFF0000"/>
      <name val="Calibri"/>
      <family val="2"/>
      <scheme val="minor"/>
    </font>
    <font>
      <sz val="9"/>
      <color theme="1"/>
      <name val="Tahoma"/>
      <family val="2"/>
    </font>
    <font>
      <sz val="10"/>
      <color rgb="FFFF0000"/>
      <name val="Tahoma"/>
      <family val="2"/>
    </font>
    <font>
      <sz val="9"/>
      <color rgb="FFFF0000"/>
      <name val="Tahoma"/>
      <family val="2"/>
    </font>
    <font>
      <sz val="9"/>
      <color indexed="81"/>
      <name val="Tahoma"/>
      <family val="2"/>
    </font>
    <font>
      <b/>
      <sz val="9"/>
      <color indexed="81"/>
      <name val="Tahoma"/>
      <family val="2"/>
    </font>
    <font>
      <sz val="10"/>
      <name val="Tahoma"/>
      <family val="2"/>
    </font>
    <font>
      <b/>
      <sz val="12"/>
      <color theme="1"/>
      <name val="Tahoma"/>
      <family val="2"/>
    </font>
  </fonts>
  <fills count="9">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00"/>
        <bgColor indexed="64"/>
      </patternFill>
    </fill>
  </fills>
  <borders count="6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rgb="FF000000"/>
      </left>
      <right style="medium">
        <color rgb="FF000000"/>
      </right>
      <top style="medium">
        <color rgb="FF000000"/>
      </top>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style="medium">
        <color rgb="FF000000"/>
      </bottom>
      <diagonal/>
    </border>
    <border>
      <left style="medium">
        <color indexed="64"/>
      </left>
      <right style="thin">
        <color indexed="64"/>
      </right>
      <top/>
      <bottom/>
      <diagonal/>
    </border>
    <border>
      <left style="medium">
        <color rgb="FF000000"/>
      </left>
      <right style="medium">
        <color rgb="FF000000"/>
      </right>
      <top/>
      <bottom/>
      <diagonal/>
    </border>
    <border>
      <left/>
      <right style="medium">
        <color rgb="FF000000"/>
      </right>
      <top/>
      <bottom/>
      <diagonal/>
    </border>
    <border>
      <left/>
      <right/>
      <top style="medium">
        <color rgb="FF000000"/>
      </top>
      <bottom/>
      <diagonal/>
    </border>
    <border>
      <left style="thin">
        <color indexed="64"/>
      </left>
      <right/>
      <top style="medium">
        <color indexed="64"/>
      </top>
      <bottom style="medium">
        <color indexed="64"/>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indexed="64"/>
      </left>
      <right style="medium">
        <color rgb="FF000000"/>
      </right>
      <top style="medium">
        <color indexed="64"/>
      </top>
      <bottom/>
      <diagonal/>
    </border>
    <border>
      <left/>
      <right style="medium">
        <color rgb="FF000000"/>
      </right>
      <top style="medium">
        <color indexed="64"/>
      </top>
      <bottom/>
      <diagonal/>
    </border>
    <border>
      <left style="medium">
        <color rgb="FF000000"/>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medium">
        <color rgb="FF000000"/>
      </right>
      <top/>
      <bottom/>
      <diagonal/>
    </border>
    <border>
      <left style="medium">
        <color rgb="FF000000"/>
      </left>
      <right/>
      <top style="medium">
        <color indexed="64"/>
      </top>
      <bottom style="medium">
        <color rgb="FF000000"/>
      </bottom>
      <diagonal/>
    </border>
    <border>
      <left style="thin">
        <color indexed="64"/>
      </left>
      <right/>
      <top style="medium">
        <color indexed="64"/>
      </top>
      <bottom style="thin">
        <color indexed="64"/>
      </bottom>
      <diagonal/>
    </border>
  </borders>
  <cellStyleXfs count="3">
    <xf numFmtId="0" fontId="0" fillId="0" borderId="0"/>
    <xf numFmtId="42" fontId="1" fillId="0" borderId="0" applyFont="0" applyFill="0" applyBorder="0" applyAlignment="0" applyProtection="0"/>
    <xf numFmtId="164" fontId="1" fillId="0" borderId="0" applyFont="0" applyFill="0" applyBorder="0" applyAlignment="0" applyProtection="0"/>
  </cellStyleXfs>
  <cellXfs count="357">
    <xf numFmtId="0" fontId="0" fillId="0" borderId="0" xfId="0"/>
    <xf numFmtId="0" fontId="4" fillId="0" borderId="5" xfId="0" applyFont="1" applyBorder="1" applyAlignment="1">
      <alignment horizontal="center" vertical="center" wrapText="1"/>
    </xf>
    <xf numFmtId="0" fontId="0" fillId="3" borderId="0" xfId="0" applyFill="1"/>
    <xf numFmtId="0" fontId="0" fillId="3" borderId="0" xfId="0" applyFill="1" applyAlignment="1">
      <alignment horizontal="center"/>
    </xf>
    <xf numFmtId="0" fontId="3" fillId="0" borderId="1" xfId="0" applyFont="1" applyBorder="1" applyAlignment="1">
      <alignment horizontal="center" vertical="center" wrapText="1"/>
    </xf>
    <xf numFmtId="0" fontId="6" fillId="0" borderId="10"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15" xfId="0" applyFont="1" applyFill="1" applyBorder="1" applyAlignment="1">
      <alignment horizontal="center" vertical="center"/>
    </xf>
    <xf numFmtId="0" fontId="5" fillId="0" borderId="18" xfId="0" applyFont="1" applyBorder="1" applyAlignment="1">
      <alignment horizontal="center" vertical="center" wrapText="1"/>
    </xf>
    <xf numFmtId="0" fontId="5" fillId="0" borderId="9" xfId="0" applyFont="1" applyBorder="1" applyAlignment="1">
      <alignment horizontal="justify" vertical="center" wrapText="1"/>
    </xf>
    <xf numFmtId="0" fontId="5" fillId="0" borderId="9" xfId="0" applyFont="1" applyBorder="1" applyAlignment="1">
      <alignment horizontal="center" vertical="center"/>
    </xf>
    <xf numFmtId="0" fontId="5" fillId="0" borderId="9" xfId="0" applyFont="1" applyBorder="1" applyAlignment="1">
      <alignment horizontal="center" vertical="center" wrapText="1"/>
    </xf>
    <xf numFmtId="0" fontId="6" fillId="0" borderId="19" xfId="0" applyFont="1" applyFill="1" applyBorder="1" applyAlignment="1">
      <alignment horizontal="center" vertical="center"/>
    </xf>
    <xf numFmtId="0" fontId="4" fillId="0" borderId="5" xfId="0" applyFont="1" applyBorder="1" applyAlignment="1">
      <alignment horizontal="justify" vertical="center" wrapText="1"/>
    </xf>
    <xf numFmtId="0" fontId="6" fillId="0" borderId="5" xfId="0" applyFont="1" applyBorder="1" applyAlignment="1">
      <alignment horizontal="justify" vertical="center" wrapText="1"/>
    </xf>
    <xf numFmtId="0" fontId="6" fillId="0" borderId="5" xfId="0" applyFont="1" applyBorder="1" applyAlignment="1">
      <alignment horizontal="center" vertical="center"/>
    </xf>
    <xf numFmtId="0" fontId="6" fillId="0" borderId="11" xfId="0" applyFont="1" applyBorder="1" applyAlignment="1">
      <alignment horizontal="justify" vertical="center" wrapText="1"/>
    </xf>
    <xf numFmtId="0" fontId="6" fillId="0" borderId="11" xfId="0" applyFont="1" applyBorder="1" applyAlignment="1">
      <alignment horizontal="center" vertical="center"/>
    </xf>
    <xf numFmtId="0" fontId="4" fillId="0" borderId="16" xfId="0" applyFont="1" applyBorder="1" applyAlignment="1">
      <alignment horizontal="justify" vertical="center" wrapText="1"/>
    </xf>
    <xf numFmtId="0" fontId="6" fillId="0" borderId="16" xfId="0" applyFont="1" applyBorder="1" applyAlignment="1">
      <alignment horizontal="justify" vertical="center" wrapText="1"/>
    </xf>
    <xf numFmtId="0" fontId="6" fillId="0" borderId="16" xfId="0" applyFont="1" applyBorder="1" applyAlignment="1">
      <alignment horizontal="center" vertical="center"/>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3" fillId="0" borderId="18" xfId="0" applyFont="1" applyBorder="1" applyAlignment="1">
      <alignment horizontal="justify" vertical="center" wrapText="1"/>
    </xf>
    <xf numFmtId="0" fontId="6" fillId="0" borderId="12" xfId="0" applyFont="1" applyBorder="1" applyAlignment="1">
      <alignment horizontal="center" vertical="center"/>
    </xf>
    <xf numFmtId="0" fontId="4" fillId="0" borderId="13" xfId="0" applyFont="1" applyBorder="1" applyAlignment="1">
      <alignment horizontal="justify" vertical="center" wrapText="1"/>
    </xf>
    <xf numFmtId="0" fontId="6" fillId="0" borderId="14" xfId="0" applyFont="1" applyBorder="1" applyAlignment="1">
      <alignment horizontal="center" vertical="center"/>
    </xf>
    <xf numFmtId="0" fontId="4" fillId="0" borderId="15" xfId="0" applyFont="1" applyBorder="1" applyAlignment="1">
      <alignment horizontal="justify" vertical="center" wrapText="1"/>
    </xf>
    <xf numFmtId="0" fontId="6" fillId="0" borderId="17" xfId="0" applyFont="1" applyBorder="1" applyAlignment="1">
      <alignment horizontal="center" vertical="center"/>
    </xf>
    <xf numFmtId="0" fontId="5" fillId="0" borderId="11" xfId="0" applyFont="1" applyBorder="1" applyAlignment="1">
      <alignment horizontal="justify" vertical="center" wrapText="1"/>
    </xf>
    <xf numFmtId="0" fontId="3" fillId="0" borderId="11"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3" fillId="0" borderId="10" xfId="0" applyFont="1" applyBorder="1" applyAlignment="1">
      <alignment horizontal="justify" vertical="center" wrapText="1"/>
    </xf>
    <xf numFmtId="0" fontId="3"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20" xfId="0" applyFont="1" applyBorder="1" applyAlignment="1">
      <alignment horizontal="justify" vertical="center" wrapText="1"/>
    </xf>
    <xf numFmtId="0" fontId="4" fillId="0" borderId="20" xfId="0" applyFont="1" applyBorder="1" applyAlignment="1">
      <alignment horizontal="center" vertical="center" wrapText="1"/>
    </xf>
    <xf numFmtId="0" fontId="5" fillId="0" borderId="29" xfId="0" applyFont="1" applyBorder="1" applyAlignment="1">
      <alignment horizontal="center" vertical="center" wrapText="1"/>
    </xf>
    <xf numFmtId="0" fontId="3" fillId="0" borderId="29" xfId="0" applyFont="1" applyBorder="1" applyAlignment="1">
      <alignment horizontal="center" vertical="center" wrapText="1"/>
    </xf>
    <xf numFmtId="0" fontId="5" fillId="0" borderId="28" xfId="0" applyFont="1" applyBorder="1" applyAlignment="1">
      <alignment horizontal="center" vertical="center" wrapText="1"/>
    </xf>
    <xf numFmtId="0" fontId="3" fillId="0" borderId="30" xfId="0" applyFont="1" applyBorder="1" applyAlignment="1">
      <alignment horizontal="center" vertical="center" wrapText="1"/>
    </xf>
    <xf numFmtId="0" fontId="4" fillId="0" borderId="19" xfId="0" applyFont="1" applyBorder="1" applyAlignment="1">
      <alignment vertical="center" wrapText="1"/>
    </xf>
    <xf numFmtId="0" fontId="4" fillId="0" borderId="21" xfId="0" applyFont="1" applyBorder="1" applyAlignment="1">
      <alignment vertical="center" wrapText="1"/>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15" xfId="0" applyFont="1" applyBorder="1" applyAlignment="1">
      <alignment vertical="center" wrapText="1"/>
    </xf>
    <xf numFmtId="0" fontId="4" fillId="0" borderId="31" xfId="0" applyFont="1" applyBorder="1" applyAlignment="1">
      <alignment vertical="center" wrapText="1"/>
    </xf>
    <xf numFmtId="0" fontId="3" fillId="0" borderId="3" xfId="0" applyFont="1" applyBorder="1" applyAlignment="1">
      <alignment horizontal="center" vertical="center" wrapText="1"/>
    </xf>
    <xf numFmtId="0" fontId="0" fillId="5" borderId="0" xfId="0" applyFill="1"/>
    <xf numFmtId="0" fontId="0" fillId="5" borderId="0" xfId="0" applyFill="1" applyAlignment="1">
      <alignment horizontal="center"/>
    </xf>
    <xf numFmtId="0" fontId="0" fillId="0" borderId="0" xfId="0" applyFill="1"/>
    <xf numFmtId="0" fontId="0" fillId="0" borderId="0" xfId="0" applyFill="1" applyAlignment="1">
      <alignment horizontal="center"/>
    </xf>
    <xf numFmtId="0" fontId="0" fillId="0" borderId="8" xfId="0" applyBorder="1"/>
    <xf numFmtId="0" fontId="4" fillId="0" borderId="13" xfId="0" applyFont="1" applyBorder="1" applyAlignment="1">
      <alignment horizontal="center" vertical="center" wrapText="1"/>
    </xf>
    <xf numFmtId="0" fontId="0" fillId="0" borderId="0" xfId="0" applyBorder="1"/>
    <xf numFmtId="42" fontId="4" fillId="5" borderId="14" xfId="1" applyFont="1" applyFill="1" applyBorder="1" applyAlignment="1">
      <alignment horizontal="center" vertical="center" wrapText="1"/>
    </xf>
    <xf numFmtId="0" fontId="4" fillId="5" borderId="14" xfId="0" applyFont="1" applyFill="1" applyBorder="1" applyAlignment="1">
      <alignment horizontal="center" vertical="center" wrapText="1"/>
    </xf>
    <xf numFmtId="0" fontId="0" fillId="0" borderId="7" xfId="0" applyBorder="1"/>
    <xf numFmtId="0" fontId="4" fillId="0" borderId="37" xfId="0" applyFont="1" applyBorder="1" applyAlignment="1">
      <alignment vertical="center" wrapText="1"/>
    </xf>
    <xf numFmtId="0" fontId="4" fillId="2" borderId="13" xfId="0" applyFont="1" applyFill="1" applyBorder="1" applyAlignment="1">
      <alignment vertical="center" wrapText="1"/>
    </xf>
    <xf numFmtId="0" fontId="4" fillId="2" borderId="14"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4" borderId="13" xfId="0" applyFont="1" applyFill="1" applyBorder="1" applyAlignment="1">
      <alignment vertical="center" wrapText="1"/>
    </xf>
    <xf numFmtId="42" fontId="4" fillId="4" borderId="14" xfId="1"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5" borderId="13" xfId="0" applyFont="1" applyFill="1" applyBorder="1" applyAlignment="1">
      <alignment vertical="center" wrapText="1"/>
    </xf>
    <xf numFmtId="0" fontId="4" fillId="2" borderId="13"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0" borderId="38" xfId="0" applyFont="1" applyBorder="1" applyAlignment="1">
      <alignment vertical="center" wrapText="1"/>
    </xf>
    <xf numFmtId="0" fontId="4" fillId="4" borderId="13"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39" xfId="0" applyFont="1" applyBorder="1" applyAlignment="1">
      <alignment vertical="center" wrapText="1"/>
    </xf>
    <xf numFmtId="0" fontId="4" fillId="2" borderId="19" xfId="0" applyFont="1" applyFill="1" applyBorder="1" applyAlignment="1">
      <alignment vertical="center" wrapText="1"/>
    </xf>
    <xf numFmtId="42" fontId="4" fillId="2" borderId="21" xfId="1" applyFont="1" applyFill="1" applyBorder="1" applyAlignment="1">
      <alignment horizontal="center" vertical="center" wrapText="1"/>
    </xf>
    <xf numFmtId="0" fontId="4" fillId="4" borderId="19" xfId="0" applyFont="1" applyFill="1" applyBorder="1" applyAlignment="1">
      <alignment vertical="center" wrapText="1"/>
    </xf>
    <xf numFmtId="42" fontId="4" fillId="4" borderId="21" xfId="1" applyFont="1" applyFill="1" applyBorder="1" applyAlignment="1">
      <alignment horizontal="center" vertical="center" wrapText="1"/>
    </xf>
    <xf numFmtId="0" fontId="4" fillId="5" borderId="19" xfId="0" applyFont="1" applyFill="1" applyBorder="1" applyAlignment="1">
      <alignment vertical="center" wrapText="1"/>
    </xf>
    <xf numFmtId="42" fontId="4" fillId="5" borderId="21" xfId="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4" fillId="5" borderId="40" xfId="0" applyFont="1" applyFill="1" applyBorder="1" applyAlignment="1">
      <alignment vertical="center" wrapText="1"/>
    </xf>
    <xf numFmtId="0" fontId="4" fillId="5" borderId="31" xfId="0" applyFont="1" applyFill="1" applyBorder="1" applyAlignment="1">
      <alignment horizontal="center" vertical="center" wrapText="1"/>
    </xf>
    <xf numFmtId="0" fontId="4" fillId="0" borderId="41" xfId="0" applyFont="1" applyBorder="1" applyAlignment="1">
      <alignment vertical="center" wrapText="1"/>
    </xf>
    <xf numFmtId="0" fontId="4" fillId="2" borderId="40" xfId="0" applyFont="1" applyFill="1" applyBorder="1" applyAlignment="1">
      <alignment vertical="center" wrapText="1"/>
    </xf>
    <xf numFmtId="0" fontId="4" fillId="4" borderId="40" xfId="0" applyFont="1" applyFill="1" applyBorder="1" applyAlignment="1">
      <alignment vertical="center" wrapText="1"/>
    </xf>
    <xf numFmtId="0" fontId="4" fillId="4" borderId="31" xfId="0" applyFont="1" applyFill="1" applyBorder="1" applyAlignment="1">
      <alignment horizontal="center" vertical="center" wrapText="1"/>
    </xf>
    <xf numFmtId="0" fontId="4" fillId="0" borderId="0" xfId="0" applyFont="1"/>
    <xf numFmtId="42" fontId="4" fillId="6" borderId="22" xfId="1" applyFont="1" applyFill="1" applyBorder="1"/>
    <xf numFmtId="42" fontId="4" fillId="4" borderId="11" xfId="1" applyFont="1" applyFill="1" applyBorder="1"/>
    <xf numFmtId="42" fontId="4" fillId="5" borderId="12" xfId="1" applyFont="1" applyFill="1" applyBorder="1"/>
    <xf numFmtId="42" fontId="4" fillId="6" borderId="23" xfId="1" applyFont="1" applyFill="1" applyBorder="1"/>
    <xf numFmtId="42" fontId="4" fillId="4" borderId="5" xfId="1" applyFont="1" applyFill="1" applyBorder="1"/>
    <xf numFmtId="42" fontId="4" fillId="5" borderId="14" xfId="1" applyFont="1" applyFill="1" applyBorder="1"/>
    <xf numFmtId="42" fontId="4" fillId="6" borderId="24" xfId="1" applyFont="1" applyFill="1" applyBorder="1"/>
    <xf numFmtId="42" fontId="4" fillId="4" borderId="16" xfId="1" applyFont="1" applyFill="1" applyBorder="1"/>
    <xf numFmtId="42" fontId="4" fillId="5" borderId="17" xfId="1" applyFont="1" applyFill="1" applyBorder="1"/>
    <xf numFmtId="42" fontId="4" fillId="6" borderId="20" xfId="1" applyFont="1" applyFill="1" applyBorder="1"/>
    <xf numFmtId="42" fontId="4" fillId="4" borderId="20" xfId="1" applyFont="1" applyFill="1" applyBorder="1"/>
    <xf numFmtId="42" fontId="4" fillId="5" borderId="21" xfId="1" applyFont="1" applyFill="1" applyBorder="1"/>
    <xf numFmtId="42" fontId="4" fillId="6" borderId="5" xfId="1" applyFont="1" applyFill="1" applyBorder="1"/>
    <xf numFmtId="42" fontId="4" fillId="6" borderId="27" xfId="1" applyFont="1" applyFill="1" applyBorder="1"/>
    <xf numFmtId="3" fontId="4" fillId="4" borderId="20" xfId="0" applyNumberFormat="1" applyFont="1" applyFill="1" applyBorder="1"/>
    <xf numFmtId="3" fontId="4" fillId="5" borderId="21" xfId="0" applyNumberFormat="1" applyFont="1" applyFill="1" applyBorder="1"/>
    <xf numFmtId="3" fontId="4" fillId="4" borderId="5" xfId="0" applyNumberFormat="1" applyFont="1" applyFill="1" applyBorder="1"/>
    <xf numFmtId="3" fontId="4" fillId="5" borderId="14" xfId="0" applyNumberFormat="1" applyFont="1" applyFill="1" applyBorder="1"/>
    <xf numFmtId="42" fontId="4" fillId="6" borderId="32" xfId="1" applyFont="1" applyFill="1" applyBorder="1"/>
    <xf numFmtId="42" fontId="4" fillId="6" borderId="11" xfId="1" applyFont="1" applyFill="1" applyBorder="1"/>
    <xf numFmtId="42" fontId="3" fillId="2" borderId="3" xfId="0" applyNumberFormat="1" applyFont="1" applyFill="1" applyBorder="1"/>
    <xf numFmtId="42" fontId="4" fillId="6" borderId="8" xfId="1" applyFont="1" applyFill="1" applyBorder="1"/>
    <xf numFmtId="42" fontId="4" fillId="4" borderId="8" xfId="1" applyFont="1" applyFill="1" applyBorder="1"/>
    <xf numFmtId="42" fontId="4" fillId="6" borderId="0" xfId="1" applyFont="1" applyFill="1" applyBorder="1"/>
    <xf numFmtId="42" fontId="4" fillId="4" borderId="0" xfId="1" applyFont="1" applyFill="1" applyBorder="1"/>
    <xf numFmtId="42" fontId="4" fillId="6" borderId="7" xfId="1" applyFont="1" applyFill="1" applyBorder="1"/>
    <xf numFmtId="42" fontId="4" fillId="4" borderId="7" xfId="1" applyFont="1" applyFill="1" applyBorder="1"/>
    <xf numFmtId="42" fontId="4" fillId="0" borderId="0" xfId="0" applyNumberFormat="1" applyFont="1"/>
    <xf numFmtId="42" fontId="4" fillId="0" borderId="0" xfId="1" applyFont="1"/>
    <xf numFmtId="0" fontId="6" fillId="0" borderId="42" xfId="0" applyFont="1" applyBorder="1" applyAlignment="1">
      <alignment horizontal="center" vertical="center" wrapText="1"/>
    </xf>
    <xf numFmtId="0" fontId="4" fillId="0" borderId="22" xfId="0" applyFont="1" applyBorder="1" applyAlignment="1">
      <alignment horizontal="justify" vertical="center" wrapText="1"/>
    </xf>
    <xf numFmtId="0" fontId="4" fillId="0" borderId="23" xfId="0" applyFont="1" applyBorder="1" applyAlignment="1">
      <alignment horizontal="justify" vertical="center" wrapText="1"/>
    </xf>
    <xf numFmtId="0" fontId="4" fillId="0" borderId="24" xfId="0" applyFont="1" applyBorder="1" applyAlignment="1">
      <alignment horizontal="justify" vertical="center" wrapText="1"/>
    </xf>
    <xf numFmtId="0" fontId="3" fillId="0" borderId="0" xfId="0" applyFont="1" applyFill="1" applyBorder="1" applyAlignment="1">
      <alignment horizontal="center"/>
    </xf>
    <xf numFmtId="0" fontId="4" fillId="0" borderId="0" xfId="0" applyFont="1" applyFill="1"/>
    <xf numFmtId="42" fontId="3" fillId="0" borderId="0" xfId="0" applyNumberFormat="1" applyFont="1" applyFill="1" applyBorder="1"/>
    <xf numFmtId="42" fontId="3" fillId="0" borderId="0" xfId="1" applyFont="1" applyFill="1" applyBorder="1"/>
    <xf numFmtId="0" fontId="3" fillId="0" borderId="43" xfId="0" applyFont="1" applyBorder="1" applyAlignment="1">
      <alignment vertical="center" wrapText="1"/>
    </xf>
    <xf numFmtId="0" fontId="3" fillId="0" borderId="28" xfId="0" applyFont="1" applyBorder="1" applyAlignment="1">
      <alignment vertical="center" wrapText="1"/>
    </xf>
    <xf numFmtId="0" fontId="3" fillId="0" borderId="19" xfId="0" applyFont="1" applyBorder="1" applyAlignment="1">
      <alignment horizontal="left" vertical="center" wrapText="1" indent="1"/>
    </xf>
    <xf numFmtId="0" fontId="4" fillId="0" borderId="13" xfId="0" applyFont="1" applyBorder="1" applyAlignment="1">
      <alignment horizontal="left" vertical="center" wrapText="1" indent="2"/>
    </xf>
    <xf numFmtId="0" fontId="4" fillId="0" borderId="15" xfId="0" applyFont="1" applyBorder="1" applyAlignment="1">
      <alignment horizontal="left" vertical="center" wrapText="1" indent="2"/>
    </xf>
    <xf numFmtId="165" fontId="8" fillId="0" borderId="5" xfId="2" applyNumberFormat="1" applyFont="1" applyBorder="1" applyAlignment="1">
      <alignment horizontal="center" vertical="center" wrapText="1"/>
    </xf>
    <xf numFmtId="165" fontId="8" fillId="0" borderId="16" xfId="2" applyNumberFormat="1" applyFont="1" applyBorder="1" applyAlignment="1">
      <alignment horizontal="center" vertical="center" wrapText="1"/>
    </xf>
    <xf numFmtId="0" fontId="3" fillId="0" borderId="49" xfId="0" applyFont="1" applyBorder="1" applyAlignment="1">
      <alignment horizontal="left" vertical="center" wrapText="1" indent="1"/>
    </xf>
    <xf numFmtId="0" fontId="4" fillId="0" borderId="10" xfId="0" applyFont="1" applyBorder="1" applyAlignment="1">
      <alignment horizontal="left" vertical="center" wrapText="1" indent="3"/>
    </xf>
    <xf numFmtId="165" fontId="8" fillId="0" borderId="11" xfId="2" applyNumberFormat="1" applyFont="1" applyBorder="1" applyAlignment="1">
      <alignment horizontal="center" vertical="center" wrapText="1"/>
    </xf>
    <xf numFmtId="165" fontId="8" fillId="0" borderId="12" xfId="2" applyNumberFormat="1" applyFont="1" applyBorder="1" applyAlignment="1">
      <alignment horizontal="center" vertical="center" wrapText="1"/>
    </xf>
    <xf numFmtId="0" fontId="4" fillId="0" borderId="13" xfId="0" applyFont="1" applyBorder="1" applyAlignment="1">
      <alignment horizontal="left" vertical="center" wrapText="1" indent="3"/>
    </xf>
    <xf numFmtId="165" fontId="8" fillId="0" borderId="14" xfId="2" applyNumberFormat="1" applyFont="1" applyBorder="1" applyAlignment="1">
      <alignment horizontal="center" vertical="center" wrapText="1"/>
    </xf>
    <xf numFmtId="0" fontId="4" fillId="0" borderId="15" xfId="0" applyFont="1" applyBorder="1" applyAlignment="1">
      <alignment horizontal="left" vertical="center" wrapText="1" indent="3"/>
    </xf>
    <xf numFmtId="165" fontId="8" fillId="0" borderId="17" xfId="2" applyNumberFormat="1" applyFont="1" applyBorder="1" applyAlignment="1">
      <alignment horizontal="center" vertical="center" wrapText="1"/>
    </xf>
    <xf numFmtId="0" fontId="3" fillId="0" borderId="49" xfId="0" applyFont="1" applyBorder="1" applyAlignment="1">
      <alignment horizontal="left" vertical="center" wrapText="1" indent="9"/>
    </xf>
    <xf numFmtId="0" fontId="4" fillId="0" borderId="50" xfId="0" applyFont="1" applyBorder="1" applyAlignment="1">
      <alignment horizontal="left" vertical="center" wrapText="1" indent="2"/>
    </xf>
    <xf numFmtId="0" fontId="4" fillId="0" borderId="50" xfId="0" applyFont="1" applyBorder="1" applyAlignment="1">
      <alignment horizontal="left" vertical="center" wrapText="1" indent="3"/>
    </xf>
    <xf numFmtId="0" fontId="4" fillId="0" borderId="10" xfId="0" applyFont="1" applyBorder="1" applyAlignment="1">
      <alignment horizontal="left" vertical="center" wrapText="1" indent="2"/>
    </xf>
    <xf numFmtId="0" fontId="0" fillId="0" borderId="5" xfId="0" applyBorder="1"/>
    <xf numFmtId="0" fontId="4" fillId="0" borderId="5" xfId="0" applyFont="1" applyBorder="1" applyAlignment="1">
      <alignment horizontal="left" vertical="center" wrapText="1"/>
    </xf>
    <xf numFmtId="0" fontId="4" fillId="7" borderId="20" xfId="0" applyFont="1" applyFill="1" applyBorder="1" applyAlignment="1">
      <alignment horizontal="left" vertical="center" wrapText="1" indent="4"/>
    </xf>
    <xf numFmtId="0" fontId="4" fillId="7" borderId="20" xfId="0" applyFont="1" applyFill="1" applyBorder="1" applyAlignment="1">
      <alignment horizontal="left" vertical="center" wrapText="1" indent="3"/>
    </xf>
    <xf numFmtId="0" fontId="4" fillId="7" borderId="21" xfId="0" applyFont="1" applyFill="1" applyBorder="1" applyAlignment="1">
      <alignment horizontal="left" vertical="center" wrapText="1" indent="4"/>
    </xf>
    <xf numFmtId="165" fontId="8" fillId="7" borderId="5" xfId="2" applyNumberFormat="1" applyFont="1" applyFill="1" applyBorder="1" applyAlignment="1">
      <alignment horizontal="center" vertical="center" wrapText="1"/>
    </xf>
    <xf numFmtId="165" fontId="8" fillId="7" borderId="5" xfId="2" applyNumberFormat="1" applyFont="1" applyFill="1" applyBorder="1" applyAlignment="1">
      <alignment vertical="center" wrapText="1"/>
    </xf>
    <xf numFmtId="165" fontId="8" fillId="7" borderId="14" xfId="2" applyNumberFormat="1" applyFont="1" applyFill="1" applyBorder="1" applyAlignment="1">
      <alignment vertical="center" wrapText="1"/>
    </xf>
    <xf numFmtId="165" fontId="8" fillId="7" borderId="16" xfId="2" applyNumberFormat="1" applyFont="1" applyFill="1" applyBorder="1" applyAlignment="1">
      <alignment horizontal="center" vertical="center" wrapText="1"/>
    </xf>
    <xf numFmtId="165" fontId="8" fillId="7" borderId="16" xfId="2" applyNumberFormat="1" applyFont="1" applyFill="1" applyBorder="1" applyAlignment="1">
      <alignment vertical="center" wrapText="1"/>
    </xf>
    <xf numFmtId="165" fontId="8" fillId="7" borderId="17" xfId="2" applyNumberFormat="1" applyFont="1" applyFill="1" applyBorder="1" applyAlignment="1">
      <alignment vertical="center" wrapText="1"/>
    </xf>
    <xf numFmtId="0" fontId="4" fillId="7" borderId="50" xfId="0" applyFont="1" applyFill="1" applyBorder="1" applyAlignment="1">
      <alignment horizontal="left" vertical="center" wrapText="1" indent="1"/>
    </xf>
    <xf numFmtId="0" fontId="4" fillId="7" borderId="50" xfId="0" applyFont="1" applyFill="1" applyBorder="1" applyAlignment="1">
      <alignment horizontal="left" vertical="center" wrapText="1" indent="2"/>
    </xf>
    <xf numFmtId="0" fontId="4" fillId="7" borderId="50" xfId="0" applyFont="1" applyFill="1" applyBorder="1" applyAlignment="1">
      <alignment horizontal="left" vertical="center" wrapText="1" indent="3"/>
    </xf>
    <xf numFmtId="165" fontId="8" fillId="7" borderId="11" xfId="2" applyNumberFormat="1" applyFont="1" applyFill="1" applyBorder="1" applyAlignment="1">
      <alignment horizontal="center" vertical="center" wrapText="1"/>
    </xf>
    <xf numFmtId="165" fontId="8" fillId="7" borderId="12" xfId="2" applyNumberFormat="1" applyFont="1" applyFill="1" applyBorder="1" applyAlignment="1">
      <alignment horizontal="center" vertical="center" wrapText="1"/>
    </xf>
    <xf numFmtId="165" fontId="8" fillId="7" borderId="14" xfId="2" applyNumberFormat="1" applyFont="1" applyFill="1" applyBorder="1" applyAlignment="1">
      <alignment horizontal="center" vertical="center" wrapText="1"/>
    </xf>
    <xf numFmtId="165" fontId="8" fillId="7" borderId="17" xfId="2" applyNumberFormat="1" applyFont="1" applyFill="1" applyBorder="1" applyAlignment="1">
      <alignment horizontal="center" vertical="center" wrapText="1"/>
    </xf>
    <xf numFmtId="0" fontId="4" fillId="7" borderId="50" xfId="0" applyFont="1" applyFill="1" applyBorder="1" applyAlignment="1">
      <alignment vertical="center" wrapText="1"/>
    </xf>
    <xf numFmtId="165" fontId="8" fillId="7" borderId="22" xfId="2" applyNumberFormat="1" applyFont="1" applyFill="1" applyBorder="1" applyAlignment="1">
      <alignment horizontal="center" vertical="center" wrapText="1"/>
    </xf>
    <xf numFmtId="165" fontId="8" fillId="7" borderId="23" xfId="2" applyNumberFormat="1" applyFont="1" applyFill="1" applyBorder="1" applyAlignment="1">
      <alignment horizontal="center" vertical="center" wrapText="1"/>
    </xf>
    <xf numFmtId="165" fontId="8" fillId="7" borderId="24" xfId="2" applyNumberFormat="1" applyFont="1" applyFill="1" applyBorder="1" applyAlignment="1">
      <alignment horizontal="center" vertical="center" wrapText="1"/>
    </xf>
    <xf numFmtId="0" fontId="4" fillId="4" borderId="20" xfId="0" applyFont="1" applyFill="1" applyBorder="1" applyAlignment="1">
      <alignment horizontal="left" vertical="center" wrapText="1" indent="4"/>
    </xf>
    <xf numFmtId="0" fontId="4" fillId="4" borderId="20" xfId="0" applyFont="1" applyFill="1" applyBorder="1" applyAlignment="1">
      <alignment horizontal="left" vertical="center" wrapText="1" indent="3"/>
    </xf>
    <xf numFmtId="0" fontId="4" fillId="4" borderId="21" xfId="0" applyFont="1" applyFill="1" applyBorder="1" applyAlignment="1">
      <alignment horizontal="left" vertical="center" wrapText="1" indent="4"/>
    </xf>
    <xf numFmtId="165" fontId="8" fillId="4" borderId="5" xfId="2" applyNumberFormat="1" applyFont="1" applyFill="1" applyBorder="1" applyAlignment="1">
      <alignment horizontal="center" vertical="center" wrapText="1"/>
    </xf>
    <xf numFmtId="165" fontId="8" fillId="4" borderId="5" xfId="2" applyNumberFormat="1" applyFont="1" applyFill="1" applyBorder="1" applyAlignment="1">
      <alignment vertical="center" wrapText="1"/>
    </xf>
    <xf numFmtId="165" fontId="8" fillId="4" borderId="14" xfId="2" applyNumberFormat="1" applyFont="1" applyFill="1" applyBorder="1" applyAlignment="1">
      <alignment vertical="center" wrapText="1"/>
    </xf>
    <xf numFmtId="165" fontId="8" fillId="4" borderId="16" xfId="2" applyNumberFormat="1" applyFont="1" applyFill="1" applyBorder="1" applyAlignment="1">
      <alignment horizontal="center" vertical="center" wrapText="1"/>
    </xf>
    <xf numFmtId="165" fontId="8" fillId="4" borderId="16" xfId="2" applyNumberFormat="1" applyFont="1" applyFill="1" applyBorder="1" applyAlignment="1">
      <alignment vertical="center" wrapText="1"/>
    </xf>
    <xf numFmtId="165" fontId="8" fillId="4" borderId="17" xfId="2" applyNumberFormat="1" applyFont="1" applyFill="1" applyBorder="1" applyAlignment="1">
      <alignment vertical="center" wrapText="1"/>
    </xf>
    <xf numFmtId="0" fontId="4" fillId="4" borderId="50" xfId="0" applyFont="1" applyFill="1" applyBorder="1" applyAlignment="1">
      <alignment horizontal="left" vertical="center" wrapText="1" indent="1"/>
    </xf>
    <xf numFmtId="0" fontId="4" fillId="4" borderId="50" xfId="0" applyFont="1" applyFill="1" applyBorder="1" applyAlignment="1">
      <alignment horizontal="left" vertical="center" wrapText="1" indent="2"/>
    </xf>
    <xf numFmtId="0" fontId="4" fillId="4" borderId="50" xfId="0" applyFont="1" applyFill="1" applyBorder="1" applyAlignment="1">
      <alignment horizontal="left" vertical="center" wrapText="1" indent="3"/>
    </xf>
    <xf numFmtId="165" fontId="8" fillId="4" borderId="11" xfId="2" applyNumberFormat="1" applyFont="1" applyFill="1" applyBorder="1" applyAlignment="1">
      <alignment horizontal="center" vertical="center" wrapText="1"/>
    </xf>
    <xf numFmtId="165" fontId="8" fillId="4" borderId="12" xfId="2" applyNumberFormat="1" applyFont="1" applyFill="1" applyBorder="1" applyAlignment="1">
      <alignment horizontal="center" vertical="center" wrapText="1"/>
    </xf>
    <xf numFmtId="165" fontId="8" fillId="4" borderId="14" xfId="2" applyNumberFormat="1" applyFont="1" applyFill="1" applyBorder="1" applyAlignment="1">
      <alignment horizontal="center" vertical="center" wrapText="1"/>
    </xf>
    <xf numFmtId="165" fontId="8" fillId="4" borderId="17" xfId="2" applyNumberFormat="1" applyFont="1" applyFill="1" applyBorder="1" applyAlignment="1">
      <alignment horizontal="center" vertical="center" wrapText="1"/>
    </xf>
    <xf numFmtId="0" fontId="4" fillId="4" borderId="50" xfId="0" applyFont="1" applyFill="1" applyBorder="1" applyAlignment="1">
      <alignment vertical="center" wrapText="1"/>
    </xf>
    <xf numFmtId="165" fontId="8" fillId="4" borderId="22" xfId="2" applyNumberFormat="1" applyFont="1" applyFill="1" applyBorder="1" applyAlignment="1">
      <alignment horizontal="center" vertical="center" wrapText="1"/>
    </xf>
    <xf numFmtId="165" fontId="8" fillId="4" borderId="23" xfId="2" applyNumberFormat="1" applyFont="1" applyFill="1" applyBorder="1" applyAlignment="1">
      <alignment horizontal="center" vertical="center" wrapText="1"/>
    </xf>
    <xf numFmtId="165" fontId="8" fillId="4" borderId="24" xfId="2" applyNumberFormat="1" applyFont="1" applyFill="1" applyBorder="1" applyAlignment="1">
      <alignment horizontal="center" vertical="center" wrapText="1"/>
    </xf>
    <xf numFmtId="165" fontId="8" fillId="0" borderId="37" xfId="2" applyNumberFormat="1" applyFont="1" applyBorder="1" applyAlignment="1">
      <alignment horizontal="center" vertical="center" wrapText="1"/>
    </xf>
    <xf numFmtId="0" fontId="4" fillId="0" borderId="55" xfId="0" applyFont="1" applyBorder="1" applyAlignment="1">
      <alignment horizontal="left" vertical="center" wrapText="1" indent="2"/>
    </xf>
    <xf numFmtId="0" fontId="4" fillId="0" borderId="56" xfId="0" applyFont="1" applyBorder="1" applyAlignment="1">
      <alignment horizontal="left" vertical="center" wrapText="1" indent="3"/>
    </xf>
    <xf numFmtId="0" fontId="4" fillId="0" borderId="9" xfId="0" applyFont="1" applyBorder="1" applyAlignment="1">
      <alignment horizontal="left" vertical="center" wrapText="1" indent="2"/>
    </xf>
    <xf numFmtId="165" fontId="8" fillId="0" borderId="13" xfId="2" applyNumberFormat="1" applyFont="1" applyBorder="1" applyAlignment="1">
      <alignment horizontal="center" vertical="center" wrapText="1"/>
    </xf>
    <xf numFmtId="165" fontId="8" fillId="0" borderId="15" xfId="2" applyNumberFormat="1" applyFont="1" applyBorder="1" applyAlignment="1">
      <alignment horizontal="center" vertical="center" wrapText="1"/>
    </xf>
    <xf numFmtId="42" fontId="4" fillId="5" borderId="20" xfId="1" applyFont="1" applyFill="1" applyBorder="1"/>
    <xf numFmtId="42" fontId="4" fillId="5" borderId="5" xfId="1" applyFont="1" applyFill="1" applyBorder="1"/>
    <xf numFmtId="42" fontId="4" fillId="5" borderId="16" xfId="1" applyFont="1" applyFill="1" applyBorder="1"/>
    <xf numFmtId="42" fontId="4" fillId="5" borderId="11" xfId="1" applyFont="1" applyFill="1" applyBorder="1"/>
    <xf numFmtId="42" fontId="4" fillId="5" borderId="8" xfId="1" applyFont="1" applyFill="1" applyBorder="1"/>
    <xf numFmtId="42" fontId="4" fillId="5" borderId="0" xfId="1" applyFont="1" applyFill="1" applyBorder="1"/>
    <xf numFmtId="165" fontId="8" fillId="5" borderId="5" xfId="2" applyNumberFormat="1" applyFont="1" applyFill="1" applyBorder="1" applyAlignment="1">
      <alignment horizontal="center" vertical="center" wrapText="1"/>
    </xf>
    <xf numFmtId="165" fontId="8" fillId="5" borderId="5" xfId="2" applyNumberFormat="1" applyFont="1" applyFill="1" applyBorder="1" applyAlignment="1">
      <alignment vertical="center" wrapText="1"/>
    </xf>
    <xf numFmtId="165" fontId="8" fillId="5" borderId="14" xfId="2" applyNumberFormat="1" applyFont="1" applyFill="1" applyBorder="1" applyAlignment="1">
      <alignment vertical="center" wrapText="1"/>
    </xf>
    <xf numFmtId="165" fontId="8" fillId="5" borderId="16" xfId="2" applyNumberFormat="1" applyFont="1" applyFill="1" applyBorder="1" applyAlignment="1">
      <alignment vertical="center" wrapText="1"/>
    </xf>
    <xf numFmtId="165" fontId="8" fillId="5" borderId="17" xfId="2" applyNumberFormat="1" applyFont="1" applyFill="1" applyBorder="1" applyAlignment="1">
      <alignment vertical="center" wrapText="1"/>
    </xf>
    <xf numFmtId="0" fontId="4" fillId="5" borderId="20"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4" fillId="5" borderId="50" xfId="0" applyFont="1" applyFill="1" applyBorder="1" applyAlignment="1">
      <alignment horizontal="left" vertical="center" wrapText="1" indent="1"/>
    </xf>
    <xf numFmtId="0" fontId="4" fillId="5" borderId="50" xfId="0" applyFont="1" applyFill="1" applyBorder="1" applyAlignment="1">
      <alignment horizontal="left" vertical="center" wrapText="1" indent="2"/>
    </xf>
    <xf numFmtId="0" fontId="4" fillId="5" borderId="50" xfId="0" applyFont="1" applyFill="1" applyBorder="1" applyAlignment="1">
      <alignment horizontal="left" vertical="center" wrapText="1" indent="3"/>
    </xf>
    <xf numFmtId="165" fontId="8" fillId="5" borderId="11" xfId="2" applyNumberFormat="1" applyFont="1" applyFill="1" applyBorder="1" applyAlignment="1">
      <alignment horizontal="center" vertical="center" wrapText="1"/>
    </xf>
    <xf numFmtId="165" fontId="8" fillId="5" borderId="12" xfId="2" applyNumberFormat="1" applyFont="1" applyFill="1" applyBorder="1" applyAlignment="1">
      <alignment horizontal="center" vertical="center" wrapText="1"/>
    </xf>
    <xf numFmtId="165" fontId="8" fillId="5" borderId="14" xfId="2" applyNumberFormat="1" applyFont="1" applyFill="1" applyBorder="1" applyAlignment="1">
      <alignment horizontal="center" vertical="center" wrapText="1"/>
    </xf>
    <xf numFmtId="0" fontId="4" fillId="5" borderId="50" xfId="0" applyFont="1" applyFill="1" applyBorder="1" applyAlignment="1">
      <alignment vertical="center" wrapText="1"/>
    </xf>
    <xf numFmtId="165" fontId="8" fillId="5" borderId="22" xfId="2" applyNumberFormat="1" applyFont="1" applyFill="1" applyBorder="1" applyAlignment="1">
      <alignment horizontal="center" vertical="center" wrapText="1"/>
    </xf>
    <xf numFmtId="165" fontId="8" fillId="5" borderId="23" xfId="2" applyNumberFormat="1" applyFont="1" applyFill="1" applyBorder="1" applyAlignment="1">
      <alignment horizontal="center" vertical="center" wrapText="1"/>
    </xf>
    <xf numFmtId="165" fontId="8" fillId="5" borderId="24" xfId="2" applyNumberFormat="1" applyFont="1" applyFill="1" applyBorder="1" applyAlignment="1">
      <alignment horizontal="center" vertical="center" wrapText="1"/>
    </xf>
    <xf numFmtId="165" fontId="8" fillId="5" borderId="16" xfId="2" applyNumberFormat="1" applyFont="1" applyFill="1" applyBorder="1" applyAlignment="1">
      <alignment horizontal="center" vertical="center" wrapText="1"/>
    </xf>
    <xf numFmtId="165" fontId="8" fillId="5" borderId="17" xfId="2" applyNumberFormat="1" applyFont="1" applyFill="1" applyBorder="1" applyAlignment="1">
      <alignment horizontal="center" vertical="center" wrapText="1"/>
    </xf>
    <xf numFmtId="164" fontId="0" fillId="0" borderId="0" xfId="2" applyFont="1"/>
    <xf numFmtId="0" fontId="4" fillId="0" borderId="0" xfId="0" applyFont="1" applyBorder="1" applyAlignment="1">
      <alignment vertical="center" wrapText="1"/>
    </xf>
    <xf numFmtId="0" fontId="4" fillId="0" borderId="0" xfId="0" applyFont="1" applyBorder="1" applyAlignment="1">
      <alignment horizontal="left" vertical="center" wrapText="1"/>
    </xf>
    <xf numFmtId="0" fontId="3" fillId="0" borderId="53" xfId="0" applyFont="1" applyBorder="1" applyAlignment="1">
      <alignment vertical="center" wrapText="1"/>
    </xf>
    <xf numFmtId="0" fontId="3" fillId="0" borderId="57" xfId="0" applyFont="1" applyBorder="1" applyAlignment="1">
      <alignment horizontal="center" vertical="center" wrapText="1"/>
    </xf>
    <xf numFmtId="0" fontId="4" fillId="0" borderId="58" xfId="0" applyFont="1" applyBorder="1" applyAlignment="1">
      <alignment vertical="center" wrapText="1"/>
    </xf>
    <xf numFmtId="0" fontId="4" fillId="0" borderId="59" xfId="0" applyFont="1" applyBorder="1" applyAlignment="1">
      <alignment vertical="center" wrapText="1"/>
    </xf>
    <xf numFmtId="0" fontId="4" fillId="0" borderId="60" xfId="0" applyFont="1" applyBorder="1" applyAlignment="1">
      <alignment vertical="center" wrapText="1"/>
    </xf>
    <xf numFmtId="0" fontId="4" fillId="0" borderId="64" xfId="0" applyFont="1" applyBorder="1" applyAlignment="1">
      <alignment horizontal="left" vertical="center" wrapText="1" indent="3"/>
    </xf>
    <xf numFmtId="0" fontId="4" fillId="0" borderId="6" xfId="0" applyFont="1" applyBorder="1" applyAlignment="1">
      <alignment horizontal="left" vertical="center" wrapText="1" indent="2"/>
    </xf>
    <xf numFmtId="165" fontId="8" fillId="0" borderId="10" xfId="2" applyNumberFormat="1" applyFont="1" applyBorder="1" applyAlignment="1">
      <alignment horizontal="center" vertical="center" wrapText="1"/>
    </xf>
    <xf numFmtId="0" fontId="4" fillId="0" borderId="55" xfId="0" applyFont="1" applyBorder="1" applyAlignment="1">
      <alignment horizontal="left" vertical="center" wrapText="1" indent="3"/>
    </xf>
    <xf numFmtId="0" fontId="4" fillId="5" borderId="55" xfId="0" applyFont="1" applyFill="1" applyBorder="1" applyAlignment="1">
      <alignment horizontal="left" vertical="center" wrapText="1" indent="3"/>
    </xf>
    <xf numFmtId="0" fontId="4" fillId="5" borderId="56" xfId="0" applyFont="1" applyFill="1" applyBorder="1" applyAlignment="1">
      <alignment horizontal="left" vertical="center" wrapText="1" indent="3"/>
    </xf>
    <xf numFmtId="0" fontId="4" fillId="5" borderId="9" xfId="0" applyFont="1" applyFill="1" applyBorder="1" applyAlignment="1">
      <alignment horizontal="left" vertical="center" wrapText="1" indent="2"/>
    </xf>
    <xf numFmtId="165" fontId="8" fillId="5" borderId="10" xfId="2" applyNumberFormat="1" applyFont="1" applyFill="1" applyBorder="1" applyAlignment="1">
      <alignment horizontal="center" vertical="center" wrapText="1"/>
    </xf>
    <xf numFmtId="165" fontId="8" fillId="5" borderId="13" xfId="2" applyNumberFormat="1" applyFont="1" applyFill="1" applyBorder="1" applyAlignment="1">
      <alignment horizontal="center" vertical="center" wrapText="1"/>
    </xf>
    <xf numFmtId="165" fontId="8" fillId="5" borderId="15" xfId="2" applyNumberFormat="1" applyFont="1" applyFill="1" applyBorder="1" applyAlignment="1">
      <alignment horizontal="center" vertical="center" wrapText="1"/>
    </xf>
    <xf numFmtId="0" fontId="4" fillId="0" borderId="37" xfId="0" applyFont="1" applyBorder="1" applyAlignment="1">
      <alignment horizontal="left" vertical="center" wrapText="1"/>
    </xf>
    <xf numFmtId="0" fontId="4" fillId="0" borderId="8" xfId="0" applyFont="1" applyBorder="1" applyAlignment="1">
      <alignment horizontal="left" vertical="center" wrapText="1" indent="2"/>
    </xf>
    <xf numFmtId="165" fontId="8" fillId="0" borderId="38" xfId="2" applyNumberFormat="1" applyFont="1" applyBorder="1" applyAlignment="1">
      <alignment horizontal="center" vertical="center" wrapText="1"/>
    </xf>
    <xf numFmtId="0" fontId="4" fillId="0" borderId="58" xfId="0" applyFont="1" applyBorder="1" applyAlignment="1">
      <alignment horizontal="left" vertical="center" wrapText="1"/>
    </xf>
    <xf numFmtId="0" fontId="4" fillId="0" borderId="59" xfId="0" applyFont="1" applyBorder="1" applyAlignment="1">
      <alignment horizontal="left" vertical="center" wrapText="1"/>
    </xf>
    <xf numFmtId="0" fontId="4" fillId="0" borderId="60" xfId="0" applyFont="1" applyBorder="1" applyAlignment="1">
      <alignment horizontal="left" vertical="center" wrapText="1"/>
    </xf>
    <xf numFmtId="0" fontId="4" fillId="0" borderId="64" xfId="0" applyFont="1" applyBorder="1" applyAlignment="1">
      <alignment horizontal="left" vertical="center" wrapText="1" indent="2"/>
    </xf>
    <xf numFmtId="0" fontId="4" fillId="0" borderId="56" xfId="0" applyFont="1" applyBorder="1" applyAlignment="1">
      <alignment horizontal="left" vertical="center" wrapText="1" indent="2"/>
    </xf>
    <xf numFmtId="165" fontId="8" fillId="0" borderId="66" xfId="2" applyNumberFormat="1" applyFont="1" applyBorder="1" applyAlignment="1">
      <alignment horizontal="center" vertical="center" wrapText="1"/>
    </xf>
    <xf numFmtId="0" fontId="6" fillId="0" borderId="7" xfId="0" applyFont="1" applyFill="1" applyBorder="1" applyAlignment="1">
      <alignment horizontal="center" vertical="center"/>
    </xf>
    <xf numFmtId="42" fontId="13" fillId="4" borderId="16" xfId="1" applyFont="1" applyFill="1" applyBorder="1"/>
    <xf numFmtId="164" fontId="0" fillId="3" borderId="0" xfId="2" applyFont="1" applyFill="1"/>
    <xf numFmtId="42" fontId="13" fillId="4" borderId="21" xfId="1" applyFont="1" applyFill="1" applyBorder="1" applyAlignment="1">
      <alignment horizontal="center" vertical="center" wrapText="1"/>
    </xf>
    <xf numFmtId="42" fontId="13" fillId="2" borderId="14" xfId="1" applyFont="1" applyFill="1" applyBorder="1" applyAlignment="1">
      <alignment horizontal="center" vertical="center" wrapText="1"/>
    </xf>
    <xf numFmtId="42" fontId="13" fillId="5" borderId="21" xfId="1" applyFont="1" applyFill="1" applyBorder="1" applyAlignment="1">
      <alignment horizontal="center" vertical="center" wrapText="1"/>
    </xf>
    <xf numFmtId="0" fontId="4" fillId="8" borderId="48" xfId="0" applyFont="1" applyFill="1" applyBorder="1" applyAlignment="1">
      <alignment horizontal="left" vertical="center" wrapText="1" indent="2"/>
    </xf>
    <xf numFmtId="165" fontId="0" fillId="8" borderId="0" xfId="0" applyNumberFormat="1" applyFill="1"/>
    <xf numFmtId="165" fontId="7" fillId="8" borderId="0" xfId="0" applyNumberFormat="1" applyFont="1" applyFill="1"/>
    <xf numFmtId="165" fontId="8" fillId="8" borderId="0" xfId="2" applyNumberFormat="1" applyFont="1" applyFill="1" applyBorder="1" applyAlignment="1">
      <alignment horizontal="center" vertical="center" wrapText="1"/>
    </xf>
    <xf numFmtId="165" fontId="10" fillId="8" borderId="0" xfId="2" applyNumberFormat="1" applyFont="1" applyFill="1" applyBorder="1" applyAlignment="1">
      <alignment horizontal="center" vertical="center" wrapText="1"/>
    </xf>
    <xf numFmtId="165" fontId="8" fillId="8" borderId="20" xfId="2" applyNumberFormat="1" applyFont="1" applyFill="1" applyBorder="1" applyAlignment="1">
      <alignment horizontal="center" vertical="center" wrapText="1"/>
    </xf>
    <xf numFmtId="165" fontId="10" fillId="8" borderId="20" xfId="2" applyNumberFormat="1" applyFont="1" applyFill="1" applyBorder="1" applyAlignment="1">
      <alignment horizontal="center" vertical="center" wrapText="1"/>
    </xf>
    <xf numFmtId="165" fontId="10" fillId="8" borderId="5" xfId="2" applyNumberFormat="1" applyFont="1" applyFill="1" applyBorder="1" applyAlignment="1">
      <alignment horizontal="center" vertical="center" wrapText="1"/>
    </xf>
    <xf numFmtId="165" fontId="8" fillId="8" borderId="5" xfId="2" applyNumberFormat="1" applyFont="1" applyFill="1" applyBorder="1" applyAlignment="1">
      <alignment horizontal="center" vertical="center" wrapText="1"/>
    </xf>
    <xf numFmtId="42" fontId="9" fillId="4" borderId="0" xfId="1" applyFont="1" applyFill="1" applyBorder="1"/>
    <xf numFmtId="42" fontId="3" fillId="6" borderId="5" xfId="1" applyFont="1" applyFill="1" applyBorder="1"/>
    <xf numFmtId="42" fontId="13" fillId="6" borderId="16" xfId="1" applyFont="1" applyFill="1" applyBorder="1"/>
    <xf numFmtId="42" fontId="0" fillId="0" borderId="0" xfId="0" applyNumberFormat="1"/>
    <xf numFmtId="42" fontId="14" fillId="2" borderId="5" xfId="0" applyNumberFormat="1" applyFont="1" applyFill="1" applyBorder="1"/>
    <xf numFmtId="42" fontId="13" fillId="5" borderId="7" xfId="1" applyFont="1" applyFill="1" applyBorder="1"/>
    <xf numFmtId="0" fontId="2" fillId="5" borderId="36" xfId="0" applyFont="1" applyFill="1" applyBorder="1" applyAlignment="1">
      <alignment horizontal="center" vertical="center"/>
    </xf>
    <xf numFmtId="0" fontId="2" fillId="5" borderId="9" xfId="0" applyFont="1" applyFill="1" applyBorder="1" applyAlignment="1">
      <alignment horizontal="center" vertical="center"/>
    </xf>
    <xf numFmtId="0" fontId="2" fillId="5" borderId="35" xfId="0" applyFont="1" applyFill="1" applyBorder="1" applyAlignment="1">
      <alignment horizontal="center" vertical="center"/>
    </xf>
    <xf numFmtId="0" fontId="2" fillId="5" borderId="6" xfId="0" applyFont="1" applyFill="1" applyBorder="1" applyAlignment="1">
      <alignment horizontal="center" vertical="center"/>
    </xf>
    <xf numFmtId="0" fontId="2" fillId="2" borderId="36"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35" xfId="0" applyFont="1" applyFill="1" applyBorder="1" applyAlignment="1">
      <alignment horizontal="center" vertical="center"/>
    </xf>
    <xf numFmtId="0" fontId="2" fillId="2" borderId="6" xfId="0" applyFont="1" applyFill="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4" borderId="0" xfId="0" applyFont="1" applyFill="1" applyAlignment="1">
      <alignment horizontal="center" vertical="center" wrapText="1"/>
    </xf>
    <xf numFmtId="0" fontId="3" fillId="4" borderId="0" xfId="0" applyFont="1" applyFill="1" applyBorder="1" applyAlignment="1">
      <alignment horizontal="center" vertical="center" wrapText="1"/>
    </xf>
    <xf numFmtId="0" fontId="3" fillId="0" borderId="2" xfId="0" applyFont="1" applyFill="1" applyBorder="1" applyAlignment="1">
      <alignment horizontal="center"/>
    </xf>
    <xf numFmtId="0" fontId="3" fillId="0" borderId="4" xfId="0" applyFont="1" applyFill="1" applyBorder="1" applyAlignment="1">
      <alignment horizontal="center"/>
    </xf>
    <xf numFmtId="0" fontId="4" fillId="0" borderId="0" xfId="0" applyFont="1" applyAlignment="1">
      <alignment horizontal="center"/>
    </xf>
    <xf numFmtId="0" fontId="4" fillId="0" borderId="7" xfId="0" applyFont="1" applyBorder="1" applyAlignment="1">
      <alignment horizontal="center"/>
    </xf>
    <xf numFmtId="0" fontId="3" fillId="0" borderId="28" xfId="0" applyFont="1" applyBorder="1" applyAlignment="1">
      <alignment horizontal="center"/>
    </xf>
    <xf numFmtId="0" fontId="3" fillId="0" borderId="29" xfId="0" applyFont="1" applyBorder="1" applyAlignment="1">
      <alignment horizontal="center"/>
    </xf>
    <xf numFmtId="0" fontId="3" fillId="0" borderId="30" xfId="0" applyFont="1" applyBorder="1" applyAlignment="1">
      <alignment horizontal="center"/>
    </xf>
    <xf numFmtId="0" fontId="3" fillId="6" borderId="0" xfId="0" applyFont="1" applyFill="1" applyAlignment="1">
      <alignment horizontal="center" vertical="center" wrapText="1"/>
    </xf>
    <xf numFmtId="0" fontId="3" fillId="6" borderId="0" xfId="0" applyFont="1" applyFill="1" applyBorder="1" applyAlignment="1">
      <alignment horizontal="center" vertical="center" wrapText="1"/>
    </xf>
    <xf numFmtId="0" fontId="3" fillId="5" borderId="0" xfId="0" applyFont="1" applyFill="1" applyAlignment="1">
      <alignment horizontal="center" vertical="center" wrapText="1"/>
    </xf>
    <xf numFmtId="0" fontId="3" fillId="5" borderId="0" xfId="0" applyFont="1" applyFill="1" applyBorder="1" applyAlignment="1">
      <alignment horizontal="center" vertical="center" wrapText="1"/>
    </xf>
    <xf numFmtId="0" fontId="4" fillId="0" borderId="8" xfId="0" applyFont="1" applyBorder="1" applyAlignment="1">
      <alignment horizontal="center"/>
    </xf>
    <xf numFmtId="0" fontId="4" fillId="0" borderId="9" xfId="0" applyFont="1" applyBorder="1" applyAlignment="1">
      <alignment horizontal="center"/>
    </xf>
    <xf numFmtId="0" fontId="3" fillId="5" borderId="7" xfId="0" applyFont="1" applyFill="1" applyBorder="1" applyAlignment="1">
      <alignment horizontal="center" vertical="center" wrapText="1"/>
    </xf>
    <xf numFmtId="0" fontId="4" fillId="0" borderId="0" xfId="0" applyFont="1" applyAlignment="1">
      <alignment horizontal="center" wrapText="1"/>
    </xf>
    <xf numFmtId="0" fontId="4" fillId="0" borderId="7" xfId="0" applyFont="1" applyBorder="1" applyAlignment="1">
      <alignment horizontal="center" wrapText="1"/>
    </xf>
    <xf numFmtId="0" fontId="4" fillId="0" borderId="0" xfId="0" applyFont="1" applyAlignment="1">
      <alignment horizontal="center" vertical="center"/>
    </xf>
    <xf numFmtId="0" fontId="4" fillId="0" borderId="0" xfId="0" applyFont="1" applyBorder="1" applyAlignment="1">
      <alignment horizontal="center" vertical="center"/>
    </xf>
    <xf numFmtId="0" fontId="3" fillId="0" borderId="3" xfId="0" applyFont="1" applyFill="1" applyBorder="1" applyAlignment="1">
      <alignment horizontal="center"/>
    </xf>
    <xf numFmtId="0" fontId="3" fillId="0" borderId="34" xfId="0" applyFont="1" applyBorder="1" applyAlignment="1">
      <alignment horizontal="center" vertical="top"/>
    </xf>
    <xf numFmtId="0" fontId="3" fillId="0" borderId="29" xfId="0" applyFont="1" applyBorder="1" applyAlignment="1">
      <alignment horizontal="center" vertical="top"/>
    </xf>
    <xf numFmtId="0" fontId="3" fillId="0" borderId="30" xfId="0" applyFont="1" applyBorder="1" applyAlignment="1">
      <alignment horizontal="center" vertical="top"/>
    </xf>
    <xf numFmtId="42" fontId="4" fillId="4" borderId="5" xfId="1" applyFont="1" applyFill="1" applyBorder="1" applyAlignment="1">
      <alignment horizontal="center" vertical="center"/>
    </xf>
    <xf numFmtId="0" fontId="3" fillId="4" borderId="47" xfId="0" applyFont="1" applyFill="1" applyBorder="1" applyAlignment="1">
      <alignment horizontal="center" vertical="center" wrapText="1"/>
    </xf>
    <xf numFmtId="0" fontId="3" fillId="4" borderId="46" xfId="0" applyFont="1" applyFill="1" applyBorder="1" applyAlignment="1">
      <alignment horizontal="center" vertical="center" wrapText="1"/>
    </xf>
    <xf numFmtId="0" fontId="3" fillId="4" borderId="45" xfId="0" applyFont="1" applyFill="1" applyBorder="1" applyAlignment="1">
      <alignment horizontal="center" vertical="center" wrapText="1"/>
    </xf>
    <xf numFmtId="0" fontId="3" fillId="4" borderId="44" xfId="0" applyFont="1" applyFill="1" applyBorder="1" applyAlignment="1">
      <alignment horizontal="center" vertical="center" wrapText="1"/>
    </xf>
    <xf numFmtId="0" fontId="3" fillId="5" borderId="52" xfId="0" applyFont="1" applyFill="1" applyBorder="1" applyAlignment="1">
      <alignment horizontal="left" vertical="center" wrapText="1" indent="7"/>
    </xf>
    <xf numFmtId="0" fontId="3" fillId="5" borderId="3" xfId="0" applyFont="1" applyFill="1" applyBorder="1" applyAlignment="1">
      <alignment horizontal="left" vertical="center" wrapText="1" indent="7"/>
    </xf>
    <xf numFmtId="0" fontId="3" fillId="5" borderId="4" xfId="0" applyFont="1" applyFill="1" applyBorder="1" applyAlignment="1">
      <alignment horizontal="left" vertical="center" wrapText="1" indent="7"/>
    </xf>
    <xf numFmtId="0" fontId="3" fillId="5" borderId="46" xfId="0" applyFont="1" applyFill="1" applyBorder="1" applyAlignment="1">
      <alignment horizontal="center" vertical="center" wrapText="1"/>
    </xf>
    <xf numFmtId="0" fontId="3" fillId="5" borderId="45" xfId="0" applyFont="1" applyFill="1" applyBorder="1" applyAlignment="1">
      <alignment horizontal="center" vertical="center" wrapText="1"/>
    </xf>
    <xf numFmtId="0" fontId="3" fillId="5" borderId="44" xfId="0" applyFont="1" applyFill="1" applyBorder="1" applyAlignment="1">
      <alignment horizontal="center" vertical="center" wrapText="1"/>
    </xf>
    <xf numFmtId="0" fontId="3" fillId="5" borderId="47" xfId="0" applyFont="1" applyFill="1" applyBorder="1" applyAlignment="1">
      <alignment horizontal="center" vertical="center" wrapText="1"/>
    </xf>
    <xf numFmtId="0" fontId="3" fillId="4" borderId="52" xfId="0" applyFont="1" applyFill="1" applyBorder="1" applyAlignment="1">
      <alignment horizontal="left" vertical="center" wrapText="1" indent="7"/>
    </xf>
    <xf numFmtId="0" fontId="3" fillId="4" borderId="3" xfId="0" applyFont="1" applyFill="1" applyBorder="1" applyAlignment="1">
      <alignment horizontal="left" vertical="center" wrapText="1" indent="7"/>
    </xf>
    <xf numFmtId="0" fontId="3" fillId="4" borderId="4" xfId="0" applyFont="1" applyFill="1" applyBorder="1" applyAlignment="1">
      <alignment horizontal="left" vertical="center" wrapText="1" indent="7"/>
    </xf>
    <xf numFmtId="0" fontId="3" fillId="4" borderId="7" xfId="0" applyFont="1" applyFill="1" applyBorder="1" applyAlignment="1">
      <alignment horizontal="center" vertical="center" wrapText="1"/>
    </xf>
    <xf numFmtId="0" fontId="3" fillId="7" borderId="52" xfId="0" applyFont="1" applyFill="1" applyBorder="1" applyAlignment="1">
      <alignment horizontal="left" vertical="center" wrapText="1" indent="7"/>
    </xf>
    <xf numFmtId="0" fontId="3" fillId="7" borderId="3" xfId="0" applyFont="1" applyFill="1" applyBorder="1" applyAlignment="1">
      <alignment horizontal="left" vertical="center" wrapText="1" indent="7"/>
    </xf>
    <xf numFmtId="0" fontId="3" fillId="7" borderId="4" xfId="0" applyFont="1" applyFill="1" applyBorder="1" applyAlignment="1">
      <alignment horizontal="left" vertical="center" wrapText="1" indent="7"/>
    </xf>
    <xf numFmtId="0" fontId="3" fillId="7" borderId="46" xfId="0" applyFont="1" applyFill="1" applyBorder="1" applyAlignment="1">
      <alignment horizontal="center" vertical="center" wrapText="1"/>
    </xf>
    <xf numFmtId="0" fontId="3" fillId="7" borderId="45" xfId="0" applyFont="1" applyFill="1" applyBorder="1" applyAlignment="1">
      <alignment horizontal="center" vertical="center" wrapText="1"/>
    </xf>
    <xf numFmtId="0" fontId="3" fillId="7" borderId="44" xfId="0" applyFont="1" applyFill="1" applyBorder="1" applyAlignment="1">
      <alignment horizontal="center" vertical="center" wrapText="1"/>
    </xf>
    <xf numFmtId="0" fontId="3" fillId="7" borderId="0" xfId="0" applyFont="1" applyFill="1" applyAlignment="1">
      <alignment horizontal="center" vertical="center" wrapText="1"/>
    </xf>
    <xf numFmtId="0" fontId="3" fillId="7" borderId="0" xfId="0" applyFont="1" applyFill="1" applyBorder="1" applyAlignment="1">
      <alignment horizontal="center" vertical="center" wrapText="1"/>
    </xf>
    <xf numFmtId="0" fontId="3" fillId="6" borderId="47" xfId="0" applyFont="1" applyFill="1" applyBorder="1" applyAlignment="1">
      <alignment horizontal="center" vertical="center" wrapText="1"/>
    </xf>
    <xf numFmtId="0" fontId="0" fillId="0" borderId="0" xfId="0" applyBorder="1" applyAlignment="1">
      <alignment horizontal="left"/>
    </xf>
    <xf numFmtId="0" fontId="0" fillId="0" borderId="0" xfId="0" applyAlignment="1">
      <alignment horizontal="left"/>
    </xf>
    <xf numFmtId="0" fontId="0" fillId="0" borderId="0" xfId="0" applyAlignment="1">
      <alignment horizontal="left" vertical="top"/>
    </xf>
    <xf numFmtId="0" fontId="3" fillId="5" borderId="53" xfId="0" applyFont="1" applyFill="1" applyBorder="1" applyAlignment="1">
      <alignment horizontal="left" vertical="center" wrapText="1" indent="10"/>
    </xf>
    <xf numFmtId="0" fontId="3" fillId="5" borderId="51" xfId="0" applyFont="1" applyFill="1" applyBorder="1" applyAlignment="1">
      <alignment horizontal="left" vertical="center" wrapText="1" indent="10"/>
    </xf>
    <xf numFmtId="0" fontId="3" fillId="5" borderId="54" xfId="0" applyFont="1" applyFill="1" applyBorder="1" applyAlignment="1">
      <alignment horizontal="left" vertical="center" wrapText="1" indent="10"/>
    </xf>
    <xf numFmtId="0" fontId="3" fillId="0" borderId="65" xfId="0" applyFont="1" applyBorder="1" applyAlignment="1">
      <alignment horizontal="left" vertical="center" wrapText="1" indent="8"/>
    </xf>
    <xf numFmtId="0" fontId="3" fillId="0" borderId="62" xfId="0" applyFont="1" applyBorder="1" applyAlignment="1">
      <alignment horizontal="left" vertical="center" wrapText="1" indent="8"/>
    </xf>
    <xf numFmtId="0" fontId="3" fillId="0" borderId="63" xfId="0" applyFont="1" applyBorder="1" applyAlignment="1">
      <alignment horizontal="left" vertical="center" wrapText="1" indent="8"/>
    </xf>
    <xf numFmtId="0" fontId="3" fillId="0" borderId="51" xfId="0" applyFont="1" applyBorder="1" applyAlignment="1">
      <alignment horizontal="left" vertical="center" wrapText="1" indent="10"/>
    </xf>
    <xf numFmtId="0" fontId="3" fillId="0" borderId="54" xfId="0" applyFont="1" applyBorder="1" applyAlignment="1">
      <alignment horizontal="left" vertical="center" wrapText="1" indent="10"/>
    </xf>
    <xf numFmtId="0" fontId="3" fillId="0" borderId="53"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8" xfId="0" applyFont="1" applyBorder="1" applyAlignment="1">
      <alignment horizontal="left" vertical="center" wrapText="1" indent="8"/>
    </xf>
    <xf numFmtId="0" fontId="3" fillId="0" borderId="56" xfId="0" applyFont="1" applyBorder="1" applyAlignment="1">
      <alignment horizontal="left" vertical="center" wrapText="1" indent="8"/>
    </xf>
    <xf numFmtId="0" fontId="3" fillId="0" borderId="61" xfId="0" applyFont="1" applyBorder="1" applyAlignment="1">
      <alignment horizontal="left" vertical="center" wrapText="1" indent="10"/>
    </xf>
    <xf numFmtId="0" fontId="3" fillId="0" borderId="62" xfId="0" applyFont="1" applyBorder="1" applyAlignment="1">
      <alignment horizontal="left" vertical="center" wrapText="1" indent="10"/>
    </xf>
    <xf numFmtId="0" fontId="3" fillId="0" borderId="63" xfId="0" applyFont="1" applyBorder="1" applyAlignment="1">
      <alignment horizontal="left" vertical="center" wrapText="1" indent="10"/>
    </xf>
    <xf numFmtId="0" fontId="3" fillId="0" borderId="54" xfId="0" applyFont="1" applyBorder="1" applyAlignment="1">
      <alignment horizontal="center" vertical="center" wrapText="1"/>
    </xf>
    <xf numFmtId="0" fontId="3" fillId="0" borderId="61" xfId="0" applyFont="1" applyBorder="1" applyAlignment="1">
      <alignment horizontal="left" vertical="center" wrapText="1" indent="8"/>
    </xf>
    <xf numFmtId="0" fontId="0" fillId="0" borderId="0" xfId="0" applyAlignment="1">
      <alignment horizontal="left" wrapText="1"/>
    </xf>
  </cellXfs>
  <cellStyles count="3">
    <cellStyle name="Moneda" xfId="2"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tabSelected="1" zoomScale="80" zoomScaleNormal="80" workbookViewId="0">
      <selection activeCell="D13" sqref="D13"/>
    </sheetView>
  </sheetViews>
  <sheetFormatPr baseColWidth="10" defaultRowHeight="15" x14ac:dyDescent="0.25"/>
  <cols>
    <col min="1" max="1" width="9.7109375" style="2" customWidth="1"/>
    <col min="2" max="2" width="46" style="2" customWidth="1"/>
    <col min="3" max="3" width="26.140625" style="2" customWidth="1"/>
    <col min="4" max="4" width="16.28515625" style="3" customWidth="1"/>
    <col min="5" max="5" width="2.42578125" style="2" customWidth="1"/>
    <col min="6" max="6" width="26.140625" style="2" customWidth="1"/>
    <col min="7" max="7" width="15.28515625" style="3" customWidth="1"/>
    <col min="8" max="8" width="3.85546875" style="2" customWidth="1"/>
    <col min="9" max="9" width="26.140625" style="52" customWidth="1"/>
    <col min="10" max="10" width="14.85546875" style="53" customWidth="1"/>
    <col min="11" max="16384" width="11.42578125" style="2"/>
  </cols>
  <sheetData>
    <row r="1" spans="1:10" customFormat="1" x14ac:dyDescent="0.25">
      <c r="C1" s="277" t="s">
        <v>59</v>
      </c>
      <c r="D1" s="278"/>
      <c r="F1" s="287" t="s">
        <v>119</v>
      </c>
      <c r="G1" s="287" t="s">
        <v>119</v>
      </c>
      <c r="I1" s="273" t="s">
        <v>26</v>
      </c>
      <c r="J1" s="274"/>
    </row>
    <row r="2" spans="1:10" customFormat="1" ht="15.75" thickBot="1" x14ac:dyDescent="0.3">
      <c r="C2" s="279"/>
      <c r="D2" s="280"/>
      <c r="F2" s="288"/>
      <c r="G2" s="288"/>
      <c r="I2" s="275"/>
      <c r="J2" s="276"/>
    </row>
    <row r="3" spans="1:10" customFormat="1" ht="15.75" customHeight="1" thickBot="1" x14ac:dyDescent="0.3">
      <c r="A3" s="281" t="s">
        <v>0</v>
      </c>
      <c r="B3" s="282"/>
      <c r="C3" s="282"/>
      <c r="D3" s="282"/>
      <c r="E3" s="282"/>
      <c r="F3" s="282"/>
      <c r="G3" s="282"/>
      <c r="H3" s="282"/>
      <c r="I3" s="282"/>
      <c r="J3" s="283"/>
    </row>
    <row r="4" spans="1:10" customFormat="1" ht="26.25" thickBot="1" x14ac:dyDescent="0.3">
      <c r="A4" s="4" t="s">
        <v>1</v>
      </c>
      <c r="B4" s="51" t="s">
        <v>2</v>
      </c>
      <c r="C4" s="83" t="s">
        <v>3</v>
      </c>
      <c r="D4" s="84" t="s">
        <v>25</v>
      </c>
      <c r="E4" s="56"/>
      <c r="F4" s="85" t="s">
        <v>3</v>
      </c>
      <c r="G4" s="86" t="s">
        <v>25</v>
      </c>
      <c r="H4" s="56"/>
      <c r="I4" s="87" t="s">
        <v>3</v>
      </c>
      <c r="J4" s="88" t="s">
        <v>25</v>
      </c>
    </row>
    <row r="5" spans="1:10" customFormat="1" ht="39" thickBot="1" x14ac:dyDescent="0.3">
      <c r="A5" s="75">
        <v>1</v>
      </c>
      <c r="B5" s="76" t="s">
        <v>5</v>
      </c>
      <c r="C5" s="77" t="s">
        <v>13</v>
      </c>
      <c r="D5" s="78">
        <v>13232800</v>
      </c>
      <c r="E5" s="58"/>
      <c r="F5" s="79" t="s">
        <v>20</v>
      </c>
      <c r="G5" s="255">
        <v>23157400</v>
      </c>
      <c r="H5" s="58"/>
      <c r="I5" s="81" t="s">
        <v>27</v>
      </c>
      <c r="J5" s="202">
        <v>15684200</v>
      </c>
    </row>
    <row r="6" spans="1:10" customFormat="1" ht="89.25" x14ac:dyDescent="0.25">
      <c r="A6" s="57">
        <v>2</v>
      </c>
      <c r="B6" s="62" t="s">
        <v>122</v>
      </c>
      <c r="C6" s="63" t="s">
        <v>124</v>
      </c>
      <c r="D6" s="64"/>
      <c r="E6" s="58"/>
      <c r="F6" s="66" t="s">
        <v>22</v>
      </c>
      <c r="G6" s="67"/>
      <c r="H6" s="58"/>
      <c r="I6" s="70" t="s">
        <v>28</v>
      </c>
      <c r="J6" s="59"/>
    </row>
    <row r="7" spans="1:10" customFormat="1" ht="38.25" x14ac:dyDescent="0.25">
      <c r="A7" s="57">
        <v>4</v>
      </c>
      <c r="B7" s="62" t="s">
        <v>6</v>
      </c>
      <c r="C7" s="63" t="s">
        <v>15</v>
      </c>
      <c r="D7" s="256">
        <v>350000</v>
      </c>
      <c r="E7" s="58"/>
      <c r="F7" s="66" t="s">
        <v>21</v>
      </c>
      <c r="G7" s="67">
        <v>400000</v>
      </c>
      <c r="H7" s="58"/>
      <c r="I7" s="70" t="s">
        <v>29</v>
      </c>
      <c r="J7" s="59">
        <v>440000</v>
      </c>
    </row>
    <row r="8" spans="1:10" customFormat="1" x14ac:dyDescent="0.25">
      <c r="A8" s="57">
        <v>5</v>
      </c>
      <c r="B8" s="62" t="s">
        <v>7</v>
      </c>
      <c r="C8" s="63" t="s">
        <v>14</v>
      </c>
      <c r="D8" s="64" t="s">
        <v>8</v>
      </c>
      <c r="E8" s="58"/>
      <c r="F8" s="66" t="s">
        <v>174</v>
      </c>
      <c r="G8" s="68"/>
      <c r="H8" s="58"/>
      <c r="I8" s="70" t="s">
        <v>30</v>
      </c>
      <c r="J8" s="60" t="s">
        <v>8</v>
      </c>
    </row>
    <row r="9" spans="1:10" customFormat="1" ht="15.75" thickBot="1" x14ac:dyDescent="0.3">
      <c r="A9" s="57">
        <v>6</v>
      </c>
      <c r="B9" s="91" t="s">
        <v>9</v>
      </c>
      <c r="C9" s="92" t="s">
        <v>14</v>
      </c>
      <c r="D9" s="65" t="s">
        <v>8</v>
      </c>
      <c r="E9" s="58"/>
      <c r="F9" s="93" t="s">
        <v>174</v>
      </c>
      <c r="G9" s="94"/>
      <c r="H9" s="58"/>
      <c r="I9" s="89" t="s">
        <v>30</v>
      </c>
      <c r="J9" s="90" t="s">
        <v>8</v>
      </c>
    </row>
    <row r="10" spans="1:10" customFormat="1" ht="15.75" customHeight="1" thickBot="1" x14ac:dyDescent="0.3">
      <c r="A10" s="281" t="s">
        <v>10</v>
      </c>
      <c r="B10" s="282"/>
      <c r="C10" s="282"/>
      <c r="D10" s="282"/>
      <c r="E10" s="282"/>
      <c r="F10" s="282"/>
      <c r="G10" s="282"/>
      <c r="H10" s="282"/>
      <c r="I10" s="282"/>
      <c r="J10" s="283"/>
    </row>
    <row r="11" spans="1:10" customFormat="1" ht="15.75" thickBot="1" x14ac:dyDescent="0.3">
      <c r="A11" s="4" t="s">
        <v>1</v>
      </c>
      <c r="B11" s="51" t="s">
        <v>2</v>
      </c>
      <c r="C11" s="83" t="s">
        <v>3</v>
      </c>
      <c r="D11" s="84" t="s">
        <v>4</v>
      </c>
      <c r="E11" s="58"/>
      <c r="F11" s="85" t="s">
        <v>3</v>
      </c>
      <c r="G11" s="86" t="s">
        <v>4</v>
      </c>
      <c r="H11" s="58"/>
      <c r="I11" s="87" t="s">
        <v>3</v>
      </c>
      <c r="J11" s="88" t="s">
        <v>4</v>
      </c>
    </row>
    <row r="12" spans="1:10" customFormat="1" ht="38.25" x14ac:dyDescent="0.25">
      <c r="A12" s="75">
        <v>1</v>
      </c>
      <c r="B12" s="76" t="s">
        <v>5</v>
      </c>
      <c r="C12" s="77" t="s">
        <v>16</v>
      </c>
      <c r="D12" s="78">
        <v>8746500</v>
      </c>
      <c r="E12" s="58"/>
      <c r="F12" s="79"/>
      <c r="G12" s="255">
        <v>15922200</v>
      </c>
      <c r="H12" s="58"/>
      <c r="I12" s="81" t="s">
        <v>27</v>
      </c>
      <c r="J12" s="82">
        <v>20277600</v>
      </c>
    </row>
    <row r="13" spans="1:10" customFormat="1" ht="38.25" x14ac:dyDescent="0.25">
      <c r="A13" s="57">
        <v>2</v>
      </c>
      <c r="B13" s="62" t="s">
        <v>123</v>
      </c>
      <c r="C13" s="63" t="s">
        <v>17</v>
      </c>
      <c r="D13" s="256">
        <v>350000</v>
      </c>
      <c r="E13" s="58"/>
      <c r="F13" s="66" t="s">
        <v>23</v>
      </c>
      <c r="G13" s="67" t="s">
        <v>8</v>
      </c>
      <c r="H13" s="58"/>
      <c r="I13" s="70" t="s">
        <v>29</v>
      </c>
      <c r="J13" s="59">
        <v>440000</v>
      </c>
    </row>
    <row r="14" spans="1:10" customFormat="1" ht="100.5" customHeight="1" x14ac:dyDescent="0.25">
      <c r="A14" s="57">
        <v>3</v>
      </c>
      <c r="B14" s="62" t="s">
        <v>11</v>
      </c>
      <c r="C14" s="71" t="s">
        <v>8</v>
      </c>
      <c r="D14" s="64" t="s">
        <v>8</v>
      </c>
      <c r="E14" s="58"/>
      <c r="F14" s="66" t="s">
        <v>24</v>
      </c>
      <c r="G14" s="68"/>
      <c r="H14" s="58"/>
      <c r="I14" s="72" t="s">
        <v>8</v>
      </c>
      <c r="J14" s="60" t="s">
        <v>8</v>
      </c>
    </row>
    <row r="15" spans="1:10" customFormat="1" x14ac:dyDescent="0.25">
      <c r="A15" s="57">
        <v>4</v>
      </c>
      <c r="B15" s="62" t="s">
        <v>7</v>
      </c>
      <c r="C15" s="63" t="s">
        <v>14</v>
      </c>
      <c r="D15" s="64" t="s">
        <v>8</v>
      </c>
      <c r="E15" s="58"/>
      <c r="F15" s="66" t="s">
        <v>174</v>
      </c>
      <c r="G15" s="68"/>
      <c r="H15" s="58"/>
      <c r="I15" s="70" t="s">
        <v>30</v>
      </c>
      <c r="J15" s="60" t="s">
        <v>8</v>
      </c>
    </row>
    <row r="16" spans="1:10" customFormat="1" ht="15.75" thickBot="1" x14ac:dyDescent="0.3">
      <c r="A16" s="57">
        <v>5</v>
      </c>
      <c r="B16" s="91" t="s">
        <v>9</v>
      </c>
      <c r="C16" s="63" t="s">
        <v>14</v>
      </c>
      <c r="D16" s="64" t="s">
        <v>8</v>
      </c>
      <c r="E16" s="58"/>
      <c r="F16" s="93" t="s">
        <v>174</v>
      </c>
      <c r="G16" s="94"/>
      <c r="H16" s="58"/>
      <c r="I16" s="89" t="s">
        <v>30</v>
      </c>
      <c r="J16" s="90" t="s">
        <v>8</v>
      </c>
    </row>
    <row r="17" spans="1:10" customFormat="1" ht="15.75" customHeight="1" thickBot="1" x14ac:dyDescent="0.3">
      <c r="A17" s="284" t="s">
        <v>12</v>
      </c>
      <c r="B17" s="285"/>
      <c r="C17" s="285"/>
      <c r="D17" s="285"/>
      <c r="E17" s="282"/>
      <c r="F17" s="285"/>
      <c r="G17" s="285"/>
      <c r="H17" s="282"/>
      <c r="I17" s="285"/>
      <c r="J17" s="286"/>
    </row>
    <row r="18" spans="1:10" customFormat="1" ht="15.75" thickBot="1" x14ac:dyDescent="0.3">
      <c r="A18" s="4" t="s">
        <v>1</v>
      </c>
      <c r="B18" s="51" t="s">
        <v>2</v>
      </c>
      <c r="C18" s="83" t="s">
        <v>3</v>
      </c>
      <c r="D18" s="84" t="s">
        <v>4</v>
      </c>
      <c r="E18" s="58"/>
      <c r="F18" s="85" t="s">
        <v>3</v>
      </c>
      <c r="G18" s="86" t="s">
        <v>4</v>
      </c>
      <c r="H18" s="58"/>
      <c r="I18" s="87" t="s">
        <v>3</v>
      </c>
      <c r="J18" s="87" t="s">
        <v>4</v>
      </c>
    </row>
    <row r="19" spans="1:10" customFormat="1" ht="38.25" x14ac:dyDescent="0.25">
      <c r="A19" s="75">
        <v>1</v>
      </c>
      <c r="B19" s="76" t="s">
        <v>5</v>
      </c>
      <c r="C19" s="77" t="s">
        <v>18</v>
      </c>
      <c r="D19" s="78">
        <v>5735800</v>
      </c>
      <c r="E19" s="58"/>
      <c r="F19" s="79"/>
      <c r="G19" s="80">
        <v>9924600</v>
      </c>
      <c r="H19" s="58"/>
      <c r="I19" s="81" t="s">
        <v>27</v>
      </c>
      <c r="J19" s="257">
        <v>5485900</v>
      </c>
    </row>
    <row r="20" spans="1:10" customFormat="1" ht="38.25" x14ac:dyDescent="0.25">
      <c r="A20" s="57">
        <v>2</v>
      </c>
      <c r="B20" s="62" t="s">
        <v>6</v>
      </c>
      <c r="C20" s="63" t="s">
        <v>19</v>
      </c>
      <c r="D20" s="256">
        <v>350000</v>
      </c>
      <c r="E20" s="58"/>
      <c r="F20" s="66" t="s">
        <v>175</v>
      </c>
      <c r="G20" s="67">
        <v>400000</v>
      </c>
      <c r="H20" s="58"/>
      <c r="I20" s="70" t="s">
        <v>29</v>
      </c>
      <c r="J20" s="59">
        <v>440000</v>
      </c>
    </row>
    <row r="21" spans="1:10" customFormat="1" ht="89.25" x14ac:dyDescent="0.25">
      <c r="A21" s="57">
        <v>3</v>
      </c>
      <c r="B21" s="62" t="s">
        <v>11</v>
      </c>
      <c r="C21" s="71" t="s">
        <v>8</v>
      </c>
      <c r="D21" s="64" t="s">
        <v>8</v>
      </c>
      <c r="E21" s="58"/>
      <c r="F21" s="74" t="s">
        <v>176</v>
      </c>
      <c r="G21" s="68"/>
      <c r="H21" s="58"/>
      <c r="I21" s="72" t="s">
        <v>8</v>
      </c>
      <c r="J21" s="60" t="s">
        <v>8</v>
      </c>
    </row>
    <row r="22" spans="1:10" customFormat="1" x14ac:dyDescent="0.25">
      <c r="A22" s="57">
        <v>4</v>
      </c>
      <c r="B22" s="62" t="s">
        <v>7</v>
      </c>
      <c r="C22" s="63" t="s">
        <v>14</v>
      </c>
      <c r="D22" s="64" t="s">
        <v>8</v>
      </c>
      <c r="E22" s="58"/>
      <c r="F22" s="66" t="s">
        <v>174</v>
      </c>
      <c r="G22" s="68"/>
      <c r="H22" s="58"/>
      <c r="I22" s="70" t="s">
        <v>30</v>
      </c>
      <c r="J22" s="60" t="s">
        <v>8</v>
      </c>
    </row>
    <row r="23" spans="1:10" customFormat="1" ht="15.75" thickBot="1" x14ac:dyDescent="0.3">
      <c r="A23" s="57">
        <v>5</v>
      </c>
      <c r="B23" s="73" t="s">
        <v>9</v>
      </c>
      <c r="C23" s="63" t="s">
        <v>14</v>
      </c>
      <c r="D23" s="64" t="s">
        <v>8</v>
      </c>
      <c r="E23" s="61"/>
      <c r="F23" s="93" t="s">
        <v>174</v>
      </c>
      <c r="G23" s="69"/>
      <c r="H23" s="61"/>
      <c r="I23" s="89" t="s">
        <v>30</v>
      </c>
      <c r="J23" s="90" t="s">
        <v>8</v>
      </c>
    </row>
    <row r="24" spans="1:10" s="54" customFormat="1" x14ac:dyDescent="0.25">
      <c r="D24" s="55"/>
      <c r="G24" s="55"/>
      <c r="J24" s="55"/>
    </row>
    <row r="25" spans="1:10" s="54" customFormat="1" x14ac:dyDescent="0.25">
      <c r="D25" s="55"/>
      <c r="G25" s="55"/>
      <c r="J25" s="55"/>
    </row>
    <row r="26" spans="1:10" s="54" customFormat="1" x14ac:dyDescent="0.25">
      <c r="D26" s="55"/>
      <c r="G26" s="55"/>
      <c r="J26" s="55"/>
    </row>
    <row r="27" spans="1:10" s="54" customFormat="1" x14ac:dyDescent="0.25">
      <c r="D27" s="55"/>
      <c r="G27" s="55"/>
      <c r="J27" s="55"/>
    </row>
    <row r="28" spans="1:10" s="54" customFormat="1" x14ac:dyDescent="0.25">
      <c r="D28" s="55"/>
      <c r="G28" s="55"/>
      <c r="J28" s="55"/>
    </row>
    <row r="29" spans="1:10" s="54" customFormat="1" x14ac:dyDescent="0.25">
      <c r="D29" s="55"/>
      <c r="G29" s="55"/>
      <c r="J29" s="55"/>
    </row>
    <row r="30" spans="1:10" s="54" customFormat="1" x14ac:dyDescent="0.25">
      <c r="D30" s="55"/>
      <c r="G30" s="55"/>
      <c r="J30" s="55"/>
    </row>
    <row r="31" spans="1:10" s="54" customFormat="1" x14ac:dyDescent="0.25">
      <c r="D31" s="55"/>
      <c r="G31" s="55"/>
      <c r="J31" s="55"/>
    </row>
    <row r="32" spans="1:10" s="54" customFormat="1" x14ac:dyDescent="0.25">
      <c r="D32" s="55"/>
      <c r="G32" s="55"/>
      <c r="J32" s="55"/>
    </row>
    <row r="33" spans="4:10" s="54" customFormat="1" x14ac:dyDescent="0.25">
      <c r="D33" s="55"/>
      <c r="G33" s="55"/>
      <c r="J33" s="55"/>
    </row>
    <row r="34" spans="4:10" s="54" customFormat="1" x14ac:dyDescent="0.25">
      <c r="D34" s="55"/>
      <c r="G34" s="55"/>
      <c r="J34" s="55"/>
    </row>
    <row r="35" spans="4:10" s="54" customFormat="1" x14ac:dyDescent="0.25">
      <c r="D35" s="55"/>
      <c r="G35" s="55"/>
      <c r="J35" s="55"/>
    </row>
    <row r="36" spans="4:10" s="54" customFormat="1" x14ac:dyDescent="0.25">
      <c r="D36" s="55"/>
      <c r="G36" s="55"/>
      <c r="J36" s="55"/>
    </row>
    <row r="37" spans="4:10" s="54" customFormat="1" x14ac:dyDescent="0.25">
      <c r="D37" s="55"/>
      <c r="G37" s="55"/>
      <c r="J37" s="55"/>
    </row>
    <row r="38" spans="4:10" s="54" customFormat="1" x14ac:dyDescent="0.25">
      <c r="D38" s="55"/>
      <c r="G38" s="55"/>
      <c r="J38" s="55"/>
    </row>
    <row r="39" spans="4:10" s="54" customFormat="1" x14ac:dyDescent="0.25">
      <c r="D39" s="55"/>
      <c r="G39" s="55"/>
      <c r="J39" s="55"/>
    </row>
    <row r="40" spans="4:10" s="54" customFormat="1" x14ac:dyDescent="0.25">
      <c r="D40" s="55"/>
      <c r="G40" s="55"/>
      <c r="J40" s="55"/>
    </row>
    <row r="41" spans="4:10" s="54" customFormat="1" x14ac:dyDescent="0.25">
      <c r="D41" s="55"/>
      <c r="G41" s="55"/>
      <c r="J41" s="55"/>
    </row>
    <row r="42" spans="4:10" s="54" customFormat="1" x14ac:dyDescent="0.25">
      <c r="D42" s="55"/>
      <c r="G42" s="55"/>
      <c r="J42" s="55"/>
    </row>
    <row r="43" spans="4:10" s="54" customFormat="1" x14ac:dyDescent="0.25">
      <c r="D43" s="55"/>
      <c r="G43" s="55"/>
      <c r="J43" s="55"/>
    </row>
    <row r="44" spans="4:10" s="54" customFormat="1" x14ac:dyDescent="0.25">
      <c r="D44" s="55"/>
      <c r="G44" s="55"/>
      <c r="J44" s="55"/>
    </row>
    <row r="45" spans="4:10" s="54" customFormat="1" x14ac:dyDescent="0.25">
      <c r="D45" s="55"/>
      <c r="G45" s="55"/>
      <c r="J45" s="55"/>
    </row>
    <row r="46" spans="4:10" s="54" customFormat="1" x14ac:dyDescent="0.25">
      <c r="D46" s="55"/>
      <c r="G46" s="55"/>
      <c r="J46" s="55"/>
    </row>
    <row r="47" spans="4:10" s="54" customFormat="1" x14ac:dyDescent="0.25">
      <c r="D47" s="55"/>
      <c r="G47" s="55"/>
      <c r="J47" s="55"/>
    </row>
    <row r="48" spans="4:10" s="54" customFormat="1" x14ac:dyDescent="0.25">
      <c r="D48" s="55"/>
      <c r="G48" s="55"/>
      <c r="J48" s="55"/>
    </row>
    <row r="49" spans="4:10" s="54" customFormat="1" x14ac:dyDescent="0.25">
      <c r="D49" s="55"/>
      <c r="G49" s="55"/>
      <c r="J49" s="55"/>
    </row>
    <row r="50" spans="4:10" s="54" customFormat="1" x14ac:dyDescent="0.25">
      <c r="D50" s="55"/>
      <c r="G50" s="55"/>
      <c r="J50" s="55"/>
    </row>
    <row r="51" spans="4:10" s="54" customFormat="1" x14ac:dyDescent="0.25">
      <c r="D51" s="55"/>
      <c r="G51" s="55"/>
      <c r="J51" s="55"/>
    </row>
    <row r="52" spans="4:10" s="54" customFormat="1" x14ac:dyDescent="0.25">
      <c r="D52" s="55"/>
      <c r="G52" s="55"/>
      <c r="J52" s="55"/>
    </row>
    <row r="53" spans="4:10" s="54" customFormat="1" x14ac:dyDescent="0.25">
      <c r="D53" s="55"/>
      <c r="G53" s="55"/>
      <c r="J53" s="55"/>
    </row>
    <row r="54" spans="4:10" s="54" customFormat="1" x14ac:dyDescent="0.25">
      <c r="D54" s="55"/>
      <c r="G54" s="55"/>
      <c r="J54" s="55"/>
    </row>
    <row r="55" spans="4:10" s="54" customFormat="1" x14ac:dyDescent="0.25">
      <c r="D55" s="55"/>
      <c r="G55" s="55"/>
      <c r="J55" s="55"/>
    </row>
    <row r="56" spans="4:10" s="54" customFormat="1" x14ac:dyDescent="0.25">
      <c r="D56" s="55"/>
      <c r="G56" s="55"/>
      <c r="J56" s="55"/>
    </row>
    <row r="57" spans="4:10" s="54" customFormat="1" x14ac:dyDescent="0.25">
      <c r="D57" s="55"/>
      <c r="G57" s="55"/>
      <c r="J57" s="55"/>
    </row>
  </sheetData>
  <mergeCells count="7">
    <mergeCell ref="I1:J2"/>
    <mergeCell ref="C1:D2"/>
    <mergeCell ref="A3:J3"/>
    <mergeCell ref="A10:J10"/>
    <mergeCell ref="A17:J17"/>
    <mergeCell ref="F1:F2"/>
    <mergeCell ref="G1: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K62"/>
  <sheetViews>
    <sheetView topLeftCell="A37" zoomScale="90" zoomScaleNormal="90" workbookViewId="0">
      <selection activeCell="H13" sqref="H13"/>
    </sheetView>
  </sheetViews>
  <sheetFormatPr baseColWidth="10" defaultRowHeight="15" x14ac:dyDescent="0.25"/>
  <cols>
    <col min="1" max="1" width="1.5703125" customWidth="1"/>
    <col min="2" max="2" width="7.42578125" customWidth="1"/>
    <col min="3" max="3" width="32" customWidth="1"/>
    <col min="4" max="4" width="21.7109375" customWidth="1"/>
    <col min="5" max="5" width="10.42578125" customWidth="1"/>
    <col min="6" max="6" width="22" customWidth="1"/>
    <col min="7" max="7" width="12.5703125" customWidth="1"/>
    <col min="8" max="8" width="20.28515625" customWidth="1"/>
    <col min="9" max="9" width="21.42578125" customWidth="1"/>
    <col min="10" max="10" width="21.140625" customWidth="1"/>
    <col min="11" max="11" width="15.5703125" customWidth="1"/>
  </cols>
  <sheetData>
    <row r="1" spans="2:10" x14ac:dyDescent="0.25">
      <c r="B1" s="291"/>
      <c r="C1" s="303" t="s">
        <v>64</v>
      </c>
      <c r="D1" s="303"/>
      <c r="E1" s="303"/>
      <c r="F1" s="303"/>
      <c r="G1" s="303"/>
      <c r="H1" s="296" t="s">
        <v>59</v>
      </c>
      <c r="I1" s="287" t="s">
        <v>119</v>
      </c>
      <c r="J1" s="298" t="s">
        <v>26</v>
      </c>
    </row>
    <row r="2" spans="2:10" ht="15.75" thickBot="1" x14ac:dyDescent="0.3">
      <c r="B2" s="292"/>
      <c r="C2" s="304"/>
      <c r="D2" s="304"/>
      <c r="E2" s="304"/>
      <c r="F2" s="304"/>
      <c r="G2" s="304"/>
      <c r="H2" s="297"/>
      <c r="I2" s="288"/>
      <c r="J2" s="299"/>
    </row>
    <row r="3" spans="2:10" ht="15.75" thickBot="1" x14ac:dyDescent="0.3">
      <c r="B3" s="8" t="s">
        <v>1</v>
      </c>
      <c r="C3" s="23" t="s">
        <v>3</v>
      </c>
      <c r="D3" s="9" t="s">
        <v>31</v>
      </c>
      <c r="E3" s="10" t="s">
        <v>32</v>
      </c>
      <c r="F3" s="11" t="s">
        <v>33</v>
      </c>
      <c r="G3" s="11" t="s">
        <v>34</v>
      </c>
      <c r="H3" s="300" t="s">
        <v>63</v>
      </c>
      <c r="I3" s="300"/>
      <c r="J3" s="301"/>
    </row>
    <row r="4" spans="2:10" ht="26.25" thickBot="1" x14ac:dyDescent="0.3">
      <c r="B4" s="21">
        <v>1</v>
      </c>
      <c r="C4" s="126" t="s">
        <v>35</v>
      </c>
      <c r="D4" s="16" t="s">
        <v>36</v>
      </c>
      <c r="E4" s="17">
        <v>1</v>
      </c>
      <c r="F4" s="16" t="s">
        <v>37</v>
      </c>
      <c r="G4" s="24" t="s">
        <v>38</v>
      </c>
      <c r="H4" s="96">
        <v>2150000</v>
      </c>
      <c r="I4" s="97">
        <v>3300000</v>
      </c>
      <c r="J4" s="98">
        <v>2340000</v>
      </c>
    </row>
    <row r="5" spans="2:10" ht="26.25" thickBot="1" x14ac:dyDescent="0.3">
      <c r="B5" s="22">
        <v>2</v>
      </c>
      <c r="C5" s="127" t="s">
        <v>39</v>
      </c>
      <c r="D5" s="14" t="s">
        <v>40</v>
      </c>
      <c r="E5" s="15">
        <v>1</v>
      </c>
      <c r="F5" s="14" t="s">
        <v>37</v>
      </c>
      <c r="G5" s="26" t="s">
        <v>41</v>
      </c>
      <c r="H5" s="99">
        <v>2150000</v>
      </c>
      <c r="I5" s="100">
        <v>3300000</v>
      </c>
      <c r="J5" s="98">
        <v>2340000</v>
      </c>
    </row>
    <row r="6" spans="2:10" ht="25.5" x14ac:dyDescent="0.25">
      <c r="B6" s="22">
        <v>3</v>
      </c>
      <c r="C6" s="127" t="s">
        <v>42</v>
      </c>
      <c r="D6" s="14" t="s">
        <v>43</v>
      </c>
      <c r="E6" s="15">
        <v>1</v>
      </c>
      <c r="F6" s="14" t="s">
        <v>37</v>
      </c>
      <c r="G6" s="26" t="s">
        <v>121</v>
      </c>
      <c r="H6" s="99">
        <v>2150000</v>
      </c>
      <c r="I6" s="100">
        <v>3300000</v>
      </c>
      <c r="J6" s="98">
        <v>2340000</v>
      </c>
    </row>
    <row r="7" spans="2:10" ht="25.5" x14ac:dyDescent="0.25">
      <c r="B7" s="22">
        <v>4</v>
      </c>
      <c r="C7" s="127" t="s">
        <v>44</v>
      </c>
      <c r="D7" s="14" t="s">
        <v>45</v>
      </c>
      <c r="E7" s="15">
        <v>1</v>
      </c>
      <c r="F7" s="14" t="s">
        <v>46</v>
      </c>
      <c r="G7" s="26" t="s">
        <v>47</v>
      </c>
      <c r="H7" s="99">
        <v>1340000</v>
      </c>
      <c r="I7" s="100">
        <v>2040000</v>
      </c>
      <c r="J7" s="101">
        <v>1680000</v>
      </c>
    </row>
    <row r="8" spans="2:10" ht="25.5" x14ac:dyDescent="0.25">
      <c r="B8" s="22">
        <v>5</v>
      </c>
      <c r="C8" s="127" t="s">
        <v>48</v>
      </c>
      <c r="D8" s="14" t="s">
        <v>49</v>
      </c>
      <c r="E8" s="15">
        <v>1</v>
      </c>
      <c r="F8" s="14" t="s">
        <v>50</v>
      </c>
      <c r="G8" s="26" t="s">
        <v>51</v>
      </c>
      <c r="H8" s="99">
        <v>340000</v>
      </c>
      <c r="I8" s="100">
        <v>960000</v>
      </c>
      <c r="J8" s="101">
        <v>620000</v>
      </c>
    </row>
    <row r="9" spans="2:10" ht="25.5" x14ac:dyDescent="0.25">
      <c r="B9" s="22">
        <v>6</v>
      </c>
      <c r="C9" s="127" t="s">
        <v>52</v>
      </c>
      <c r="D9" s="14" t="s">
        <v>53</v>
      </c>
      <c r="E9" s="15">
        <v>1</v>
      </c>
      <c r="F9" s="14" t="s">
        <v>50</v>
      </c>
      <c r="G9" s="26" t="s">
        <v>54</v>
      </c>
      <c r="H9" s="99">
        <v>340000</v>
      </c>
      <c r="I9" s="100">
        <v>960000</v>
      </c>
      <c r="J9" s="101">
        <v>620000</v>
      </c>
    </row>
    <row r="10" spans="2:10" ht="15.75" thickBot="1" x14ac:dyDescent="0.3">
      <c r="B10" s="125">
        <v>7</v>
      </c>
      <c r="C10" s="128" t="s">
        <v>55</v>
      </c>
      <c r="D10" s="19" t="s">
        <v>56</v>
      </c>
      <c r="E10" s="20">
        <v>1</v>
      </c>
      <c r="F10" s="19" t="s">
        <v>57</v>
      </c>
      <c r="G10" s="28" t="s">
        <v>58</v>
      </c>
      <c r="H10" s="102">
        <v>2650000</v>
      </c>
      <c r="I10" s="103">
        <v>5600000</v>
      </c>
      <c r="J10" s="104">
        <v>3240000</v>
      </c>
    </row>
    <row r="11" spans="2:10" x14ac:dyDescent="0.25">
      <c r="B11" s="95"/>
      <c r="C11" s="95"/>
      <c r="D11" s="95"/>
      <c r="E11" s="95"/>
      <c r="F11" s="95"/>
      <c r="G11" s="12" t="s">
        <v>62</v>
      </c>
      <c r="H11" s="105">
        <f>SUM(H4:H10)</f>
        <v>11120000</v>
      </c>
      <c r="I11" s="106">
        <f>SUM(I4:I10)</f>
        <v>19460000</v>
      </c>
      <c r="J11" s="200">
        <f>SUM(J4:J10)</f>
        <v>13180000</v>
      </c>
    </row>
    <row r="12" spans="2:10" x14ac:dyDescent="0.25">
      <c r="B12" s="95"/>
      <c r="C12" s="95"/>
      <c r="D12" s="95"/>
      <c r="E12" s="95"/>
      <c r="F12" s="95"/>
      <c r="G12" s="6" t="s">
        <v>60</v>
      </c>
      <c r="H12" s="108">
        <f>H11*19%</f>
        <v>2112800</v>
      </c>
      <c r="I12" s="100">
        <f>I11*19%</f>
        <v>3697400</v>
      </c>
      <c r="J12" s="201">
        <f>J11*19%</f>
        <v>2504200</v>
      </c>
    </row>
    <row r="13" spans="2:10" ht="15.75" thickBot="1" x14ac:dyDescent="0.3">
      <c r="B13" s="95"/>
      <c r="C13" s="95"/>
      <c r="D13" s="95"/>
      <c r="E13" s="95"/>
      <c r="F13" s="95"/>
      <c r="G13" s="7" t="s">
        <v>61</v>
      </c>
      <c r="H13" s="269">
        <f>H11+H12</f>
        <v>13232800</v>
      </c>
      <c r="I13" s="253">
        <f>I11+I12</f>
        <v>23157400</v>
      </c>
      <c r="J13" s="202">
        <f>J11+J12</f>
        <v>15684200</v>
      </c>
    </row>
    <row r="14" spans="2:10" ht="15.75" thickBot="1" x14ac:dyDescent="0.3">
      <c r="B14" s="95"/>
      <c r="C14" s="95"/>
      <c r="D14" s="95"/>
      <c r="E14" s="95"/>
      <c r="F14" s="95"/>
      <c r="G14" s="252"/>
      <c r="H14" s="119"/>
      <c r="I14" s="267"/>
      <c r="J14" s="205"/>
    </row>
    <row r="15" spans="2:10" ht="15.75" thickBot="1" x14ac:dyDescent="0.3">
      <c r="B15" s="95"/>
      <c r="C15" s="95"/>
      <c r="D15" s="95"/>
      <c r="E15" s="95"/>
      <c r="F15" s="289" t="s">
        <v>185</v>
      </c>
      <c r="G15" s="307"/>
      <c r="H15" s="268">
        <f>H13*4</f>
        <v>52931200</v>
      </c>
      <c r="I15" s="268">
        <f>I13*4</f>
        <v>92629600</v>
      </c>
      <c r="J15" s="268">
        <f t="shared" ref="J15" si="0">J13*4</f>
        <v>62736800</v>
      </c>
    </row>
    <row r="16" spans="2:10" s="54" customFormat="1" x14ac:dyDescent="0.25">
      <c r="B16" s="130"/>
      <c r="C16" s="130"/>
      <c r="D16" s="130"/>
      <c r="E16" s="130"/>
      <c r="F16" s="129"/>
      <c r="G16" s="129"/>
      <c r="H16" s="132"/>
      <c r="I16" s="132"/>
      <c r="J16" s="132"/>
    </row>
    <row r="17" spans="2:11" ht="16.5" customHeight="1" x14ac:dyDescent="0.25">
      <c r="B17" s="291"/>
      <c r="C17" s="305" t="s">
        <v>93</v>
      </c>
      <c r="D17" s="305"/>
      <c r="E17" s="305"/>
      <c r="F17" s="305"/>
      <c r="G17" s="305"/>
      <c r="H17" s="296" t="s">
        <v>59</v>
      </c>
      <c r="I17" s="287" t="s">
        <v>119</v>
      </c>
      <c r="J17" s="298" t="s">
        <v>26</v>
      </c>
    </row>
    <row r="18" spans="2:11" ht="11.25" customHeight="1" thickBot="1" x14ac:dyDescent="0.3">
      <c r="B18" s="292"/>
      <c r="C18" s="306"/>
      <c r="D18" s="306"/>
      <c r="E18" s="306"/>
      <c r="F18" s="306"/>
      <c r="G18" s="306"/>
      <c r="H18" s="297"/>
      <c r="I18" s="288"/>
      <c r="J18" s="302"/>
    </row>
    <row r="19" spans="2:11" ht="15.75" thickBot="1" x14ac:dyDescent="0.3">
      <c r="B19" s="32" t="s">
        <v>65</v>
      </c>
      <c r="C19" s="34" t="s">
        <v>3</v>
      </c>
      <c r="D19" s="29" t="s">
        <v>31</v>
      </c>
      <c r="E19" s="30" t="s">
        <v>32</v>
      </c>
      <c r="F19" s="30" t="s">
        <v>66</v>
      </c>
      <c r="G19" s="35" t="s">
        <v>34</v>
      </c>
      <c r="H19" s="293" t="s">
        <v>63</v>
      </c>
      <c r="I19" s="294"/>
      <c r="J19" s="295"/>
    </row>
    <row r="20" spans="2:11" ht="25.5" x14ac:dyDescent="0.25">
      <c r="B20" s="33">
        <v>1</v>
      </c>
      <c r="C20" s="25" t="s">
        <v>67</v>
      </c>
      <c r="D20" s="13" t="s">
        <v>68</v>
      </c>
      <c r="E20" s="1">
        <v>1</v>
      </c>
      <c r="F20" s="13" t="s">
        <v>69</v>
      </c>
      <c r="G20" s="36" t="s">
        <v>70</v>
      </c>
      <c r="H20" s="109">
        <v>1700000</v>
      </c>
      <c r="I20" s="110">
        <f>1240000*2</f>
        <v>2480000</v>
      </c>
      <c r="J20" s="111">
        <v>2700000</v>
      </c>
      <c r="K20" s="225"/>
    </row>
    <row r="21" spans="2:11" ht="25.5" x14ac:dyDescent="0.25">
      <c r="B21" s="33">
        <v>2</v>
      </c>
      <c r="C21" s="25" t="s">
        <v>71</v>
      </c>
      <c r="D21" s="13" t="s">
        <v>72</v>
      </c>
      <c r="E21" s="1">
        <v>1</v>
      </c>
      <c r="F21" s="13" t="s">
        <v>69</v>
      </c>
      <c r="G21" s="36" t="s">
        <v>73</v>
      </c>
      <c r="H21" s="99">
        <v>1350000</v>
      </c>
      <c r="I21" s="112">
        <v>2100000</v>
      </c>
      <c r="J21" s="113">
        <v>2160000</v>
      </c>
      <c r="K21" s="225"/>
    </row>
    <row r="22" spans="2:11" x14ac:dyDescent="0.25">
      <c r="B22" s="33">
        <v>3</v>
      </c>
      <c r="C22" s="25" t="s">
        <v>74</v>
      </c>
      <c r="D22" s="13" t="s">
        <v>72</v>
      </c>
      <c r="E22" s="1">
        <v>1</v>
      </c>
      <c r="F22" s="13" t="s">
        <v>57</v>
      </c>
      <c r="G22" s="36" t="s">
        <v>75</v>
      </c>
      <c r="H22" s="99">
        <v>1900000</v>
      </c>
      <c r="I22" s="112">
        <v>3040000</v>
      </c>
      <c r="J22" s="113">
        <v>3300000</v>
      </c>
      <c r="K22" s="225"/>
    </row>
    <row r="23" spans="2:11" ht="25.5" x14ac:dyDescent="0.25">
      <c r="B23" s="33">
        <v>4</v>
      </c>
      <c r="C23" s="25" t="s">
        <v>76</v>
      </c>
      <c r="D23" s="13" t="s">
        <v>77</v>
      </c>
      <c r="E23" s="1">
        <v>1</v>
      </c>
      <c r="F23" s="13" t="s">
        <v>78</v>
      </c>
      <c r="G23" s="36" t="s">
        <v>79</v>
      </c>
      <c r="H23" s="99">
        <v>400000</v>
      </c>
      <c r="I23" s="112">
        <v>960000</v>
      </c>
      <c r="J23" s="113">
        <v>1480000</v>
      </c>
      <c r="K23" s="225"/>
    </row>
    <row r="24" spans="2:11" ht="25.5" x14ac:dyDescent="0.25">
      <c r="B24" s="33">
        <v>5</v>
      </c>
      <c r="C24" s="25" t="s">
        <v>80</v>
      </c>
      <c r="D24" s="13" t="s">
        <v>81</v>
      </c>
      <c r="E24" s="1">
        <v>1</v>
      </c>
      <c r="F24" s="13" t="s">
        <v>82</v>
      </c>
      <c r="G24" s="36" t="s">
        <v>79</v>
      </c>
      <c r="H24" s="99">
        <v>400000</v>
      </c>
      <c r="I24" s="112">
        <v>960000</v>
      </c>
      <c r="J24" s="113">
        <v>1480000</v>
      </c>
      <c r="K24" s="225"/>
    </row>
    <row r="25" spans="2:11" ht="25.5" x14ac:dyDescent="0.25">
      <c r="B25" s="33">
        <v>6</v>
      </c>
      <c r="C25" s="25" t="s">
        <v>83</v>
      </c>
      <c r="D25" s="13" t="s">
        <v>81</v>
      </c>
      <c r="E25" s="1">
        <v>1</v>
      </c>
      <c r="F25" s="13" t="s">
        <v>84</v>
      </c>
      <c r="G25" s="36" t="s">
        <v>79</v>
      </c>
      <c r="H25" s="99">
        <v>400000</v>
      </c>
      <c r="I25" s="112">
        <v>960000</v>
      </c>
      <c r="J25" s="113">
        <v>1480000</v>
      </c>
      <c r="K25" s="225"/>
    </row>
    <row r="26" spans="2:11" x14ac:dyDescent="0.25">
      <c r="B26" s="33">
        <v>7</v>
      </c>
      <c r="C26" s="25" t="s">
        <v>85</v>
      </c>
      <c r="D26" s="13" t="s">
        <v>86</v>
      </c>
      <c r="E26" s="1">
        <v>1</v>
      </c>
      <c r="F26" s="13" t="s">
        <v>87</v>
      </c>
      <c r="G26" s="36" t="s">
        <v>88</v>
      </c>
      <c r="H26" s="99">
        <v>400000</v>
      </c>
      <c r="I26" s="112">
        <v>960000</v>
      </c>
      <c r="J26" s="113">
        <v>1480000</v>
      </c>
      <c r="K26" s="225"/>
    </row>
    <row r="27" spans="2:11" x14ac:dyDescent="0.25">
      <c r="B27" s="33">
        <v>8</v>
      </c>
      <c r="C27" s="25" t="s">
        <v>89</v>
      </c>
      <c r="D27" s="13" t="s">
        <v>86</v>
      </c>
      <c r="E27" s="1">
        <v>1</v>
      </c>
      <c r="F27" s="13" t="s">
        <v>87</v>
      </c>
      <c r="G27" s="36" t="s">
        <v>88</v>
      </c>
      <c r="H27" s="99">
        <v>400000</v>
      </c>
      <c r="I27" s="112">
        <v>960000</v>
      </c>
      <c r="J27" s="113">
        <v>1480000</v>
      </c>
      <c r="K27" s="254"/>
    </row>
    <row r="28" spans="2:11" ht="15.75" thickBot="1" x14ac:dyDescent="0.3">
      <c r="B28" s="33">
        <v>9</v>
      </c>
      <c r="C28" s="27" t="s">
        <v>90</v>
      </c>
      <c r="D28" s="18" t="s">
        <v>91</v>
      </c>
      <c r="E28" s="31">
        <v>1</v>
      </c>
      <c r="F28" s="18" t="s">
        <v>87</v>
      </c>
      <c r="G28" s="37" t="s">
        <v>92</v>
      </c>
      <c r="H28" s="114">
        <v>400000</v>
      </c>
      <c r="I28" s="112">
        <v>960000</v>
      </c>
      <c r="J28" s="113">
        <v>1480000</v>
      </c>
      <c r="K28" s="254"/>
    </row>
    <row r="29" spans="2:11" x14ac:dyDescent="0.25">
      <c r="B29" s="95"/>
      <c r="C29" s="95"/>
      <c r="D29" s="95"/>
      <c r="E29" s="95"/>
      <c r="F29" s="95"/>
      <c r="G29" s="5" t="s">
        <v>62</v>
      </c>
      <c r="H29" s="115">
        <f>SUM(H20:H28)</f>
        <v>7350000</v>
      </c>
      <c r="I29" s="97">
        <f>SUM(I20:I28)</f>
        <v>13380000</v>
      </c>
      <c r="J29" s="203">
        <f>SUM(J20:J28)</f>
        <v>17040000</v>
      </c>
      <c r="K29" s="2"/>
    </row>
    <row r="30" spans="2:11" x14ac:dyDescent="0.25">
      <c r="B30" s="95"/>
      <c r="C30" s="95"/>
      <c r="D30" s="95"/>
      <c r="E30" s="95"/>
      <c r="F30" s="95"/>
      <c r="G30" s="6" t="s">
        <v>60</v>
      </c>
      <c r="H30" s="108">
        <f>H29*19%</f>
        <v>1396500</v>
      </c>
      <c r="I30" s="100">
        <f>I29*19%</f>
        <v>2542200</v>
      </c>
      <c r="J30" s="201">
        <f>J29*19%</f>
        <v>3237600</v>
      </c>
      <c r="K30" s="2"/>
    </row>
    <row r="31" spans="2:11" ht="15.75" thickBot="1" x14ac:dyDescent="0.3">
      <c r="B31" s="95"/>
      <c r="C31" s="95"/>
      <c r="D31" s="95"/>
      <c r="E31" s="95"/>
      <c r="F31" s="95"/>
      <c r="G31" s="7" t="s">
        <v>61</v>
      </c>
      <c r="H31" s="269">
        <f>H29+H30</f>
        <v>8746500</v>
      </c>
      <c r="I31" s="253">
        <f>I29+I30</f>
        <v>15922200</v>
      </c>
      <c r="J31" s="202">
        <f>J29+J30</f>
        <v>20277600</v>
      </c>
      <c r="K31" s="2"/>
    </row>
    <row r="32" spans="2:11" ht="15.75" thickBot="1" x14ac:dyDescent="0.3">
      <c r="B32" s="95"/>
      <c r="C32" s="95"/>
      <c r="D32" s="95"/>
      <c r="E32" s="95"/>
      <c r="F32" s="289" t="s">
        <v>185</v>
      </c>
      <c r="G32" s="290"/>
      <c r="H32" s="116">
        <f>H31*4</f>
        <v>34986000</v>
      </c>
      <c r="I32" s="116">
        <f>I31*4</f>
        <v>63688800</v>
      </c>
      <c r="J32" s="116">
        <f t="shared" ref="J32" si="1">J31*4</f>
        <v>81110400</v>
      </c>
      <c r="K32" s="2"/>
    </row>
    <row r="33" spans="2:11" s="54" customFormat="1" x14ac:dyDescent="0.25">
      <c r="B33" s="130"/>
      <c r="C33" s="130"/>
      <c r="D33" s="130"/>
      <c r="E33" s="130"/>
      <c r="F33" s="129"/>
      <c r="G33" s="129"/>
      <c r="H33" s="131"/>
      <c r="I33" s="131"/>
      <c r="J33" s="131"/>
      <c r="K33" s="2"/>
    </row>
    <row r="34" spans="2:11" ht="15" customHeight="1" x14ac:dyDescent="0.25">
      <c r="B34" s="291"/>
      <c r="C34" s="305" t="s">
        <v>115</v>
      </c>
      <c r="D34" s="305"/>
      <c r="E34" s="305"/>
      <c r="F34" s="305"/>
      <c r="G34" s="305"/>
      <c r="H34" s="296" t="s">
        <v>59</v>
      </c>
      <c r="I34" s="287" t="s">
        <v>119</v>
      </c>
      <c r="J34" s="298" t="s">
        <v>26</v>
      </c>
    </row>
    <row r="35" spans="2:11" ht="15.75" thickBot="1" x14ac:dyDescent="0.3">
      <c r="B35" s="292"/>
      <c r="C35" s="306"/>
      <c r="D35" s="306"/>
      <c r="E35" s="306"/>
      <c r="F35" s="306"/>
      <c r="G35" s="306"/>
      <c r="H35" s="297"/>
      <c r="I35" s="288"/>
      <c r="J35" s="302"/>
    </row>
    <row r="36" spans="2:11" ht="18.75" customHeight="1" thickBot="1" x14ac:dyDescent="0.3">
      <c r="B36" s="4" t="s">
        <v>65</v>
      </c>
      <c r="C36" s="43" t="s">
        <v>3</v>
      </c>
      <c r="D36" s="41" t="s">
        <v>31</v>
      </c>
      <c r="E36" s="42" t="s">
        <v>32</v>
      </c>
      <c r="F36" s="42" t="s">
        <v>66</v>
      </c>
      <c r="G36" s="44" t="s">
        <v>34</v>
      </c>
      <c r="H36" s="308" t="s">
        <v>63</v>
      </c>
      <c r="I36" s="309"/>
      <c r="J36" s="310"/>
    </row>
    <row r="37" spans="2:11" ht="25.5" x14ac:dyDescent="0.25">
      <c r="B37" s="38">
        <v>1</v>
      </c>
      <c r="C37" s="45" t="s">
        <v>94</v>
      </c>
      <c r="D37" s="39" t="s">
        <v>95</v>
      </c>
      <c r="E37" s="40">
        <v>2</v>
      </c>
      <c r="F37" s="39" t="s">
        <v>96</v>
      </c>
      <c r="G37" s="46" t="s">
        <v>97</v>
      </c>
      <c r="H37" s="109">
        <v>700000</v>
      </c>
      <c r="I37" s="106">
        <v>1040000</v>
      </c>
      <c r="J37" s="107">
        <v>624000</v>
      </c>
    </row>
    <row r="38" spans="2:11" ht="38.25" x14ac:dyDescent="0.25">
      <c r="B38" s="33">
        <v>2</v>
      </c>
      <c r="C38" s="47" t="s">
        <v>94</v>
      </c>
      <c r="D38" s="13" t="s">
        <v>98</v>
      </c>
      <c r="E38" s="1">
        <v>1</v>
      </c>
      <c r="F38" s="13" t="s">
        <v>99</v>
      </c>
      <c r="G38" s="48" t="s">
        <v>100</v>
      </c>
      <c r="H38" s="99">
        <v>450000</v>
      </c>
      <c r="I38" s="100">
        <v>840000</v>
      </c>
      <c r="J38" s="107">
        <v>624000</v>
      </c>
    </row>
    <row r="39" spans="2:11" ht="25.5" x14ac:dyDescent="0.25">
      <c r="B39" s="38">
        <v>3</v>
      </c>
      <c r="C39" s="47" t="s">
        <v>94</v>
      </c>
      <c r="D39" s="13" t="s">
        <v>101</v>
      </c>
      <c r="E39" s="1">
        <v>1</v>
      </c>
      <c r="F39" s="13" t="s">
        <v>102</v>
      </c>
      <c r="G39" s="48" t="s">
        <v>103</v>
      </c>
      <c r="H39" s="99">
        <v>480000</v>
      </c>
      <c r="I39" s="100">
        <v>920000</v>
      </c>
      <c r="J39" s="107">
        <v>624000</v>
      </c>
    </row>
    <row r="40" spans="2:11" ht="25.5" x14ac:dyDescent="0.25">
      <c r="B40" s="33">
        <v>4</v>
      </c>
      <c r="C40" s="47" t="s">
        <v>94</v>
      </c>
      <c r="D40" s="13" t="s">
        <v>104</v>
      </c>
      <c r="E40" s="1">
        <v>4</v>
      </c>
      <c r="F40" s="14" t="s">
        <v>105</v>
      </c>
      <c r="G40" s="48" t="s">
        <v>120</v>
      </c>
      <c r="H40" s="99">
        <v>1400000</v>
      </c>
      <c r="I40" s="311">
        <v>2900000</v>
      </c>
      <c r="J40" s="101">
        <v>480000</v>
      </c>
    </row>
    <row r="41" spans="2:11" ht="25.5" x14ac:dyDescent="0.25">
      <c r="B41" s="38">
        <v>5</v>
      </c>
      <c r="C41" s="47" t="s">
        <v>94</v>
      </c>
      <c r="D41" s="13" t="s">
        <v>106</v>
      </c>
      <c r="E41" s="1">
        <v>1</v>
      </c>
      <c r="F41" s="14" t="s">
        <v>107</v>
      </c>
      <c r="G41" s="48" t="s">
        <v>120</v>
      </c>
      <c r="H41" s="99">
        <v>350000</v>
      </c>
      <c r="I41" s="311"/>
      <c r="J41" s="101">
        <v>480000</v>
      </c>
    </row>
    <row r="42" spans="2:11" ht="25.5" x14ac:dyDescent="0.25">
      <c r="B42" s="33">
        <v>6</v>
      </c>
      <c r="C42" s="47" t="s">
        <v>108</v>
      </c>
      <c r="D42" s="14" t="s">
        <v>109</v>
      </c>
      <c r="E42" s="1">
        <v>1</v>
      </c>
      <c r="F42" s="13" t="s">
        <v>110</v>
      </c>
      <c r="G42" s="48" t="s">
        <v>111</v>
      </c>
      <c r="H42" s="99">
        <v>480000</v>
      </c>
      <c r="I42" s="100">
        <v>880000</v>
      </c>
      <c r="J42" s="101">
        <v>624000</v>
      </c>
    </row>
    <row r="43" spans="2:11" ht="25.5" x14ac:dyDescent="0.25">
      <c r="B43" s="38">
        <v>7</v>
      </c>
      <c r="C43" s="47" t="s">
        <v>116</v>
      </c>
      <c r="D43" s="14" t="s">
        <v>117</v>
      </c>
      <c r="E43" s="1">
        <v>1</v>
      </c>
      <c r="F43" s="13" t="s">
        <v>118</v>
      </c>
      <c r="G43" s="48" t="s">
        <v>103</v>
      </c>
      <c r="H43" s="99">
        <v>480000</v>
      </c>
      <c r="I43" s="100">
        <v>880000</v>
      </c>
      <c r="J43" s="101">
        <v>624000</v>
      </c>
    </row>
    <row r="44" spans="2:11" ht="26.25" thickBot="1" x14ac:dyDescent="0.3">
      <c r="B44" s="33">
        <v>8</v>
      </c>
      <c r="C44" s="49" t="s">
        <v>108</v>
      </c>
      <c r="D44" s="18" t="s">
        <v>112</v>
      </c>
      <c r="E44" s="31">
        <v>1</v>
      </c>
      <c r="F44" s="18" t="s">
        <v>113</v>
      </c>
      <c r="G44" s="50" t="s">
        <v>114</v>
      </c>
      <c r="H44" s="99">
        <v>480000</v>
      </c>
      <c r="I44" s="100">
        <v>880000</v>
      </c>
      <c r="J44" s="101">
        <v>530000</v>
      </c>
    </row>
    <row r="45" spans="2:11" x14ac:dyDescent="0.25">
      <c r="B45" s="95"/>
      <c r="C45" s="95"/>
      <c r="D45" s="95"/>
      <c r="E45" s="95"/>
      <c r="F45" s="95"/>
      <c r="G45" s="5" t="s">
        <v>62</v>
      </c>
      <c r="H45" s="117">
        <f>SUM(H37:H44)</f>
        <v>4820000</v>
      </c>
      <c r="I45" s="118">
        <f>SUM(I37:I44)</f>
        <v>8340000</v>
      </c>
      <c r="J45" s="204">
        <f>SUM(J37:J44)</f>
        <v>4610000</v>
      </c>
    </row>
    <row r="46" spans="2:11" x14ac:dyDescent="0.25">
      <c r="B46" s="95"/>
      <c r="C46" s="95"/>
      <c r="D46" s="95"/>
      <c r="E46" s="95"/>
      <c r="F46" s="95"/>
      <c r="G46" s="6" t="s">
        <v>60</v>
      </c>
      <c r="H46" s="119">
        <f>H45*19%</f>
        <v>915800</v>
      </c>
      <c r="I46" s="120">
        <f>I45*19%</f>
        <v>1584600</v>
      </c>
      <c r="J46" s="205">
        <f>J45*19%</f>
        <v>875900</v>
      </c>
    </row>
    <row r="47" spans="2:11" ht="15.75" thickBot="1" x14ac:dyDescent="0.3">
      <c r="B47" s="95"/>
      <c r="C47" s="95"/>
      <c r="D47" s="95"/>
      <c r="E47" s="95"/>
      <c r="F47" s="95"/>
      <c r="G47" s="7" t="s">
        <v>61</v>
      </c>
      <c r="H47" s="121">
        <f>H46+H45</f>
        <v>5735800</v>
      </c>
      <c r="I47" s="122">
        <f>I46+I45</f>
        <v>9924600</v>
      </c>
      <c r="J47" s="272">
        <f>J46+J45</f>
        <v>5485900</v>
      </c>
    </row>
    <row r="48" spans="2:11" ht="15.75" thickBot="1" x14ac:dyDescent="0.3">
      <c r="B48" s="95"/>
      <c r="C48" s="95"/>
      <c r="D48" s="95"/>
      <c r="E48" s="95"/>
      <c r="F48" s="289" t="s">
        <v>185</v>
      </c>
      <c r="G48" s="290"/>
      <c r="H48" s="116">
        <f>H47*4</f>
        <v>22943200</v>
      </c>
      <c r="I48" s="116">
        <f>I47*4</f>
        <v>39698400</v>
      </c>
      <c r="J48" s="116">
        <f t="shared" ref="J48" si="2">J47*4</f>
        <v>21943600</v>
      </c>
    </row>
    <row r="49" spans="2:10" ht="15.75" thickBot="1" x14ac:dyDescent="0.3">
      <c r="B49" s="95"/>
      <c r="C49" s="95"/>
      <c r="D49" s="95"/>
      <c r="E49" s="95"/>
      <c r="F49" s="95"/>
      <c r="G49" s="95"/>
      <c r="H49" s="124"/>
      <c r="I49" s="123"/>
      <c r="J49" s="95"/>
    </row>
    <row r="50" spans="2:10" ht="16.5" thickBot="1" x14ac:dyDescent="0.3">
      <c r="B50" s="95"/>
      <c r="C50" s="95"/>
      <c r="D50" s="95"/>
      <c r="E50" s="95"/>
      <c r="F50" s="289" t="s">
        <v>186</v>
      </c>
      <c r="G50" s="307"/>
      <c r="H50" s="271">
        <f>H15+H32+H48</f>
        <v>110860400</v>
      </c>
      <c r="I50" s="271">
        <f>I15+I32+I48</f>
        <v>196016800</v>
      </c>
      <c r="J50" s="271">
        <f>J15+J32+J48</f>
        <v>165790800</v>
      </c>
    </row>
    <row r="51" spans="2:10" x14ac:dyDescent="0.25">
      <c r="B51" s="95"/>
      <c r="C51" s="95"/>
      <c r="D51" s="95"/>
      <c r="E51" s="95"/>
      <c r="F51" s="95"/>
      <c r="G51" s="95"/>
      <c r="H51" s="95"/>
      <c r="I51" s="95"/>
      <c r="J51" s="95"/>
    </row>
    <row r="53" spans="2:10" x14ac:dyDescent="0.25">
      <c r="H53" s="270">
        <f>H47+H31+H13</f>
        <v>27715100</v>
      </c>
      <c r="I53">
        <f>H53*4</f>
        <v>110860400</v>
      </c>
    </row>
    <row r="59" spans="2:10" x14ac:dyDescent="0.25">
      <c r="H59">
        <v>13232800</v>
      </c>
    </row>
    <row r="60" spans="2:10" x14ac:dyDescent="0.25">
      <c r="H60">
        <v>8746500</v>
      </c>
    </row>
    <row r="61" spans="2:10" x14ac:dyDescent="0.25">
      <c r="H61">
        <v>5735800</v>
      </c>
    </row>
    <row r="62" spans="2:10" x14ac:dyDescent="0.25">
      <c r="H62">
        <f>SUM(H59:H61)</f>
        <v>27715100</v>
      </c>
      <c r="I62">
        <f>H62*4</f>
        <v>110860400</v>
      </c>
    </row>
  </sheetData>
  <mergeCells count="23">
    <mergeCell ref="F50:G50"/>
    <mergeCell ref="F48:G48"/>
    <mergeCell ref="J34:J35"/>
    <mergeCell ref="H36:J36"/>
    <mergeCell ref="I40:I41"/>
    <mergeCell ref="C34:G35"/>
    <mergeCell ref="H34:H35"/>
    <mergeCell ref="I34:I35"/>
    <mergeCell ref="F32:G32"/>
    <mergeCell ref="B1:B2"/>
    <mergeCell ref="B17:B18"/>
    <mergeCell ref="B34:B35"/>
    <mergeCell ref="H19:J19"/>
    <mergeCell ref="H1:H2"/>
    <mergeCell ref="I1:I2"/>
    <mergeCell ref="J1:J2"/>
    <mergeCell ref="H3:J3"/>
    <mergeCell ref="J17:J18"/>
    <mergeCell ref="C1:G2"/>
    <mergeCell ref="C17:G18"/>
    <mergeCell ref="H17:H18"/>
    <mergeCell ref="I17:I18"/>
    <mergeCell ref="F15:G15"/>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47"/>
  <sheetViews>
    <sheetView topLeftCell="A29" workbookViewId="0">
      <selection activeCell="A45" sqref="A45"/>
    </sheetView>
  </sheetViews>
  <sheetFormatPr baseColWidth="10" defaultRowHeight="15" x14ac:dyDescent="0.25"/>
  <cols>
    <col min="1" max="1" width="27.7109375" customWidth="1"/>
    <col min="2" max="2" width="14.28515625" customWidth="1"/>
    <col min="3" max="3" width="14.5703125" customWidth="1"/>
    <col min="4" max="4" width="14" customWidth="1"/>
    <col min="5" max="8" width="12.5703125" bestFit="1" customWidth="1"/>
    <col min="9" max="9" width="14.140625" customWidth="1"/>
    <col min="10" max="10" width="12.28515625" bestFit="1" customWidth="1"/>
    <col min="11" max="11" width="12.7109375" customWidth="1"/>
    <col min="12" max="12" width="12.28515625" bestFit="1" customWidth="1"/>
    <col min="13" max="13" width="14.140625" customWidth="1"/>
  </cols>
  <sheetData>
    <row r="2" spans="1:10" ht="15" customHeight="1" x14ac:dyDescent="0.25">
      <c r="B2" s="333" t="s">
        <v>59</v>
      </c>
      <c r="C2" s="333"/>
      <c r="D2" s="333"/>
      <c r="E2" s="287" t="s">
        <v>119</v>
      </c>
      <c r="F2" s="287"/>
      <c r="G2" s="287"/>
      <c r="H2" s="298" t="s">
        <v>26</v>
      </c>
      <c r="I2" s="298"/>
      <c r="J2" s="298"/>
    </row>
    <row r="3" spans="1:10" ht="15.75" thickBot="1" x14ac:dyDescent="0.3">
      <c r="B3" s="334"/>
      <c r="C3" s="334"/>
      <c r="D3" s="334"/>
      <c r="E3" s="326"/>
      <c r="F3" s="326"/>
      <c r="G3" s="326"/>
      <c r="H3" s="302"/>
      <c r="I3" s="302"/>
      <c r="J3" s="302"/>
    </row>
    <row r="4" spans="1:10" ht="15.75" customHeight="1" thickBot="1" x14ac:dyDescent="0.3">
      <c r="A4" s="134"/>
      <c r="B4" s="327" t="s">
        <v>126</v>
      </c>
      <c r="C4" s="328"/>
      <c r="D4" s="329"/>
      <c r="E4" s="323" t="s">
        <v>126</v>
      </c>
      <c r="F4" s="324"/>
      <c r="G4" s="325"/>
      <c r="H4" s="316" t="s">
        <v>126</v>
      </c>
      <c r="I4" s="317"/>
      <c r="J4" s="318"/>
    </row>
    <row r="5" spans="1:10" ht="25.5" x14ac:dyDescent="0.25">
      <c r="A5" s="135" t="s">
        <v>125</v>
      </c>
      <c r="B5" s="154" t="s">
        <v>127</v>
      </c>
      <c r="C5" s="155" t="s">
        <v>128</v>
      </c>
      <c r="D5" s="156" t="s">
        <v>129</v>
      </c>
      <c r="E5" s="174" t="s">
        <v>127</v>
      </c>
      <c r="F5" s="175" t="s">
        <v>128</v>
      </c>
      <c r="G5" s="176" t="s">
        <v>129</v>
      </c>
      <c r="H5" s="211" t="s">
        <v>127</v>
      </c>
      <c r="I5" s="211" t="s">
        <v>128</v>
      </c>
      <c r="J5" s="212" t="s">
        <v>129</v>
      </c>
    </row>
    <row r="6" spans="1:10" ht="15" customHeight="1" x14ac:dyDescent="0.25">
      <c r="A6" s="136" t="s">
        <v>130</v>
      </c>
      <c r="B6" s="157">
        <v>1600000</v>
      </c>
      <c r="C6" s="158">
        <v>5400000</v>
      </c>
      <c r="D6" s="159">
        <v>6200000</v>
      </c>
      <c r="E6" s="177">
        <v>222000</v>
      </c>
      <c r="F6" s="178">
        <v>562000</v>
      </c>
      <c r="G6" s="179">
        <v>6100000</v>
      </c>
      <c r="H6" s="206">
        <v>1945000</v>
      </c>
      <c r="I6" s="207">
        <v>6290000</v>
      </c>
      <c r="J6" s="208">
        <v>7100000</v>
      </c>
    </row>
    <row r="7" spans="1:10" x14ac:dyDescent="0.25">
      <c r="A7" s="136" t="s">
        <v>131</v>
      </c>
      <c r="B7" s="157">
        <v>780000</v>
      </c>
      <c r="C7" s="158">
        <v>16800000</v>
      </c>
      <c r="D7" s="159">
        <v>1750000</v>
      </c>
      <c r="E7" s="177">
        <v>976000</v>
      </c>
      <c r="F7" s="178">
        <v>1780000</v>
      </c>
      <c r="G7" s="179">
        <v>1800000</v>
      </c>
      <c r="H7" s="206">
        <v>960000</v>
      </c>
      <c r="I7" s="207">
        <v>2200000</v>
      </c>
      <c r="J7" s="208">
        <v>2200000</v>
      </c>
    </row>
    <row r="8" spans="1:10" ht="15" customHeight="1" x14ac:dyDescent="0.25">
      <c r="A8" s="136" t="s">
        <v>132</v>
      </c>
      <c r="B8" s="157">
        <v>2180000</v>
      </c>
      <c r="C8" s="158">
        <v>5580000</v>
      </c>
      <c r="D8" s="159">
        <v>6240000</v>
      </c>
      <c r="E8" s="177">
        <v>2100000</v>
      </c>
      <c r="F8" s="178">
        <v>63200000</v>
      </c>
      <c r="G8" s="179">
        <v>6300000</v>
      </c>
      <c r="H8" s="206">
        <v>2420000</v>
      </c>
      <c r="I8" s="207">
        <v>5400000</v>
      </c>
      <c r="J8" s="208">
        <v>6200000</v>
      </c>
    </row>
    <row r="9" spans="1:10" ht="25.5" x14ac:dyDescent="0.25">
      <c r="A9" s="136" t="s">
        <v>133</v>
      </c>
      <c r="B9" s="157">
        <v>895000</v>
      </c>
      <c r="C9" s="158">
        <v>1450000</v>
      </c>
      <c r="D9" s="159">
        <v>1450000</v>
      </c>
      <c r="E9" s="177">
        <v>968000</v>
      </c>
      <c r="F9" s="178">
        <v>1609000</v>
      </c>
      <c r="G9" s="179">
        <v>1650000</v>
      </c>
      <c r="H9" s="206">
        <v>798000</v>
      </c>
      <c r="I9" s="207">
        <v>1640000</v>
      </c>
      <c r="J9" s="208">
        <v>14980000</v>
      </c>
    </row>
    <row r="10" spans="1:10" ht="25.5" x14ac:dyDescent="0.25">
      <c r="A10" s="136" t="s">
        <v>134</v>
      </c>
      <c r="B10" s="157">
        <v>3600000</v>
      </c>
      <c r="C10" s="158">
        <v>6500000</v>
      </c>
      <c r="D10" s="159">
        <v>7200000</v>
      </c>
      <c r="E10" s="177">
        <v>3780000</v>
      </c>
      <c r="F10" s="178">
        <v>6690000</v>
      </c>
      <c r="G10" s="179">
        <v>7500000</v>
      </c>
      <c r="H10" s="206">
        <v>4980000</v>
      </c>
      <c r="I10" s="207">
        <v>6380000</v>
      </c>
      <c r="J10" s="208">
        <v>7800000</v>
      </c>
    </row>
    <row r="11" spans="1:10" x14ac:dyDescent="0.25">
      <c r="A11" s="136" t="s">
        <v>135</v>
      </c>
      <c r="B11" s="157">
        <v>4800000</v>
      </c>
      <c r="C11" s="158">
        <v>12500000</v>
      </c>
      <c r="D11" s="159">
        <v>18600000</v>
      </c>
      <c r="E11" s="177">
        <v>4980000</v>
      </c>
      <c r="F11" s="178">
        <v>1680000</v>
      </c>
      <c r="G11" s="179">
        <v>17200000</v>
      </c>
      <c r="H11" s="206">
        <v>6420000</v>
      </c>
      <c r="I11" s="207">
        <v>16400000</v>
      </c>
      <c r="J11" s="208">
        <v>22000000</v>
      </c>
    </row>
    <row r="12" spans="1:10" ht="25.5" x14ac:dyDescent="0.25">
      <c r="A12" s="136" t="s">
        <v>136</v>
      </c>
      <c r="B12" s="157" t="s">
        <v>8</v>
      </c>
      <c r="C12" s="158">
        <v>2800000</v>
      </c>
      <c r="D12" s="159">
        <v>3480000</v>
      </c>
      <c r="E12" s="177" t="s">
        <v>177</v>
      </c>
      <c r="F12" s="178">
        <v>3450000</v>
      </c>
      <c r="G12" s="179">
        <v>3450000</v>
      </c>
      <c r="H12" s="206" t="s">
        <v>180</v>
      </c>
      <c r="I12" s="207">
        <v>2990000</v>
      </c>
      <c r="J12" s="208">
        <v>4080000</v>
      </c>
    </row>
    <row r="13" spans="1:10" ht="15.75" thickBot="1" x14ac:dyDescent="0.3">
      <c r="A13" s="137" t="s">
        <v>137</v>
      </c>
      <c r="B13" s="160" t="s">
        <v>8</v>
      </c>
      <c r="C13" s="161">
        <v>1850000</v>
      </c>
      <c r="D13" s="162">
        <v>240000</v>
      </c>
      <c r="E13" s="177" t="s">
        <v>177</v>
      </c>
      <c r="F13" s="181">
        <v>2108000</v>
      </c>
      <c r="G13" s="182">
        <v>3240000</v>
      </c>
      <c r="H13" s="206">
        <v>2100000</v>
      </c>
      <c r="I13" s="209">
        <v>3200000</v>
      </c>
      <c r="J13" s="210">
        <v>3200000</v>
      </c>
    </row>
    <row r="14" spans="1:10" hidden="1" x14ac:dyDescent="0.25">
      <c r="A14" s="258" t="s">
        <v>168</v>
      </c>
      <c r="B14" s="259">
        <f>SUM(B6:B11)</f>
        <v>13855000</v>
      </c>
      <c r="C14" s="260">
        <f>SUM(C6:C13)</f>
        <v>52880000</v>
      </c>
      <c r="D14" s="259">
        <f>SUM(D6:D13)</f>
        <v>45160000</v>
      </c>
      <c r="E14" s="260">
        <f t="shared" ref="E14:J14" si="0">SUM(E6:E11)</f>
        <v>13026000</v>
      </c>
      <c r="F14" s="259">
        <f t="shared" si="0"/>
        <v>75521000</v>
      </c>
      <c r="G14" s="260">
        <f t="shared" si="0"/>
        <v>40550000</v>
      </c>
      <c r="H14" s="259">
        <f t="shared" si="0"/>
        <v>17523000</v>
      </c>
      <c r="I14" s="259">
        <f t="shared" si="0"/>
        <v>38310000</v>
      </c>
      <c r="J14" s="259">
        <f t="shared" si="0"/>
        <v>60280000</v>
      </c>
    </row>
    <row r="17" spans="1:13" ht="15" customHeight="1" x14ac:dyDescent="0.25">
      <c r="B17" s="296" t="s">
        <v>59</v>
      </c>
      <c r="C17" s="296"/>
      <c r="D17" s="296"/>
      <c r="E17" s="296"/>
      <c r="F17" s="287" t="s">
        <v>119</v>
      </c>
      <c r="G17" s="287"/>
      <c r="H17" s="287"/>
      <c r="I17" s="287"/>
      <c r="J17" s="298" t="s">
        <v>26</v>
      </c>
      <c r="K17" s="298"/>
      <c r="L17" s="298"/>
      <c r="M17" s="298"/>
    </row>
    <row r="18" spans="1:13" ht="15.75" thickBot="1" x14ac:dyDescent="0.3">
      <c r="B18" s="335"/>
      <c r="C18" s="335"/>
      <c r="D18" s="335"/>
      <c r="E18" s="335"/>
      <c r="F18" s="312"/>
      <c r="G18" s="312"/>
      <c r="H18" s="312"/>
      <c r="I18" s="312"/>
      <c r="J18" s="322"/>
      <c r="K18" s="322"/>
      <c r="L18" s="322"/>
      <c r="M18" s="322"/>
    </row>
    <row r="19" spans="1:13" ht="15.75" thickBot="1" x14ac:dyDescent="0.3">
      <c r="A19" s="133"/>
      <c r="B19" s="330" t="s">
        <v>138</v>
      </c>
      <c r="C19" s="331"/>
      <c r="D19" s="331"/>
      <c r="E19" s="332"/>
      <c r="F19" s="313" t="s">
        <v>138</v>
      </c>
      <c r="G19" s="314"/>
      <c r="H19" s="314"/>
      <c r="I19" s="315"/>
      <c r="J19" s="319" t="s">
        <v>138</v>
      </c>
      <c r="K19" s="320"/>
      <c r="L19" s="320"/>
      <c r="M19" s="321"/>
    </row>
    <row r="20" spans="1:13" ht="39" thickBot="1" x14ac:dyDescent="0.3">
      <c r="A20" s="148" t="s">
        <v>125</v>
      </c>
      <c r="B20" s="163" t="s">
        <v>139</v>
      </c>
      <c r="C20" s="164" t="s">
        <v>127</v>
      </c>
      <c r="D20" s="164" t="s">
        <v>140</v>
      </c>
      <c r="E20" s="165" t="s">
        <v>141</v>
      </c>
      <c r="F20" s="183" t="s">
        <v>139</v>
      </c>
      <c r="G20" s="184" t="s">
        <v>127</v>
      </c>
      <c r="H20" s="184" t="s">
        <v>140</v>
      </c>
      <c r="I20" s="185" t="s">
        <v>141</v>
      </c>
      <c r="J20" s="213" t="s">
        <v>139</v>
      </c>
      <c r="K20" s="214" t="s">
        <v>127</v>
      </c>
      <c r="L20" s="214" t="s">
        <v>140</v>
      </c>
      <c r="M20" s="215" t="s">
        <v>141</v>
      </c>
    </row>
    <row r="21" spans="1:13" x14ac:dyDescent="0.25">
      <c r="A21" s="151" t="s">
        <v>142</v>
      </c>
      <c r="B21" s="166">
        <v>80000</v>
      </c>
      <c r="C21" s="166">
        <v>120000</v>
      </c>
      <c r="D21" s="166">
        <v>180000</v>
      </c>
      <c r="E21" s="167">
        <v>220000</v>
      </c>
      <c r="F21" s="186">
        <v>120000</v>
      </c>
      <c r="G21" s="186">
        <v>240000</v>
      </c>
      <c r="H21" s="186">
        <v>180000</v>
      </c>
      <c r="I21" s="187">
        <v>320000</v>
      </c>
      <c r="J21" s="216">
        <v>240000</v>
      </c>
      <c r="K21" s="216">
        <v>280000</v>
      </c>
      <c r="L21" s="216">
        <v>360000</v>
      </c>
      <c r="M21" s="217">
        <v>420000</v>
      </c>
    </row>
    <row r="22" spans="1:13" x14ac:dyDescent="0.25">
      <c r="A22" s="136" t="s">
        <v>143</v>
      </c>
      <c r="B22" s="157">
        <v>1200000</v>
      </c>
      <c r="C22" s="157">
        <v>2250000</v>
      </c>
      <c r="D22" s="157">
        <v>3120000</v>
      </c>
      <c r="E22" s="168">
        <v>3800000</v>
      </c>
      <c r="F22" s="177">
        <v>1680000</v>
      </c>
      <c r="G22" s="177">
        <v>2380000</v>
      </c>
      <c r="H22" s="177">
        <v>3290000</v>
      </c>
      <c r="I22" s="188">
        <v>4230000</v>
      </c>
      <c r="J22" s="206">
        <v>1600000</v>
      </c>
      <c r="K22" s="206">
        <v>2600000</v>
      </c>
      <c r="L22" s="206">
        <v>4200000</v>
      </c>
      <c r="M22" s="218">
        <v>4800000</v>
      </c>
    </row>
    <row r="23" spans="1:13" x14ac:dyDescent="0.25">
      <c r="A23" s="136" t="s">
        <v>144</v>
      </c>
      <c r="B23" s="157">
        <v>3200000</v>
      </c>
      <c r="C23" s="157">
        <v>8200000</v>
      </c>
      <c r="D23" s="157">
        <v>14600000</v>
      </c>
      <c r="E23" s="168">
        <v>26800000</v>
      </c>
      <c r="F23" s="177">
        <v>3800000</v>
      </c>
      <c r="G23" s="177">
        <v>8900000</v>
      </c>
      <c r="H23" s="177">
        <v>16340000</v>
      </c>
      <c r="I23" s="188">
        <v>28500000</v>
      </c>
      <c r="J23" s="206">
        <v>3450000</v>
      </c>
      <c r="K23" s="206">
        <v>9470000</v>
      </c>
      <c r="L23" s="206">
        <v>16670000</v>
      </c>
      <c r="M23" s="218">
        <v>34080000</v>
      </c>
    </row>
    <row r="24" spans="1:13" x14ac:dyDescent="0.25">
      <c r="A24" s="136" t="s">
        <v>145</v>
      </c>
      <c r="B24" s="157">
        <v>1320000</v>
      </c>
      <c r="C24" s="157">
        <v>2300000</v>
      </c>
      <c r="D24" s="157">
        <v>4800000</v>
      </c>
      <c r="E24" s="168">
        <v>8600000</v>
      </c>
      <c r="F24" s="177">
        <v>1680000</v>
      </c>
      <c r="G24" s="177">
        <v>2380000</v>
      </c>
      <c r="H24" s="177">
        <v>3290000</v>
      </c>
      <c r="I24" s="188">
        <v>6340000</v>
      </c>
      <c r="J24" s="206">
        <v>3450000</v>
      </c>
      <c r="K24" s="206">
        <v>9470000</v>
      </c>
      <c r="L24" s="206">
        <v>16670000</v>
      </c>
      <c r="M24" s="218">
        <v>34080000</v>
      </c>
    </row>
    <row r="25" spans="1:13" x14ac:dyDescent="0.25">
      <c r="A25" s="136" t="s">
        <v>146</v>
      </c>
      <c r="B25" s="157">
        <v>1480000</v>
      </c>
      <c r="C25" s="157">
        <v>1860000</v>
      </c>
      <c r="D25" s="157">
        <v>2180000</v>
      </c>
      <c r="E25" s="168">
        <v>4200000</v>
      </c>
      <c r="F25" s="177">
        <v>1480000</v>
      </c>
      <c r="G25" s="177">
        <v>1860000</v>
      </c>
      <c r="H25" s="177">
        <v>2180000</v>
      </c>
      <c r="I25" s="188">
        <v>4200000</v>
      </c>
      <c r="J25" s="206">
        <v>1280000</v>
      </c>
      <c r="K25" s="206">
        <v>2560000</v>
      </c>
      <c r="L25" s="206">
        <v>3200000</v>
      </c>
      <c r="M25" s="218">
        <v>4800000</v>
      </c>
    </row>
    <row r="26" spans="1:13" x14ac:dyDescent="0.25">
      <c r="A26" s="136" t="s">
        <v>147</v>
      </c>
      <c r="B26" s="157">
        <v>3200000</v>
      </c>
      <c r="C26" s="157">
        <v>6800000</v>
      </c>
      <c r="D26" s="157">
        <v>14800000</v>
      </c>
      <c r="E26" s="168">
        <v>22600000</v>
      </c>
      <c r="F26" s="177">
        <v>3800000</v>
      </c>
      <c r="G26" s="177">
        <v>8900000</v>
      </c>
      <c r="H26" s="177">
        <v>16340000</v>
      </c>
      <c r="I26" s="188">
        <v>28500000</v>
      </c>
      <c r="J26" s="206">
        <v>3450000</v>
      </c>
      <c r="K26" s="206">
        <v>9470000</v>
      </c>
      <c r="L26" s="206">
        <v>16670000</v>
      </c>
      <c r="M26" s="218">
        <v>34080000</v>
      </c>
    </row>
    <row r="27" spans="1:13" ht="15.75" thickBot="1" x14ac:dyDescent="0.3">
      <c r="A27" s="137" t="s">
        <v>148</v>
      </c>
      <c r="B27" s="160">
        <v>3500000</v>
      </c>
      <c r="C27" s="160">
        <v>8500000</v>
      </c>
      <c r="D27" s="160">
        <v>15300000</v>
      </c>
      <c r="E27" s="169">
        <v>30200000</v>
      </c>
      <c r="F27" s="177">
        <v>3800000</v>
      </c>
      <c r="G27" s="177">
        <v>8900000</v>
      </c>
      <c r="H27" s="177">
        <v>16340000</v>
      </c>
      <c r="I27" s="188">
        <v>28500000</v>
      </c>
      <c r="J27" s="206">
        <v>3450000</v>
      </c>
      <c r="K27" s="206">
        <v>9470000</v>
      </c>
      <c r="L27" s="206">
        <v>16670000</v>
      </c>
      <c r="M27" s="218">
        <v>34080000</v>
      </c>
    </row>
    <row r="28" spans="1:13" hidden="1" x14ac:dyDescent="0.25">
      <c r="B28" s="259">
        <f>SUM(B21:B27)</f>
        <v>13980000</v>
      </c>
      <c r="C28" s="260">
        <f>SUM(C21:C27)</f>
        <v>30030000</v>
      </c>
      <c r="D28" s="259">
        <f>SUM(D21:D27)</f>
        <v>54980000</v>
      </c>
      <c r="E28" s="260">
        <f>SUM(E21:E27)</f>
        <v>96420000</v>
      </c>
      <c r="F28" s="260">
        <f t="shared" ref="F28:M28" si="1">SUM(F21:F27)</f>
        <v>16360000</v>
      </c>
      <c r="G28" s="259">
        <f t="shared" si="1"/>
        <v>33560000</v>
      </c>
      <c r="H28" s="260">
        <f t="shared" si="1"/>
        <v>57960000</v>
      </c>
      <c r="I28" s="259">
        <f t="shared" si="1"/>
        <v>100590000</v>
      </c>
      <c r="J28" s="259">
        <f t="shared" si="1"/>
        <v>16920000</v>
      </c>
      <c r="K28" s="259">
        <f t="shared" si="1"/>
        <v>43320000</v>
      </c>
      <c r="L28" s="259">
        <f t="shared" si="1"/>
        <v>74440000</v>
      </c>
      <c r="M28" s="259">
        <f t="shared" si="1"/>
        <v>146340000</v>
      </c>
    </row>
    <row r="32" spans="1:13" x14ac:dyDescent="0.25">
      <c r="B32" s="296" t="s">
        <v>59</v>
      </c>
      <c r="C32" s="296"/>
      <c r="D32" s="296"/>
      <c r="E32" s="296"/>
      <c r="F32" s="287" t="s">
        <v>119</v>
      </c>
      <c r="G32" s="287"/>
      <c r="H32" s="287"/>
      <c r="I32" s="287"/>
      <c r="J32" s="298" t="s">
        <v>26</v>
      </c>
      <c r="K32" s="298"/>
      <c r="L32" s="298"/>
      <c r="M32" s="298"/>
    </row>
    <row r="33" spans="1:13" ht="15.75" thickBot="1" x14ac:dyDescent="0.3">
      <c r="B33" s="335"/>
      <c r="C33" s="335"/>
      <c r="D33" s="335"/>
      <c r="E33" s="335"/>
      <c r="F33" s="312"/>
      <c r="G33" s="312"/>
      <c r="H33" s="312"/>
      <c r="I33" s="312"/>
      <c r="J33" s="322"/>
      <c r="K33" s="322"/>
      <c r="L33" s="322"/>
      <c r="M33" s="322"/>
    </row>
    <row r="34" spans="1:13" ht="15.75" thickBot="1" x14ac:dyDescent="0.3">
      <c r="A34" s="133"/>
      <c r="B34" s="330" t="s">
        <v>149</v>
      </c>
      <c r="C34" s="331"/>
      <c r="D34" s="331"/>
      <c r="E34" s="332"/>
      <c r="F34" s="313" t="s">
        <v>149</v>
      </c>
      <c r="G34" s="314"/>
      <c r="H34" s="314"/>
      <c r="I34" s="315"/>
      <c r="J34" s="319" t="s">
        <v>149</v>
      </c>
      <c r="K34" s="320"/>
      <c r="L34" s="320"/>
      <c r="M34" s="321"/>
    </row>
    <row r="35" spans="1:13" ht="26.25" thickBot="1" x14ac:dyDescent="0.3">
      <c r="A35" s="140" t="s">
        <v>125</v>
      </c>
      <c r="B35" s="170" t="s">
        <v>150</v>
      </c>
      <c r="C35" s="170" t="s">
        <v>151</v>
      </c>
      <c r="D35" s="170" t="s">
        <v>152</v>
      </c>
      <c r="E35" s="170" t="s">
        <v>153</v>
      </c>
      <c r="F35" s="190" t="s">
        <v>150</v>
      </c>
      <c r="G35" s="190" t="s">
        <v>151</v>
      </c>
      <c r="H35" s="190" t="s">
        <v>152</v>
      </c>
      <c r="I35" s="190" t="s">
        <v>153</v>
      </c>
      <c r="J35" s="219" t="s">
        <v>150</v>
      </c>
      <c r="K35" s="219" t="s">
        <v>151</v>
      </c>
      <c r="L35" s="219" t="s">
        <v>152</v>
      </c>
      <c r="M35" s="219" t="s">
        <v>153</v>
      </c>
    </row>
    <row r="36" spans="1:13" x14ac:dyDescent="0.25">
      <c r="A36" s="141" t="s">
        <v>154</v>
      </c>
      <c r="B36" s="171">
        <v>580000</v>
      </c>
      <c r="C36" s="166">
        <v>780000</v>
      </c>
      <c r="D36" s="166">
        <v>1280000</v>
      </c>
      <c r="E36" s="167">
        <v>4200000</v>
      </c>
      <c r="F36" s="191">
        <v>640000</v>
      </c>
      <c r="G36" s="186">
        <v>820000</v>
      </c>
      <c r="H36" s="186">
        <v>1330000</v>
      </c>
      <c r="I36" s="187">
        <v>4630000</v>
      </c>
      <c r="J36" s="220">
        <v>620000</v>
      </c>
      <c r="K36" s="216">
        <v>1240000</v>
      </c>
      <c r="L36" s="216">
        <v>1480000</v>
      </c>
      <c r="M36" s="217">
        <v>4600000</v>
      </c>
    </row>
    <row r="37" spans="1:13" x14ac:dyDescent="0.25">
      <c r="A37" s="144" t="s">
        <v>155</v>
      </c>
      <c r="B37" s="172">
        <v>480000</v>
      </c>
      <c r="C37" s="157">
        <v>640000</v>
      </c>
      <c r="D37" s="157">
        <v>728000</v>
      </c>
      <c r="E37" s="168">
        <v>1040000</v>
      </c>
      <c r="F37" s="192">
        <v>580000</v>
      </c>
      <c r="G37" s="177">
        <v>690000</v>
      </c>
      <c r="H37" s="177">
        <v>980000</v>
      </c>
      <c r="I37" s="188">
        <v>1260000</v>
      </c>
      <c r="J37" s="221">
        <v>600000</v>
      </c>
      <c r="K37" s="206">
        <v>1200000</v>
      </c>
      <c r="L37" s="206">
        <v>1200000</v>
      </c>
      <c r="M37" s="218">
        <v>1320000</v>
      </c>
    </row>
    <row r="38" spans="1:13" x14ac:dyDescent="0.25">
      <c r="A38" s="144" t="s">
        <v>156</v>
      </c>
      <c r="B38" s="172">
        <v>480000</v>
      </c>
      <c r="C38" s="157">
        <v>640000</v>
      </c>
      <c r="D38" s="157">
        <v>728000</v>
      </c>
      <c r="E38" s="168">
        <v>1040000</v>
      </c>
      <c r="F38" s="192">
        <v>580000</v>
      </c>
      <c r="G38" s="177">
        <v>690000</v>
      </c>
      <c r="H38" s="177">
        <v>980000</v>
      </c>
      <c r="I38" s="188">
        <v>1260000</v>
      </c>
      <c r="J38" s="221">
        <v>600000</v>
      </c>
      <c r="K38" s="206">
        <v>1200000</v>
      </c>
      <c r="L38" s="206">
        <v>1200000</v>
      </c>
      <c r="M38" s="218">
        <v>1320000</v>
      </c>
    </row>
    <row r="39" spans="1:13" x14ac:dyDescent="0.25">
      <c r="A39" s="144" t="s">
        <v>157</v>
      </c>
      <c r="B39" s="172">
        <v>620000</v>
      </c>
      <c r="C39" s="157">
        <v>860000</v>
      </c>
      <c r="D39" s="157">
        <v>980000</v>
      </c>
      <c r="E39" s="168">
        <v>1220000</v>
      </c>
      <c r="F39" s="192">
        <v>680000</v>
      </c>
      <c r="G39" s="177">
        <v>920000</v>
      </c>
      <c r="H39" s="177">
        <v>1104000</v>
      </c>
      <c r="I39" s="188">
        <v>1260000</v>
      </c>
      <c r="J39" s="221">
        <v>600000</v>
      </c>
      <c r="K39" s="206">
        <v>1200000</v>
      </c>
      <c r="L39" s="206">
        <v>1200000</v>
      </c>
      <c r="M39" s="218">
        <v>1320000</v>
      </c>
    </row>
    <row r="40" spans="1:13" x14ac:dyDescent="0.25">
      <c r="A40" s="144" t="s">
        <v>158</v>
      </c>
      <c r="B40" s="172">
        <v>580000</v>
      </c>
      <c r="C40" s="157">
        <v>1550000</v>
      </c>
      <c r="D40" s="157">
        <v>840000</v>
      </c>
      <c r="E40" s="168">
        <v>1620000</v>
      </c>
      <c r="F40" s="192">
        <v>680000</v>
      </c>
      <c r="G40" s="177">
        <v>920000</v>
      </c>
      <c r="H40" s="177">
        <v>980000</v>
      </c>
      <c r="I40" s="188">
        <v>1940000</v>
      </c>
      <c r="J40" s="221">
        <v>600000</v>
      </c>
      <c r="K40" s="206">
        <v>1200000</v>
      </c>
      <c r="L40" s="206">
        <v>1200000</v>
      </c>
      <c r="M40" s="218">
        <v>1320000</v>
      </c>
    </row>
    <row r="41" spans="1:13" x14ac:dyDescent="0.25">
      <c r="A41" s="144" t="s">
        <v>159</v>
      </c>
      <c r="B41" s="172" t="s">
        <v>8</v>
      </c>
      <c r="C41" s="157">
        <v>780000</v>
      </c>
      <c r="D41" s="157">
        <v>1485000</v>
      </c>
      <c r="E41" s="168">
        <v>2680000</v>
      </c>
      <c r="F41" s="192" t="s">
        <v>177</v>
      </c>
      <c r="G41" s="177">
        <v>920000</v>
      </c>
      <c r="H41" s="177">
        <v>1650000</v>
      </c>
      <c r="I41" s="188">
        <v>3340000</v>
      </c>
      <c r="J41" s="221"/>
      <c r="K41" s="206">
        <v>980000</v>
      </c>
      <c r="L41" s="206">
        <v>1980000</v>
      </c>
      <c r="M41" s="218">
        <v>2660000</v>
      </c>
    </row>
    <row r="42" spans="1:13" ht="15.75" thickBot="1" x14ac:dyDescent="0.3">
      <c r="A42" s="146" t="s">
        <v>160</v>
      </c>
      <c r="B42" s="173">
        <v>1600000</v>
      </c>
      <c r="C42" s="160">
        <v>2440000</v>
      </c>
      <c r="D42" s="160">
        <v>3600000</v>
      </c>
      <c r="E42" s="169">
        <v>5200000</v>
      </c>
      <c r="F42" s="193">
        <v>1550000</v>
      </c>
      <c r="G42" s="180">
        <v>2660000</v>
      </c>
      <c r="H42" s="180">
        <v>4200000</v>
      </c>
      <c r="I42" s="189">
        <v>5544000</v>
      </c>
      <c r="J42" s="222">
        <v>1860000</v>
      </c>
      <c r="K42" s="223">
        <v>3260000</v>
      </c>
      <c r="L42" s="223">
        <v>3900000</v>
      </c>
      <c r="M42" s="224">
        <v>5980000</v>
      </c>
    </row>
    <row r="43" spans="1:13" hidden="1" x14ac:dyDescent="0.25">
      <c r="B43" s="260">
        <f t="shared" ref="B43:M43" si="2">SUM(B36:B42)</f>
        <v>4340000</v>
      </c>
      <c r="C43" s="259">
        <f t="shared" si="2"/>
        <v>7690000</v>
      </c>
      <c r="D43" s="260">
        <f t="shared" si="2"/>
        <v>9641000</v>
      </c>
      <c r="E43" s="260">
        <f t="shared" si="2"/>
        <v>17000000</v>
      </c>
      <c r="F43" s="259">
        <f t="shared" si="2"/>
        <v>4710000</v>
      </c>
      <c r="G43" s="260">
        <f t="shared" si="2"/>
        <v>7620000</v>
      </c>
      <c r="H43" s="259">
        <f t="shared" si="2"/>
        <v>11224000</v>
      </c>
      <c r="I43" s="259">
        <f t="shared" si="2"/>
        <v>19234000</v>
      </c>
      <c r="J43" s="259">
        <f t="shared" si="2"/>
        <v>4880000</v>
      </c>
      <c r="K43" s="259">
        <f t="shared" si="2"/>
        <v>10280000</v>
      </c>
      <c r="L43" s="259">
        <f t="shared" si="2"/>
        <v>12160000</v>
      </c>
      <c r="M43" s="259">
        <f t="shared" si="2"/>
        <v>18520000</v>
      </c>
    </row>
    <row r="45" spans="1:13" x14ac:dyDescent="0.25">
      <c r="J45" t="s">
        <v>182</v>
      </c>
    </row>
    <row r="46" spans="1:13" x14ac:dyDescent="0.25">
      <c r="J46" t="s">
        <v>183</v>
      </c>
    </row>
    <row r="47" spans="1:13" x14ac:dyDescent="0.25">
      <c r="J47" t="s">
        <v>184</v>
      </c>
    </row>
  </sheetData>
  <mergeCells count="18">
    <mergeCell ref="B4:D4"/>
    <mergeCell ref="B19:E19"/>
    <mergeCell ref="B34:E34"/>
    <mergeCell ref="B2:D3"/>
    <mergeCell ref="B17:E18"/>
    <mergeCell ref="B32:E33"/>
    <mergeCell ref="F32:I33"/>
    <mergeCell ref="F34:I34"/>
    <mergeCell ref="H4:J4"/>
    <mergeCell ref="H2:J3"/>
    <mergeCell ref="J19:M19"/>
    <mergeCell ref="J17:M18"/>
    <mergeCell ref="J32:M33"/>
    <mergeCell ref="J34:M34"/>
    <mergeCell ref="E4:G4"/>
    <mergeCell ref="E2:G3"/>
    <mergeCell ref="F19:I19"/>
    <mergeCell ref="F17:I1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7"/>
  <sheetViews>
    <sheetView topLeftCell="A13" zoomScale="80" zoomScaleNormal="80" workbookViewId="0">
      <selection activeCell="A33" sqref="A33:XFD33"/>
    </sheetView>
  </sheetViews>
  <sheetFormatPr baseColWidth="10" defaultRowHeight="15" x14ac:dyDescent="0.25"/>
  <cols>
    <col min="1" max="1" width="17" customWidth="1"/>
    <col min="3" max="3" width="14" customWidth="1"/>
    <col min="4" max="4" width="13.85546875" customWidth="1"/>
    <col min="5" max="5" width="14" customWidth="1"/>
    <col min="8" max="9" width="12.28515625" bestFit="1" customWidth="1"/>
    <col min="12" max="12" width="12.28515625" bestFit="1" customWidth="1"/>
    <col min="13" max="13" width="14.7109375" customWidth="1"/>
  </cols>
  <sheetData>
    <row r="2" spans="1:13" ht="15" customHeight="1" x14ac:dyDescent="0.25">
      <c r="B2" s="296" t="s">
        <v>59</v>
      </c>
      <c r="C2" s="296"/>
      <c r="D2" s="296"/>
      <c r="E2" s="296"/>
      <c r="F2" s="287" t="s">
        <v>119</v>
      </c>
      <c r="G2" s="287"/>
      <c r="H2" s="287"/>
      <c r="I2" s="287"/>
      <c r="J2" s="298" t="s">
        <v>26</v>
      </c>
      <c r="K2" s="298"/>
      <c r="L2" s="298"/>
      <c r="M2" s="298"/>
    </row>
    <row r="3" spans="1:13" ht="15.75" thickBot="1" x14ac:dyDescent="0.3">
      <c r="B3" s="297"/>
      <c r="C3" s="297"/>
      <c r="D3" s="297"/>
      <c r="E3" s="297"/>
      <c r="F3" s="312"/>
      <c r="G3" s="312"/>
      <c r="H3" s="312"/>
      <c r="I3" s="312"/>
      <c r="J3" s="322"/>
      <c r="K3" s="322"/>
      <c r="L3" s="322"/>
      <c r="M3" s="322"/>
    </row>
    <row r="4" spans="1:13" ht="15.75" thickBot="1" x14ac:dyDescent="0.3">
      <c r="A4" s="228"/>
      <c r="B4" s="351" t="s">
        <v>126</v>
      </c>
      <c r="C4" s="352"/>
      <c r="D4" s="352"/>
      <c r="E4" s="353"/>
      <c r="F4" s="345" t="s">
        <v>126</v>
      </c>
      <c r="G4" s="345"/>
      <c r="H4" s="345"/>
      <c r="I4" s="346"/>
      <c r="J4" s="339" t="s">
        <v>126</v>
      </c>
      <c r="K4" s="340"/>
      <c r="L4" s="340"/>
      <c r="M4" s="341"/>
    </row>
    <row r="5" spans="1:13" ht="15.75" thickBot="1" x14ac:dyDescent="0.3">
      <c r="A5" s="229" t="s">
        <v>161</v>
      </c>
      <c r="B5" s="233" t="s">
        <v>162</v>
      </c>
      <c r="C5" s="150" t="s">
        <v>127</v>
      </c>
      <c r="D5" s="150" t="s">
        <v>128</v>
      </c>
      <c r="E5" s="234" t="s">
        <v>129</v>
      </c>
      <c r="F5" s="236" t="s">
        <v>162</v>
      </c>
      <c r="G5" s="196" t="s">
        <v>127</v>
      </c>
      <c r="H5" s="196" t="s">
        <v>128</v>
      </c>
      <c r="I5" s="197" t="s">
        <v>129</v>
      </c>
      <c r="J5" s="237" t="s">
        <v>162</v>
      </c>
      <c r="K5" s="238" t="s">
        <v>127</v>
      </c>
      <c r="L5" s="238" t="s">
        <v>128</v>
      </c>
      <c r="M5" s="239" t="s">
        <v>129</v>
      </c>
    </row>
    <row r="6" spans="1:13" ht="25.5" x14ac:dyDescent="0.25">
      <c r="A6" s="230" t="s">
        <v>163</v>
      </c>
      <c r="B6" s="235">
        <v>800000</v>
      </c>
      <c r="C6" s="142">
        <v>1550000</v>
      </c>
      <c r="D6" s="142">
        <v>2100000</v>
      </c>
      <c r="E6" s="143">
        <v>6000000</v>
      </c>
      <c r="F6" s="235">
        <v>700000</v>
      </c>
      <c r="G6" s="142">
        <v>1800000</v>
      </c>
      <c r="H6" s="142">
        <v>2200000</v>
      </c>
      <c r="I6" s="143">
        <v>6800000</v>
      </c>
      <c r="J6" s="240">
        <v>760000</v>
      </c>
      <c r="K6" s="216">
        <v>1600000</v>
      </c>
      <c r="L6" s="216">
        <v>2400000</v>
      </c>
      <c r="M6" s="217">
        <v>6800000</v>
      </c>
    </row>
    <row r="7" spans="1:13" x14ac:dyDescent="0.25">
      <c r="A7" s="231" t="s">
        <v>164</v>
      </c>
      <c r="B7" s="198">
        <v>120000</v>
      </c>
      <c r="C7" s="138">
        <v>240000</v>
      </c>
      <c r="D7" s="138">
        <v>300000</v>
      </c>
      <c r="E7" s="145">
        <v>500000</v>
      </c>
      <c r="F7" s="198">
        <v>150000</v>
      </c>
      <c r="G7" s="138">
        <v>150000</v>
      </c>
      <c r="H7" s="138">
        <v>180000</v>
      </c>
      <c r="I7" s="145">
        <v>250000</v>
      </c>
      <c r="J7" s="241">
        <v>200000</v>
      </c>
      <c r="K7" s="206">
        <v>200000</v>
      </c>
      <c r="L7" s="206">
        <v>350000</v>
      </c>
      <c r="M7" s="218">
        <v>350000</v>
      </c>
    </row>
    <row r="8" spans="1:13" ht="15.75" thickBot="1" x14ac:dyDescent="0.3">
      <c r="A8" s="232" t="s">
        <v>165</v>
      </c>
      <c r="B8" s="199" t="s">
        <v>8</v>
      </c>
      <c r="C8" s="139" t="s">
        <v>8</v>
      </c>
      <c r="D8" s="139" t="s">
        <v>8</v>
      </c>
      <c r="E8" s="147" t="s">
        <v>8</v>
      </c>
      <c r="F8" s="199" t="s">
        <v>178</v>
      </c>
      <c r="G8" s="139" t="s">
        <v>178</v>
      </c>
      <c r="H8" s="139" t="s">
        <v>178</v>
      </c>
      <c r="I8" s="147" t="s">
        <v>178</v>
      </c>
      <c r="J8" s="242" t="s">
        <v>181</v>
      </c>
      <c r="K8" s="223" t="s">
        <v>181</v>
      </c>
      <c r="L8" s="223" t="s">
        <v>181</v>
      </c>
      <c r="M8" s="224" t="s">
        <v>181</v>
      </c>
    </row>
    <row r="9" spans="1:13" hidden="1" x14ac:dyDescent="0.25">
      <c r="A9" s="226"/>
      <c r="B9" s="261">
        <f>SUM(B6:B8)</f>
        <v>920000</v>
      </c>
      <c r="C9" s="262">
        <f t="shared" ref="C9:M9" si="0">SUM(C6:C8)</f>
        <v>1790000</v>
      </c>
      <c r="D9" s="261">
        <f t="shared" si="0"/>
        <v>2400000</v>
      </c>
      <c r="E9" s="262">
        <f t="shared" si="0"/>
        <v>6500000</v>
      </c>
      <c r="F9" s="262">
        <f t="shared" si="0"/>
        <v>850000</v>
      </c>
      <c r="G9" s="261">
        <f t="shared" si="0"/>
        <v>1950000</v>
      </c>
      <c r="H9" s="262">
        <f t="shared" si="0"/>
        <v>2380000</v>
      </c>
      <c r="I9" s="261">
        <f t="shared" si="0"/>
        <v>7050000</v>
      </c>
      <c r="J9" s="261">
        <f t="shared" si="0"/>
        <v>960000</v>
      </c>
      <c r="K9" s="261">
        <f t="shared" si="0"/>
        <v>1800000</v>
      </c>
      <c r="L9" s="261">
        <f t="shared" si="0"/>
        <v>2750000</v>
      </c>
      <c r="M9" s="261">
        <f t="shared" si="0"/>
        <v>7150000</v>
      </c>
    </row>
    <row r="10" spans="1:13" x14ac:dyDescent="0.25">
      <c r="B10" s="336" t="s">
        <v>169</v>
      </c>
      <c r="C10" s="336"/>
      <c r="D10" s="336"/>
      <c r="E10" s="336"/>
    </row>
    <row r="11" spans="1:13" x14ac:dyDescent="0.25">
      <c r="B11" s="337" t="s">
        <v>170</v>
      </c>
      <c r="C11" s="337"/>
      <c r="D11" s="337"/>
      <c r="E11" s="337"/>
    </row>
    <row r="12" spans="1:13" ht="45.75" customHeight="1" x14ac:dyDescent="0.25">
      <c r="B12" s="356" t="s">
        <v>171</v>
      </c>
      <c r="C12" s="337"/>
      <c r="D12" s="337"/>
      <c r="E12" s="337"/>
    </row>
    <row r="14" spans="1:13" x14ac:dyDescent="0.25">
      <c r="B14" s="296" t="s">
        <v>59</v>
      </c>
      <c r="C14" s="296"/>
      <c r="D14" s="296"/>
      <c r="E14" s="296"/>
      <c r="F14" s="287" t="s">
        <v>119</v>
      </c>
      <c r="G14" s="287"/>
      <c r="H14" s="287"/>
      <c r="I14" s="287"/>
      <c r="J14" s="298" t="s">
        <v>26</v>
      </c>
      <c r="K14" s="298"/>
      <c r="L14" s="298"/>
      <c r="M14" s="298"/>
    </row>
    <row r="15" spans="1:13" ht="15.75" thickBot="1" x14ac:dyDescent="0.3">
      <c r="B15" s="335"/>
      <c r="C15" s="335"/>
      <c r="D15" s="335"/>
      <c r="E15" s="335"/>
      <c r="F15" s="312"/>
      <c r="G15" s="312"/>
      <c r="H15" s="312"/>
      <c r="I15" s="312"/>
      <c r="J15" s="299"/>
      <c r="K15" s="299"/>
      <c r="L15" s="299"/>
      <c r="M15" s="299"/>
    </row>
    <row r="16" spans="1:13" ht="15.75" thickBot="1" x14ac:dyDescent="0.3">
      <c r="A16" s="133"/>
      <c r="B16" s="347" t="s">
        <v>138</v>
      </c>
      <c r="C16" s="348"/>
      <c r="D16" s="348"/>
      <c r="E16" s="354"/>
      <c r="F16" s="347" t="s">
        <v>138</v>
      </c>
      <c r="G16" s="348"/>
      <c r="H16" s="348"/>
      <c r="I16" s="348"/>
      <c r="J16" s="284" t="s">
        <v>138</v>
      </c>
      <c r="K16" s="285"/>
      <c r="L16" s="285"/>
      <c r="M16" s="286"/>
    </row>
    <row r="17" spans="1:13" x14ac:dyDescent="0.25">
      <c r="A17" s="229" t="s">
        <v>161</v>
      </c>
      <c r="B17" s="195" t="s">
        <v>139</v>
      </c>
      <c r="C17" s="196" t="s">
        <v>127</v>
      </c>
      <c r="D17" s="196" t="s">
        <v>140</v>
      </c>
      <c r="E17" s="197" t="s">
        <v>141</v>
      </c>
      <c r="F17" s="195" t="s">
        <v>139</v>
      </c>
      <c r="G17" s="196" t="s">
        <v>127</v>
      </c>
      <c r="H17" s="196" t="s">
        <v>140</v>
      </c>
      <c r="I17" s="244" t="s">
        <v>141</v>
      </c>
      <c r="J17" s="195" t="s">
        <v>139</v>
      </c>
      <c r="K17" s="196" t="s">
        <v>127</v>
      </c>
      <c r="L17" s="196" t="s">
        <v>140</v>
      </c>
      <c r="M17" s="197" t="s">
        <v>141</v>
      </c>
    </row>
    <row r="18" spans="1:13" ht="25.5" x14ac:dyDescent="0.25">
      <c r="A18" s="62" t="s">
        <v>166</v>
      </c>
      <c r="B18" s="198">
        <v>600000</v>
      </c>
      <c r="C18" s="138">
        <v>3800000</v>
      </c>
      <c r="D18" s="138">
        <v>12000000</v>
      </c>
      <c r="E18" s="145">
        <v>18000000</v>
      </c>
      <c r="F18" s="198">
        <v>600000</v>
      </c>
      <c r="G18" s="138">
        <v>4800000</v>
      </c>
      <c r="H18" s="138">
        <v>14450000</v>
      </c>
      <c r="I18" s="194">
        <v>21210000</v>
      </c>
      <c r="J18" s="198">
        <v>600000</v>
      </c>
      <c r="K18" s="138">
        <v>4000000</v>
      </c>
      <c r="L18" s="138">
        <v>16000000</v>
      </c>
      <c r="M18" s="145" t="s">
        <v>179</v>
      </c>
    </row>
    <row r="19" spans="1:13" x14ac:dyDescent="0.25">
      <c r="A19" s="243" t="s">
        <v>164</v>
      </c>
      <c r="B19" s="198">
        <v>100000</v>
      </c>
      <c r="C19" s="138">
        <v>300000</v>
      </c>
      <c r="D19" s="138">
        <v>400000</v>
      </c>
      <c r="E19" s="145">
        <v>600000</v>
      </c>
      <c r="F19" s="198">
        <v>150000</v>
      </c>
      <c r="G19" s="138">
        <v>150000</v>
      </c>
      <c r="H19" s="138">
        <v>180000</v>
      </c>
      <c r="I19" s="194">
        <v>250000</v>
      </c>
      <c r="J19" s="198">
        <v>180000</v>
      </c>
      <c r="K19" s="138">
        <v>240000</v>
      </c>
      <c r="L19" s="138">
        <v>240000</v>
      </c>
      <c r="M19" s="145" t="s">
        <v>179</v>
      </c>
    </row>
    <row r="20" spans="1:13" ht="15.75" thickBot="1" x14ac:dyDescent="0.3">
      <c r="A20" s="243" t="s">
        <v>165</v>
      </c>
      <c r="B20" s="199">
        <v>300000</v>
      </c>
      <c r="C20" s="139">
        <v>300000</v>
      </c>
      <c r="D20" s="139">
        <v>600000</v>
      </c>
      <c r="E20" s="147">
        <v>1000000</v>
      </c>
      <c r="F20" s="199" t="s">
        <v>178</v>
      </c>
      <c r="G20" s="139" t="s">
        <v>178</v>
      </c>
      <c r="H20" s="139" t="s">
        <v>178</v>
      </c>
      <c r="I20" s="245" t="s">
        <v>178</v>
      </c>
      <c r="J20" s="199">
        <v>180000</v>
      </c>
      <c r="K20" s="139">
        <v>180000</v>
      </c>
      <c r="L20" s="139">
        <v>300000</v>
      </c>
      <c r="M20" s="147" t="s">
        <v>179</v>
      </c>
    </row>
    <row r="21" spans="1:13" hidden="1" x14ac:dyDescent="0.25">
      <c r="A21" s="153"/>
      <c r="B21" s="263">
        <f>SUM(B18:B20)</f>
        <v>1000000</v>
      </c>
      <c r="C21" s="264">
        <f t="shared" ref="C21:M21" si="1">SUM(C18:C20)</f>
        <v>4400000</v>
      </c>
      <c r="D21" s="264">
        <f t="shared" si="1"/>
        <v>13000000</v>
      </c>
      <c r="E21" s="264">
        <f t="shared" si="1"/>
        <v>19600000</v>
      </c>
      <c r="F21" s="265">
        <f t="shared" si="1"/>
        <v>750000</v>
      </c>
      <c r="G21" s="266">
        <f t="shared" si="1"/>
        <v>4950000</v>
      </c>
      <c r="H21" s="266">
        <f t="shared" si="1"/>
        <v>14630000</v>
      </c>
      <c r="I21" s="266">
        <f t="shared" si="1"/>
        <v>21460000</v>
      </c>
      <c r="J21" s="263">
        <f t="shared" si="1"/>
        <v>960000</v>
      </c>
      <c r="K21" s="263">
        <f t="shared" si="1"/>
        <v>4420000</v>
      </c>
      <c r="L21" s="263">
        <f t="shared" si="1"/>
        <v>16540000</v>
      </c>
      <c r="M21" s="263">
        <f t="shared" si="1"/>
        <v>0</v>
      </c>
    </row>
    <row r="22" spans="1:13" x14ac:dyDescent="0.25">
      <c r="A22" s="152"/>
      <c r="B22" s="152" t="s">
        <v>169</v>
      </c>
      <c r="C22" s="152"/>
      <c r="D22" s="152"/>
      <c r="E22" s="152"/>
    </row>
    <row r="23" spans="1:13" x14ac:dyDescent="0.25">
      <c r="B23" t="s">
        <v>170</v>
      </c>
    </row>
    <row r="24" spans="1:13" x14ac:dyDescent="0.25">
      <c r="B24" t="s">
        <v>172</v>
      </c>
    </row>
    <row r="26" spans="1:13" x14ac:dyDescent="0.25">
      <c r="B26" s="296" t="s">
        <v>59</v>
      </c>
      <c r="C26" s="296"/>
      <c r="D26" s="296"/>
      <c r="E26" s="296"/>
      <c r="F26" s="287" t="s">
        <v>119</v>
      </c>
      <c r="G26" s="287"/>
      <c r="H26" s="287"/>
      <c r="I26" s="287"/>
      <c r="J26" s="298" t="s">
        <v>26</v>
      </c>
      <c r="K26" s="298"/>
      <c r="L26" s="298"/>
      <c r="M26" s="298"/>
    </row>
    <row r="27" spans="1:13" ht="15.75" thickBot="1" x14ac:dyDescent="0.3">
      <c r="B27" s="297"/>
      <c r="C27" s="297"/>
      <c r="D27" s="297"/>
      <c r="E27" s="297"/>
      <c r="F27" s="288"/>
      <c r="G27" s="288"/>
      <c r="H27" s="288"/>
      <c r="I27" s="288"/>
      <c r="J27" s="299"/>
      <c r="K27" s="299"/>
      <c r="L27" s="299"/>
      <c r="M27" s="299"/>
    </row>
    <row r="28" spans="1:13" ht="15.75" thickBot="1" x14ac:dyDescent="0.3">
      <c r="A28" s="228"/>
      <c r="B28" s="355" t="s">
        <v>149</v>
      </c>
      <c r="C28" s="343"/>
      <c r="D28" s="343"/>
      <c r="E28" s="344"/>
      <c r="F28" s="349" t="s">
        <v>149</v>
      </c>
      <c r="G28" s="349"/>
      <c r="H28" s="349"/>
      <c r="I28" s="350"/>
      <c r="J28" s="342" t="s">
        <v>149</v>
      </c>
      <c r="K28" s="343"/>
      <c r="L28" s="343"/>
      <c r="M28" s="344"/>
    </row>
    <row r="29" spans="1:13" ht="26.25" thickBot="1" x14ac:dyDescent="0.3">
      <c r="A29" s="229" t="s">
        <v>161</v>
      </c>
      <c r="B29" s="249" t="s">
        <v>150</v>
      </c>
      <c r="C29" s="149" t="s">
        <v>151</v>
      </c>
      <c r="D29" s="149" t="s">
        <v>152</v>
      </c>
      <c r="E29" s="234" t="s">
        <v>153</v>
      </c>
      <c r="F29" s="195" t="s">
        <v>150</v>
      </c>
      <c r="G29" s="250" t="s">
        <v>151</v>
      </c>
      <c r="H29" s="250" t="s">
        <v>152</v>
      </c>
      <c r="I29" s="197" t="s">
        <v>153</v>
      </c>
      <c r="J29" s="149" t="s">
        <v>150</v>
      </c>
      <c r="K29" s="149" t="s">
        <v>151</v>
      </c>
      <c r="L29" s="149" t="s">
        <v>152</v>
      </c>
      <c r="M29" s="234" t="s">
        <v>153</v>
      </c>
    </row>
    <row r="30" spans="1:13" ht="25.5" x14ac:dyDescent="0.25">
      <c r="A30" s="246" t="s">
        <v>167</v>
      </c>
      <c r="B30" s="235">
        <v>550000</v>
      </c>
      <c r="C30" s="142">
        <v>800000</v>
      </c>
      <c r="D30" s="142">
        <v>1400000</v>
      </c>
      <c r="E30" s="251">
        <v>2400000</v>
      </c>
      <c r="F30" s="235">
        <v>620000</v>
      </c>
      <c r="G30" s="142">
        <v>1024000</v>
      </c>
      <c r="H30" s="142">
        <v>1800000</v>
      </c>
      <c r="I30" s="251" t="s">
        <v>179</v>
      </c>
      <c r="J30" s="235">
        <v>780000</v>
      </c>
      <c r="K30" s="142">
        <v>1200000</v>
      </c>
      <c r="L30" s="142">
        <v>2800000</v>
      </c>
      <c r="M30" s="143" t="s">
        <v>179</v>
      </c>
    </row>
    <row r="31" spans="1:13" x14ac:dyDescent="0.25">
      <c r="A31" s="247" t="s">
        <v>164</v>
      </c>
      <c r="B31" s="198">
        <v>100000</v>
      </c>
      <c r="C31" s="138">
        <v>200000</v>
      </c>
      <c r="D31" s="138">
        <v>400000</v>
      </c>
      <c r="E31" s="194">
        <v>600000</v>
      </c>
      <c r="F31" s="198">
        <v>150000</v>
      </c>
      <c r="G31" s="138">
        <v>150000</v>
      </c>
      <c r="H31" s="138">
        <v>180000</v>
      </c>
      <c r="I31" s="194" t="s">
        <v>179</v>
      </c>
      <c r="J31" s="198">
        <v>100000</v>
      </c>
      <c r="K31" s="138">
        <v>180000</v>
      </c>
      <c r="L31" s="138">
        <v>300000</v>
      </c>
      <c r="M31" s="145" t="s">
        <v>179</v>
      </c>
    </row>
    <row r="32" spans="1:13" ht="15.75" thickBot="1" x14ac:dyDescent="0.3">
      <c r="A32" s="248" t="s">
        <v>165</v>
      </c>
      <c r="B32" s="199">
        <v>100000</v>
      </c>
      <c r="C32" s="139">
        <v>200000</v>
      </c>
      <c r="D32" s="139">
        <v>300000</v>
      </c>
      <c r="E32" s="245">
        <v>600000</v>
      </c>
      <c r="F32" s="199" t="s">
        <v>178</v>
      </c>
      <c r="G32" s="139" t="s">
        <v>178</v>
      </c>
      <c r="H32" s="139" t="s">
        <v>178</v>
      </c>
      <c r="I32" s="245" t="s">
        <v>178</v>
      </c>
      <c r="J32" s="199" t="s">
        <v>180</v>
      </c>
      <c r="K32" s="139" t="s">
        <v>180</v>
      </c>
      <c r="L32" s="139" t="s">
        <v>180</v>
      </c>
      <c r="M32" s="147" t="s">
        <v>179</v>
      </c>
    </row>
    <row r="33" spans="1:13" hidden="1" x14ac:dyDescent="0.25">
      <c r="A33" s="227"/>
      <c r="B33" s="262">
        <f>SUM(B30:B32)</f>
        <v>750000</v>
      </c>
      <c r="C33" s="261">
        <f t="shared" ref="C33:M33" si="2">SUM(C30:C32)</f>
        <v>1200000</v>
      </c>
      <c r="D33" s="261">
        <f t="shared" si="2"/>
        <v>2100000</v>
      </c>
      <c r="E33" s="262">
        <f t="shared" si="2"/>
        <v>3600000</v>
      </c>
      <c r="F33" s="261">
        <f t="shared" si="2"/>
        <v>770000</v>
      </c>
      <c r="G33" s="262">
        <f t="shared" si="2"/>
        <v>1174000</v>
      </c>
      <c r="H33" s="262">
        <f t="shared" si="2"/>
        <v>1980000</v>
      </c>
      <c r="I33" s="261">
        <f t="shared" si="2"/>
        <v>0</v>
      </c>
      <c r="J33" s="261">
        <f t="shared" si="2"/>
        <v>880000</v>
      </c>
      <c r="K33" s="261">
        <f t="shared" si="2"/>
        <v>1380000</v>
      </c>
      <c r="L33" s="261">
        <f t="shared" si="2"/>
        <v>3100000</v>
      </c>
      <c r="M33" s="261">
        <f t="shared" si="2"/>
        <v>0</v>
      </c>
    </row>
    <row r="34" spans="1:13" x14ac:dyDescent="0.25">
      <c r="B34" s="336" t="s">
        <v>169</v>
      </c>
      <c r="C34" s="336"/>
      <c r="D34" s="336"/>
      <c r="E34" s="336"/>
    </row>
    <row r="35" spans="1:13" x14ac:dyDescent="0.25">
      <c r="B35" s="337" t="s">
        <v>170</v>
      </c>
      <c r="C35" s="337"/>
      <c r="D35" s="337"/>
      <c r="E35" s="337"/>
      <c r="J35" t="s">
        <v>182</v>
      </c>
    </row>
    <row r="36" spans="1:13" x14ac:dyDescent="0.25">
      <c r="B36" s="338" t="s">
        <v>173</v>
      </c>
      <c r="C36" s="338"/>
      <c r="D36" s="338"/>
      <c r="E36" s="338"/>
      <c r="J36" t="s">
        <v>183</v>
      </c>
    </row>
    <row r="37" spans="1:13" x14ac:dyDescent="0.25">
      <c r="J37" t="s">
        <v>184</v>
      </c>
    </row>
  </sheetData>
  <mergeCells count="24">
    <mergeCell ref="B16:E16"/>
    <mergeCell ref="B28:E28"/>
    <mergeCell ref="B2:E3"/>
    <mergeCell ref="B14:E15"/>
    <mergeCell ref="B26:E27"/>
    <mergeCell ref="B10:E10"/>
    <mergeCell ref="B11:E11"/>
    <mergeCell ref="B12:E12"/>
    <mergeCell ref="B34:E34"/>
    <mergeCell ref="B35:E35"/>
    <mergeCell ref="B36:E36"/>
    <mergeCell ref="J4:M4"/>
    <mergeCell ref="J2:M3"/>
    <mergeCell ref="J14:M15"/>
    <mergeCell ref="J16:M16"/>
    <mergeCell ref="J26:M27"/>
    <mergeCell ref="J28:M28"/>
    <mergeCell ref="F2:I3"/>
    <mergeCell ref="F4:I4"/>
    <mergeCell ref="F14:I15"/>
    <mergeCell ref="F16:I16"/>
    <mergeCell ref="F26:I27"/>
    <mergeCell ref="F28:I28"/>
    <mergeCell ref="B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vt:lpstr>
      <vt:lpstr>Mto Preventivo</vt:lpstr>
      <vt:lpstr>Mto Correctivo</vt:lpstr>
      <vt:lpstr>Alquiler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Herreño Paez</dc:creator>
  <cp:lastModifiedBy>Usuario de Windows</cp:lastModifiedBy>
  <dcterms:created xsi:type="dcterms:W3CDTF">2019-07-26T16:17:36Z</dcterms:created>
  <dcterms:modified xsi:type="dcterms:W3CDTF">2020-07-19T20:14:13Z</dcterms:modified>
</cp:coreProperties>
</file>