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5"/>
  <workbookPr codeName="ThisWorkbook"/>
  <mc:AlternateContent xmlns:mc="http://schemas.openxmlformats.org/markup-compatibility/2006">
    <mc:Choice Requires="x15">
      <x15ac:absPath xmlns:x15ac="http://schemas.microsoft.com/office/spreadsheetml/2010/11/ac" url="C:\Users\karin\OneDrive\Documentos\ALCALDIA 2\EJECUCIONES 2024\CONVENIO\DICIEMBRE 2024\"/>
    </mc:Choice>
  </mc:AlternateContent>
  <xr:revisionPtr revIDLastSave="0" documentId="8_{B0909523-917B-4B68-858A-48A17CD91A21}" xr6:coauthVersionLast="47" xr6:coauthVersionMax="47" xr10:uidLastSave="{00000000-0000-0000-0000-000000000000}"/>
  <bookViews>
    <workbookView xWindow="-108" yWindow="-108" windowWidth="23256" windowHeight="12456"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2" i="6" l="1"/>
  <c r="N13" i="6"/>
  <c r="N14" i="6"/>
  <c r="N15" i="6"/>
  <c r="N16" i="6"/>
  <c r="N17" i="6"/>
  <c r="N18" i="6"/>
  <c r="N19" i="6"/>
  <c r="N20" i="6"/>
  <c r="N21" i="6"/>
  <c r="N22" i="6"/>
  <c r="N23" i="6"/>
  <c r="N24" i="6"/>
  <c r="N25" i="6"/>
  <c r="N26" i="6"/>
  <c r="N27" i="6"/>
  <c r="N28" i="6"/>
  <c r="N29" i="6"/>
  <c r="N30" i="6"/>
  <c r="N11" i="6"/>
  <c r="C17" i="15"/>
  <c r="C18" i="15"/>
  <c r="C19" i="15"/>
  <c r="C20" i="15"/>
  <c r="C21" i="15"/>
  <c r="C22" i="15"/>
  <c r="C23" i="15"/>
  <c r="C24" i="15"/>
  <c r="C25" i="15"/>
  <c r="C26" i="15"/>
  <c r="C27" i="15"/>
  <c r="C28" i="15"/>
  <c r="C29" i="15"/>
  <c r="C30" i="15"/>
  <c r="C31" i="15"/>
  <c r="C32" i="15"/>
  <c r="C33" i="15"/>
  <c r="C34" i="15"/>
  <c r="C35" i="15"/>
  <c r="K24" i="11"/>
  <c r="L24" i="11" s="1"/>
  <c r="G12" i="6" l="1"/>
  <c r="H12" i="6"/>
  <c r="I12" i="6"/>
  <c r="S12" i="6"/>
  <c r="T12" i="6"/>
  <c r="U12" i="6"/>
  <c r="V12" i="6"/>
  <c r="W12" i="6"/>
  <c r="X12" i="6"/>
  <c r="G13" i="6"/>
  <c r="H13" i="6"/>
  <c r="I13" i="6"/>
  <c r="S13" i="6"/>
  <c r="T13" i="6"/>
  <c r="U13" i="6"/>
  <c r="V13" i="6"/>
  <c r="W13" i="6"/>
  <c r="X13" i="6"/>
  <c r="G14" i="6"/>
  <c r="H14" i="6"/>
  <c r="I14" i="6"/>
  <c r="S14" i="6"/>
  <c r="T14" i="6"/>
  <c r="U14" i="6"/>
  <c r="V14" i="6"/>
  <c r="W14" i="6"/>
  <c r="X14" i="6"/>
  <c r="G15" i="6"/>
  <c r="H15" i="6"/>
  <c r="I15" i="6"/>
  <c r="S15" i="6"/>
  <c r="T15" i="6"/>
  <c r="U15" i="6"/>
  <c r="V15" i="6"/>
  <c r="W15" i="6"/>
  <c r="X15" i="6"/>
  <c r="G16" i="6"/>
  <c r="H16" i="6"/>
  <c r="I16" i="6"/>
  <c r="S16" i="6"/>
  <c r="T16" i="6"/>
  <c r="U16" i="6"/>
  <c r="V16" i="6"/>
  <c r="W16" i="6"/>
  <c r="X16" i="6"/>
  <c r="G17" i="6"/>
  <c r="H17" i="6"/>
  <c r="I17" i="6"/>
  <c r="S17" i="6"/>
  <c r="T17" i="6"/>
  <c r="U17" i="6"/>
  <c r="V17" i="6"/>
  <c r="W17" i="6"/>
  <c r="X17" i="6"/>
  <c r="G18" i="6"/>
  <c r="H18" i="6"/>
  <c r="I18" i="6"/>
  <c r="J18" i="6"/>
  <c r="K18" i="6"/>
  <c r="S18" i="6"/>
  <c r="T18" i="6"/>
  <c r="U18" i="6"/>
  <c r="V18" i="6"/>
  <c r="W18" i="6"/>
  <c r="X18" i="6"/>
  <c r="G19" i="6"/>
  <c r="H19" i="6"/>
  <c r="I19" i="6"/>
  <c r="S19" i="6"/>
  <c r="T19" i="6"/>
  <c r="U19" i="6"/>
  <c r="V19" i="6"/>
  <c r="W19" i="6"/>
  <c r="X19" i="6"/>
  <c r="G20" i="6"/>
  <c r="H20" i="6"/>
  <c r="I20" i="6"/>
  <c r="S20" i="6"/>
  <c r="T20" i="6"/>
  <c r="U20" i="6"/>
  <c r="V20" i="6"/>
  <c r="W20" i="6"/>
  <c r="X20" i="6"/>
  <c r="G21" i="6"/>
  <c r="H21" i="6"/>
  <c r="I21" i="6"/>
  <c r="S21" i="6"/>
  <c r="T21" i="6"/>
  <c r="U21" i="6"/>
  <c r="V21" i="6"/>
  <c r="W21" i="6"/>
  <c r="X21" i="6"/>
  <c r="G22" i="6"/>
  <c r="H22" i="6"/>
  <c r="I22" i="6"/>
  <c r="S22" i="6"/>
  <c r="T22" i="6"/>
  <c r="U22" i="6"/>
  <c r="V22" i="6"/>
  <c r="W22" i="6"/>
  <c r="X22" i="6"/>
  <c r="G23" i="6"/>
  <c r="H23" i="6"/>
  <c r="I23" i="6"/>
  <c r="S23" i="6"/>
  <c r="T23" i="6"/>
  <c r="U23" i="6"/>
  <c r="V23" i="6"/>
  <c r="W23" i="6"/>
  <c r="X23" i="6"/>
  <c r="G24" i="6"/>
  <c r="H24" i="6"/>
  <c r="I24" i="6"/>
  <c r="S24" i="6"/>
  <c r="T24" i="6"/>
  <c r="U24" i="6"/>
  <c r="V24" i="6"/>
  <c r="W24" i="6"/>
  <c r="X24" i="6"/>
  <c r="G25" i="6"/>
  <c r="H25" i="6"/>
  <c r="I25" i="6"/>
  <c r="S25" i="6"/>
  <c r="T25" i="6"/>
  <c r="U25" i="6"/>
  <c r="V25" i="6"/>
  <c r="W25" i="6"/>
  <c r="X25" i="6"/>
  <c r="G26" i="6"/>
  <c r="H26" i="6"/>
  <c r="I26" i="6"/>
  <c r="S26" i="6"/>
  <c r="T26" i="6"/>
  <c r="U26" i="6"/>
  <c r="V26" i="6"/>
  <c r="W26" i="6"/>
  <c r="X26" i="6"/>
  <c r="G27" i="6"/>
  <c r="H27" i="6"/>
  <c r="I27" i="6"/>
  <c r="S27" i="6"/>
  <c r="T27" i="6"/>
  <c r="U27" i="6"/>
  <c r="V27" i="6"/>
  <c r="W27" i="6"/>
  <c r="X27" i="6"/>
  <c r="G28" i="6"/>
  <c r="H28" i="6"/>
  <c r="I28" i="6"/>
  <c r="S28" i="6"/>
  <c r="T28" i="6"/>
  <c r="U28" i="6"/>
  <c r="V28" i="6"/>
  <c r="W28" i="6"/>
  <c r="X28" i="6"/>
  <c r="G29" i="6"/>
  <c r="H29" i="6"/>
  <c r="I29" i="6"/>
  <c r="S29" i="6"/>
  <c r="T29" i="6"/>
  <c r="U29" i="6"/>
  <c r="V29" i="6"/>
  <c r="W29" i="6"/>
  <c r="X29" i="6"/>
  <c r="G30" i="6"/>
  <c r="H30" i="6"/>
  <c r="I30" i="6"/>
  <c r="S30" i="6"/>
  <c r="T30" i="6"/>
  <c r="U30" i="6"/>
  <c r="V30" i="6"/>
  <c r="W30" i="6"/>
  <c r="X30" i="6"/>
  <c r="B25" i="15"/>
  <c r="D20" i="6" s="1"/>
  <c r="C20" i="6"/>
  <c r="E20" i="6" s="1"/>
  <c r="I25" i="15"/>
  <c r="J25" i="15"/>
  <c r="P20" i="6" s="1"/>
  <c r="J18" i="15"/>
  <c r="P13" i="6" s="1"/>
  <c r="J19" i="15"/>
  <c r="P14" i="6" s="1"/>
  <c r="I18" i="15"/>
  <c r="O13" i="6" s="1"/>
  <c r="I19" i="15"/>
  <c r="C13" i="6"/>
  <c r="C14" i="6"/>
  <c r="E14" i="6" s="1"/>
  <c r="B18" i="15"/>
  <c r="D13" i="6" s="1"/>
  <c r="B19" i="15"/>
  <c r="D14" i="6" s="1"/>
  <c r="B20" i="15"/>
  <c r="D15" i="6" s="1"/>
  <c r="C15" i="6"/>
  <c r="E15" i="6" s="1"/>
  <c r="I20" i="15"/>
  <c r="J20" i="15"/>
  <c r="P15" i="6" s="1"/>
  <c r="K26" i="11"/>
  <c r="L26" i="11" s="1"/>
  <c r="K20" i="6" s="1"/>
  <c r="K20" i="11"/>
  <c r="L20" i="11" s="1"/>
  <c r="K14" i="6" s="1"/>
  <c r="K19" i="11"/>
  <c r="L19" i="11" s="1"/>
  <c r="K13" i="6" s="1"/>
  <c r="K36" i="11"/>
  <c r="J30" i="6" s="1"/>
  <c r="K35" i="11"/>
  <c r="J29" i="6" s="1"/>
  <c r="K34" i="11"/>
  <c r="J28" i="6" s="1"/>
  <c r="K33" i="11"/>
  <c r="L33" i="11" s="1"/>
  <c r="K27" i="6" s="1"/>
  <c r="K32" i="11"/>
  <c r="J26" i="6" s="1"/>
  <c r="K31" i="11"/>
  <c r="L31" i="11" s="1"/>
  <c r="K25" i="6" s="1"/>
  <c r="K30" i="11"/>
  <c r="J24" i="6" s="1"/>
  <c r="K29" i="11"/>
  <c r="J23" i="6" s="1"/>
  <c r="K28" i="11"/>
  <c r="J22" i="6" s="1"/>
  <c r="K27" i="11"/>
  <c r="L27" i="11" s="1"/>
  <c r="K21" i="6" s="1"/>
  <c r="K25" i="11"/>
  <c r="L25" i="11" s="1"/>
  <c r="K19" i="6" s="1"/>
  <c r="K23" i="11"/>
  <c r="L23" i="11" s="1"/>
  <c r="K17" i="6" s="1"/>
  <c r="K22" i="11"/>
  <c r="K21" i="11"/>
  <c r="J15" i="6" s="1"/>
  <c r="K18" i="11"/>
  <c r="J12" i="6" s="1"/>
  <c r="K17" i="11"/>
  <c r="J11" i="6" s="1"/>
  <c r="I16" i="15"/>
  <c r="O11" i="6" s="1"/>
  <c r="J16" i="15"/>
  <c r="P11" i="6" s="1"/>
  <c r="C16" i="15"/>
  <c r="C11" i="6" s="1"/>
  <c r="F11" i="6" s="1"/>
  <c r="B6" i="6"/>
  <c r="B32" i="15"/>
  <c r="D27" i="6" s="1"/>
  <c r="C27" i="6"/>
  <c r="I32" i="15"/>
  <c r="O27" i="6" s="1"/>
  <c r="J32" i="15"/>
  <c r="P27" i="6" s="1"/>
  <c r="B33" i="15"/>
  <c r="D28" i="6" s="1"/>
  <c r="C28" i="6"/>
  <c r="E28" i="6" s="1"/>
  <c r="I33" i="15"/>
  <c r="O28" i="6" s="1"/>
  <c r="J33" i="15"/>
  <c r="P28" i="6" s="1"/>
  <c r="B34" i="15"/>
  <c r="D29" i="6" s="1"/>
  <c r="C29" i="6"/>
  <c r="F29" i="6" s="1"/>
  <c r="I34" i="15"/>
  <c r="O29" i="6" s="1"/>
  <c r="J34" i="15"/>
  <c r="P29" i="6" s="1"/>
  <c r="B35" i="15"/>
  <c r="D30" i="6" s="1"/>
  <c r="C30" i="6"/>
  <c r="I35" i="15"/>
  <c r="O30" i="6" s="1"/>
  <c r="J35" i="15"/>
  <c r="P30" i="6" s="1"/>
  <c r="B21" i="15"/>
  <c r="D16" i="6" s="1"/>
  <c r="C16" i="6"/>
  <c r="I21" i="15"/>
  <c r="O16" i="6" s="1"/>
  <c r="J21" i="15"/>
  <c r="P16" i="6" s="1"/>
  <c r="B22" i="15"/>
  <c r="D17" i="6" s="1"/>
  <c r="C17" i="6"/>
  <c r="I22" i="15"/>
  <c r="J22" i="15"/>
  <c r="P17" i="6" s="1"/>
  <c r="B23" i="15"/>
  <c r="D18" i="6" s="1"/>
  <c r="C18" i="6"/>
  <c r="E18" i="6" s="1"/>
  <c r="I23" i="15"/>
  <c r="O18" i="6" s="1"/>
  <c r="J23" i="15"/>
  <c r="P18" i="6" s="1"/>
  <c r="B24" i="15"/>
  <c r="D19" i="6" s="1"/>
  <c r="C19" i="6"/>
  <c r="I24" i="15"/>
  <c r="O19" i="6" s="1"/>
  <c r="J24" i="15"/>
  <c r="P19" i="6" s="1"/>
  <c r="B26" i="15"/>
  <c r="D21" i="6" s="1"/>
  <c r="C21" i="6"/>
  <c r="I26" i="15"/>
  <c r="J26" i="15"/>
  <c r="P21" i="6" s="1"/>
  <c r="B27" i="15"/>
  <c r="D22" i="6" s="1"/>
  <c r="C22" i="6"/>
  <c r="I27" i="15"/>
  <c r="O22" i="6" s="1"/>
  <c r="J27" i="15"/>
  <c r="P22" i="6" s="1"/>
  <c r="B28" i="15"/>
  <c r="D23" i="6" s="1"/>
  <c r="C23" i="6"/>
  <c r="E23" i="6" s="1"/>
  <c r="I28" i="15"/>
  <c r="O23" i="6" s="1"/>
  <c r="J28" i="15"/>
  <c r="K28" i="15" s="1"/>
  <c r="Q23" i="6" s="1"/>
  <c r="B29" i="15"/>
  <c r="D24" i="6" s="1"/>
  <c r="C24" i="6"/>
  <c r="I29" i="15"/>
  <c r="O24" i="6" s="1"/>
  <c r="J29" i="15"/>
  <c r="P24" i="6" s="1"/>
  <c r="B30" i="15"/>
  <c r="D25" i="6" s="1"/>
  <c r="C25" i="6"/>
  <c r="E25" i="6" s="1"/>
  <c r="I30" i="15"/>
  <c r="J30" i="15"/>
  <c r="P25" i="6" s="1"/>
  <c r="B31" i="15"/>
  <c r="D26" i="6" s="1"/>
  <c r="C26" i="6"/>
  <c r="I31" i="15"/>
  <c r="O26" i="6" s="1"/>
  <c r="J31" i="15"/>
  <c r="P26" i="6" s="1"/>
  <c r="B17" i="15"/>
  <c r="D12" i="6" s="1"/>
  <c r="C12" i="6"/>
  <c r="E12" i="6" s="1"/>
  <c r="I17" i="15"/>
  <c r="O12" i="6" s="1"/>
  <c r="J17" i="15"/>
  <c r="P12" i="6" s="1"/>
  <c r="B6" i="15"/>
  <c r="L36" i="11"/>
  <c r="K30" i="6" s="1"/>
  <c r="B16" i="15"/>
  <c r="D11" i="6" s="1"/>
  <c r="X11" i="6"/>
  <c r="W11" i="6"/>
  <c r="V11" i="6"/>
  <c r="U11" i="6"/>
  <c r="T11" i="6"/>
  <c r="S11" i="6"/>
  <c r="I11" i="6"/>
  <c r="H11" i="6"/>
  <c r="G11" i="6"/>
  <c r="L22" i="11" l="1"/>
  <c r="K16" i="6" s="1"/>
  <c r="J16" i="6"/>
  <c r="K26" i="15"/>
  <c r="Q21" i="6" s="1"/>
  <c r="J21" i="6"/>
  <c r="J14" i="6"/>
  <c r="K35" i="15"/>
  <c r="Q30" i="6" s="1"/>
  <c r="O21" i="6"/>
  <c r="K20" i="15"/>
  <c r="Q15" i="6" s="1"/>
  <c r="O15" i="6"/>
  <c r="K30" i="15"/>
  <c r="Q25" i="6" s="1"/>
  <c r="K34" i="15"/>
  <c r="Q29" i="6" s="1"/>
  <c r="K29" i="15"/>
  <c r="Q24" i="6" s="1"/>
  <c r="K23" i="15"/>
  <c r="Q18" i="6" s="1"/>
  <c r="K32" i="15"/>
  <c r="Q27" i="6" s="1"/>
  <c r="K22" i="15"/>
  <c r="Q17" i="6" s="1"/>
  <c r="K25" i="15"/>
  <c r="Q20" i="6" s="1"/>
  <c r="K27" i="15"/>
  <c r="Q22" i="6" s="1"/>
  <c r="K31" i="15"/>
  <c r="Q26" i="6" s="1"/>
  <c r="F16" i="6"/>
  <c r="E16" i="6"/>
  <c r="O20" i="6"/>
  <c r="P23" i="6"/>
  <c r="O17" i="6"/>
  <c r="J27" i="6"/>
  <c r="K24" i="15"/>
  <c r="Q19" i="6" s="1"/>
  <c r="J13" i="6"/>
  <c r="K33" i="15"/>
  <c r="Q28" i="6" s="1"/>
  <c r="O25" i="6"/>
  <c r="J20" i="6"/>
  <c r="K21" i="15"/>
  <c r="Q16" i="6" s="1"/>
  <c r="J17" i="6"/>
  <c r="O14" i="6"/>
  <c r="K19" i="15"/>
  <c r="Q14" i="6" s="1"/>
  <c r="J25" i="6"/>
  <c r="J19" i="6"/>
  <c r="K18" i="15"/>
  <c r="Q13" i="6" s="1"/>
  <c r="E29" i="6"/>
  <c r="E26" i="6"/>
  <c r="F26" i="6"/>
  <c r="F24" i="6"/>
  <c r="E24" i="6"/>
  <c r="E22" i="6"/>
  <c r="F22" i="6"/>
  <c r="E30" i="6"/>
  <c r="F30" i="6"/>
  <c r="E27" i="6"/>
  <c r="F27" i="6"/>
  <c r="F19" i="6"/>
  <c r="E19" i="6"/>
  <c r="E17" i="6"/>
  <c r="F17" i="6"/>
  <c r="F14" i="6"/>
  <c r="E13" i="6"/>
  <c r="F13" i="6"/>
  <c r="E11" i="6"/>
  <c r="F28" i="6"/>
  <c r="F25" i="6"/>
  <c r="F23" i="6"/>
  <c r="F20" i="6"/>
  <c r="F18" i="6"/>
  <c r="F15" i="6"/>
  <c r="F12" i="6"/>
  <c r="L32" i="11"/>
  <c r="K26" i="6" s="1"/>
  <c r="L28" i="11"/>
  <c r="K22" i="6" s="1"/>
  <c r="L21" i="11"/>
  <c r="K15" i="6" s="1"/>
  <c r="L27" i="15"/>
  <c r="R22" i="6" s="1"/>
  <c r="L18" i="11"/>
  <c r="K12" i="6" s="1"/>
  <c r="L34" i="11"/>
  <c r="K28" i="6" s="1"/>
  <c r="L26" i="15"/>
  <c r="R21" i="6" s="1"/>
  <c r="L29" i="11"/>
  <c r="K23" i="6" s="1"/>
  <c r="K17" i="15"/>
  <c r="L35" i="15"/>
  <c r="R30" i="6" s="1"/>
  <c r="L30" i="11"/>
  <c r="K24" i="6" s="1"/>
  <c r="L35" i="11"/>
  <c r="K29" i="6" s="1"/>
  <c r="K16" i="15"/>
  <c r="L17" i="11"/>
  <c r="K11" i="6" s="1"/>
  <c r="L32" i="15" l="1"/>
  <c r="R27" i="6" s="1"/>
  <c r="L22" i="15"/>
  <c r="R17" i="6" s="1"/>
  <c r="L31" i="15"/>
  <c r="R26" i="6" s="1"/>
  <c r="L25" i="15"/>
  <c r="R20" i="6" s="1"/>
  <c r="L20" i="15"/>
  <c r="R15" i="6" s="1"/>
  <c r="L30" i="15"/>
  <c r="R25" i="6" s="1"/>
  <c r="L17" i="15"/>
  <c r="R12" i="6" s="1"/>
  <c r="Q12" i="6"/>
  <c r="L18" i="15"/>
  <c r="R13" i="6" s="1"/>
  <c r="L19" i="15"/>
  <c r="R14" i="6" s="1"/>
  <c r="L24" i="15"/>
  <c r="R19" i="6" s="1"/>
  <c r="L34" i="15"/>
  <c r="R29" i="6" s="1"/>
  <c r="L21" i="15"/>
  <c r="R16" i="6" s="1"/>
  <c r="L23" i="15"/>
  <c r="R18" i="6" s="1"/>
  <c r="L28" i="15"/>
  <c r="R23" i="6" s="1"/>
  <c r="L29" i="15"/>
  <c r="R24" i="6" s="1"/>
  <c r="Q11" i="6"/>
  <c r="L16" i="15"/>
  <c r="R11" i="6" s="1"/>
  <c r="L33" i="15"/>
  <c r="R28" i="6" s="1"/>
</calcChain>
</file>

<file path=xl/sharedStrings.xml><?xml version="1.0" encoding="utf-8"?>
<sst xmlns="http://schemas.openxmlformats.org/spreadsheetml/2006/main" count="653" uniqueCount="245">
  <si>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</si>
  <si>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</si>
  <si>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</si>
  <si>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</si>
  <si>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</si>
  <si>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</si>
  <si>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color rgb="FFFF0000"/>
        <rFont val="Garamond"/>
        <family val="1"/>
      </rPr>
      <t>Mujeres de la localidad de San Cristobal.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</si>
  <si>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</si>
  <si>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</si>
  <si>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</si>
  <si>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</si>
  <si>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</si>
  <si>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r>
      <t xml:space="preserve">Factores ambientales. </t>
    </r>
    <r>
      <rPr>
        <sz val="12"/>
        <color rgb="FFFF0000"/>
        <rFont val="Garamond"/>
        <family val="1"/>
      </rPr>
      <t>El contratista debe dar cumplimiento a las condiciones ambientales requeridas en el estudio previo.</t>
    </r>
  </si>
  <si>
    <r>
      <t xml:space="preserve">Sector del objeto del Proceso de Contratación y su mercado. </t>
    </r>
    <r>
      <rPr>
        <sz val="12"/>
        <color rgb="FFFF0000"/>
        <rFont val="Garamond"/>
        <family val="1"/>
      </rPr>
      <t>Sector terciario o sector de servicios.</t>
    </r>
  </si>
  <si>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</si>
  <si>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</si>
  <si>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</si>
  <si>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</si>
  <si>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</si>
  <si>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</si>
  <si>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</si>
  <si>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</si>
  <si>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</si>
  <si>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</si>
  <si>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</si>
  <si>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</si>
  <si>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Retrasos en la revisión y ajuste del estudio previo y aprobación del mismo por parte de la Dependencia que genera la necesidad.</t>
  </si>
  <si>
    <t>General</t>
  </si>
  <si>
    <t>Interno</t>
  </si>
  <si>
    <t>Operacionales</t>
  </si>
  <si>
    <t>No obtencion de cotizaciones de proveedores para la correcta planeacion del proyecto</t>
  </si>
  <si>
    <t>Inadecuado análisis  económico estimativo del valor del contrato</t>
  </si>
  <si>
    <t>Economicos</t>
  </si>
  <si>
    <t xml:space="preserve">La modalidad de contratación NO es adecuada para el bien servicio u obra necesitado.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</si>
  <si>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</si>
  <si>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</si>
  <si>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</si>
  <si>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</si>
  <si>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</si>
  <si>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</si>
  <si>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</si>
  <si>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</si>
  <si>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</si>
  <si>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</si>
  <si>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Estimacion inadecuada de los costos por el oferente</t>
  </si>
  <si>
    <t>Falta de claridad en la elaboración de los actos administrativos</t>
  </si>
  <si>
    <t>Contestación inoportuna a todas las observaciones formuladas a los documentos de la contratación</t>
  </si>
  <si>
    <t>Estatal</t>
  </si>
  <si>
    <t>No publicación de la documentación del proceso de selección en el SECOP</t>
  </si>
  <si>
    <t>Confabulacion de los proponentes (Colusión)</t>
  </si>
  <si>
    <t>Externo</t>
  </si>
  <si>
    <t>Selección de ofertas con precios  artificialmente bajos.</t>
  </si>
  <si>
    <t>CONTRATACIÓN</t>
  </si>
  <si>
    <t xml:space="preserve"> Cuando el contratista seleccionado no firma el contrato en el plazo establecido y/o se retrasa en la constitución y presentación de las garantías que amparan el cumplimiento del contrato.</t>
  </si>
  <si>
    <t>No presentacion de documentos por parte del contratista en los tiempos y porcentajes de pago estipulados en el clausulado del contrato.</t>
  </si>
  <si>
    <t>Falta de solicitud o solicitud tardía del registro  presupuestal</t>
  </si>
  <si>
    <t>Suspensión del contrato por causas de fuerza mayor, caso fortuito o pandemias</t>
  </si>
  <si>
    <t>Inclusión de condiciones jurídicas, técnicas y/o financieras que NO puedan ser cumplidas por los interesados</t>
  </si>
  <si>
    <t>EJECUCIÓN</t>
  </si>
  <si>
    <t>Incumplimiento de compromisos adquiridos por el contratista seleccionado con sus subcontratistas, suministradores de bienes y servicios.</t>
  </si>
  <si>
    <t>Condiciones climáticas  adversas como Tormentas, lluvias y/o Vientos fuertes;  eventos naturales previsibles en los cuales no hay intervención humana que puedan tener impacto en la ejecución del contrato, por ejemplo los temblores, inundaciones, lluvias, sequías, entre otros. Se contempla las alteraciones que puedan desarrollarse por la pandemias</t>
  </si>
  <si>
    <t>Variación de los precios del mercado</t>
  </si>
  <si>
    <t>Demoras por parte de la Entidad y o comité tecnico en las aprobaciones previas de los productos y/o servicios desarrollados por el contratista.</t>
  </si>
  <si>
    <t>Sociales o Políticos</t>
  </si>
  <si>
    <t>Incumplimiento de la entrega de elementos para el desarrollo de las actividades en las fechas estipuladas conforme a la ley y a la invitación pública.</t>
  </si>
  <si>
    <t>Variación en la disponibilidad o en el costo de los insumos necesarios para prestar los servicios.</t>
  </si>
  <si>
    <t>La realizacion de las acciones a ejecutar no se realizan en el periodo establecido, generando que el proyecto se ejecute en un mayor tiempo del contemplado.</t>
  </si>
  <si>
    <t>Incumplimiento del contratista total o parcial de las actividades relacionadas del contrato</t>
  </si>
  <si>
    <t>Defecto en la instalación de equipos</t>
  </si>
  <si>
    <t>Daños a terceros en el desarrollo de las actividades de ejecución del contrato</t>
  </si>
  <si>
    <t>Que los servicios no cuenten con las características técnicas solicitadas, y calidad de los elementos de acuerdo con lo estipulado.</t>
  </si>
  <si>
    <t>Baja participación de la comunidad y no se cumpla la oferta de acuerdo al anexo tecnico</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</si>
  <si>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</si>
  <si>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</si>
  <si>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</si>
  <si>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</si>
  <si>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</si>
  <si>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</si>
  <si>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</si>
  <si>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</si>
  <si>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</si>
  <si>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</si>
  <si>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</si>
  <si>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</si>
  <si>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</si>
  <si>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</si>
  <si>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</si>
  <si>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</si>
  <si>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</si>
  <si>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 xml:space="preserve">Objeto Contractual: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</si>
  <si>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</si>
  <si>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</si>
  <si>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</si>
  <si>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</si>
  <si>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</si>
  <si>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</si>
  <si>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</si>
  <si>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</si>
  <si>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</si>
  <si>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</si>
  <si>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</si>
  <si>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</si>
  <si>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</si>
  <si>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</si>
  <si>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</si>
  <si>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Retraso en la etapa subsiguiente de la contratacion.</t>
  </si>
  <si>
    <t>Retraso en la ejecucion del proyecto
Sobrecostos en la adquisision de bienes y servicios
Sacar evento a secop generando atrasos en la contratacion.</t>
  </si>
  <si>
    <t>El proceso de planeación de los documentos de estudios y diseños se ven afectados por el desconocimiento de la normatividad legal vigente.</t>
  </si>
  <si>
    <t>Ocurre cuando la propuesta económica que presenta el oferente no estima adecuadamente los costos de los conceptos necesarios para el cumplimiento del objeto del contrato</t>
  </si>
  <si>
    <t>Retraso o incumplimiento de los plazos legales para la publicación de los actos y/o documentos derivados de los procesos contractuales</t>
  </si>
  <si>
    <t>Retraso en la suscripcion de acta de inicio.
Retraso en el inicio de la ejecución del contrato y afectación en el logro de los objetivos y satisfacción de la necesidad propuesta.</t>
  </si>
  <si>
    <t>Retraso en el protocolo de ingreso a almacen según directrices de gobierno.
Desfinancieamiento del contratista desequilibrio contractual.</t>
  </si>
  <si>
    <t>Suspensión de las actividades programadas y de los productos finales.</t>
  </si>
  <si>
    <t>Modificación del cronograma y plan de trabajo.</t>
  </si>
  <si>
    <t>Incumplimiento con la meta proyectada del contrato</t>
  </si>
  <si>
    <t>Cancelacion o modificación de algunas actividades como consecuencia de condiciones climaticas,  eventos naturales previsibles en los cuales no hay intervención humana
que puedan tener impacto en la ejecución del contrato y/o generadas por la Emergencia Sanitaria .</t>
  </si>
  <si>
    <t>Retraso en la ejecución de las labores como consecuencia de la aplicación de una nueva normatividad, eventualmente modificación en el aspecto económico que regula el contrato</t>
  </si>
  <si>
    <t>Se podría originar desequilibrio económico al proponente por efecto de las fluctuaciones económicas</t>
  </si>
  <si>
    <t>Retraso en el cronograma propuesto y ejecucion del contrato. Puede generar prorrogas al contrato</t>
  </si>
  <si>
    <t>Demoras en la ejecución del contrato que afecten tiempo o recursos</t>
  </si>
  <si>
    <t>Gastos adicionales para cubrir cualquier tipo de accidente o posibles investigaciones</t>
  </si>
  <si>
    <t>Atrasos en la entrega del servicio, Incumplimiento del contrato, Indemnizacion por daños y perjuicios causados al contratante
Posibles acciones legales</t>
  </si>
  <si>
    <t xml:space="preserve">No satisfacer la necesidad de la entidad.                                                       Mala ejecución del objeto contratado                               Incumplimiento de las
condiciones estipuladas en el
contrato                                                      Afectación en la gestión de la
entidad </t>
  </si>
  <si>
    <t>Perjuicios a la Entidad, Demora en el cumplimiento del plan de trabajo. Desequilibrio económico del contrato por la fluctuación de la Tasa Representantiva del Mercado</t>
  </si>
  <si>
    <t>Retraso en los cronogramas establecidos, prórrogas en el plazo de ejecución.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</si>
  <si>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</si>
  <si>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</si>
  <si>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</si>
  <si>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</si>
  <si>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</si>
  <si>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</si>
  <si>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</si>
  <si>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</si>
  <si>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</si>
  <si>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</si>
  <si>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</si>
  <si>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</si>
  <si>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</si>
  <si>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</si>
  <si>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</si>
  <si>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</si>
  <si>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</si>
  <si>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</si>
  <si>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</si>
  <si>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</si>
  <si>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</si>
  <si>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</si>
  <si>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</si>
  <si>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</si>
  <si>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</si>
  <si>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</si>
  <si>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</si>
  <si>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</si>
  <si>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</si>
  <si>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</si>
  <si>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</si>
  <si>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</si>
  <si>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</si>
  <si>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</si>
  <si>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</si>
  <si>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</si>
  <si>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</si>
  <si>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</si>
  <si>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</si>
  <si>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</si>
  <si>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</si>
  <si>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</si>
  <si>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</si>
  <si>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</si>
  <si>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</si>
  <si>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</si>
  <si>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</si>
  <si>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Exigir la revisión puntual y respectivo ajustes en las diferentes etapas precontractuales.</t>
  </si>
  <si>
    <t>NO</t>
  </si>
  <si>
    <t>ENTIDAD</t>
  </si>
  <si>
    <t>Desde la presentación de documentos por parte de área encargada</t>
  </si>
  <si>
    <t>Hasta inicio de etapa de precontractual</t>
  </si>
  <si>
    <t>Seguimiento por parte de supervisores de áreas encargadas (planeacion-contratacion-area especifica)</t>
  </si>
  <si>
    <t>Durante la etapa de planeación</t>
  </si>
  <si>
    <t xml:space="preserve">Ampliación de búsqueda de proveedores de la entidad, clarificación de requisitos.  </t>
  </si>
  <si>
    <t>Desde el inicio de la formulación</t>
  </si>
  <si>
    <t>Seguimiento por parte de Supervisor o Apoyo a la supervisión</t>
  </si>
  <si>
    <t>Para mitigar su ocurrencia se debe hacer un estudio en contexto del objeto a contratar, las obligaciones y las entregas del contratista, entre la dependencia solicitante y la oficina asesora jurídica.</t>
  </si>
  <si>
    <t>Desde la estructuración del proceso</t>
  </si>
  <si>
    <t>Hasta la ejecución del contrato</t>
  </si>
  <si>
    <t>Al momento de la evaluación del proceso</t>
  </si>
  <si>
    <t>Durante la planeación y evaluación</t>
  </si>
  <si>
    <t>El proponente debe minimizar la probabilidad de ocurrencia del riesgo estudiado detalladamente los pliegos y utilizando el plazo para aclaración de dudas otorgado para resolver todas las incertidumbres que resulten en el proceso de elaboración de la propuesta</t>
  </si>
  <si>
    <t>SI</t>
  </si>
  <si>
    <t>CONTRATISTA</t>
  </si>
  <si>
    <t>Con la revisión previa a adjudicar el contrato</t>
  </si>
  <si>
    <t>Cuando ocurra, y se aplicara de manera inmediata</t>
  </si>
  <si>
    <t>Elaboración de un cronograma con plazos que permitan tener movilidad en caso de fallas del SECOP.</t>
  </si>
  <si>
    <t>Desde el inicio de la etapa precontractual</t>
  </si>
  <si>
    <t>Hasta la finalización de la etapa precontractual</t>
  </si>
  <si>
    <t>Seguimiento por parte del área de contratación.</t>
  </si>
  <si>
    <t>Durante toda la ejecución del proyecto</t>
  </si>
  <si>
    <t>Establecer plazos perentorios para entrega de gestión documental, entrega de documentos en los plazos y porcentajes correspondientes a los pagos estipulados en el clausulado contractual.</t>
  </si>
  <si>
    <t>Desde el inicio de la ejecución</t>
  </si>
  <si>
    <t>Hasta finalización de ejecución</t>
  </si>
  <si>
    <t>Seguimiento por parte de supervisor o apoyo a la supervisión</t>
  </si>
  <si>
    <t>Establecer plazos perentorios para el perfeccionamiento y ejecución del contrato.</t>
  </si>
  <si>
    <t xml:space="preserve">El FDL no asumirá la responsabilidad de los perjuicios que se puedan causar al contratista por la suspensión del contrato, sí median causas justas </t>
  </si>
  <si>
    <t>Desde la firma del acta de inicio</t>
  </si>
  <si>
    <t>Hasta la finalización de la ejecución</t>
  </si>
  <si>
    <t>Verificación de las situaciones externas.</t>
  </si>
  <si>
    <t xml:space="preserve">Exigir la entrega puntual del cronograma y plan de trabajo y que el mismo se cumpla a cabalidad.    </t>
  </si>
  <si>
    <t>ENTIDAD Y CONTRATISTA</t>
  </si>
  <si>
    <t>Considerar la demora en la entrega como justificación para la ampliación del plazo del contrato</t>
  </si>
  <si>
    <t xml:space="preserve">SI </t>
  </si>
  <si>
    <t>Contratista</t>
  </si>
  <si>
    <t>Al momento de la ejecución del contrato</t>
  </si>
  <si>
    <t>Aceptar el Riesgo cuando no puede ser evitado ni ser transferido o el costo de evitarlo o transferirlo es muy alto. En este caso se recomiendan medidas para reducir el Riesgo o mitigar su impacto, así como el monitoreo.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Reducir las consecuencias o el impacto del Riesgo a través de planes de contingencia, en los términos y condiciones del contrato, inspecciones y revisiones para revisar el cumplimiento del contrato y programas de apremio para lograr el cumplimiento del contrato</t>
  </si>
  <si>
    <t>Momento en que ocurra el  efecto climático y/o  ajustes razonables según Emergencia Sanitaria</t>
  </si>
  <si>
    <t>Fecha del Evento y Días de Intervenciones según la ejecución de las actividades</t>
  </si>
  <si>
    <t>Garantizar que los controles son eficaces y eficientes en el diseño y en la operación. (b) Obtener información adicional para mejorar la valoración del Riesgo. (c)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 : (i) asignar responsables; (ii) fijar fechas de inicio y terminación de las actividades requeridas; (iii) señalar la forma de seguimiento (encuestas, muestreos aleatorios de calidad, u otros); (iv) definir la periodicidad de revisión; y (v) documentar las actividades de monitoreo.</t>
  </si>
  <si>
    <t>Durante la ejecución de las Actividades tomando medidas acorde a la ocurrencia o condición presentada.</t>
  </si>
  <si>
    <t>Seguimiento permanente a las disposiciones y/o regulaciones normativas.
El valor del contrato corresponde a un presupuesto ofertado por virtud del cual el contratista se obliga a ejecutar el objeto en su integridad, en los términos y condiciones descritos en el contrato y en sus respectivos anexos.</t>
  </si>
  <si>
    <t>Manteniendo vigilancia constante en todas las competencias legales y técnicas que den alcance a la ejecución del contrato, así como interacción con el contratista y la interventoría para identificar dichos cambios de normatividad y dando cumplimiento a los mismos, mantener la ejecución del contrato en firme y sin generar necesariamente sobrecostos.</t>
  </si>
  <si>
    <t>Durante la etapa precontractual, contractual y de ejecución del  contrato.</t>
  </si>
  <si>
    <t>Seguimiento por parte del Supervisor y/o apoyo a la supervisión</t>
  </si>
  <si>
    <t>Contratista y FDLSC</t>
  </si>
  <si>
    <t xml:space="preserve">Al momento de la ejecucion del contrato </t>
  </si>
  <si>
    <t>Seguimiento por parte del Supervisor y/o apoyo a la supervisión y exigencias por parte del mismo en comités para prontas aprobaciones</t>
  </si>
  <si>
    <t>DESDE INICIO DE LA EJECUCION</t>
  </si>
  <si>
    <t>Al momento de la entrega verificar el cumplimiento de las características técnicas solicitadas</t>
  </si>
  <si>
    <t>Verificación de las características técnicas de los productos</t>
  </si>
  <si>
    <t xml:space="preserve">Exigir condiciones organizacionales de recurso humano y técnico, experiencia, capacidad financiera entre otros, para que se presenten personas naturales y jurídicas capaces de cumplir con el objeto de contrato.       </t>
  </si>
  <si>
    <t>Seguimiento a la ejecución. Verificación constante del valor de la TRM, durante la ejecución del contrato</t>
  </si>
  <si>
    <t xml:space="preserve">Reuniones periódicas para verificar el cronograma de trabajo y la variación de la TRM </t>
  </si>
  <si>
    <t>El operador deberá garantizar la convocatoria y socialización del proyecto ante la comunidad</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</si>
  <si>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</si>
  <si>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</si>
  <si>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</si>
  <si>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</si>
  <si>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</si>
  <si>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</si>
  <si>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</si>
  <si>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</si>
  <si>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</si>
  <si>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</si>
  <si>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</si>
  <si>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</si>
  <si>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GeneraL</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</si>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</sst>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sz val="9"/>
      <name val="Garamond"/>
      <family val="1"/>
    </font>
    <font>
      <sz val="16"/>
      <name val="Garamond"/>
      <family val="1"/>
    </font>
    <font>
      <b/>
      <sz val="12"/>
      <color rgb="FFFF0000"/>
      <name val="Garamond"/>
      <family val="1"/>
    </font>
    <font>
      <sz val="12"/>
      <color rgb="FFFF0000"/>
      <name val="Garamond"/>
      <family val="1"/>
    </font>
    <font>
      <sz val="12"/>
      <color theme="1"/>
      <name val="Garamond"/>
      <family val="1"/>
    </font>
    <font>
      <sz val="11"/>
      <color rgb="FFFF0000"/>
      <name val="Garamond"/>
      <family val="1"/>
    </font>
    <font>
      <b/>
      <sz val="12"/>
      <color theme="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s>
  <cellStyleXfs count="1">
    <xf numFmtId="0" fontId="0" fillId="0" borderId="0"/>
  </cellStyleXfs>
  <cellXfs count="341">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3" fillId="4" borderId="30"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28" xfId="0" applyFont="1" applyFill="1" applyBorder="1" applyAlignment="1">
      <alignment horizontal="center" vertic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4"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5"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0" borderId="34"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69" xfId="0" applyFont="1" applyBorder="1" applyAlignment="1">
      <alignment horizontal="left" vertical="center" wrapText="1"/>
    </xf>
    <xf numFmtId="0" fontId="18" fillId="0" borderId="35" xfId="0" applyFont="1" applyBorder="1" applyAlignment="1">
      <alignment horizontal="center" vertical="center" wrapText="1"/>
    </xf>
    <xf numFmtId="0" fontId="18" fillId="0" borderId="33" xfId="0" applyFont="1" applyBorder="1" applyAlignment="1">
      <alignment horizontal="center" vertical="center" wrapText="1"/>
    </xf>
    <xf numFmtId="0" fontId="29" fillId="0" borderId="14" xfId="0" applyFont="1" applyBorder="1" applyAlignment="1">
      <alignment vertical="center"/>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5" fillId="4" borderId="29" xfId="0" applyFont="1" applyFill="1" applyBorder="1" applyAlignment="1">
      <alignment horizontal="center" vertical="center" wrapText="1"/>
    </xf>
    <xf numFmtId="0" fontId="16" fillId="4" borderId="30" xfId="0" applyFont="1" applyFill="1" applyBorder="1" applyAlignment="1">
      <alignment horizontal="center" vertical="center" wrapText="1"/>
    </xf>
    <xf numFmtId="0" fontId="16" fillId="4" borderId="31" xfId="0" applyFont="1" applyFill="1" applyBorder="1" applyAlignment="1">
      <alignment horizontal="center" vertical="center" wrapText="1"/>
    </xf>
    <xf numFmtId="0" fontId="3" fillId="0" borderId="0" xfId="0" applyFont="1" applyAlignment="1">
      <alignment horizontal="center"/>
    </xf>
    <xf numFmtId="0" fontId="24" fillId="0" borderId="3" xfId="0" applyFont="1" applyBorder="1" applyAlignment="1">
      <alignment horizontal="justify" vertical="center" wrapText="1"/>
    </xf>
    <xf numFmtId="0" fontId="24" fillId="0" borderId="34" xfId="0" applyFont="1" applyBorder="1" applyAlignment="1">
      <alignment horizontal="justify" vertical="center" wrapText="1"/>
    </xf>
    <xf numFmtId="0" fontId="24" fillId="0" borderId="19" xfId="0" applyFont="1" applyBorder="1" applyAlignment="1">
      <alignment horizontal="justify" vertical="center" wrapText="1"/>
    </xf>
    <xf numFmtId="0" fontId="24" fillId="0" borderId="37" xfId="0" applyFont="1" applyBorder="1" applyAlignment="1">
      <alignment horizontal="justify" vertical="center" wrapText="1"/>
    </xf>
    <xf numFmtId="0" fontId="21" fillId="0" borderId="69" xfId="0" applyFont="1" applyBorder="1" applyAlignment="1">
      <alignment horizontal="center" vertical="center" wrapText="1"/>
    </xf>
    <xf numFmtId="0" fontId="3" fillId="0" borderId="72" xfId="0" applyFont="1" applyBorder="1" applyAlignment="1">
      <alignment horizontal="center"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26" fillId="0" borderId="35" xfId="0" applyFont="1" applyBorder="1" applyAlignment="1">
      <alignment horizontal="left" vertical="top" wrapText="1"/>
    </xf>
    <xf numFmtId="0" fontId="26" fillId="0" borderId="3" xfId="0" applyFont="1" applyBorder="1" applyAlignment="1">
      <alignment horizontal="left" vertical="top" wrapText="1"/>
    </xf>
    <xf numFmtId="0" fontId="26" fillId="0" borderId="19" xfId="0" applyFont="1" applyBorder="1" applyAlignment="1">
      <alignment horizontal="left" vertical="top"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29" fillId="0" borderId="14" xfId="0" applyFont="1" applyBorder="1" applyAlignment="1">
      <alignment vertical="center"/>
    </xf>
    <xf numFmtId="0" fontId="29"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6" fillId="0" borderId="65" xfId="0" applyFont="1" applyBorder="1" applyAlignment="1">
      <alignment horizontal="left" vertical="center" wrapText="1"/>
    </xf>
    <xf numFmtId="0" fontId="26" fillId="0" borderId="66" xfId="0" applyFont="1" applyBorder="1" applyAlignment="1">
      <alignment horizontal="left" vertical="center" wrapText="1"/>
    </xf>
    <xf numFmtId="0" fontId="26" fillId="0" borderId="67" xfId="0" applyFont="1" applyBorder="1" applyAlignment="1">
      <alignment horizontal="left" vertical="center" wrapText="1"/>
    </xf>
    <xf numFmtId="0" fontId="18" fillId="0" borderId="68" xfId="0" applyFont="1" applyBorder="1" applyAlignment="1">
      <alignment horizontal="left" vertical="center" wrapText="1"/>
    </xf>
    <xf numFmtId="0" fontId="18" fillId="0" borderId="49" xfId="0" applyFont="1" applyBorder="1" applyAlignment="1">
      <alignment horizontal="left" vertical="center" wrapText="1"/>
    </xf>
    <xf numFmtId="0" fontId="18" fillId="0" borderId="54"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5" fillId="0" borderId="0" xfId="0" applyFont="1" applyAlignment="1">
      <alignment horizontal="right" vertical="center" textRotation="90"/>
    </xf>
    <xf numFmtId="0" fontId="17" fillId="0" borderId="71" xfId="0" applyFont="1" applyBorder="1" applyAlignment="1">
      <alignment horizontal="left" vertical="center" wrapText="1"/>
    </xf>
    <xf numFmtId="0" fontId="17" fillId="0" borderId="66" xfId="0" applyFont="1" applyBorder="1" applyAlignment="1">
      <alignment horizontal="left" vertical="center" wrapText="1"/>
    </xf>
    <xf numFmtId="0" fontId="17" fillId="0" borderId="70"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5" fillId="4" borderId="48" xfId="0" applyFont="1" applyFill="1" applyBorder="1" applyAlignment="1">
      <alignment horizontal="center" vertical="center" wrapText="1"/>
    </xf>
    <xf numFmtId="0" fontId="15" fillId="4" borderId="49" xfId="0" applyFont="1" applyFill="1" applyBorder="1" applyAlignment="1">
      <alignment horizontal="center" vertical="center" wrapText="1"/>
    </xf>
    <xf numFmtId="0" fontId="15"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6" fillId="0" borderId="39"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5" fillId="4" borderId="30" xfId="0" applyFont="1" applyFill="1" applyBorder="1" applyAlignment="1">
      <alignment horizontal="center" vertical="center" wrapText="1"/>
    </xf>
    <xf numFmtId="0" fontId="17" fillId="0" borderId="34" xfId="0" applyFont="1" applyBorder="1" applyAlignment="1">
      <alignment horizontal="left" vertical="center" wrapText="1"/>
    </xf>
    <xf numFmtId="0" fontId="21" fillId="9" borderId="44"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8" fillId="0" borderId="68" xfId="0" applyFont="1" applyBorder="1" applyAlignment="1">
      <alignment horizontal="center" vertical="center" wrapText="1"/>
    </xf>
    <xf numFmtId="0" fontId="28" fillId="0" borderId="54" xfId="0" applyFont="1" applyBorder="1" applyAlignment="1">
      <alignment horizontal="center" vertical="center" wrapText="1"/>
    </xf>
    <xf numFmtId="0" fontId="17" fillId="0" borderId="34" xfId="0" applyFont="1" applyBorder="1" applyAlignment="1">
      <alignment horizontal="center" vertical="center" wrapText="1"/>
    </xf>
    <xf numFmtId="0" fontId="21" fillId="0" borderId="4" xfId="0" applyFont="1" applyBorder="1" applyAlignment="1">
      <alignment horizontal="justify" vertical="center" wrapText="1"/>
    </xf>
    <xf numFmtId="0" fontId="21" fillId="0" borderId="26" xfId="0" applyFont="1" applyBorder="1" applyAlignment="1">
      <alignment horizontal="justify"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6" borderId="44" xfId="0" applyFont="1" applyFill="1" applyBorder="1" applyAlignment="1">
      <alignment horizontal="center" vertical="center"/>
    </xf>
    <xf numFmtId="0" fontId="21" fillId="6" borderId="44"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2" borderId="51" xfId="0" applyFont="1" applyFill="1" applyBorder="1" applyAlignment="1">
      <alignment horizont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30" fillId="0" borderId="54" xfId="0" applyFont="1" applyBorder="1" applyAlignment="1">
      <alignment horizontal="center" vertical="center" wrapText="1"/>
    </xf>
    <xf numFmtId="0" fontId="22" fillId="4" borderId="30"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1" fillId="0" borderId="71" xfId="0" applyFont="1" applyBorder="1" applyAlignment="1">
      <alignment horizontal="center" vertical="center" wrapText="1"/>
    </xf>
    <xf numFmtId="0" fontId="21" fillId="0" borderId="70" xfId="0" applyFont="1" applyBorder="1" applyAlignment="1">
      <alignment horizontal="center" vertical="center" wrapText="1"/>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26" fillId="0" borderId="1" xfId="0" applyFont="1" applyBorder="1" applyAlignment="1"/>
    <xf numFmtId="0" fontId="26" fillId="0" borderId="0" xfId="0" applyFont="1" applyAlignment="1"/>
  </cellXfs>
  <cellStyles count="1">
    <cellStyle name="Normal" xfId="0" builtinId="0"/>
  </cellStyles>
  <dxfs count="41">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0" zoomScale="85" zoomScaleNormal="85" zoomScalePageLayoutView="40" workbookViewId="0">
      <selection activeCell="B19" sqref="B19:G19"/>
    </sheetView>
  </sheetViews>
  <sheetFormatPr defaultColWidth="11.42578125" defaultRowHeight="13.1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51"/>
      <c r="C2" s="164" t="s">
        <v>0</v>
      </c>
      <c r="D2" s="165"/>
      <c r="E2" s="166"/>
      <c r="F2" s="173" t="s">
        <v>1</v>
      </c>
    </row>
    <row r="3" spans="2:6" ht="42.75" customHeight="1">
      <c r="B3" s="151"/>
      <c r="C3" s="167"/>
      <c r="D3" s="168"/>
      <c r="E3" s="169"/>
      <c r="F3" s="174"/>
    </row>
    <row r="4" spans="2:6" ht="41.25" customHeight="1">
      <c r="B4" s="151"/>
      <c r="C4" s="170"/>
      <c r="D4" s="171"/>
      <c r="E4" s="172"/>
      <c r="F4" s="159"/>
    </row>
    <row r="5" spans="2:6" ht="37.5" customHeight="1" thickBot="1">
      <c r="B5" s="12"/>
      <c r="C5" s="13"/>
      <c r="D5" s="13"/>
      <c r="E5" s="13"/>
      <c r="F5" s="13"/>
    </row>
    <row r="6" spans="2:6" ht="21" customHeight="1" thickBot="1">
      <c r="B6" s="152" t="s">
        <v>2</v>
      </c>
      <c r="C6" s="153"/>
      <c r="D6" s="153"/>
      <c r="E6" s="153"/>
      <c r="F6" s="154"/>
    </row>
    <row r="7" spans="2:6" ht="78.75" customHeight="1">
      <c r="B7" s="158" t="s">
        <v>3</v>
      </c>
      <c r="C7" s="159"/>
      <c r="D7" s="159"/>
      <c r="E7" s="159"/>
      <c r="F7" s="160"/>
    </row>
    <row r="8" spans="2:6" ht="21" customHeight="1">
      <c r="B8" s="155" t="s">
        <v>4</v>
      </c>
      <c r="C8" s="156"/>
      <c r="D8" s="156"/>
      <c r="E8" s="156"/>
      <c r="F8" s="157"/>
    </row>
    <row r="9" spans="2:6" ht="34.5" customHeight="1">
      <c r="B9" s="145" t="s">
        <v>5</v>
      </c>
      <c r="C9" s="146"/>
      <c r="D9" s="146"/>
      <c r="E9" s="146"/>
      <c r="F9" s="147"/>
    </row>
    <row r="10" spans="2:6" ht="36" customHeight="1">
      <c r="B10" s="161" t="s">
        <v>6</v>
      </c>
      <c r="C10" s="162"/>
      <c r="D10" s="162"/>
      <c r="E10" s="162"/>
      <c r="F10" s="163"/>
    </row>
    <row r="11" spans="2:6" ht="72" customHeight="1">
      <c r="B11" s="145" t="s">
        <v>7</v>
      </c>
      <c r="C11" s="146"/>
      <c r="D11" s="146"/>
      <c r="E11" s="146"/>
      <c r="F11" s="147"/>
    </row>
    <row r="12" spans="2:6" ht="34.5" customHeight="1">
      <c r="B12" s="145" t="s">
        <v>8</v>
      </c>
      <c r="C12" s="146"/>
      <c r="D12" s="146"/>
      <c r="E12" s="146"/>
      <c r="F12" s="147"/>
    </row>
    <row r="13" spans="2:6" ht="44.25" customHeight="1">
      <c r="B13" s="145" t="s">
        <v>9</v>
      </c>
      <c r="C13" s="146"/>
      <c r="D13" s="146"/>
      <c r="E13" s="146"/>
      <c r="F13" s="147"/>
    </row>
    <row r="14" spans="2:6" ht="26.25" customHeight="1">
      <c r="B14" s="145" t="s">
        <v>10</v>
      </c>
      <c r="C14" s="146"/>
      <c r="D14" s="146"/>
      <c r="E14" s="146"/>
      <c r="F14" s="147"/>
    </row>
    <row r="15" spans="2:6" ht="22.5" customHeight="1">
      <c r="B15" s="145" t="s">
        <v>11</v>
      </c>
      <c r="C15" s="146"/>
      <c r="D15" s="146"/>
      <c r="E15" s="146"/>
      <c r="F15" s="147"/>
    </row>
    <row r="16" spans="2:6" ht="33" customHeight="1">
      <c r="B16" s="145" t="s">
        <v>12</v>
      </c>
      <c r="C16" s="146"/>
      <c r="D16" s="146"/>
      <c r="E16" s="146"/>
      <c r="F16" s="147"/>
    </row>
    <row r="17" spans="2:6" ht="36.75" customHeight="1">
      <c r="B17" s="145" t="s">
        <v>13</v>
      </c>
      <c r="C17" s="146"/>
      <c r="D17" s="146"/>
      <c r="E17" s="146"/>
      <c r="F17" s="147"/>
    </row>
    <row r="18" spans="2:6" ht="26.25" customHeight="1">
      <c r="B18" s="145" t="s">
        <v>14</v>
      </c>
      <c r="C18" s="146"/>
      <c r="D18" s="146"/>
      <c r="E18" s="146"/>
      <c r="F18" s="147"/>
    </row>
    <row r="19" spans="2:6" ht="27" customHeight="1" thickBot="1">
      <c r="B19" s="148" t="s">
        <v>15</v>
      </c>
      <c r="C19" s="149"/>
      <c r="D19" s="149"/>
      <c r="E19" s="149"/>
      <c r="F19" s="150"/>
    </row>
    <row r="20" spans="2:6" ht="14.25" customHeight="1">
      <c r="B20" s="6"/>
    </row>
    <row r="21" spans="2:6">
      <c r="B21" s="7"/>
    </row>
    <row r="22" spans="2:6" ht="17.25" customHeight="1">
      <c r="B22" s="144"/>
      <c r="C22" s="144"/>
      <c r="D22" s="144"/>
      <c r="E22" s="144"/>
      <c r="F22" s="144"/>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40" zoomScale="85" zoomScaleNormal="85" zoomScalePageLayoutView="85" workbookViewId="0">
      <selection activeCell="E58" sqref="E58"/>
    </sheetView>
  </sheetViews>
  <sheetFormatPr defaultColWidth="11.42578125" defaultRowHeight="13.1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51"/>
      <c r="C2" s="164" t="s">
        <v>16</v>
      </c>
      <c r="D2" s="165"/>
      <c r="E2" s="166"/>
      <c r="F2" s="173" t="s">
        <v>1</v>
      </c>
    </row>
    <row r="3" spans="2:6" ht="51" customHeight="1">
      <c r="B3" s="151"/>
      <c r="C3" s="167"/>
      <c r="D3" s="168"/>
      <c r="E3" s="169"/>
      <c r="F3" s="174"/>
    </row>
    <row r="4" spans="2:6" ht="54" customHeight="1">
      <c r="B4" s="151"/>
      <c r="C4" s="170"/>
      <c r="D4" s="171"/>
      <c r="E4" s="172"/>
      <c r="F4" s="159"/>
    </row>
    <row r="5" spans="2:6" ht="24.75" customHeight="1" thickBot="1">
      <c r="B5" s="12"/>
      <c r="C5" s="13"/>
      <c r="D5" s="13"/>
      <c r="E5" s="13"/>
      <c r="F5" s="13"/>
    </row>
    <row r="6" spans="2:6" ht="18" customHeight="1" thickBot="1">
      <c r="B6" s="190" t="s">
        <v>17</v>
      </c>
      <c r="C6" s="191"/>
      <c r="D6" s="191"/>
      <c r="E6" s="191"/>
      <c r="F6" s="192"/>
    </row>
    <row r="7" spans="2:6" ht="42.75" customHeight="1">
      <c r="B7" s="193" t="s">
        <v>18</v>
      </c>
      <c r="C7" s="194"/>
      <c r="D7" s="194"/>
      <c r="E7" s="194"/>
      <c r="F7" s="194"/>
    </row>
    <row r="8" spans="2:6" ht="63" customHeight="1">
      <c r="B8" s="195"/>
      <c r="C8" s="196"/>
      <c r="D8" s="196"/>
      <c r="E8" s="196"/>
      <c r="F8" s="196"/>
    </row>
    <row r="9" spans="2:6" ht="37.5" customHeight="1">
      <c r="B9" s="195"/>
      <c r="C9" s="196"/>
      <c r="D9" s="196"/>
      <c r="E9" s="196"/>
      <c r="F9" s="196"/>
    </row>
    <row r="10" spans="2:6" ht="43.5" customHeight="1">
      <c r="B10" s="195"/>
      <c r="C10" s="196"/>
      <c r="D10" s="196"/>
      <c r="E10" s="196"/>
      <c r="F10" s="196"/>
    </row>
    <row r="11" spans="2:6" ht="58.5" customHeight="1">
      <c r="B11" s="195"/>
      <c r="C11" s="196"/>
      <c r="D11" s="196"/>
      <c r="E11" s="196"/>
      <c r="F11" s="196"/>
    </row>
    <row r="12" spans="2:6" ht="46.5" customHeight="1">
      <c r="B12" s="195"/>
      <c r="C12" s="196"/>
      <c r="D12" s="196"/>
      <c r="E12" s="196"/>
      <c r="F12" s="196"/>
    </row>
    <row r="13" spans="2:6" ht="47.25" customHeight="1">
      <c r="B13" s="195"/>
      <c r="C13" s="196"/>
      <c r="D13" s="196"/>
      <c r="E13" s="196"/>
      <c r="F13" s="196"/>
    </row>
    <row r="14" spans="2:6" ht="22.5" customHeight="1" thickBot="1">
      <c r="B14" s="197"/>
      <c r="C14" s="198"/>
      <c r="D14" s="198"/>
      <c r="E14" s="198"/>
      <c r="F14" s="198"/>
    </row>
    <row r="15" spans="2:6" ht="16.5" customHeight="1" thickBot="1">
      <c r="B15" s="183" t="s">
        <v>19</v>
      </c>
      <c r="C15" s="184"/>
      <c r="D15" s="184"/>
      <c r="E15" s="184"/>
      <c r="F15" s="185"/>
    </row>
    <row r="16" spans="2:6" ht="127.5" customHeight="1">
      <c r="B16" s="199" t="s">
        <v>20</v>
      </c>
      <c r="C16" s="200"/>
      <c r="D16" s="200"/>
      <c r="E16" s="200"/>
      <c r="F16" s="201"/>
    </row>
    <row r="17" spans="2:6" ht="19.5" customHeight="1">
      <c r="B17" s="46"/>
      <c r="C17" s="47" t="s">
        <v>21</v>
      </c>
      <c r="D17" s="181" t="s">
        <v>22</v>
      </c>
      <c r="E17" s="181" t="s">
        <v>23</v>
      </c>
      <c r="F17" s="179" t="s">
        <v>24</v>
      </c>
    </row>
    <row r="18" spans="2:6" ht="21" customHeight="1">
      <c r="B18" s="46"/>
      <c r="C18" s="47" t="s">
        <v>25</v>
      </c>
      <c r="D18" s="182"/>
      <c r="E18" s="182"/>
      <c r="F18" s="180"/>
    </row>
    <row r="19" spans="2:6" ht="18.75" customHeight="1">
      <c r="B19" s="48" t="s">
        <v>26</v>
      </c>
      <c r="C19" s="49"/>
      <c r="D19" s="50" t="s">
        <v>27</v>
      </c>
      <c r="E19" s="51" t="s">
        <v>28</v>
      </c>
      <c r="F19" s="52" t="s">
        <v>29</v>
      </c>
    </row>
    <row r="20" spans="2:6" ht="18.75" customHeight="1">
      <c r="B20" s="53" t="s">
        <v>30</v>
      </c>
      <c r="C20" s="54"/>
      <c r="D20" s="55" t="s">
        <v>27</v>
      </c>
      <c r="E20" s="56" t="s">
        <v>28</v>
      </c>
      <c r="F20" s="57" t="s">
        <v>29</v>
      </c>
    </row>
    <row r="21" spans="2:6" ht="18.75" customHeight="1">
      <c r="B21" s="53" t="s">
        <v>31</v>
      </c>
      <c r="C21" s="54"/>
      <c r="D21" s="55" t="s">
        <v>27</v>
      </c>
      <c r="E21" s="56" t="s">
        <v>28</v>
      </c>
      <c r="F21" s="57" t="s">
        <v>32</v>
      </c>
    </row>
    <row r="22" spans="2:6" ht="18.75" customHeight="1">
      <c r="B22" s="53" t="s">
        <v>33</v>
      </c>
      <c r="C22" s="54"/>
      <c r="D22" s="55" t="s">
        <v>27</v>
      </c>
      <c r="E22" s="56" t="s">
        <v>28</v>
      </c>
      <c r="F22" s="57" t="s">
        <v>29</v>
      </c>
    </row>
    <row r="23" spans="2:6" ht="18.75" customHeight="1">
      <c r="B23" s="53" t="s">
        <v>34</v>
      </c>
      <c r="C23" s="54"/>
      <c r="D23" s="55" t="s">
        <v>27</v>
      </c>
      <c r="E23" s="56" t="s">
        <v>28</v>
      </c>
      <c r="F23" s="57" t="s">
        <v>29</v>
      </c>
    </row>
    <row r="24" spans="2:6" ht="18.75" customHeight="1">
      <c r="B24" s="53" t="s">
        <v>35</v>
      </c>
      <c r="C24" s="54"/>
      <c r="D24" s="55" t="s">
        <v>27</v>
      </c>
      <c r="E24" s="56" t="s">
        <v>28</v>
      </c>
      <c r="F24" s="57" t="s">
        <v>29</v>
      </c>
    </row>
    <row r="25" spans="2:6" ht="18.75" customHeight="1">
      <c r="B25" s="53" t="s">
        <v>36</v>
      </c>
      <c r="C25" s="54"/>
      <c r="D25" s="55" t="s">
        <v>27</v>
      </c>
      <c r="E25" s="56" t="s">
        <v>28</v>
      </c>
      <c r="F25" s="58" t="s">
        <v>32</v>
      </c>
    </row>
    <row r="26" spans="2:6" ht="18.75" customHeight="1">
      <c r="B26" s="53" t="s">
        <v>37</v>
      </c>
      <c r="C26" s="54"/>
      <c r="D26" s="55" t="s">
        <v>27</v>
      </c>
      <c r="E26" s="56" t="s">
        <v>28</v>
      </c>
      <c r="F26" s="57" t="s">
        <v>29</v>
      </c>
    </row>
    <row r="27" spans="2:6" ht="18.75" customHeight="1">
      <c r="B27" s="53" t="s">
        <v>38</v>
      </c>
      <c r="C27" s="54"/>
      <c r="D27" s="55" t="s">
        <v>27</v>
      </c>
      <c r="E27" s="56" t="s">
        <v>28</v>
      </c>
      <c r="F27" s="57" t="s">
        <v>29</v>
      </c>
    </row>
    <row r="28" spans="2:6" ht="18.75" customHeight="1">
      <c r="B28" s="53" t="s">
        <v>39</v>
      </c>
      <c r="C28" s="54"/>
      <c r="D28" s="55" t="s">
        <v>27</v>
      </c>
      <c r="E28" s="56" t="s">
        <v>28</v>
      </c>
      <c r="F28" s="57" t="s">
        <v>29</v>
      </c>
    </row>
    <row r="29" spans="2:6" ht="18.75" customHeight="1">
      <c r="B29" s="59" t="s">
        <v>40</v>
      </c>
      <c r="C29" s="60"/>
      <c r="D29" s="55" t="s">
        <v>27</v>
      </c>
      <c r="E29" s="61" t="s">
        <v>28</v>
      </c>
      <c r="F29" s="62" t="s">
        <v>29</v>
      </c>
    </row>
    <row r="30" spans="2:6" ht="24" customHeight="1">
      <c r="B30" s="46"/>
      <c r="C30" s="47" t="s">
        <v>41</v>
      </c>
      <c r="D30" s="63"/>
      <c r="E30" s="63"/>
      <c r="F30" s="64"/>
    </row>
    <row r="31" spans="2:6" ht="19.5" customHeight="1">
      <c r="B31" s="48" t="s">
        <v>42</v>
      </c>
      <c r="C31" s="65"/>
      <c r="D31" s="50" t="s">
        <v>43</v>
      </c>
      <c r="E31" s="51" t="s">
        <v>28</v>
      </c>
      <c r="F31" s="52" t="s">
        <v>29</v>
      </c>
    </row>
    <row r="32" spans="2:6" ht="19.5" customHeight="1">
      <c r="B32" s="175" t="s">
        <v>44</v>
      </c>
      <c r="C32" s="176"/>
      <c r="D32" s="55" t="s">
        <v>43</v>
      </c>
      <c r="E32" s="51" t="s">
        <v>28</v>
      </c>
      <c r="F32" s="57" t="s">
        <v>29</v>
      </c>
    </row>
    <row r="33" spans="2:6" ht="19.5" customHeight="1">
      <c r="B33" s="175" t="s">
        <v>45</v>
      </c>
      <c r="C33" s="176"/>
      <c r="D33" s="55" t="s">
        <v>27</v>
      </c>
      <c r="E33" s="51" t="s">
        <v>28</v>
      </c>
      <c r="F33" s="57" t="s">
        <v>29</v>
      </c>
    </row>
    <row r="34" spans="2:6" ht="19.5" customHeight="1">
      <c r="B34" s="53" t="s">
        <v>46</v>
      </c>
      <c r="C34" s="66"/>
      <c r="D34" s="55" t="s">
        <v>47</v>
      </c>
      <c r="E34" s="51" t="s">
        <v>28</v>
      </c>
      <c r="F34" s="57" t="s">
        <v>29</v>
      </c>
    </row>
    <row r="35" spans="2:6" ht="19.5" customHeight="1">
      <c r="B35" s="53" t="s">
        <v>48</v>
      </c>
      <c r="C35" s="66"/>
      <c r="D35" s="55" t="s">
        <v>47</v>
      </c>
      <c r="E35" s="51" t="s">
        <v>28</v>
      </c>
      <c r="F35" s="57" t="s">
        <v>29</v>
      </c>
    </row>
    <row r="36" spans="2:6" ht="19.5" customHeight="1">
      <c r="B36" s="175" t="s">
        <v>49</v>
      </c>
      <c r="C36" s="176"/>
      <c r="D36" s="55" t="s">
        <v>43</v>
      </c>
      <c r="E36" s="51" t="s">
        <v>50</v>
      </c>
      <c r="F36" s="57" t="s">
        <v>29</v>
      </c>
    </row>
    <row r="37" spans="2:6" ht="19.5" customHeight="1">
      <c r="B37" s="188" t="s">
        <v>51</v>
      </c>
      <c r="C37" s="189"/>
      <c r="D37" s="68" t="s">
        <v>43</v>
      </c>
      <c r="E37" s="61" t="s">
        <v>50</v>
      </c>
      <c r="F37" s="62" t="s">
        <v>29</v>
      </c>
    </row>
    <row r="38" spans="2:6" ht="23.25" customHeight="1">
      <c r="B38" s="46"/>
      <c r="C38" s="47" t="s">
        <v>52</v>
      </c>
      <c r="D38" s="69"/>
      <c r="E38" s="69"/>
      <c r="F38" s="70"/>
    </row>
    <row r="39" spans="2:6" ht="19.5" customHeight="1">
      <c r="B39" s="186" t="s">
        <v>53</v>
      </c>
      <c r="C39" s="187"/>
      <c r="D39" s="50" t="s">
        <v>27</v>
      </c>
      <c r="E39" s="56"/>
      <c r="F39" s="52" t="s">
        <v>29</v>
      </c>
    </row>
    <row r="40" spans="2:6" ht="19.5" customHeight="1">
      <c r="B40" s="71" t="s">
        <v>54</v>
      </c>
      <c r="C40" s="66"/>
      <c r="D40" s="55" t="s">
        <v>43</v>
      </c>
      <c r="E40" s="56"/>
      <c r="F40" s="57" t="s">
        <v>29</v>
      </c>
    </row>
    <row r="41" spans="2:6" ht="19.5" customHeight="1">
      <c r="B41" s="175" t="s">
        <v>55</v>
      </c>
      <c r="C41" s="176"/>
      <c r="D41" s="55" t="s">
        <v>27</v>
      </c>
      <c r="E41" s="56" t="s">
        <v>28</v>
      </c>
      <c r="F41" s="57" t="s">
        <v>29</v>
      </c>
    </row>
    <row r="42" spans="2:6" ht="19.5" customHeight="1">
      <c r="B42" s="53" t="s">
        <v>56</v>
      </c>
      <c r="C42" s="66"/>
      <c r="D42" s="55" t="s">
        <v>27</v>
      </c>
      <c r="E42" s="56" t="s">
        <v>28</v>
      </c>
      <c r="F42" s="57" t="s">
        <v>29</v>
      </c>
    </row>
    <row r="43" spans="2:6" ht="19.5" customHeight="1">
      <c r="B43" s="59" t="s">
        <v>57</v>
      </c>
      <c r="C43" s="67"/>
      <c r="D43" s="68" t="s">
        <v>43</v>
      </c>
      <c r="E43" s="61" t="s">
        <v>28</v>
      </c>
      <c r="F43" s="62" t="s">
        <v>29</v>
      </c>
    </row>
    <row r="44" spans="2:6" ht="23.25" customHeight="1">
      <c r="B44" s="46"/>
      <c r="C44" s="47" t="s">
        <v>58</v>
      </c>
      <c r="D44" s="72"/>
      <c r="E44" s="72"/>
      <c r="F44" s="73"/>
    </row>
    <row r="45" spans="2:6" ht="19.5" customHeight="1">
      <c r="B45" s="175" t="s">
        <v>59</v>
      </c>
      <c r="C45" s="176"/>
      <c r="D45" s="55" t="s">
        <v>27</v>
      </c>
      <c r="E45" s="51" t="s">
        <v>50</v>
      </c>
      <c r="F45" s="74" t="s">
        <v>32</v>
      </c>
    </row>
    <row r="46" spans="2:6" ht="19.5" customHeight="1">
      <c r="B46" s="175" t="s">
        <v>60</v>
      </c>
      <c r="C46" s="176"/>
      <c r="D46" s="55" t="s">
        <v>27</v>
      </c>
      <c r="E46" s="56" t="s">
        <v>50</v>
      </c>
      <c r="F46" s="75" t="s">
        <v>29</v>
      </c>
    </row>
    <row r="47" spans="2:6" ht="19.5" customHeight="1">
      <c r="B47" s="177" t="s">
        <v>61</v>
      </c>
      <c r="C47" s="178"/>
      <c r="D47" s="55" t="s">
        <v>27</v>
      </c>
      <c r="E47" s="56" t="s">
        <v>50</v>
      </c>
      <c r="F47" s="75" t="s">
        <v>32</v>
      </c>
    </row>
    <row r="48" spans="2:6" ht="19.5" customHeight="1">
      <c r="B48" s="175" t="s">
        <v>62</v>
      </c>
      <c r="C48" s="176"/>
      <c r="D48" s="55" t="s">
        <v>27</v>
      </c>
      <c r="E48" s="56" t="s">
        <v>28</v>
      </c>
      <c r="F48" s="75" t="s">
        <v>63</v>
      </c>
    </row>
    <row r="49" spans="2:6" ht="19.5" customHeight="1">
      <c r="B49" s="175" t="s">
        <v>64</v>
      </c>
      <c r="C49" s="176"/>
      <c r="D49" s="55" t="s">
        <v>27</v>
      </c>
      <c r="E49" s="56" t="s">
        <v>50</v>
      </c>
      <c r="F49" s="75" t="s">
        <v>32</v>
      </c>
    </row>
    <row r="50" spans="2:6" ht="19.5" customHeight="1">
      <c r="B50" s="53" t="s">
        <v>65</v>
      </c>
      <c r="C50" s="66"/>
      <c r="D50" s="55" t="s">
        <v>27</v>
      </c>
      <c r="E50" s="56" t="s">
        <v>50</v>
      </c>
      <c r="F50" s="75" t="s">
        <v>32</v>
      </c>
    </row>
    <row r="51" spans="2:6" ht="21" customHeight="1">
      <c r="B51" s="53" t="s">
        <v>66</v>
      </c>
      <c r="C51" s="66"/>
      <c r="D51" s="55" t="s">
        <v>43</v>
      </c>
      <c r="E51" s="56" t="s">
        <v>50</v>
      </c>
      <c r="F51" s="75" t="s">
        <v>32</v>
      </c>
    </row>
    <row r="52" spans="2:6" ht="19.5" customHeight="1">
      <c r="B52" s="175" t="s">
        <v>67</v>
      </c>
      <c r="C52" s="176"/>
      <c r="D52" s="55" t="s">
        <v>27</v>
      </c>
      <c r="E52" s="56" t="s">
        <v>50</v>
      </c>
      <c r="F52" s="75" t="s">
        <v>32</v>
      </c>
    </row>
    <row r="53" spans="2:6" ht="19.5" customHeight="1">
      <c r="B53" s="175" t="s">
        <v>68</v>
      </c>
      <c r="C53" s="176"/>
      <c r="D53" s="55" t="s">
        <v>43</v>
      </c>
      <c r="E53" s="56" t="s">
        <v>50</v>
      </c>
      <c r="F53" s="75" t="s">
        <v>29</v>
      </c>
    </row>
    <row r="54" spans="2:6" ht="19.5" customHeight="1">
      <c r="B54" s="175" t="s">
        <v>69</v>
      </c>
      <c r="C54" s="176"/>
      <c r="D54" s="55" t="s">
        <v>43</v>
      </c>
      <c r="E54" s="56" t="s">
        <v>50</v>
      </c>
      <c r="F54" s="75" t="s">
        <v>29</v>
      </c>
    </row>
    <row r="55" spans="2:6" ht="19.5" customHeight="1">
      <c r="B55" s="175" t="s">
        <v>70</v>
      </c>
      <c r="C55" s="176"/>
      <c r="D55" s="55" t="s">
        <v>43</v>
      </c>
      <c r="E55" s="56" t="s">
        <v>50</v>
      </c>
      <c r="F55" s="75" t="s">
        <v>29</v>
      </c>
    </row>
    <row r="56" spans="2:6" ht="19.5" customHeight="1">
      <c r="B56" s="175" t="s">
        <v>71</v>
      </c>
      <c r="C56" s="176"/>
      <c r="D56" s="55" t="s">
        <v>43</v>
      </c>
      <c r="E56" s="56" t="s">
        <v>50</v>
      </c>
      <c r="F56" s="75" t="s">
        <v>72</v>
      </c>
    </row>
    <row r="57" spans="2:6" ht="19.5" customHeight="1">
      <c r="B57" s="177" t="s">
        <v>73</v>
      </c>
      <c r="C57" s="178"/>
      <c r="D57" s="55" t="s">
        <v>43</v>
      </c>
      <c r="E57" s="56" t="s">
        <v>28</v>
      </c>
      <c r="F57" s="75" t="s">
        <v>72</v>
      </c>
    </row>
    <row r="58" spans="2:6" ht="19.5" customHeight="1">
      <c r="B58" s="127" t="s">
        <v>74</v>
      </c>
      <c r="C58" s="66"/>
      <c r="D58" s="55" t="s">
        <v>43</v>
      </c>
      <c r="E58" s="56" t="s">
        <v>50</v>
      </c>
      <c r="F58" s="75" t="s">
        <v>72</v>
      </c>
    </row>
    <row r="59" spans="2:6" ht="19.5" customHeight="1">
      <c r="B59" s="175" t="s">
        <v>75</v>
      </c>
      <c r="C59" s="176"/>
      <c r="D59" s="55" t="s">
        <v>43</v>
      </c>
      <c r="E59" s="56" t="s">
        <v>50</v>
      </c>
      <c r="F59" s="75" t="s">
        <v>76</v>
      </c>
    </row>
    <row r="60" spans="2:6" ht="19.5" customHeight="1">
      <c r="B60" s="175" t="s">
        <v>77</v>
      </c>
      <c r="C60" s="176"/>
      <c r="D60" s="55" t="s">
        <v>43</v>
      </c>
      <c r="E60" s="56" t="s">
        <v>50</v>
      </c>
      <c r="F60" s="57" t="s">
        <v>29</v>
      </c>
    </row>
    <row r="61" spans="2:6" ht="19.5" customHeight="1">
      <c r="B61" s="175" t="s">
        <v>78</v>
      </c>
      <c r="C61" s="176"/>
      <c r="D61" s="55" t="s">
        <v>43</v>
      </c>
      <c r="E61" s="56" t="s">
        <v>50</v>
      </c>
      <c r="F61" s="57" t="s">
        <v>29</v>
      </c>
    </row>
    <row r="62" spans="2:6" ht="19.5" customHeight="1">
      <c r="B62" s="175" t="s">
        <v>79</v>
      </c>
      <c r="C62" s="176"/>
      <c r="D62" s="55" t="s">
        <v>43</v>
      </c>
      <c r="E62" s="56" t="s">
        <v>50</v>
      </c>
      <c r="F62" s="57" t="s">
        <v>29</v>
      </c>
    </row>
    <row r="63" spans="2:6" ht="19.5" customHeight="1">
      <c r="B63" s="175" t="s">
        <v>80</v>
      </c>
      <c r="C63" s="176"/>
      <c r="D63" s="55" t="s">
        <v>43</v>
      </c>
      <c r="E63" s="56" t="s">
        <v>50</v>
      </c>
      <c r="F63" s="57" t="s">
        <v>29</v>
      </c>
    </row>
    <row r="64" spans="2:6" ht="19.5" customHeight="1">
      <c r="B64" s="53" t="s">
        <v>81</v>
      </c>
      <c r="C64" s="66"/>
      <c r="D64" s="55" t="s">
        <v>43</v>
      </c>
      <c r="E64" s="56" t="s">
        <v>50</v>
      </c>
      <c r="F64" s="57" t="s">
        <v>82</v>
      </c>
    </row>
    <row r="65" spans="2:6" ht="19.5" customHeight="1">
      <c r="B65" s="175" t="s">
        <v>83</v>
      </c>
      <c r="C65" s="176"/>
      <c r="D65" s="55" t="s">
        <v>43</v>
      </c>
      <c r="E65" s="56" t="s">
        <v>50</v>
      </c>
      <c r="F65" s="57" t="s">
        <v>82</v>
      </c>
    </row>
    <row r="66" spans="2:6" ht="19.5" customHeight="1">
      <c r="B66" s="53" t="s">
        <v>84</v>
      </c>
      <c r="C66" s="54"/>
      <c r="D66" s="55" t="s">
        <v>43</v>
      </c>
      <c r="E66" s="56" t="s">
        <v>50</v>
      </c>
      <c r="F66" s="75" t="s">
        <v>85</v>
      </c>
    </row>
    <row r="67" spans="2:6" ht="19.5" customHeight="1" thickBot="1">
      <c r="B67" s="53" t="s">
        <v>86</v>
      </c>
      <c r="C67" s="66"/>
      <c r="D67" s="78" t="s">
        <v>43</v>
      </c>
      <c r="E67" s="79" t="s">
        <v>50</v>
      </c>
      <c r="F67" s="75" t="s">
        <v>85</v>
      </c>
    </row>
    <row r="68" spans="2:6" ht="19.5" customHeight="1" thickBot="1">
      <c r="B68" s="76" t="s">
        <v>87</v>
      </c>
      <c r="C68" s="77"/>
      <c r="D68" s="78"/>
      <c r="E68" s="79"/>
      <c r="F68" s="80" t="s">
        <v>88</v>
      </c>
    </row>
    <row r="73" spans="2:6" hidden="1">
      <c r="B73" s="6" t="s">
        <v>27</v>
      </c>
    </row>
    <row r="74" spans="2:6" hidden="1">
      <c r="B74" s="7" t="s">
        <v>47</v>
      </c>
    </row>
    <row r="75" spans="2:6" hidden="1">
      <c r="B75" s="7" t="s">
        <v>43</v>
      </c>
    </row>
    <row r="76" spans="2:6" hidden="1"/>
    <row r="77" spans="2:6" hidden="1">
      <c r="B77" t="s">
        <v>28</v>
      </c>
    </row>
    <row r="78" spans="2:6" hidden="1">
      <c r="B78" t="s">
        <v>50</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4">
    <dataValidation type="list" allowBlank="1" showInputMessage="1" showErrorMessage="1" sqref="D19:D29 D31:D37 D68" xr:uid="{00000000-0002-0000-0100-000000000000}">
      <formula1>$B$73:$B$75</formula1>
    </dataValidation>
    <dataValidation type="list" allowBlank="1" showInputMessage="1" showErrorMessage="1" sqref="E19:E29 E31:E37 E68" xr:uid="{00000000-0002-0000-0100-000001000000}">
      <formula1>$B$77:$B$78</formula1>
    </dataValidation>
    <dataValidation type="list" allowBlank="1" showInputMessage="1" showErrorMessage="1" sqref="E39:E43 E45:E67" xr:uid="{D9E1845E-1D53-419F-B446-414E4D9722CC}">
      <formula1>$B$76:$B$77</formula1>
    </dataValidation>
    <dataValidation type="list" allowBlank="1" showInputMessage="1" showErrorMessage="1" sqref="D39:D43 D45:D67" xr:uid="{F5A223AA-301C-46B8-88E1-747AAD646393}">
      <formula1>$B$72:$B$74</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8"/>
  <sheetViews>
    <sheetView showGridLines="0" topLeftCell="A25" zoomScale="85" zoomScaleNormal="85" zoomScalePageLayoutView="70" workbookViewId="0">
      <selection activeCell="A30" sqref="A30:XFD30"/>
    </sheetView>
  </sheetViews>
  <sheetFormatPr defaultColWidth="11.42578125" defaultRowHeight="13.9"/>
  <cols>
    <col min="1" max="1" width="4.140625" customWidth="1"/>
    <col min="2" max="2" width="41.42578125" style="7" customWidth="1"/>
    <col min="3" max="3" width="25.140625" style="7" customWidth="1"/>
    <col min="4" max="4" width="14.7109375" style="7" customWidth="1"/>
    <col min="5" max="5" width="12.42578125" style="7" customWidth="1"/>
    <col min="6" max="6" width="18.28515625" style="7" customWidth="1"/>
    <col min="7" max="7" width="24.85546875" style="7" customWidth="1"/>
    <col min="8" max="8" width="31.42578125" style="10" customWidth="1"/>
    <col min="9" max="9" width="14.7109375" style="7" customWidth="1"/>
    <col min="10" max="10" width="11.85546875" style="7" customWidth="1"/>
    <col min="11" max="11" width="14" style="7" customWidth="1"/>
    <col min="12" max="12" width="15.28515625" style="137" customWidth="1"/>
    <col min="13" max="13" width="4.85546875" customWidth="1"/>
  </cols>
  <sheetData>
    <row r="1" spans="2:17" ht="13.15">
      <c r="H1" s="7"/>
      <c r="L1" s="7"/>
    </row>
    <row r="2" spans="2:17" ht="48.75" customHeight="1">
      <c r="B2" s="151"/>
      <c r="C2" s="164" t="s">
        <v>16</v>
      </c>
      <c r="D2" s="165"/>
      <c r="E2" s="165"/>
      <c r="F2" s="165"/>
      <c r="G2" s="165"/>
      <c r="H2" s="165"/>
      <c r="I2" s="165"/>
      <c r="J2" s="166"/>
      <c r="K2" s="240" t="s">
        <v>1</v>
      </c>
      <c r="L2" s="241"/>
    </row>
    <row r="3" spans="2:17" ht="42" customHeight="1">
      <c r="B3" s="151"/>
      <c r="C3" s="167"/>
      <c r="D3" s="168"/>
      <c r="E3" s="168"/>
      <c r="F3" s="168"/>
      <c r="G3" s="168"/>
      <c r="H3" s="168"/>
      <c r="I3" s="168"/>
      <c r="J3" s="169"/>
      <c r="K3" s="242"/>
      <c r="L3" s="243"/>
    </row>
    <row r="4" spans="2:17" ht="36.75" customHeight="1">
      <c r="B4" s="151"/>
      <c r="C4" s="170"/>
      <c r="D4" s="171"/>
      <c r="E4" s="171"/>
      <c r="F4" s="171"/>
      <c r="G4" s="171"/>
      <c r="H4" s="171"/>
      <c r="I4" s="171"/>
      <c r="J4" s="172"/>
      <c r="K4" s="244"/>
      <c r="L4" s="245"/>
    </row>
    <row r="5" spans="2:17" ht="24.75" customHeight="1" thickBot="1">
      <c r="C5" s="12"/>
      <c r="D5" s="13"/>
      <c r="E5" s="13"/>
      <c r="F5" s="13"/>
      <c r="G5" s="13"/>
      <c r="H5" s="7"/>
      <c r="L5" s="7"/>
    </row>
    <row r="6" spans="2:17" ht="103.5" customHeight="1" thickBot="1">
      <c r="B6" s="233" t="s">
        <v>89</v>
      </c>
      <c r="C6" s="234"/>
      <c r="D6" s="234"/>
      <c r="E6" s="234"/>
      <c r="F6" s="234"/>
      <c r="G6" s="234"/>
      <c r="H6" s="234"/>
      <c r="I6" s="234"/>
      <c r="J6" s="234"/>
      <c r="K6" s="234"/>
      <c r="L6" s="235"/>
      <c r="M6" s="1"/>
      <c r="N6" s="1"/>
      <c r="O6" s="1"/>
      <c r="P6" s="1"/>
      <c r="Q6" s="1"/>
    </row>
    <row r="7" spans="2:17" ht="24.75" customHeight="1">
      <c r="B7" s="239" t="s">
        <v>19</v>
      </c>
      <c r="C7" s="228"/>
      <c r="D7" s="228"/>
      <c r="E7" s="228"/>
      <c r="F7" s="228"/>
      <c r="G7" s="228"/>
      <c r="H7" s="228"/>
      <c r="I7" s="228"/>
      <c r="J7" s="228"/>
      <c r="K7" s="228"/>
      <c r="L7" s="229"/>
    </row>
    <row r="8" spans="2:17" ht="18" customHeight="1">
      <c r="B8" s="128" t="s">
        <v>90</v>
      </c>
      <c r="C8" s="129"/>
      <c r="D8" s="129"/>
      <c r="E8" s="129"/>
      <c r="F8" s="129"/>
      <c r="G8" s="129"/>
      <c r="H8" s="129"/>
      <c r="I8" s="129"/>
      <c r="J8" s="129"/>
      <c r="K8" s="129"/>
      <c r="L8" s="130"/>
    </row>
    <row r="9" spans="2:17" ht="15.6">
      <c r="B9" s="128" t="s">
        <v>91</v>
      </c>
      <c r="C9" s="131"/>
      <c r="D9" s="131"/>
      <c r="E9" s="131"/>
      <c r="F9" s="131"/>
      <c r="G9" s="131"/>
      <c r="H9" s="131"/>
      <c r="I9" s="132"/>
      <c r="J9" s="131"/>
      <c r="K9" s="131"/>
      <c r="L9" s="133"/>
    </row>
    <row r="10" spans="2:17" ht="15.6">
      <c r="B10" s="128" t="s">
        <v>92</v>
      </c>
      <c r="C10" s="131"/>
      <c r="D10" s="131"/>
      <c r="E10" s="131"/>
      <c r="F10" s="131"/>
      <c r="G10" s="131"/>
      <c r="H10" s="131"/>
      <c r="I10" s="131"/>
      <c r="J10" s="131"/>
      <c r="K10" s="131"/>
      <c r="L10" s="133"/>
    </row>
    <row r="11" spans="2:17" ht="15.6">
      <c r="B11" s="128" t="s">
        <v>93</v>
      </c>
      <c r="C11" s="131"/>
      <c r="D11" s="131"/>
      <c r="E11" s="131"/>
      <c r="F11" s="131"/>
      <c r="G11" s="131"/>
      <c r="H11" s="131"/>
      <c r="I11" s="131"/>
      <c r="J11" s="131"/>
      <c r="K11" s="131"/>
      <c r="L11" s="133"/>
    </row>
    <row r="12" spans="2:17" ht="18" customHeight="1">
      <c r="B12" s="236" t="s">
        <v>94</v>
      </c>
      <c r="C12" s="237"/>
      <c r="D12" s="237"/>
      <c r="E12" s="237"/>
      <c r="F12" s="237"/>
      <c r="G12" s="237"/>
      <c r="H12" s="237"/>
      <c r="I12" s="237"/>
      <c r="J12" s="237"/>
      <c r="K12" s="237"/>
      <c r="L12" s="238"/>
    </row>
    <row r="13" spans="2:17" ht="15.6">
      <c r="B13" s="128" t="s">
        <v>95</v>
      </c>
      <c r="C13" s="131"/>
      <c r="D13" s="131"/>
      <c r="E13" s="131"/>
      <c r="F13" s="131"/>
      <c r="G13" s="131"/>
      <c r="H13" s="131"/>
      <c r="I13" s="131"/>
      <c r="J13" s="131"/>
      <c r="K13" s="131"/>
      <c r="L13" s="133"/>
    </row>
    <row r="14" spans="2:17" ht="7.5" customHeight="1" thickBot="1">
      <c r="B14" s="84"/>
      <c r="C14" s="85"/>
      <c r="D14" s="85"/>
      <c r="E14" s="85"/>
      <c r="F14" s="85"/>
      <c r="G14" s="85"/>
      <c r="H14" s="85"/>
      <c r="I14" s="85"/>
      <c r="J14" s="85"/>
      <c r="K14" s="85"/>
      <c r="L14" s="86"/>
    </row>
    <row r="15" spans="2:17" ht="33.75" customHeight="1" thickBot="1">
      <c r="B15" s="230" t="s">
        <v>96</v>
      </c>
      <c r="C15" s="231"/>
      <c r="D15" s="231"/>
      <c r="E15" s="231"/>
      <c r="F15" s="231"/>
      <c r="G15" s="232"/>
      <c r="H15" s="227" t="s">
        <v>97</v>
      </c>
      <c r="I15" s="228"/>
      <c r="J15" s="228"/>
      <c r="K15" s="228"/>
      <c r="L15" s="229"/>
    </row>
    <row r="16" spans="2:17" ht="40.5" customHeight="1" thickBot="1">
      <c r="B16" s="134" t="s">
        <v>98</v>
      </c>
      <c r="C16" s="246" t="s">
        <v>99</v>
      </c>
      <c r="D16" s="246"/>
      <c r="E16" s="246"/>
      <c r="F16" s="246"/>
      <c r="G16" s="246"/>
      <c r="H16" s="135" t="s">
        <v>100</v>
      </c>
      <c r="I16" s="135" t="s">
        <v>101</v>
      </c>
      <c r="J16" s="135" t="s">
        <v>102</v>
      </c>
      <c r="K16" s="135" t="s">
        <v>103</v>
      </c>
      <c r="L16" s="136" t="s">
        <v>104</v>
      </c>
    </row>
    <row r="17" spans="1:12" s="7" customFormat="1" ht="53.25" customHeight="1" thickBot="1">
      <c r="A17" s="7">
        <v>1</v>
      </c>
      <c r="B17" s="88" t="s">
        <v>25</v>
      </c>
      <c r="C17" s="202" t="s">
        <v>26</v>
      </c>
      <c r="D17" s="203"/>
      <c r="E17" s="203"/>
      <c r="F17" s="203"/>
      <c r="G17" s="204"/>
      <c r="H17" s="124" t="s">
        <v>105</v>
      </c>
      <c r="I17" s="90">
        <v>2</v>
      </c>
      <c r="J17" s="91">
        <v>2</v>
      </c>
      <c r="K17" s="91">
        <f>I17+J17</f>
        <v>4</v>
      </c>
      <c r="L17" s="92" t="str">
        <f t="shared" ref="L17:L36" si="0">IF(K17&lt;=4,"BAJO",IF(K17=5,"MEDIO",IF(K17=6,"ALTO",IF(K17=7,"ALTO","EXTREMO"))))</f>
        <v>BAJO</v>
      </c>
    </row>
    <row r="18" spans="1:12" s="7" customFormat="1" ht="53.25" customHeight="1" thickBot="1">
      <c r="A18" s="7">
        <v>2</v>
      </c>
      <c r="B18" s="88" t="s">
        <v>25</v>
      </c>
      <c r="C18" s="202" t="s">
        <v>30</v>
      </c>
      <c r="D18" s="203"/>
      <c r="E18" s="203"/>
      <c r="F18" s="203"/>
      <c r="G18" s="204"/>
      <c r="H18" s="124" t="s">
        <v>106</v>
      </c>
      <c r="I18" s="90">
        <v>3</v>
      </c>
      <c r="J18" s="91">
        <v>2</v>
      </c>
      <c r="K18" s="91">
        <f>I18+J18</f>
        <v>5</v>
      </c>
      <c r="L18" s="95" t="str">
        <f t="shared" si="0"/>
        <v>MEDIO</v>
      </c>
    </row>
    <row r="19" spans="1:12" s="7" customFormat="1" ht="53.25" customHeight="1" thickBot="1">
      <c r="A19" s="7">
        <v>3</v>
      </c>
      <c r="B19" s="88" t="s">
        <v>25</v>
      </c>
      <c r="C19" s="202" t="s">
        <v>33</v>
      </c>
      <c r="D19" s="203"/>
      <c r="E19" s="203"/>
      <c r="F19" s="203"/>
      <c r="G19" s="204"/>
      <c r="H19" s="122" t="s">
        <v>107</v>
      </c>
      <c r="I19" s="90">
        <v>1</v>
      </c>
      <c r="J19" s="91">
        <v>3</v>
      </c>
      <c r="K19" s="91">
        <f>I19+J19</f>
        <v>4</v>
      </c>
      <c r="L19" s="95" t="str">
        <f t="shared" ref="L19" si="1">IF(K19&lt;=4,"BAJO",IF(K19=5,"MEDIO",IF(K19=6,"ALTO",IF(K19=7,"ALTO","EXTREMO"))))</f>
        <v>BAJO</v>
      </c>
    </row>
    <row r="20" spans="1:12" s="7" customFormat="1" ht="53.25" customHeight="1" thickBot="1">
      <c r="A20" s="7">
        <v>4</v>
      </c>
      <c r="B20" s="88" t="s">
        <v>41</v>
      </c>
      <c r="C20" s="202" t="s">
        <v>44</v>
      </c>
      <c r="D20" s="203"/>
      <c r="E20" s="203"/>
      <c r="F20" s="203"/>
      <c r="G20" s="204"/>
      <c r="H20" s="123" t="s">
        <v>108</v>
      </c>
      <c r="I20" s="90">
        <v>2</v>
      </c>
      <c r="J20" s="91">
        <v>2</v>
      </c>
      <c r="K20" s="91">
        <f t="shared" ref="K20" si="2">+I20+J20</f>
        <v>4</v>
      </c>
      <c r="L20" s="95" t="str">
        <f t="shared" ref="L20" si="3">IF(K20&lt;=4,"BAJO",IF(K20=5,"MEDIO",IF(K20=6,"ALTO",IF(K20=7,"ALTO","EXTREMO"))))</f>
        <v>BAJO</v>
      </c>
    </row>
    <row r="21" spans="1:12" s="7" customFormat="1" ht="53.25" customHeight="1" thickBot="1">
      <c r="A21" s="7">
        <v>5</v>
      </c>
      <c r="B21" s="88" t="s">
        <v>52</v>
      </c>
      <c r="C21" s="202" t="s">
        <v>48</v>
      </c>
      <c r="D21" s="203"/>
      <c r="E21" s="203"/>
      <c r="F21" s="203"/>
      <c r="G21" s="204"/>
      <c r="H21" s="124" t="s">
        <v>109</v>
      </c>
      <c r="I21" s="90">
        <v>2</v>
      </c>
      <c r="J21" s="91">
        <v>2</v>
      </c>
      <c r="K21" s="91">
        <f>I21+J21</f>
        <v>4</v>
      </c>
      <c r="L21" s="95" t="str">
        <f t="shared" si="0"/>
        <v>BAJO</v>
      </c>
    </row>
    <row r="22" spans="1:12" s="7" customFormat="1" ht="53.25" customHeight="1" thickBot="1">
      <c r="A22" s="7">
        <v>6</v>
      </c>
      <c r="B22" s="88" t="s">
        <v>52</v>
      </c>
      <c r="C22" s="202" t="s">
        <v>53</v>
      </c>
      <c r="D22" s="203"/>
      <c r="E22" s="203"/>
      <c r="F22" s="203"/>
      <c r="G22" s="204"/>
      <c r="H22" s="124" t="s">
        <v>110</v>
      </c>
      <c r="I22" s="90">
        <v>1</v>
      </c>
      <c r="J22" s="91">
        <v>2</v>
      </c>
      <c r="K22" s="91">
        <f>I22+J22</f>
        <v>3</v>
      </c>
      <c r="L22" s="95" t="str">
        <f t="shared" si="0"/>
        <v>BAJO</v>
      </c>
    </row>
    <row r="23" spans="1:12" s="7" customFormat="1" ht="53.25" customHeight="1" thickBot="1">
      <c r="A23" s="7">
        <v>7</v>
      </c>
      <c r="B23" s="88" t="s">
        <v>52</v>
      </c>
      <c r="C23" s="202" t="s">
        <v>54</v>
      </c>
      <c r="D23" s="203"/>
      <c r="E23" s="203"/>
      <c r="F23" s="203"/>
      <c r="G23" s="204"/>
      <c r="H23" s="124" t="s">
        <v>111</v>
      </c>
      <c r="I23" s="90">
        <v>2</v>
      </c>
      <c r="J23" s="91">
        <v>3</v>
      </c>
      <c r="K23" s="91">
        <f>I23+J23</f>
        <v>5</v>
      </c>
      <c r="L23" s="95" t="str">
        <f t="shared" si="0"/>
        <v>MEDIO</v>
      </c>
    </row>
    <row r="24" spans="1:12" s="7" customFormat="1" ht="53.25" customHeight="1" thickBot="1">
      <c r="A24" s="7">
        <v>8</v>
      </c>
      <c r="B24" s="93" t="s">
        <v>52</v>
      </c>
      <c r="C24" s="224" t="s">
        <v>56</v>
      </c>
      <c r="D24" s="225"/>
      <c r="E24" s="225"/>
      <c r="F24" s="225"/>
      <c r="G24" s="226"/>
      <c r="H24" s="94" t="s">
        <v>112</v>
      </c>
      <c r="I24" s="90">
        <v>1</v>
      </c>
      <c r="J24" s="91">
        <v>4</v>
      </c>
      <c r="K24" s="91">
        <f>+I24+J24</f>
        <v>5</v>
      </c>
      <c r="L24" s="95" t="str">
        <f t="shared" si="0"/>
        <v>MEDIO</v>
      </c>
    </row>
    <row r="25" spans="1:12" s="7" customFormat="1" ht="53.25" customHeight="1" thickBot="1">
      <c r="A25" s="7">
        <v>9</v>
      </c>
      <c r="B25" s="88" t="s">
        <v>58</v>
      </c>
      <c r="C25" s="202" t="s">
        <v>66</v>
      </c>
      <c r="D25" s="203"/>
      <c r="E25" s="203"/>
      <c r="F25" s="203"/>
      <c r="G25" s="204"/>
      <c r="H25" s="124" t="s">
        <v>113</v>
      </c>
      <c r="I25" s="90">
        <v>2</v>
      </c>
      <c r="J25" s="91">
        <v>3</v>
      </c>
      <c r="K25" s="91">
        <f>I25+J25</f>
        <v>5</v>
      </c>
      <c r="L25" s="95" t="str">
        <f t="shared" si="0"/>
        <v>MEDIO</v>
      </c>
    </row>
    <row r="26" spans="1:12" s="7" customFormat="1" ht="53.25" customHeight="1" thickBot="1">
      <c r="A26" s="7">
        <v>10</v>
      </c>
      <c r="B26" s="93" t="s">
        <v>58</v>
      </c>
      <c r="C26" s="202" t="s">
        <v>59</v>
      </c>
      <c r="D26" s="203"/>
      <c r="E26" s="203"/>
      <c r="F26" s="203"/>
      <c r="G26" s="204"/>
      <c r="H26" s="94" t="s">
        <v>114</v>
      </c>
      <c r="I26" s="90">
        <v>2</v>
      </c>
      <c r="J26" s="91">
        <v>4</v>
      </c>
      <c r="K26" s="91">
        <f t="shared" ref="K26" si="4">+I26+J26</f>
        <v>6</v>
      </c>
      <c r="L26" s="95" t="str">
        <f t="shared" ref="L26" si="5">IF(K26&lt;=4,"BAJO",IF(K26=5,"MEDIO",IF(K26=6,"ALTO",IF(K26=7,"ALTO","EXTREMO"))))</f>
        <v>ALTO</v>
      </c>
    </row>
    <row r="27" spans="1:12" s="7" customFormat="1" ht="53.25" customHeight="1" thickBot="1">
      <c r="A27" s="7">
        <v>11</v>
      </c>
      <c r="B27" s="88" t="s">
        <v>58</v>
      </c>
      <c r="C27" s="247" t="s">
        <v>60</v>
      </c>
      <c r="D27" s="247"/>
      <c r="E27" s="247"/>
      <c r="F27" s="247"/>
      <c r="G27" s="247"/>
      <c r="H27" s="89" t="s">
        <v>115</v>
      </c>
      <c r="I27" s="90">
        <v>3</v>
      </c>
      <c r="J27" s="91">
        <v>3</v>
      </c>
      <c r="K27" s="91">
        <f>I27+J27</f>
        <v>6</v>
      </c>
      <c r="L27" s="95" t="str">
        <f t="shared" si="0"/>
        <v>ALTO</v>
      </c>
    </row>
    <row r="28" spans="1:12" s="7" customFormat="1" ht="53.25" customHeight="1" thickBot="1">
      <c r="A28" s="7">
        <v>12</v>
      </c>
      <c r="B28" s="93" t="s">
        <v>58</v>
      </c>
      <c r="C28" s="202" t="s">
        <v>74</v>
      </c>
      <c r="D28" s="203"/>
      <c r="E28" s="203"/>
      <c r="F28" s="203"/>
      <c r="G28" s="204"/>
      <c r="H28" s="94" t="s">
        <v>116</v>
      </c>
      <c r="I28" s="90">
        <v>1</v>
      </c>
      <c r="J28" s="91">
        <v>4</v>
      </c>
      <c r="K28" s="91">
        <f>I28+J28</f>
        <v>5</v>
      </c>
      <c r="L28" s="95" t="str">
        <f t="shared" si="0"/>
        <v>MEDIO</v>
      </c>
    </row>
    <row r="29" spans="1:12" s="7" customFormat="1" ht="53.25" customHeight="1" thickBot="1">
      <c r="A29" s="7">
        <v>13</v>
      </c>
      <c r="B29" s="93" t="s">
        <v>58</v>
      </c>
      <c r="C29" s="202" t="s">
        <v>61</v>
      </c>
      <c r="D29" s="203"/>
      <c r="E29" s="203"/>
      <c r="F29" s="203"/>
      <c r="G29" s="204"/>
      <c r="H29" s="94" t="s">
        <v>117</v>
      </c>
      <c r="I29" s="90">
        <v>1</v>
      </c>
      <c r="J29" s="91">
        <v>5</v>
      </c>
      <c r="K29" s="91">
        <f>+I29+J29</f>
        <v>6</v>
      </c>
      <c r="L29" s="95" t="str">
        <f t="shared" si="0"/>
        <v>ALTO</v>
      </c>
    </row>
    <row r="30" spans="1:12" s="7" customFormat="1" ht="53.25" customHeight="1" thickBot="1">
      <c r="A30" s="7">
        <v>15</v>
      </c>
      <c r="B30" s="88" t="s">
        <v>58</v>
      </c>
      <c r="C30" s="202" t="s">
        <v>62</v>
      </c>
      <c r="D30" s="203"/>
      <c r="E30" s="203"/>
      <c r="F30" s="203"/>
      <c r="G30" s="204"/>
      <c r="H30" s="124" t="s">
        <v>118</v>
      </c>
      <c r="I30" s="90">
        <v>3</v>
      </c>
      <c r="J30" s="91">
        <v>3</v>
      </c>
      <c r="K30" s="91">
        <f>I30+J30</f>
        <v>6</v>
      </c>
      <c r="L30" s="95" t="str">
        <f t="shared" si="0"/>
        <v>ALTO</v>
      </c>
    </row>
    <row r="31" spans="1:12" ht="53.25" customHeight="1" thickBot="1">
      <c r="A31" s="7">
        <v>16</v>
      </c>
      <c r="B31" s="93" t="s">
        <v>58</v>
      </c>
      <c r="C31" s="202" t="s">
        <v>73</v>
      </c>
      <c r="D31" s="203"/>
      <c r="E31" s="203"/>
      <c r="F31" s="203"/>
      <c r="G31" s="204"/>
      <c r="H31" s="94" t="s">
        <v>119</v>
      </c>
      <c r="I31" s="90">
        <v>1</v>
      </c>
      <c r="J31" s="91">
        <v>3</v>
      </c>
      <c r="K31" s="91">
        <f t="shared" ref="K31:K36" si="6">+I31+J31</f>
        <v>4</v>
      </c>
      <c r="L31" s="95" t="str">
        <f t="shared" si="0"/>
        <v>BAJO</v>
      </c>
    </row>
    <row r="32" spans="1:12" ht="53.25" customHeight="1" thickBot="1">
      <c r="A32" s="7">
        <v>17</v>
      </c>
      <c r="B32" s="93" t="s">
        <v>58</v>
      </c>
      <c r="C32" s="202" t="s">
        <v>69</v>
      </c>
      <c r="D32" s="203"/>
      <c r="E32" s="203"/>
      <c r="F32" s="203"/>
      <c r="G32" s="204"/>
      <c r="H32" s="94" t="s">
        <v>120</v>
      </c>
      <c r="I32" s="90">
        <v>1</v>
      </c>
      <c r="J32" s="91">
        <v>5</v>
      </c>
      <c r="K32" s="91">
        <f t="shared" si="6"/>
        <v>6</v>
      </c>
      <c r="L32" s="95" t="str">
        <f t="shared" si="0"/>
        <v>ALTO</v>
      </c>
    </row>
    <row r="33" spans="1:14" ht="53.25" customHeight="1" thickBot="1">
      <c r="A33" s="7">
        <v>18</v>
      </c>
      <c r="B33" s="93" t="s">
        <v>58</v>
      </c>
      <c r="C33" s="202" t="s">
        <v>70</v>
      </c>
      <c r="D33" s="203"/>
      <c r="E33" s="203"/>
      <c r="F33" s="203"/>
      <c r="G33" s="204"/>
      <c r="H33" s="94" t="s">
        <v>121</v>
      </c>
      <c r="I33" s="90">
        <v>1</v>
      </c>
      <c r="J33" s="91">
        <v>4</v>
      </c>
      <c r="K33" s="91">
        <f t="shared" si="6"/>
        <v>5</v>
      </c>
      <c r="L33" s="95" t="str">
        <f t="shared" si="0"/>
        <v>MEDIO</v>
      </c>
    </row>
    <row r="34" spans="1:14" ht="53.25" customHeight="1" thickBot="1">
      <c r="A34" s="7">
        <v>19</v>
      </c>
      <c r="B34" s="93" t="s">
        <v>58</v>
      </c>
      <c r="C34" s="202" t="s">
        <v>64</v>
      </c>
      <c r="D34" s="203"/>
      <c r="E34" s="203"/>
      <c r="F34" s="203"/>
      <c r="G34" s="204"/>
      <c r="H34" s="94" t="s">
        <v>122</v>
      </c>
      <c r="I34" s="90">
        <v>1</v>
      </c>
      <c r="J34" s="91">
        <v>3</v>
      </c>
      <c r="K34" s="91">
        <f t="shared" si="6"/>
        <v>4</v>
      </c>
      <c r="L34" s="95" t="str">
        <f t="shared" si="0"/>
        <v>BAJO</v>
      </c>
    </row>
    <row r="35" spans="1:14" ht="53.25" customHeight="1" thickBot="1">
      <c r="A35" s="7">
        <v>20</v>
      </c>
      <c r="B35" s="93" t="s">
        <v>58</v>
      </c>
      <c r="C35" s="202" t="s">
        <v>67</v>
      </c>
      <c r="D35" s="203"/>
      <c r="E35" s="203"/>
      <c r="F35" s="203"/>
      <c r="G35" s="204"/>
      <c r="H35" s="94" t="s">
        <v>123</v>
      </c>
      <c r="I35" s="90">
        <v>3</v>
      </c>
      <c r="J35" s="91">
        <v>4</v>
      </c>
      <c r="K35" s="91">
        <f t="shared" si="6"/>
        <v>7</v>
      </c>
      <c r="L35" s="95" t="str">
        <f t="shared" si="0"/>
        <v>ALTO</v>
      </c>
    </row>
    <row r="36" spans="1:14" ht="53.25" customHeight="1" thickBot="1">
      <c r="A36" s="7">
        <v>21</v>
      </c>
      <c r="B36" s="93" t="s">
        <v>58</v>
      </c>
      <c r="C36" s="202" t="s">
        <v>71</v>
      </c>
      <c r="D36" s="203"/>
      <c r="E36" s="203"/>
      <c r="F36" s="203"/>
      <c r="G36" s="204"/>
      <c r="H36" s="94" t="s">
        <v>124</v>
      </c>
      <c r="I36" s="90">
        <v>2</v>
      </c>
      <c r="J36" s="91">
        <v>3</v>
      </c>
      <c r="K36" s="91">
        <f t="shared" si="6"/>
        <v>5</v>
      </c>
      <c r="L36" s="95" t="str">
        <f t="shared" si="0"/>
        <v>MEDIO</v>
      </c>
    </row>
    <row r="37" spans="1:14" ht="12.75" customHeight="1">
      <c r="B37" s="96"/>
      <c r="C37" s="97"/>
      <c r="D37" s="97"/>
      <c r="E37" s="97"/>
      <c r="F37" s="97"/>
      <c r="G37" s="97"/>
      <c r="H37" s="97"/>
      <c r="I37" s="97"/>
      <c r="J37" s="97"/>
      <c r="K37" s="97"/>
      <c r="L37" s="98"/>
    </row>
    <row r="38" spans="1:14" ht="13.15">
      <c r="B38" s="81"/>
      <c r="C38" s="215"/>
      <c r="D38" s="215"/>
      <c r="E38" s="215"/>
      <c r="F38" s="82"/>
      <c r="G38" s="82"/>
      <c r="H38" s="208"/>
      <c r="I38" s="208"/>
      <c r="J38" s="82"/>
      <c r="K38" s="82"/>
      <c r="L38" s="83"/>
    </row>
    <row r="39" spans="1:14" ht="19.5" customHeight="1">
      <c r="B39" s="222" t="s">
        <v>125</v>
      </c>
      <c r="C39" s="206" t="s">
        <v>126</v>
      </c>
      <c r="D39" s="206"/>
      <c r="E39" s="99" t="s">
        <v>127</v>
      </c>
      <c r="F39" s="82"/>
      <c r="G39" s="223" t="s">
        <v>102</v>
      </c>
      <c r="H39" s="116" t="s">
        <v>128</v>
      </c>
      <c r="I39" s="116" t="s">
        <v>127</v>
      </c>
      <c r="J39" s="82"/>
      <c r="K39" s="82"/>
      <c r="L39" s="83"/>
    </row>
    <row r="40" spans="1:14" ht="21" customHeight="1">
      <c r="B40" s="222"/>
      <c r="C40" s="205" t="s">
        <v>129</v>
      </c>
      <c r="D40" s="205"/>
      <c r="E40" s="100">
        <v>1</v>
      </c>
      <c r="F40" s="82"/>
      <c r="G40" s="223"/>
      <c r="H40" s="100" t="s">
        <v>130</v>
      </c>
      <c r="I40" s="101">
        <v>1</v>
      </c>
      <c r="J40" s="82"/>
      <c r="K40" s="82"/>
      <c r="L40" s="83"/>
    </row>
    <row r="41" spans="1:14" ht="15.75" customHeight="1">
      <c r="B41" s="222"/>
      <c r="C41" s="205" t="s">
        <v>131</v>
      </c>
      <c r="D41" s="205"/>
      <c r="E41" s="100">
        <v>2</v>
      </c>
      <c r="F41" s="82"/>
      <c r="G41" s="223"/>
      <c r="H41" s="100" t="s">
        <v>132</v>
      </c>
      <c r="I41" s="101">
        <v>2</v>
      </c>
      <c r="J41" s="82"/>
      <c r="K41" s="82"/>
      <c r="L41" s="83"/>
      <c r="N41" s="5"/>
    </row>
    <row r="42" spans="1:14" ht="24.75" customHeight="1">
      <c r="B42" s="222"/>
      <c r="C42" s="205" t="s">
        <v>133</v>
      </c>
      <c r="D42" s="205"/>
      <c r="E42" s="100">
        <v>3</v>
      </c>
      <c r="F42" s="82"/>
      <c r="G42" s="223"/>
      <c r="H42" s="100" t="s">
        <v>134</v>
      </c>
      <c r="I42" s="101">
        <v>3</v>
      </c>
      <c r="J42" s="82"/>
      <c r="K42" s="82"/>
      <c r="L42" s="83"/>
    </row>
    <row r="43" spans="1:14" ht="18" customHeight="1">
      <c r="B43" s="222"/>
      <c r="C43" s="205" t="s">
        <v>135</v>
      </c>
      <c r="D43" s="205"/>
      <c r="E43" s="100">
        <v>4</v>
      </c>
      <c r="F43" s="82"/>
      <c r="G43" s="223"/>
      <c r="H43" s="100" t="s">
        <v>136</v>
      </c>
      <c r="I43" s="101">
        <v>4</v>
      </c>
      <c r="J43" s="82"/>
      <c r="K43" s="82"/>
      <c r="L43" s="83"/>
    </row>
    <row r="44" spans="1:14" ht="29.25" customHeight="1">
      <c r="B44" s="222"/>
      <c r="C44" s="205" t="s">
        <v>137</v>
      </c>
      <c r="D44" s="205"/>
      <c r="E44" s="100">
        <v>5</v>
      </c>
      <c r="F44" s="82"/>
      <c r="G44" s="223"/>
      <c r="H44" s="100" t="s">
        <v>138</v>
      </c>
      <c r="I44" s="101">
        <v>5</v>
      </c>
      <c r="J44" s="82"/>
      <c r="K44" s="82"/>
      <c r="L44" s="83"/>
    </row>
    <row r="45" spans="1:14" ht="16.5" customHeight="1">
      <c r="B45" s="102"/>
      <c r="C45" s="103"/>
      <c r="D45" s="103"/>
      <c r="E45" s="103"/>
      <c r="F45" s="82"/>
      <c r="G45" s="103"/>
      <c r="H45" s="103"/>
      <c r="I45" s="103"/>
      <c r="J45" s="103"/>
      <c r="K45" s="103"/>
      <c r="L45" s="83"/>
    </row>
    <row r="46" spans="1:14" ht="16.5" customHeight="1">
      <c r="B46" s="102"/>
      <c r="C46" s="208" t="s">
        <v>139</v>
      </c>
      <c r="D46" s="208"/>
      <c r="E46" s="208"/>
      <c r="F46" s="208"/>
      <c r="G46" s="208"/>
      <c r="H46" s="211"/>
      <c r="I46" s="211"/>
      <c r="J46" s="211"/>
      <c r="K46" s="211"/>
      <c r="L46" s="83"/>
    </row>
    <row r="47" spans="1:14" ht="69.75" customHeight="1">
      <c r="B47" s="102"/>
      <c r="C47" s="205" t="s">
        <v>140</v>
      </c>
      <c r="D47" s="205"/>
      <c r="E47" s="205"/>
      <c r="F47" s="100" t="s">
        <v>141</v>
      </c>
      <c r="G47" s="100" t="s">
        <v>142</v>
      </c>
      <c r="H47" s="100" t="s">
        <v>143</v>
      </c>
      <c r="I47" s="205" t="s">
        <v>144</v>
      </c>
      <c r="J47" s="205"/>
      <c r="K47" s="205" t="s">
        <v>145</v>
      </c>
      <c r="L47" s="214"/>
    </row>
    <row r="48" spans="1:14" ht="69.75" customHeight="1">
      <c r="B48" s="102"/>
      <c r="C48" s="205" t="s">
        <v>146</v>
      </c>
      <c r="D48" s="205"/>
      <c r="E48" s="205"/>
      <c r="F48" s="100" t="s">
        <v>147</v>
      </c>
      <c r="G48" s="100" t="s">
        <v>148</v>
      </c>
      <c r="H48" s="100" t="s">
        <v>149</v>
      </c>
      <c r="I48" s="205" t="s">
        <v>150</v>
      </c>
      <c r="J48" s="205"/>
      <c r="K48" s="205" t="s">
        <v>151</v>
      </c>
      <c r="L48" s="214"/>
    </row>
    <row r="49" spans="2:12" ht="13.15">
      <c r="B49" s="81"/>
      <c r="C49" s="206" t="s">
        <v>152</v>
      </c>
      <c r="D49" s="206"/>
      <c r="E49" s="206" t="s">
        <v>127</v>
      </c>
      <c r="F49" s="121" t="s">
        <v>130</v>
      </c>
      <c r="G49" s="121" t="s">
        <v>132</v>
      </c>
      <c r="H49" s="104" t="s">
        <v>134</v>
      </c>
      <c r="I49" s="217" t="s">
        <v>136</v>
      </c>
      <c r="J49" s="217"/>
      <c r="K49" s="206" t="s">
        <v>138</v>
      </c>
      <c r="L49" s="212"/>
    </row>
    <row r="50" spans="2:12" ht="13.15">
      <c r="B50" s="81"/>
      <c r="C50" s="206"/>
      <c r="D50" s="206"/>
      <c r="E50" s="206"/>
      <c r="F50" s="117">
        <v>1</v>
      </c>
      <c r="G50" s="117">
        <v>2</v>
      </c>
      <c r="H50" s="117">
        <v>3</v>
      </c>
      <c r="I50" s="207">
        <v>4</v>
      </c>
      <c r="J50" s="207"/>
      <c r="K50" s="207">
        <v>5</v>
      </c>
      <c r="L50" s="213"/>
    </row>
    <row r="51" spans="2:12" ht="19.5" customHeight="1">
      <c r="B51" s="81"/>
      <c r="C51" s="205" t="s">
        <v>129</v>
      </c>
      <c r="D51" s="205"/>
      <c r="E51" s="105">
        <v>1</v>
      </c>
      <c r="F51" s="106">
        <v>2</v>
      </c>
      <c r="G51" s="106">
        <v>3</v>
      </c>
      <c r="H51" s="106">
        <v>4</v>
      </c>
      <c r="I51" s="209">
        <v>5</v>
      </c>
      <c r="J51" s="209"/>
      <c r="K51" s="210">
        <v>6</v>
      </c>
      <c r="L51" s="218"/>
    </row>
    <row r="52" spans="2:12" ht="21.75" customHeight="1">
      <c r="B52" s="81"/>
      <c r="C52" s="205" t="s">
        <v>131</v>
      </c>
      <c r="D52" s="205"/>
      <c r="E52" s="105">
        <v>2</v>
      </c>
      <c r="F52" s="106">
        <v>3</v>
      </c>
      <c r="G52" s="106">
        <v>4</v>
      </c>
      <c r="H52" s="118">
        <v>5</v>
      </c>
      <c r="I52" s="210">
        <v>6</v>
      </c>
      <c r="J52" s="210"/>
      <c r="K52" s="219">
        <v>7</v>
      </c>
      <c r="L52" s="220"/>
    </row>
    <row r="53" spans="2:12" ht="26.25" customHeight="1">
      <c r="B53" s="81"/>
      <c r="C53" s="205" t="s">
        <v>133</v>
      </c>
      <c r="D53" s="205"/>
      <c r="E53" s="105">
        <v>3</v>
      </c>
      <c r="F53" s="106">
        <v>4</v>
      </c>
      <c r="G53" s="118">
        <v>5</v>
      </c>
      <c r="H53" s="119">
        <v>6</v>
      </c>
      <c r="I53" s="210">
        <v>7</v>
      </c>
      <c r="J53" s="210"/>
      <c r="K53" s="216">
        <v>8</v>
      </c>
      <c r="L53" s="221"/>
    </row>
    <row r="54" spans="2:12" ht="21" customHeight="1">
      <c r="B54" s="81"/>
      <c r="C54" s="205" t="s">
        <v>135</v>
      </c>
      <c r="D54" s="205"/>
      <c r="E54" s="105">
        <v>4</v>
      </c>
      <c r="F54" s="118">
        <v>5</v>
      </c>
      <c r="G54" s="119">
        <v>6</v>
      </c>
      <c r="H54" s="119">
        <v>7</v>
      </c>
      <c r="I54" s="216">
        <v>8</v>
      </c>
      <c r="J54" s="216"/>
      <c r="K54" s="216">
        <v>9</v>
      </c>
      <c r="L54" s="221"/>
    </row>
    <row r="55" spans="2:12" ht="27" customHeight="1">
      <c r="B55" s="81"/>
      <c r="C55" s="205" t="s">
        <v>137</v>
      </c>
      <c r="D55" s="205"/>
      <c r="E55" s="105">
        <v>5</v>
      </c>
      <c r="F55" s="119">
        <v>6</v>
      </c>
      <c r="G55" s="119">
        <v>7</v>
      </c>
      <c r="H55" s="120">
        <v>8</v>
      </c>
      <c r="I55" s="216">
        <v>9</v>
      </c>
      <c r="J55" s="216"/>
      <c r="K55" s="216">
        <v>10</v>
      </c>
      <c r="L55" s="221"/>
    </row>
    <row r="56" spans="2:12" ht="13.15">
      <c r="B56" s="81"/>
      <c r="C56" s="82"/>
      <c r="D56" s="82"/>
      <c r="E56" s="82"/>
      <c r="F56" s="82"/>
      <c r="G56" s="82"/>
      <c r="H56" s="82"/>
      <c r="I56" s="82"/>
      <c r="J56" s="82"/>
      <c r="K56" s="82"/>
      <c r="L56" s="83"/>
    </row>
    <row r="57" spans="2:12" ht="19.5" customHeight="1">
      <c r="B57" s="81"/>
      <c r="C57" s="82"/>
      <c r="D57" s="82"/>
      <c r="E57" s="82"/>
      <c r="F57" s="82"/>
      <c r="G57" s="208" t="s">
        <v>153</v>
      </c>
      <c r="H57" s="208"/>
      <c r="I57" s="82"/>
      <c r="J57" s="82"/>
      <c r="K57" s="82"/>
      <c r="L57" s="83"/>
    </row>
    <row r="58" spans="2:12" ht="18" customHeight="1">
      <c r="B58" s="81"/>
      <c r="C58" s="82"/>
      <c r="D58" s="82"/>
      <c r="E58" s="82"/>
      <c r="F58" s="82"/>
      <c r="G58" s="121" t="s">
        <v>139</v>
      </c>
      <c r="H58" s="107" t="s">
        <v>152</v>
      </c>
      <c r="I58" s="82"/>
      <c r="J58" s="82"/>
      <c r="K58" s="82"/>
      <c r="L58" s="83"/>
    </row>
    <row r="59" spans="2:12" ht="18" customHeight="1">
      <c r="B59" s="81"/>
      <c r="C59" s="82"/>
      <c r="D59" s="82"/>
      <c r="E59" s="82"/>
      <c r="F59" s="82"/>
      <c r="G59" s="120" t="s">
        <v>154</v>
      </c>
      <c r="H59" s="108" t="s">
        <v>155</v>
      </c>
      <c r="I59" s="82"/>
      <c r="J59" s="82"/>
      <c r="K59" s="82"/>
      <c r="L59" s="83"/>
    </row>
    <row r="60" spans="2:12" ht="18" customHeight="1">
      <c r="B60" s="81"/>
      <c r="C60" s="82"/>
      <c r="D60" s="82"/>
      <c r="E60" s="82"/>
      <c r="F60" s="82"/>
      <c r="G60" s="119" t="s">
        <v>156</v>
      </c>
      <c r="H60" s="108" t="s">
        <v>157</v>
      </c>
      <c r="I60" s="82"/>
      <c r="J60" s="82"/>
      <c r="K60" s="82"/>
      <c r="L60" s="83"/>
    </row>
    <row r="61" spans="2:12" ht="18" customHeight="1">
      <c r="B61" s="81"/>
      <c r="C61" s="82"/>
      <c r="D61" s="82"/>
      <c r="E61" s="82"/>
      <c r="F61" s="82"/>
      <c r="G61" s="118">
        <v>5</v>
      </c>
      <c r="H61" s="108" t="s">
        <v>158</v>
      </c>
      <c r="I61" s="82"/>
      <c r="J61" s="82"/>
      <c r="K61" s="82"/>
      <c r="L61" s="83"/>
    </row>
    <row r="62" spans="2:12" ht="18" customHeight="1">
      <c r="B62" s="81"/>
      <c r="C62" s="82"/>
      <c r="D62" s="82"/>
      <c r="E62" s="82"/>
      <c r="F62" s="82"/>
      <c r="G62" s="106" t="s">
        <v>159</v>
      </c>
      <c r="H62" s="108" t="s">
        <v>160</v>
      </c>
      <c r="I62" s="82"/>
      <c r="J62" s="82"/>
      <c r="K62" s="82"/>
      <c r="L62" s="83"/>
    </row>
    <row r="63" spans="2:12" thickBot="1">
      <c r="B63" s="84"/>
      <c r="C63" s="85"/>
      <c r="D63" s="85"/>
      <c r="E63" s="85"/>
      <c r="F63" s="85"/>
      <c r="G63" s="85"/>
      <c r="H63" s="85"/>
      <c r="I63" s="85"/>
      <c r="J63" s="85"/>
      <c r="K63" s="85"/>
      <c r="L63" s="86"/>
    </row>
    <row r="67" spans="2:2" hidden="1">
      <c r="B67" s="7" t="s">
        <v>97</v>
      </c>
    </row>
    <row r="68" spans="2:2" hidden="1">
      <c r="B68" s="7" t="s">
        <v>161</v>
      </c>
    </row>
  </sheetData>
  <mergeCells count="68">
    <mergeCell ref="C34:G34"/>
    <mergeCell ref="C27:G27"/>
    <mergeCell ref="C28:G28"/>
    <mergeCell ref="C29:G29"/>
    <mergeCell ref="C33:G33"/>
    <mergeCell ref="C16:G16"/>
    <mergeCell ref="C18:G18"/>
    <mergeCell ref="C21:G21"/>
    <mergeCell ref="C22:G22"/>
    <mergeCell ref="C23:G23"/>
    <mergeCell ref="C19:G19"/>
    <mergeCell ref="C20:G20"/>
    <mergeCell ref="H15:L15"/>
    <mergeCell ref="B15:G15"/>
    <mergeCell ref="B6:L6"/>
    <mergeCell ref="B2:B4"/>
    <mergeCell ref="B12:L12"/>
    <mergeCell ref="B7:L7"/>
    <mergeCell ref="C2:J4"/>
    <mergeCell ref="K2:L4"/>
    <mergeCell ref="I53:J53"/>
    <mergeCell ref="B39:B44"/>
    <mergeCell ref="C39:D39"/>
    <mergeCell ref="C40:D40"/>
    <mergeCell ref="C17:G17"/>
    <mergeCell ref="C41:D41"/>
    <mergeCell ref="C42:D42"/>
    <mergeCell ref="C43:D43"/>
    <mergeCell ref="G39:G44"/>
    <mergeCell ref="C30:G30"/>
    <mergeCell ref="C31:G31"/>
    <mergeCell ref="C32:G32"/>
    <mergeCell ref="C24:G24"/>
    <mergeCell ref="C25:G25"/>
    <mergeCell ref="C35:G35"/>
    <mergeCell ref="C36:G36"/>
    <mergeCell ref="C38:E38"/>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C26:G26"/>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s>
  <phoneticPr fontId="1" type="noConversion"/>
  <conditionalFormatting sqref="L17:L36">
    <cfRule type="cellIs" dxfId="40" priority="12" stopIfTrue="1" operator="equal">
      <formula>"EXTREMO"</formula>
    </cfRule>
    <cfRule type="cellIs" dxfId="39" priority="13" stopIfTrue="1" operator="equal">
      <formula>"ALTO"</formula>
    </cfRule>
    <cfRule type="cellIs" dxfId="38" priority="14" stopIfTrue="1" operator="equal">
      <formula>"MEDIO"</formula>
    </cfRule>
    <cfRule type="cellIs" dxfId="37" priority="15" stopIfTrue="1" operator="equal">
      <formula>"BAJO"</formula>
    </cfRule>
  </conditionalFormatting>
  <conditionalFormatting sqref="J23:K23 J27:K36">
    <cfRule type="expression" dxfId="36" priority="5" stopIfTrue="1">
      <formula>"""bajo"""</formula>
    </cfRule>
  </conditionalFormatting>
  <conditionalFormatting sqref="J21:K21 J24:K25">
    <cfRule type="expression" dxfId="35" priority="10" stopIfTrue="1">
      <formula>"""bajo"""</formula>
    </cfRule>
  </conditionalFormatting>
  <conditionalFormatting sqref="J17:K17">
    <cfRule type="expression" dxfId="34" priority="9" stopIfTrue="1">
      <formula>"""bajo"""</formula>
    </cfRule>
  </conditionalFormatting>
  <conditionalFormatting sqref="J18:K18">
    <cfRule type="expression" dxfId="33" priority="8" stopIfTrue="1">
      <formula>"""bajo"""</formula>
    </cfRule>
  </conditionalFormatting>
  <conditionalFormatting sqref="J22:K22">
    <cfRule type="expression" dxfId="32" priority="7" stopIfTrue="1">
      <formula>"""bajo"""</formula>
    </cfRule>
  </conditionalFormatting>
  <conditionalFormatting sqref="J30:K30">
    <cfRule type="expression" dxfId="31" priority="6" stopIfTrue="1">
      <formula>"""bajo"""</formula>
    </cfRule>
  </conditionalFormatting>
  <conditionalFormatting sqref="J19:K19">
    <cfRule type="expression" dxfId="30" priority="4" stopIfTrue="1">
      <formula>"""bajo"""</formula>
    </cfRule>
  </conditionalFormatting>
  <conditionalFormatting sqref="J20:K20">
    <cfRule type="expression" dxfId="29" priority="3" stopIfTrue="1">
      <formula>"""bajo"""</formula>
    </cfRule>
  </conditionalFormatting>
  <conditionalFormatting sqref="J26:K26">
    <cfRule type="expression" dxfId="28" priority="1" stopIfTrue="1">
      <formula>"""bajo"""</formula>
    </cfRule>
  </conditionalFormatting>
  <dataValidations count="12">
    <dataValidation type="list" allowBlank="1" showInputMessage="1" showErrorMessage="1" sqref="H15" xr:uid="{00000000-0002-0000-0200-000002000000}">
      <formula1>$B$67:$B$68</formula1>
    </dataValidation>
    <dataValidation type="list" allowBlank="1" showInputMessage="1" showErrorMessage="1" sqref="C24:G24" xr:uid="{E52E5CA8-833A-48C8-A580-9F2E97A2F794}">
      <formula1>INDIRECT($B$32)</formula1>
    </dataValidation>
    <dataValidation type="list" allowBlank="1" showInputMessage="1" showErrorMessage="1" sqref="J17:J18 J27:J36 J21:J25" xr:uid="{B2DE239B-8A65-4066-8DDA-EB7E74F019F7}">
      <formula1>$I$38:$I$42</formula1>
    </dataValidation>
    <dataValidation type="list" allowBlank="1" showInputMessage="1" showErrorMessage="1" sqref="I17:I18 I27:I36 I21:I25" xr:uid="{34244504-1181-46D2-807C-B3A9B97CFD07}">
      <formula1>$E$38:$E$42</formula1>
    </dataValidation>
    <dataValidation type="list" allowBlank="1" showInputMessage="1" showErrorMessage="1" sqref="J19" xr:uid="{6619BC32-49FD-4EC1-AB20-E287C46D6CD1}">
      <formula1>$I$32:$I$36</formula1>
    </dataValidation>
    <dataValidation type="list" allowBlank="1" showInputMessage="1" showErrorMessage="1" sqref="I19" xr:uid="{5F26E412-B804-45CE-AAA4-16309F602B9E}">
      <formula1>$E$32:$E$36</formula1>
    </dataValidation>
    <dataValidation type="list" allowBlank="1" showInputMessage="1" showErrorMessage="1" sqref="C19:G19" xr:uid="{A3E3B8C3-BD62-4ED0-A969-A50B0C2E2637}">
      <formula1>INDIRECT($B$18)</formula1>
    </dataValidation>
    <dataValidation type="list" allowBlank="1" showInputMessage="1" showErrorMessage="1" sqref="J20" xr:uid="{2639C3A4-3891-41BD-874A-D5228C63B48B}">
      <formula1>$I$31:$I$35</formula1>
    </dataValidation>
    <dataValidation type="list" allowBlank="1" showInputMessage="1" showErrorMessage="1" sqref="I20" xr:uid="{E80AE03F-C3CB-4FED-80A5-54E15B794500}">
      <formula1>$E$31:$E$35</formula1>
    </dataValidation>
    <dataValidation type="list" allowBlank="1" showInputMessage="1" showErrorMessage="1" sqref="J26" xr:uid="{8B0070DC-6428-41F4-A549-4BD7FDEE1006}">
      <formula1>$I$30:$I$33</formula1>
    </dataValidation>
    <dataValidation type="list" allowBlank="1" showInputMessage="1" showErrorMessage="1" sqref="I26" xr:uid="{F7C66286-D03C-4ECE-A54A-2EF24313CCB0}">
      <formula1>$E$30:$E$33</formula1>
    </dataValidation>
    <dataValidation type="list" allowBlank="1" showInputMessage="1" showErrorMessage="1" sqref="B17:B3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55"/>
  <sheetViews>
    <sheetView showGridLines="0" topLeftCell="C13" zoomScale="70" zoomScaleNormal="70" zoomScalePageLayoutView="70" workbookViewId="0">
      <selection activeCell="M16" sqref="M16:R35"/>
    </sheetView>
  </sheetViews>
  <sheetFormatPr defaultColWidth="11.42578125" defaultRowHeight="13.1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1:26" ht="48.75" customHeight="1">
      <c r="B2" s="151"/>
      <c r="C2" s="164" t="s">
        <v>16</v>
      </c>
      <c r="D2" s="165"/>
      <c r="E2" s="165"/>
      <c r="F2" s="165"/>
      <c r="G2" s="165"/>
      <c r="H2" s="165"/>
      <c r="I2" s="165"/>
      <c r="J2" s="165"/>
      <c r="K2" s="165"/>
      <c r="L2" s="165"/>
      <c r="M2" s="165"/>
      <c r="N2" s="165"/>
      <c r="O2" s="165"/>
      <c r="P2" s="166"/>
      <c r="Q2" s="240" t="s">
        <v>1</v>
      </c>
      <c r="R2" s="241"/>
    </row>
    <row r="3" spans="1:26" ht="30" customHeight="1">
      <c r="B3" s="151"/>
      <c r="C3" s="167"/>
      <c r="D3" s="168"/>
      <c r="E3" s="168"/>
      <c r="F3" s="168"/>
      <c r="G3" s="168"/>
      <c r="H3" s="168"/>
      <c r="I3" s="168"/>
      <c r="J3" s="168"/>
      <c r="K3" s="168"/>
      <c r="L3" s="168"/>
      <c r="M3" s="168"/>
      <c r="N3" s="168"/>
      <c r="O3" s="168"/>
      <c r="P3" s="169"/>
      <c r="Q3" s="242"/>
      <c r="R3" s="243"/>
    </row>
    <row r="4" spans="1:26" ht="39.75" customHeight="1">
      <c r="B4" s="151"/>
      <c r="C4" s="170"/>
      <c r="D4" s="171"/>
      <c r="E4" s="171"/>
      <c r="F4" s="171"/>
      <c r="G4" s="171"/>
      <c r="H4" s="171"/>
      <c r="I4" s="171"/>
      <c r="J4" s="171"/>
      <c r="K4" s="171"/>
      <c r="L4" s="171"/>
      <c r="M4" s="171"/>
      <c r="N4" s="171"/>
      <c r="O4" s="171"/>
      <c r="P4" s="172"/>
      <c r="Q4" s="244"/>
      <c r="R4" s="245"/>
    </row>
    <row r="5" spans="1:26" ht="13.9" thickBot="1"/>
    <row r="6" spans="1:26" ht="78.75" customHeight="1" thickBot="1">
      <c r="B6" s="286" t="str">
        <f>+EVALUACION!B6</f>
        <v xml:space="preserve">Objeto Contractual: </v>
      </c>
      <c r="C6" s="287"/>
      <c r="D6" s="287"/>
      <c r="E6" s="287"/>
      <c r="F6" s="287"/>
      <c r="G6" s="287"/>
      <c r="H6" s="287"/>
      <c r="I6" s="287"/>
      <c r="J6" s="287"/>
      <c r="K6" s="287"/>
      <c r="L6" s="287"/>
      <c r="M6" s="287"/>
      <c r="N6" s="287"/>
      <c r="O6" s="287"/>
      <c r="P6" s="287"/>
      <c r="Q6" s="287"/>
      <c r="R6" s="288"/>
      <c r="S6" s="1"/>
      <c r="T6" s="1"/>
      <c r="U6" s="1"/>
      <c r="V6" s="1"/>
      <c r="W6" s="1"/>
      <c r="X6" s="1"/>
      <c r="Y6" s="1"/>
      <c r="Z6" s="1"/>
    </row>
    <row r="7" spans="1:26" ht="24.75" customHeight="1">
      <c r="B7" s="289" t="s">
        <v>19</v>
      </c>
      <c r="C7" s="290"/>
      <c r="D7" s="290"/>
      <c r="E7" s="290"/>
      <c r="F7" s="290"/>
      <c r="G7" s="290"/>
      <c r="H7" s="290"/>
      <c r="I7" s="290"/>
      <c r="J7" s="290"/>
      <c r="K7" s="290"/>
      <c r="L7" s="290"/>
      <c r="M7" s="290"/>
      <c r="N7" s="290"/>
      <c r="O7" s="290"/>
      <c r="P7" s="290"/>
      <c r="Q7" s="290"/>
      <c r="R7" s="291"/>
    </row>
    <row r="8" spans="1:26" ht="15.6">
      <c r="B8" s="339" t="s">
        <v>162</v>
      </c>
      <c r="C8" s="340"/>
      <c r="D8" s="340"/>
      <c r="E8" s="340"/>
      <c r="F8" s="340"/>
      <c r="G8" s="340"/>
      <c r="H8" s="340"/>
      <c r="I8" s="340"/>
      <c r="J8" s="340"/>
      <c r="K8" s="340"/>
      <c r="L8" s="340"/>
      <c r="M8" s="340"/>
      <c r="N8" s="340"/>
      <c r="O8" s="340"/>
      <c r="P8" s="340"/>
      <c r="Q8" s="340"/>
      <c r="R8" s="340"/>
    </row>
    <row r="9" spans="1:26" ht="34.5" customHeight="1">
      <c r="B9" s="295" t="s">
        <v>163</v>
      </c>
      <c r="C9" s="296"/>
      <c r="D9" s="296"/>
      <c r="E9" s="296"/>
      <c r="F9" s="296"/>
      <c r="G9" s="296"/>
      <c r="H9" s="296"/>
      <c r="I9" s="296"/>
      <c r="J9" s="296"/>
      <c r="K9" s="296"/>
      <c r="L9" s="296"/>
      <c r="M9" s="296"/>
      <c r="N9" s="296"/>
      <c r="O9" s="296"/>
      <c r="P9" s="296"/>
      <c r="Q9" s="296"/>
      <c r="R9" s="296"/>
    </row>
    <row r="10" spans="1:26" ht="15.6">
      <c r="B10" s="339" t="s">
        <v>164</v>
      </c>
      <c r="C10" s="340"/>
      <c r="D10" s="340"/>
      <c r="E10" s="340"/>
      <c r="F10" s="340"/>
      <c r="G10" s="340"/>
      <c r="H10" s="340"/>
      <c r="I10" s="340"/>
      <c r="J10" s="340"/>
      <c r="K10" s="340"/>
      <c r="L10" s="340"/>
      <c r="M10" s="340"/>
      <c r="N10" s="340"/>
      <c r="O10" s="340"/>
      <c r="P10" s="340"/>
      <c r="Q10" s="340"/>
      <c r="R10" s="340"/>
    </row>
    <row r="11" spans="1:26">
      <c r="B11" s="81"/>
      <c r="R11" s="3"/>
    </row>
    <row r="12" spans="1:26">
      <c r="B12" s="8"/>
      <c r="R12" s="3"/>
    </row>
    <row r="13" spans="1:26">
      <c r="B13" s="8"/>
      <c r="R13" s="3"/>
    </row>
    <row r="14" spans="1:26" ht="7.5" customHeight="1" thickBot="1">
      <c r="B14" s="2"/>
      <c r="R14" s="3"/>
    </row>
    <row r="15" spans="1:26" ht="93.75" customHeight="1" thickBot="1">
      <c r="B15" s="109" t="s">
        <v>98</v>
      </c>
      <c r="C15" s="294" t="s">
        <v>99</v>
      </c>
      <c r="D15" s="294"/>
      <c r="E15" s="294"/>
      <c r="F15" s="294"/>
      <c r="G15" s="293" t="s">
        <v>165</v>
      </c>
      <c r="H15" s="293"/>
      <c r="I15" s="87" t="s">
        <v>101</v>
      </c>
      <c r="J15" s="87" t="s">
        <v>102</v>
      </c>
      <c r="K15" s="87" t="s">
        <v>103</v>
      </c>
      <c r="L15" s="87" t="s">
        <v>104</v>
      </c>
      <c r="M15" s="87" t="s">
        <v>166</v>
      </c>
      <c r="N15" s="87" t="s">
        <v>167</v>
      </c>
      <c r="O15" s="87" t="s">
        <v>168</v>
      </c>
      <c r="P15" s="87" t="s">
        <v>169</v>
      </c>
      <c r="Q15" s="87" t="s">
        <v>170</v>
      </c>
      <c r="R15" s="11" t="s">
        <v>171</v>
      </c>
    </row>
    <row r="16" spans="1:26" s="24" customFormat="1" ht="57.75" customHeight="1" thickBot="1">
      <c r="A16" s="24">
        <v>1</v>
      </c>
      <c r="B16" s="126" t="str">
        <f>+EVALUACION!B17</f>
        <v>PLANEACIÓN</v>
      </c>
      <c r="C16" s="258" t="str">
        <f>+EVALUACION!C17</f>
        <v>Retrasos en la revisión y ajuste del estudio previo y aprobación del mismo por parte de la Dependencia que genera la necesidad.</v>
      </c>
      <c r="D16" s="258"/>
      <c r="E16" s="258"/>
      <c r="F16" s="258"/>
      <c r="G16" s="256" t="s">
        <v>172</v>
      </c>
      <c r="H16" s="292"/>
      <c r="I16" s="110">
        <f>+EVALUACION!I17</f>
        <v>2</v>
      </c>
      <c r="J16" s="110">
        <f>+EVALUACION!J17</f>
        <v>2</v>
      </c>
      <c r="K16" s="110">
        <f>+I16+J16</f>
        <v>4</v>
      </c>
      <c r="L16" s="110" t="str">
        <f>IF(K16&lt;=4,"BAJO",IF(K16=5,"MEDIO",IF(K16=6,"ALTO",IF(K16=7,"ALTO","EXTREMO"))))</f>
        <v>BAJO</v>
      </c>
      <c r="M16" s="110" t="s">
        <v>173</v>
      </c>
      <c r="N16" s="112" t="s">
        <v>174</v>
      </c>
      <c r="O16" s="112" t="s">
        <v>175</v>
      </c>
      <c r="P16" s="112" t="s">
        <v>176</v>
      </c>
      <c r="Q16" s="142" t="s">
        <v>177</v>
      </c>
      <c r="R16" s="143" t="s">
        <v>178</v>
      </c>
    </row>
    <row r="17" spans="1:18" s="24" customFormat="1" ht="57.75" customHeight="1" thickBot="1">
      <c r="A17" s="24">
        <v>2</v>
      </c>
      <c r="B17" s="125" t="str">
        <f>+EVALUACION!B18</f>
        <v>PLANEACIÓN</v>
      </c>
      <c r="C17" s="258" t="str">
        <f>+EVALUACION!C18</f>
        <v>No obtencion de cotizaciones de proveedores para la correcta planeacion del proyecto</v>
      </c>
      <c r="D17" s="258"/>
      <c r="E17" s="258"/>
      <c r="F17" s="258"/>
      <c r="G17" s="256" t="s">
        <v>179</v>
      </c>
      <c r="H17" s="257"/>
      <c r="I17" s="115">
        <f>+EVALUACION!I18</f>
        <v>3</v>
      </c>
      <c r="J17" s="90">
        <f>+EVALUACION!J18</f>
        <v>2</v>
      </c>
      <c r="K17" s="90">
        <f>+I17+J17</f>
        <v>5</v>
      </c>
      <c r="L17" s="90" t="str">
        <f>IF(K17&lt;=4,"BAJO",IF(K17=5,"MEDIO",IF(K17=6,"ALTO",IF(K17=7,"ALTO","EXTREMO"))))</f>
        <v>MEDIO</v>
      </c>
      <c r="M17" s="110" t="s">
        <v>173</v>
      </c>
      <c r="N17" s="112" t="s">
        <v>174</v>
      </c>
      <c r="O17" s="112" t="s">
        <v>180</v>
      </c>
      <c r="P17" s="112" t="s">
        <v>176</v>
      </c>
      <c r="Q17" s="142" t="s">
        <v>181</v>
      </c>
      <c r="R17" s="143" t="s">
        <v>178</v>
      </c>
    </row>
    <row r="18" spans="1:18" s="24" customFormat="1" ht="57.75" customHeight="1" thickBot="1">
      <c r="A18" s="24">
        <v>3</v>
      </c>
      <c r="B18" s="125" t="str">
        <f>+EVALUACION!B19</f>
        <v>PLANEACIÓN</v>
      </c>
      <c r="C18" s="258" t="str">
        <f>+EVALUACION!C19</f>
        <v xml:space="preserve">La modalidad de contratación NO es adecuada para el bien servicio u obra necesitado. </v>
      </c>
      <c r="D18" s="258"/>
      <c r="E18" s="258"/>
      <c r="F18" s="258"/>
      <c r="G18" s="259" t="s">
        <v>182</v>
      </c>
      <c r="H18" s="260"/>
      <c r="I18" s="115">
        <f>+EVALUACION!I19</f>
        <v>1</v>
      </c>
      <c r="J18" s="90">
        <f>+EVALUACION!J19</f>
        <v>3</v>
      </c>
      <c r="K18" s="110">
        <f t="shared" ref="K18:K35" si="0">+I18+J18</f>
        <v>4</v>
      </c>
      <c r="L18" s="90" t="str">
        <f t="shared" ref="L18:L19" si="1">IF(K18&lt;=4,"BAJO",IF(K18=5,"MEDIO",IF(K18=6,"ALTO",IF(K18=7,"ALTO","EXTREMO"))))</f>
        <v>BAJO</v>
      </c>
      <c r="M18" s="110" t="s">
        <v>173</v>
      </c>
      <c r="N18" s="139" t="s">
        <v>174</v>
      </c>
      <c r="O18" s="139" t="s">
        <v>183</v>
      </c>
      <c r="P18" s="139" t="s">
        <v>184</v>
      </c>
      <c r="Q18" s="139" t="s">
        <v>185</v>
      </c>
      <c r="R18" s="141" t="s">
        <v>186</v>
      </c>
    </row>
    <row r="19" spans="1:18" s="24" customFormat="1" ht="57.75" customHeight="1" thickBot="1">
      <c r="A19" s="24">
        <v>4</v>
      </c>
      <c r="B19" s="125" t="str">
        <f>+EVALUACION!B20</f>
        <v>SELECCIÓN</v>
      </c>
      <c r="C19" s="258" t="str">
        <f>+EVALUACION!C20</f>
        <v>Estimacion inadecuada de los costos por el oferente</v>
      </c>
      <c r="D19" s="258"/>
      <c r="E19" s="258"/>
      <c r="F19" s="258"/>
      <c r="G19" s="259" t="s">
        <v>187</v>
      </c>
      <c r="H19" s="260"/>
      <c r="I19" s="115">
        <f>+EVALUACION!I20</f>
        <v>2</v>
      </c>
      <c r="J19" s="90">
        <f>+EVALUACION!J20</f>
        <v>2</v>
      </c>
      <c r="K19" s="90">
        <f t="shared" si="0"/>
        <v>4</v>
      </c>
      <c r="L19" s="90" t="str">
        <f t="shared" si="1"/>
        <v>BAJO</v>
      </c>
      <c r="M19" s="110" t="s">
        <v>188</v>
      </c>
      <c r="N19" s="138" t="s">
        <v>189</v>
      </c>
      <c r="O19" s="139" t="s">
        <v>183</v>
      </c>
      <c r="P19" s="139" t="s">
        <v>184</v>
      </c>
      <c r="Q19" s="139" t="s">
        <v>190</v>
      </c>
      <c r="R19" s="139" t="s">
        <v>191</v>
      </c>
    </row>
    <row r="20" spans="1:18" s="24" customFormat="1" ht="57.75" customHeight="1" thickBot="1">
      <c r="A20" s="24">
        <v>5</v>
      </c>
      <c r="B20" s="125" t="str">
        <f>+EVALUACION!B21</f>
        <v>CONTRATACIÓN</v>
      </c>
      <c r="C20" s="258" t="str">
        <f>+EVALUACION!C21</f>
        <v>No publicación de la documentación del proceso de selección en el SECOP</v>
      </c>
      <c r="D20" s="258"/>
      <c r="E20" s="258"/>
      <c r="F20" s="258"/>
      <c r="G20" s="256" t="s">
        <v>192</v>
      </c>
      <c r="H20" s="257"/>
      <c r="I20" s="90">
        <f>+EVALUACION!I21</f>
        <v>2</v>
      </c>
      <c r="J20" s="90">
        <f>+EVALUACION!J21</f>
        <v>2</v>
      </c>
      <c r="K20" s="110">
        <f t="shared" si="0"/>
        <v>4</v>
      </c>
      <c r="L20" s="90" t="str">
        <f t="shared" ref="L20:L35" si="2">IF(K20&lt;=4,"BAJO",IF(K20=5,"MEDIO",IF(K20=6,"ALTO",IF(K20=7,"ALTO","EXTREMO"))))</f>
        <v>BAJO</v>
      </c>
      <c r="M20" s="110" t="s">
        <v>188</v>
      </c>
      <c r="N20" s="112" t="s">
        <v>174</v>
      </c>
      <c r="O20" s="139" t="s">
        <v>193</v>
      </c>
      <c r="P20" s="139" t="s">
        <v>194</v>
      </c>
      <c r="Q20" s="139" t="s">
        <v>195</v>
      </c>
      <c r="R20" s="139" t="s">
        <v>196</v>
      </c>
    </row>
    <row r="21" spans="1:18" s="24" customFormat="1" ht="57.75" customHeight="1" thickBot="1">
      <c r="A21" s="24">
        <v>6</v>
      </c>
      <c r="B21" s="125" t="str">
        <f>+EVALUACION!B22</f>
        <v>CONTRATACIÓN</v>
      </c>
      <c r="C21" s="258" t="str">
        <f>+EVALUACION!C22</f>
        <v xml:space="preserve"> Cuando el contratista seleccionado no firma el contrato en el plazo establecido y/o se retrasa en la constitución y presentación de las garantías que amparan el cumplimiento del contrato.</v>
      </c>
      <c r="D21" s="258"/>
      <c r="E21" s="258"/>
      <c r="F21" s="258"/>
      <c r="G21" s="256" t="s">
        <v>197</v>
      </c>
      <c r="H21" s="257"/>
      <c r="I21" s="90">
        <f>+EVALUACION!I22</f>
        <v>1</v>
      </c>
      <c r="J21" s="90">
        <f>+EVALUACION!J22</f>
        <v>2</v>
      </c>
      <c r="K21" s="90">
        <f t="shared" si="0"/>
        <v>3</v>
      </c>
      <c r="L21" s="90" t="str">
        <f t="shared" si="2"/>
        <v>BAJO</v>
      </c>
      <c r="M21" s="110" t="s">
        <v>173</v>
      </c>
      <c r="N21" s="112" t="s">
        <v>189</v>
      </c>
      <c r="O21" s="139" t="s">
        <v>198</v>
      </c>
      <c r="P21" s="139" t="s">
        <v>199</v>
      </c>
      <c r="Q21" s="139" t="s">
        <v>200</v>
      </c>
      <c r="R21" s="139" t="s">
        <v>196</v>
      </c>
    </row>
    <row r="22" spans="1:18" s="24" customFormat="1" ht="57.75" customHeight="1" thickBot="1">
      <c r="A22" s="24">
        <v>7</v>
      </c>
      <c r="B22" s="125" t="str">
        <f>+EVALUACION!B23</f>
        <v>CONTRATACIÓN</v>
      </c>
      <c r="C22" s="258" t="str">
        <f>+EVALUACION!C23</f>
        <v>No presentacion de documentos por parte del contratista en los tiempos y porcentajes de pago estipulados en el clausulado del contrato.</v>
      </c>
      <c r="D22" s="258"/>
      <c r="E22" s="258"/>
      <c r="F22" s="258"/>
      <c r="G22" s="256" t="s">
        <v>201</v>
      </c>
      <c r="H22" s="257"/>
      <c r="I22" s="90">
        <f>+EVALUACION!I23</f>
        <v>2</v>
      </c>
      <c r="J22" s="90">
        <f>+EVALUACION!J23</f>
        <v>3</v>
      </c>
      <c r="K22" s="110">
        <f t="shared" si="0"/>
        <v>5</v>
      </c>
      <c r="L22" s="90" t="str">
        <f t="shared" si="2"/>
        <v>MEDIO</v>
      </c>
      <c r="M22" s="110" t="s">
        <v>173</v>
      </c>
      <c r="N22" s="112" t="s">
        <v>189</v>
      </c>
      <c r="O22" s="139" t="s">
        <v>198</v>
      </c>
      <c r="P22" s="139" t="s">
        <v>199</v>
      </c>
      <c r="Q22" s="139" t="s">
        <v>200</v>
      </c>
      <c r="R22" s="139" t="s">
        <v>196</v>
      </c>
    </row>
    <row r="23" spans="1:18" s="24" customFormat="1" ht="57.75" customHeight="1" thickBot="1">
      <c r="A23" s="24">
        <v>8</v>
      </c>
      <c r="B23" s="125" t="str">
        <f>+EVALUACION!B24</f>
        <v>CONTRATACIÓN</v>
      </c>
      <c r="C23" s="258" t="str">
        <f>+EVALUACION!C24</f>
        <v>Suspensión del contrato por causas de fuerza mayor, caso fortuito o pandemias</v>
      </c>
      <c r="D23" s="258"/>
      <c r="E23" s="258"/>
      <c r="F23" s="258"/>
      <c r="G23" s="271" t="s">
        <v>202</v>
      </c>
      <c r="H23" s="273"/>
      <c r="I23" s="90">
        <f>+EVALUACION!I24</f>
        <v>1</v>
      </c>
      <c r="J23" s="90">
        <f>+EVALUACION!J24</f>
        <v>4</v>
      </c>
      <c r="K23" s="90">
        <f t="shared" si="0"/>
        <v>5</v>
      </c>
      <c r="L23" s="90" t="str">
        <f t="shared" si="2"/>
        <v>MEDIO</v>
      </c>
      <c r="M23" s="90" t="s">
        <v>173</v>
      </c>
      <c r="N23" s="112" t="s">
        <v>174</v>
      </c>
      <c r="O23" s="112" t="s">
        <v>203</v>
      </c>
      <c r="P23" s="112" t="s">
        <v>204</v>
      </c>
      <c r="Q23" s="112" t="s">
        <v>205</v>
      </c>
      <c r="R23" s="34" t="s">
        <v>196</v>
      </c>
    </row>
    <row r="24" spans="1:18" s="24" customFormat="1" ht="57.75" customHeight="1" thickBot="1">
      <c r="A24" s="24">
        <v>10</v>
      </c>
      <c r="B24" s="125" t="str">
        <f>+EVALUACION!B25</f>
        <v>EJECUCIÓN</v>
      </c>
      <c r="C24" s="258" t="str">
        <f>+EVALUACION!C25</f>
        <v>La realizacion de las acciones a ejecutar no se realizan en el periodo establecido, generando que el proyecto se ejecute en un mayor tiempo del contemplado.</v>
      </c>
      <c r="D24" s="258"/>
      <c r="E24" s="258"/>
      <c r="F24" s="258"/>
      <c r="G24" s="271" t="s">
        <v>206</v>
      </c>
      <c r="H24" s="273"/>
      <c r="I24" s="90">
        <f>+EVALUACION!I25</f>
        <v>2</v>
      </c>
      <c r="J24" s="90">
        <f>+EVALUACION!J25</f>
        <v>3</v>
      </c>
      <c r="K24" s="90">
        <f t="shared" si="0"/>
        <v>5</v>
      </c>
      <c r="L24" s="90" t="str">
        <f t="shared" si="2"/>
        <v>MEDIO</v>
      </c>
      <c r="M24" s="142" t="s">
        <v>173</v>
      </c>
      <c r="N24" s="112" t="s">
        <v>207</v>
      </c>
      <c r="O24" s="112" t="s">
        <v>203</v>
      </c>
      <c r="P24" s="112" t="s">
        <v>204</v>
      </c>
      <c r="Q24" s="142" t="s">
        <v>181</v>
      </c>
      <c r="R24" s="143" t="s">
        <v>196</v>
      </c>
    </row>
    <row r="25" spans="1:18" s="24" customFormat="1" ht="57.75" customHeight="1" thickBot="1">
      <c r="A25" s="24">
        <v>11</v>
      </c>
      <c r="B25" s="125" t="str">
        <f>+EVALUACION!B26</f>
        <v>EJECUCIÓN</v>
      </c>
      <c r="C25" s="258" t="str">
        <f>+EVALUACION!C26</f>
        <v>Incumplimiento de compromisos adquiridos por el contratista seleccionado con sus subcontratistas, suministradores de bienes y servicios.</v>
      </c>
      <c r="D25" s="258"/>
      <c r="E25" s="258"/>
      <c r="F25" s="258"/>
      <c r="G25" s="259" t="s">
        <v>208</v>
      </c>
      <c r="H25" s="260"/>
      <c r="I25" s="90">
        <f>+EVALUACION!I26</f>
        <v>2</v>
      </c>
      <c r="J25" s="90">
        <f>+EVALUACION!J26</f>
        <v>4</v>
      </c>
      <c r="K25" s="110">
        <f t="shared" si="0"/>
        <v>6</v>
      </c>
      <c r="L25" s="90" t="str">
        <f t="shared" ref="L25" si="3">IF(K25&lt;=4,"BAJO",IF(K25=5,"MEDIO",IF(K25=6,"ALTO",IF(K25=7,"ALTO","EXTREMO"))))</f>
        <v>ALTO</v>
      </c>
      <c r="M25" s="90" t="s">
        <v>209</v>
      </c>
      <c r="N25" s="138" t="s">
        <v>210</v>
      </c>
      <c r="O25" s="139" t="s">
        <v>183</v>
      </c>
      <c r="P25" s="139" t="s">
        <v>184</v>
      </c>
      <c r="Q25" s="138" t="s">
        <v>211</v>
      </c>
      <c r="R25" s="140" t="s">
        <v>191</v>
      </c>
    </row>
    <row r="26" spans="1:18" s="24" customFormat="1" ht="57.75" customHeight="1" thickBot="1">
      <c r="A26" s="24">
        <v>12</v>
      </c>
      <c r="B26" s="125" t="str">
        <f>+EVALUACION!B27</f>
        <v>EJECUCIÓN</v>
      </c>
      <c r="C26" s="258" t="str">
        <f>+EVALUACION!C27</f>
        <v>Condiciones climáticas  adversas como Tormentas, lluvias y/o Vientos fuertes;  eventos naturales previsibles en los cuales no hay intervención humana que puedan tener impacto en la ejecución del contrato, por ejemplo los temblores, inundaciones, lluvias, sequías, entre otros. Se contempla las alteraciones que puedan desarrollarse por la pandemias</v>
      </c>
      <c r="D26" s="258"/>
      <c r="E26" s="258"/>
      <c r="F26" s="258"/>
      <c r="G26" s="297" t="s">
        <v>212</v>
      </c>
      <c r="H26" s="298"/>
      <c r="I26" s="90">
        <f>+EVALUACION!I27</f>
        <v>3</v>
      </c>
      <c r="J26" s="90">
        <f>+EVALUACION!J27</f>
        <v>3</v>
      </c>
      <c r="K26" s="90">
        <f t="shared" si="0"/>
        <v>6</v>
      </c>
      <c r="L26" s="90" t="str">
        <f t="shared" si="2"/>
        <v>ALTO</v>
      </c>
      <c r="M26" s="110" t="s">
        <v>188</v>
      </c>
      <c r="N26" s="112" t="s">
        <v>207</v>
      </c>
      <c r="O26" s="112" t="s">
        <v>213</v>
      </c>
      <c r="P26" s="112" t="s">
        <v>214</v>
      </c>
      <c r="Q26" s="111" t="s">
        <v>215</v>
      </c>
      <c r="R26" s="33" t="s">
        <v>216</v>
      </c>
    </row>
    <row r="27" spans="1:18" s="24" customFormat="1" ht="57.75" customHeight="1" thickBot="1">
      <c r="A27" s="24">
        <v>13</v>
      </c>
      <c r="B27" s="125" t="str">
        <f>+EVALUACION!B28</f>
        <v>EJECUCIÓN</v>
      </c>
      <c r="C27" s="258" t="str">
        <f>+EVALUACION!C28</f>
        <v>Cambios en el marco regulatorio o normatividad aplicable al proyecto.</v>
      </c>
      <c r="D27" s="258"/>
      <c r="E27" s="258"/>
      <c r="F27" s="258"/>
      <c r="G27" s="271" t="s">
        <v>217</v>
      </c>
      <c r="H27" s="273"/>
      <c r="I27" s="90">
        <f>+EVALUACION!I28</f>
        <v>1</v>
      </c>
      <c r="J27" s="90">
        <f>+EVALUACION!J28</f>
        <v>4</v>
      </c>
      <c r="K27" s="110">
        <f t="shared" si="0"/>
        <v>5</v>
      </c>
      <c r="L27" s="90" t="str">
        <f t="shared" si="2"/>
        <v>MEDIO</v>
      </c>
      <c r="M27" s="90" t="s">
        <v>188</v>
      </c>
      <c r="N27" s="112" t="s">
        <v>207</v>
      </c>
      <c r="O27" s="112" t="s">
        <v>203</v>
      </c>
      <c r="P27" s="112" t="s">
        <v>204</v>
      </c>
      <c r="Q27" s="112" t="s">
        <v>218</v>
      </c>
      <c r="R27" s="34" t="s">
        <v>219</v>
      </c>
    </row>
    <row r="28" spans="1:18" s="24" customFormat="1" ht="57.75" customHeight="1" thickBot="1">
      <c r="A28" s="24">
        <v>14</v>
      </c>
      <c r="B28" s="125" t="str">
        <f>+EVALUACION!B29</f>
        <v>EJECUCIÓN</v>
      </c>
      <c r="C28" s="258" t="str">
        <f>+EVALUACION!C29</f>
        <v>Variación de los precios del mercado</v>
      </c>
      <c r="D28" s="258"/>
      <c r="E28" s="258"/>
      <c r="F28" s="258"/>
      <c r="G28" s="271" t="s">
        <v>220</v>
      </c>
      <c r="H28" s="273"/>
      <c r="I28" s="90">
        <f>+EVALUACION!I29</f>
        <v>1</v>
      </c>
      <c r="J28" s="90">
        <f>+EVALUACION!J29</f>
        <v>5</v>
      </c>
      <c r="K28" s="90">
        <f t="shared" si="0"/>
        <v>6</v>
      </c>
      <c r="L28" s="90" t="str">
        <f t="shared" si="2"/>
        <v>ALTO</v>
      </c>
      <c r="M28" s="90" t="s">
        <v>209</v>
      </c>
      <c r="N28" s="139" t="s">
        <v>221</v>
      </c>
      <c r="O28" s="139" t="s">
        <v>183</v>
      </c>
      <c r="P28" s="139" t="s">
        <v>184</v>
      </c>
      <c r="Q28" s="138" t="s">
        <v>222</v>
      </c>
      <c r="R28" s="140" t="s">
        <v>191</v>
      </c>
    </row>
    <row r="29" spans="1:18" s="24" customFormat="1" ht="57.75" customHeight="1" thickBot="1">
      <c r="A29" s="24">
        <v>16</v>
      </c>
      <c r="B29" s="125" t="str">
        <f>+EVALUACION!B30</f>
        <v>EJECUCIÓN</v>
      </c>
      <c r="C29" s="258" t="str">
        <f>+EVALUACION!C30</f>
        <v>Demoras por parte de la Entidad y o comité tecnico en las aprobaciones previas de los productos y/o servicios desarrollados por el contratista.</v>
      </c>
      <c r="D29" s="258"/>
      <c r="E29" s="258"/>
      <c r="F29" s="258"/>
      <c r="G29" s="271" t="s">
        <v>223</v>
      </c>
      <c r="H29" s="273"/>
      <c r="I29" s="90">
        <f>+EVALUACION!I30</f>
        <v>3</v>
      </c>
      <c r="J29" s="90">
        <f>+EVALUACION!J30</f>
        <v>3</v>
      </c>
      <c r="K29" s="90">
        <f t="shared" si="0"/>
        <v>6</v>
      </c>
      <c r="L29" s="90" t="str">
        <f t="shared" si="2"/>
        <v>ALTO</v>
      </c>
      <c r="M29" s="90" t="s">
        <v>188</v>
      </c>
      <c r="N29" s="112" t="s">
        <v>207</v>
      </c>
      <c r="O29" s="112" t="s">
        <v>224</v>
      </c>
      <c r="P29" s="112" t="s">
        <v>204</v>
      </c>
      <c r="Q29" s="112" t="s">
        <v>181</v>
      </c>
      <c r="R29" s="34" t="s">
        <v>196</v>
      </c>
    </row>
    <row r="30" spans="1:18" s="24" customFormat="1" ht="57.75" customHeight="1" thickBot="1">
      <c r="A30" s="24">
        <v>17</v>
      </c>
      <c r="B30" s="125" t="str">
        <f>+EVALUACION!B31</f>
        <v>EJECUCIÓN</v>
      </c>
      <c r="C30" s="258" t="str">
        <f>+EVALUACION!C31</f>
        <v>Imposición de nuevos trámites o permisos</v>
      </c>
      <c r="D30" s="258"/>
      <c r="E30" s="258"/>
      <c r="F30" s="258"/>
      <c r="G30" s="271" t="s">
        <v>220</v>
      </c>
      <c r="H30" s="273"/>
      <c r="I30" s="90">
        <f>+EVALUACION!I31</f>
        <v>1</v>
      </c>
      <c r="J30" s="90">
        <f>+EVALUACION!J31</f>
        <v>3</v>
      </c>
      <c r="K30" s="110">
        <f t="shared" si="0"/>
        <v>4</v>
      </c>
      <c r="L30" s="90" t="str">
        <f t="shared" si="2"/>
        <v>BAJO</v>
      </c>
      <c r="M30" s="90" t="s">
        <v>188</v>
      </c>
      <c r="N30" s="112" t="s">
        <v>207</v>
      </c>
      <c r="O30" s="112" t="s">
        <v>203</v>
      </c>
      <c r="P30" s="112" t="s">
        <v>204</v>
      </c>
      <c r="Q30" s="112" t="s">
        <v>181</v>
      </c>
      <c r="R30" s="34" t="s">
        <v>196</v>
      </c>
    </row>
    <row r="31" spans="1:18" s="24" customFormat="1" ht="57.75" customHeight="1" thickBot="1">
      <c r="A31" s="24">
        <v>18</v>
      </c>
      <c r="B31" s="125" t="str">
        <f>+EVALUACION!B32</f>
        <v>EJECUCIÓN</v>
      </c>
      <c r="C31" s="258" t="str">
        <f>+EVALUACION!C32</f>
        <v>Daños a terceros en el desarrollo de las actividades de ejecución del contrato</v>
      </c>
      <c r="D31" s="258"/>
      <c r="E31" s="258"/>
      <c r="F31" s="258"/>
      <c r="G31" s="271" t="s">
        <v>220</v>
      </c>
      <c r="H31" s="273"/>
      <c r="I31" s="90">
        <f>+EVALUACION!I32</f>
        <v>1</v>
      </c>
      <c r="J31" s="90">
        <f>+EVALUACION!J32</f>
        <v>5</v>
      </c>
      <c r="K31" s="90">
        <f t="shared" si="0"/>
        <v>6</v>
      </c>
      <c r="L31" s="90" t="str">
        <f t="shared" si="2"/>
        <v>ALTO</v>
      </c>
      <c r="M31" s="90" t="s">
        <v>188</v>
      </c>
      <c r="N31" s="112" t="s">
        <v>174</v>
      </c>
      <c r="O31" s="112" t="s">
        <v>203</v>
      </c>
      <c r="P31" s="112" t="s">
        <v>204</v>
      </c>
      <c r="Q31" s="112" t="s">
        <v>181</v>
      </c>
      <c r="R31" s="34" t="s">
        <v>196</v>
      </c>
    </row>
    <row r="32" spans="1:18" s="24" customFormat="1" ht="57.75" customHeight="1" thickBot="1">
      <c r="A32" s="24">
        <v>19</v>
      </c>
      <c r="B32" s="125" t="str">
        <f>+EVALUACION!B33</f>
        <v>EJECUCIÓN</v>
      </c>
      <c r="C32" s="258" t="str">
        <f>+EVALUACION!C33</f>
        <v>Que los servicios no cuenten con las características técnicas solicitadas, y calidad de los elementos de acuerdo con lo estipulado.</v>
      </c>
      <c r="D32" s="258"/>
      <c r="E32" s="258"/>
      <c r="F32" s="258"/>
      <c r="G32" s="271" t="s">
        <v>225</v>
      </c>
      <c r="H32" s="273"/>
      <c r="I32" s="90">
        <f>+EVALUACION!I33</f>
        <v>1</v>
      </c>
      <c r="J32" s="90">
        <f>+EVALUACION!J33</f>
        <v>4</v>
      </c>
      <c r="K32" s="110">
        <f t="shared" si="0"/>
        <v>5</v>
      </c>
      <c r="L32" s="90" t="str">
        <f t="shared" si="2"/>
        <v>MEDIO</v>
      </c>
      <c r="M32" s="90" t="s">
        <v>188</v>
      </c>
      <c r="N32" s="112" t="s">
        <v>174</v>
      </c>
      <c r="O32" s="112" t="s">
        <v>203</v>
      </c>
      <c r="P32" s="112" t="s">
        <v>204</v>
      </c>
      <c r="Q32" s="112" t="s">
        <v>226</v>
      </c>
      <c r="R32" s="34" t="s">
        <v>196</v>
      </c>
    </row>
    <row r="33" spans="1:23" s="24" customFormat="1" ht="57.75" customHeight="1" thickBot="1">
      <c r="A33" s="24">
        <v>20</v>
      </c>
      <c r="B33" s="125" t="str">
        <f>+EVALUACION!B34</f>
        <v>EJECUCIÓN</v>
      </c>
      <c r="C33" s="258" t="str">
        <f>+EVALUACION!C34</f>
        <v>Incumplimiento de la entrega de elementos para el desarrollo de las actividades en las fechas estipuladas conforme a la ley y a la invitación pública.</v>
      </c>
      <c r="D33" s="258"/>
      <c r="E33" s="258"/>
      <c r="F33" s="258"/>
      <c r="G33" s="271" t="s">
        <v>227</v>
      </c>
      <c r="H33" s="273"/>
      <c r="I33" s="90">
        <f>+EVALUACION!I34</f>
        <v>1</v>
      </c>
      <c r="J33" s="90">
        <f>+EVALUACION!J34</f>
        <v>3</v>
      </c>
      <c r="K33" s="90">
        <f t="shared" si="0"/>
        <v>4</v>
      </c>
      <c r="L33" s="90" t="str">
        <f t="shared" si="2"/>
        <v>BAJO</v>
      </c>
      <c r="M33" s="90" t="s">
        <v>188</v>
      </c>
      <c r="N33" s="112" t="s">
        <v>207</v>
      </c>
      <c r="O33" s="112" t="s">
        <v>203</v>
      </c>
      <c r="P33" s="112" t="s">
        <v>204</v>
      </c>
      <c r="Q33" s="112" t="s">
        <v>181</v>
      </c>
      <c r="R33" s="34" t="s">
        <v>196</v>
      </c>
    </row>
    <row r="34" spans="1:23" s="24" customFormat="1" ht="57.75" customHeight="1" thickBot="1">
      <c r="A34" s="24">
        <v>21</v>
      </c>
      <c r="B34" s="125" t="str">
        <f>+EVALUACION!B35</f>
        <v>EJECUCIÓN</v>
      </c>
      <c r="C34" s="258" t="str">
        <f>+EVALUACION!C35</f>
        <v>Incumplimiento del contratista total o parcial de las actividades relacionadas del contrato</v>
      </c>
      <c r="D34" s="258"/>
      <c r="E34" s="258"/>
      <c r="F34" s="258"/>
      <c r="G34" s="271" t="s">
        <v>228</v>
      </c>
      <c r="H34" s="273"/>
      <c r="I34" s="90">
        <f>+EVALUACION!I35</f>
        <v>3</v>
      </c>
      <c r="J34" s="90">
        <f>+EVALUACION!J35</f>
        <v>4</v>
      </c>
      <c r="K34" s="110">
        <f t="shared" si="0"/>
        <v>7</v>
      </c>
      <c r="L34" s="90" t="str">
        <f t="shared" si="2"/>
        <v>ALTO</v>
      </c>
      <c r="M34" s="90" t="s">
        <v>188</v>
      </c>
      <c r="N34" s="112" t="s">
        <v>207</v>
      </c>
      <c r="O34" s="112" t="s">
        <v>203</v>
      </c>
      <c r="P34" s="112" t="s">
        <v>204</v>
      </c>
      <c r="Q34" s="112" t="s">
        <v>229</v>
      </c>
      <c r="R34" s="34" t="s">
        <v>196</v>
      </c>
    </row>
    <row r="35" spans="1:23" s="24" customFormat="1" ht="57.75" customHeight="1">
      <c r="A35" s="24">
        <v>22</v>
      </c>
      <c r="B35" s="125" t="str">
        <f>+EVALUACION!B36</f>
        <v>EJECUCIÓN</v>
      </c>
      <c r="C35" s="258" t="str">
        <f>+EVALUACION!C36</f>
        <v>Baja participación de la comunidad y no se cumpla la oferta de acuerdo al anexo tecnico</v>
      </c>
      <c r="D35" s="258"/>
      <c r="E35" s="258"/>
      <c r="F35" s="258"/>
      <c r="G35" s="271" t="s">
        <v>230</v>
      </c>
      <c r="H35" s="273"/>
      <c r="I35" s="90">
        <f>+EVALUACION!I36</f>
        <v>2</v>
      </c>
      <c r="J35" s="90">
        <f>+EVALUACION!J36</f>
        <v>3</v>
      </c>
      <c r="K35" s="90">
        <f t="shared" si="0"/>
        <v>5</v>
      </c>
      <c r="L35" s="90" t="str">
        <f t="shared" si="2"/>
        <v>MEDIO</v>
      </c>
      <c r="M35" s="90" t="s">
        <v>188</v>
      </c>
      <c r="N35" s="112" t="s">
        <v>207</v>
      </c>
      <c r="O35" s="112" t="s">
        <v>203</v>
      </c>
      <c r="P35" s="112" t="s">
        <v>204</v>
      </c>
      <c r="Q35" s="112" t="s">
        <v>205</v>
      </c>
      <c r="R35" s="34" t="s">
        <v>196</v>
      </c>
    </row>
    <row r="36" spans="1:23" ht="12.75" customHeight="1">
      <c r="B36" s="81"/>
      <c r="C36" s="82"/>
      <c r="D36" s="82"/>
      <c r="E36" s="82"/>
      <c r="F36" s="82"/>
      <c r="G36" s="82"/>
      <c r="H36" s="82"/>
      <c r="I36" s="82"/>
      <c r="J36" s="82"/>
      <c r="K36" s="82"/>
      <c r="L36" s="82"/>
      <c r="M36" s="82"/>
      <c r="N36" s="82"/>
      <c r="O36" s="82"/>
      <c r="P36" s="82"/>
      <c r="Q36" s="82"/>
      <c r="R36" s="3"/>
    </row>
    <row r="37" spans="1:23">
      <c r="B37" s="81"/>
      <c r="C37" s="285" t="s">
        <v>153</v>
      </c>
      <c r="D37" s="285"/>
      <c r="E37" s="285"/>
      <c r="F37" s="285"/>
      <c r="G37" s="82"/>
      <c r="H37" s="208" t="s">
        <v>231</v>
      </c>
      <c r="I37" s="208"/>
      <c r="J37" s="208"/>
      <c r="K37" s="208"/>
      <c r="L37" s="113"/>
      <c r="M37" s="113"/>
      <c r="N37" s="113"/>
      <c r="O37" s="113"/>
      <c r="P37" s="113"/>
      <c r="Q37" s="113"/>
      <c r="R37" s="3"/>
    </row>
    <row r="38" spans="1:23" ht="19.5" customHeight="1">
      <c r="B38" s="222" t="s">
        <v>125</v>
      </c>
      <c r="C38" s="268" t="s">
        <v>126</v>
      </c>
      <c r="D38" s="270"/>
      <c r="E38" s="269"/>
      <c r="F38" s="99" t="s">
        <v>127</v>
      </c>
      <c r="G38" s="82"/>
      <c r="H38" s="268" t="s">
        <v>128</v>
      </c>
      <c r="I38" s="269"/>
      <c r="J38" s="268" t="s">
        <v>127</v>
      </c>
      <c r="K38" s="269"/>
      <c r="L38" s="103"/>
      <c r="M38" s="103"/>
      <c r="N38" s="208" t="s">
        <v>153</v>
      </c>
      <c r="O38" s="208"/>
      <c r="P38" s="208"/>
      <c r="Q38" s="103"/>
      <c r="R38" s="3"/>
    </row>
    <row r="39" spans="1:23" ht="21" customHeight="1">
      <c r="B39" s="222"/>
      <c r="C39" s="271" t="s">
        <v>129</v>
      </c>
      <c r="D39" s="272"/>
      <c r="E39" s="273"/>
      <c r="F39" s="100">
        <v>1</v>
      </c>
      <c r="G39" s="82"/>
      <c r="H39" s="271" t="s">
        <v>130</v>
      </c>
      <c r="I39" s="273"/>
      <c r="J39" s="271">
        <v>1</v>
      </c>
      <c r="K39" s="273"/>
      <c r="L39" s="103"/>
      <c r="M39" s="103"/>
      <c r="N39" s="250" t="s">
        <v>139</v>
      </c>
      <c r="O39" s="251"/>
      <c r="P39" s="107" t="s">
        <v>152</v>
      </c>
      <c r="Q39" s="103"/>
      <c r="R39" s="3"/>
    </row>
    <row r="40" spans="1:23" ht="15.75" customHeight="1">
      <c r="B40" s="222"/>
      <c r="C40" s="271" t="s">
        <v>131</v>
      </c>
      <c r="D40" s="272"/>
      <c r="E40" s="273"/>
      <c r="F40" s="100">
        <v>2</v>
      </c>
      <c r="G40" s="82"/>
      <c r="H40" s="271" t="s">
        <v>132</v>
      </c>
      <c r="I40" s="273"/>
      <c r="J40" s="271">
        <v>2</v>
      </c>
      <c r="K40" s="273"/>
      <c r="L40" s="103"/>
      <c r="M40" s="103"/>
      <c r="N40" s="261" t="s">
        <v>154</v>
      </c>
      <c r="O40" s="262"/>
      <c r="P40" s="108" t="s">
        <v>155</v>
      </c>
      <c r="Q40" s="103"/>
      <c r="R40" s="3"/>
      <c r="T40" s="5"/>
      <c r="U40" s="5"/>
      <c r="V40" s="5"/>
      <c r="W40" s="5"/>
    </row>
    <row r="41" spans="1:23" ht="24.75" customHeight="1">
      <c r="B41" s="222"/>
      <c r="C41" s="271" t="s">
        <v>133</v>
      </c>
      <c r="D41" s="272"/>
      <c r="E41" s="273"/>
      <c r="F41" s="100">
        <v>3</v>
      </c>
      <c r="G41" s="82"/>
      <c r="H41" s="271" t="s">
        <v>134</v>
      </c>
      <c r="I41" s="273"/>
      <c r="J41" s="271">
        <v>3</v>
      </c>
      <c r="K41" s="273"/>
      <c r="L41" s="103"/>
      <c r="M41" s="103"/>
      <c r="N41" s="219" t="s">
        <v>156</v>
      </c>
      <c r="O41" s="249"/>
      <c r="P41" s="108" t="s">
        <v>157</v>
      </c>
      <c r="Q41" s="103"/>
      <c r="R41" s="3"/>
    </row>
    <row r="42" spans="1:23" ht="18" customHeight="1">
      <c r="B42" s="222"/>
      <c r="C42" s="271" t="s">
        <v>135</v>
      </c>
      <c r="D42" s="272"/>
      <c r="E42" s="273"/>
      <c r="F42" s="100">
        <v>4</v>
      </c>
      <c r="G42" s="82"/>
      <c r="H42" s="271" t="s">
        <v>136</v>
      </c>
      <c r="I42" s="273"/>
      <c r="J42" s="271">
        <v>4</v>
      </c>
      <c r="K42" s="273"/>
      <c r="L42" s="103"/>
      <c r="M42" s="103"/>
      <c r="N42" s="264">
        <v>5</v>
      </c>
      <c r="O42" s="265"/>
      <c r="P42" s="108" t="s">
        <v>158</v>
      </c>
      <c r="Q42" s="103"/>
      <c r="R42" s="3"/>
    </row>
    <row r="43" spans="1:23" ht="21" customHeight="1" thickBot="1">
      <c r="B43" s="222"/>
      <c r="C43" s="271" t="s">
        <v>137</v>
      </c>
      <c r="D43" s="272"/>
      <c r="E43" s="273"/>
      <c r="F43" s="100">
        <v>5</v>
      </c>
      <c r="G43" s="82"/>
      <c r="H43" s="271" t="s">
        <v>138</v>
      </c>
      <c r="I43" s="273"/>
      <c r="J43" s="271">
        <v>5</v>
      </c>
      <c r="K43" s="273"/>
      <c r="L43" s="103"/>
      <c r="M43" s="103"/>
      <c r="N43" s="283" t="s">
        <v>159</v>
      </c>
      <c r="O43" s="284"/>
      <c r="P43" s="114" t="s">
        <v>160</v>
      </c>
      <c r="Q43" s="103"/>
      <c r="R43" s="3"/>
    </row>
    <row r="44" spans="1:23">
      <c r="B44" s="81"/>
      <c r="C44" s="82"/>
      <c r="D44" s="82"/>
      <c r="E44" s="82"/>
      <c r="F44" s="82"/>
      <c r="G44" s="82"/>
      <c r="H44" s="82"/>
      <c r="I44" s="82"/>
      <c r="J44" s="82"/>
      <c r="K44" s="82"/>
      <c r="L44" s="82"/>
      <c r="M44" s="82"/>
      <c r="N44" s="82"/>
      <c r="O44" s="82"/>
      <c r="P44" s="82"/>
      <c r="Q44" s="82"/>
      <c r="R44" s="3"/>
    </row>
    <row r="45" spans="1:23" ht="18" customHeight="1">
      <c r="B45" s="81"/>
      <c r="C45" s="208" t="s">
        <v>139</v>
      </c>
      <c r="D45" s="208"/>
      <c r="E45" s="208"/>
      <c r="F45" s="208"/>
      <c r="G45" s="208"/>
      <c r="H45" s="208"/>
      <c r="I45" s="208"/>
      <c r="J45" s="208"/>
      <c r="K45" s="208"/>
      <c r="L45" s="208"/>
      <c r="M45" s="208"/>
      <c r="N45" s="208"/>
      <c r="O45" s="208"/>
      <c r="P45" s="208"/>
      <c r="Q45" s="208"/>
      <c r="R45" s="3"/>
    </row>
    <row r="46" spans="1:23" ht="68.25" customHeight="1">
      <c r="B46" s="81"/>
      <c r="C46" s="271" t="s">
        <v>140</v>
      </c>
      <c r="D46" s="272"/>
      <c r="E46" s="272"/>
      <c r="F46" s="273"/>
      <c r="G46" s="271" t="s">
        <v>141</v>
      </c>
      <c r="H46" s="273"/>
      <c r="I46" s="271" t="s">
        <v>142</v>
      </c>
      <c r="J46" s="272"/>
      <c r="K46" s="273"/>
      <c r="L46" s="271" t="s">
        <v>143</v>
      </c>
      <c r="M46" s="273"/>
      <c r="N46" s="271" t="s">
        <v>144</v>
      </c>
      <c r="O46" s="273"/>
      <c r="P46" s="271" t="s">
        <v>145</v>
      </c>
      <c r="Q46" s="273"/>
      <c r="R46" s="3"/>
    </row>
    <row r="47" spans="1:23" ht="60" customHeight="1">
      <c r="B47" s="81"/>
      <c r="C47" s="271" t="s">
        <v>146</v>
      </c>
      <c r="D47" s="272"/>
      <c r="E47" s="272"/>
      <c r="F47" s="273"/>
      <c r="G47" s="271" t="s">
        <v>147</v>
      </c>
      <c r="H47" s="273"/>
      <c r="I47" s="271" t="s">
        <v>148</v>
      </c>
      <c r="J47" s="272"/>
      <c r="K47" s="273"/>
      <c r="L47" s="271" t="s">
        <v>149</v>
      </c>
      <c r="M47" s="273"/>
      <c r="N47" s="271" t="s">
        <v>150</v>
      </c>
      <c r="O47" s="273"/>
      <c r="P47" s="271" t="s">
        <v>151</v>
      </c>
      <c r="Q47" s="273"/>
      <c r="R47" s="3"/>
    </row>
    <row r="48" spans="1:23">
      <c r="B48" s="81"/>
      <c r="C48" s="275" t="s">
        <v>126</v>
      </c>
      <c r="D48" s="276"/>
      <c r="E48" s="277"/>
      <c r="F48" s="281" t="s">
        <v>127</v>
      </c>
      <c r="G48" s="250" t="s">
        <v>130</v>
      </c>
      <c r="H48" s="251"/>
      <c r="I48" s="250" t="s">
        <v>132</v>
      </c>
      <c r="J48" s="266"/>
      <c r="K48" s="251"/>
      <c r="L48" s="250" t="s">
        <v>134</v>
      </c>
      <c r="M48" s="251"/>
      <c r="N48" s="250" t="s">
        <v>136</v>
      </c>
      <c r="O48" s="251"/>
      <c r="P48" s="268" t="s">
        <v>138</v>
      </c>
      <c r="Q48" s="269"/>
      <c r="R48" s="3"/>
    </row>
    <row r="49" spans="2:18">
      <c r="B49" s="81"/>
      <c r="C49" s="278"/>
      <c r="D49" s="279"/>
      <c r="E49" s="280"/>
      <c r="F49" s="282"/>
      <c r="G49" s="252">
        <v>1</v>
      </c>
      <c r="H49" s="253"/>
      <c r="I49" s="252">
        <v>2</v>
      </c>
      <c r="J49" s="267"/>
      <c r="K49" s="253"/>
      <c r="L49" s="252">
        <v>3</v>
      </c>
      <c r="M49" s="253"/>
      <c r="N49" s="252">
        <v>4</v>
      </c>
      <c r="O49" s="253"/>
      <c r="P49" s="252">
        <v>5</v>
      </c>
      <c r="Q49" s="253"/>
      <c r="R49" s="3"/>
    </row>
    <row r="50" spans="2:18" ht="19.5" customHeight="1">
      <c r="B50" s="81"/>
      <c r="C50" s="271" t="s">
        <v>129</v>
      </c>
      <c r="D50" s="272"/>
      <c r="E50" s="273"/>
      <c r="F50" s="105">
        <v>1</v>
      </c>
      <c r="G50" s="254">
        <v>2</v>
      </c>
      <c r="H50" s="255"/>
      <c r="I50" s="254">
        <v>3</v>
      </c>
      <c r="J50" s="263"/>
      <c r="K50" s="255"/>
      <c r="L50" s="254">
        <v>4</v>
      </c>
      <c r="M50" s="255"/>
      <c r="N50" s="264">
        <v>5</v>
      </c>
      <c r="O50" s="265"/>
      <c r="P50" s="219">
        <v>6</v>
      </c>
      <c r="Q50" s="249"/>
      <c r="R50" s="3"/>
    </row>
    <row r="51" spans="2:18" ht="21.75" customHeight="1">
      <c r="B51" s="81"/>
      <c r="C51" s="271" t="s">
        <v>131</v>
      </c>
      <c r="D51" s="272"/>
      <c r="E51" s="273"/>
      <c r="F51" s="105">
        <v>2</v>
      </c>
      <c r="G51" s="254">
        <v>3</v>
      </c>
      <c r="H51" s="255"/>
      <c r="I51" s="254">
        <v>4</v>
      </c>
      <c r="J51" s="263"/>
      <c r="K51" s="255"/>
      <c r="L51" s="264">
        <v>5</v>
      </c>
      <c r="M51" s="265"/>
      <c r="N51" s="219">
        <v>6</v>
      </c>
      <c r="O51" s="249"/>
      <c r="P51" s="219">
        <v>7</v>
      </c>
      <c r="Q51" s="249"/>
      <c r="R51" s="3"/>
    </row>
    <row r="52" spans="2:18" ht="21" customHeight="1">
      <c r="B52" s="81"/>
      <c r="C52" s="271" t="s">
        <v>133</v>
      </c>
      <c r="D52" s="272"/>
      <c r="E52" s="273"/>
      <c r="F52" s="105">
        <v>3</v>
      </c>
      <c r="G52" s="254">
        <v>4</v>
      </c>
      <c r="H52" s="255"/>
      <c r="I52" s="264">
        <v>5</v>
      </c>
      <c r="J52" s="274"/>
      <c r="K52" s="265"/>
      <c r="L52" s="219">
        <v>6</v>
      </c>
      <c r="M52" s="249"/>
      <c r="N52" s="219">
        <v>7</v>
      </c>
      <c r="O52" s="249"/>
      <c r="P52" s="261">
        <v>8</v>
      </c>
      <c r="Q52" s="262"/>
      <c r="R52" s="3"/>
    </row>
    <row r="53" spans="2:18" ht="21" customHeight="1">
      <c r="B53" s="81"/>
      <c r="C53" s="271" t="s">
        <v>135</v>
      </c>
      <c r="D53" s="272"/>
      <c r="E53" s="273"/>
      <c r="F53" s="105">
        <v>4</v>
      </c>
      <c r="G53" s="264">
        <v>5</v>
      </c>
      <c r="H53" s="265"/>
      <c r="I53" s="219">
        <v>6</v>
      </c>
      <c r="J53" s="248"/>
      <c r="K53" s="249"/>
      <c r="L53" s="219">
        <v>7</v>
      </c>
      <c r="M53" s="249"/>
      <c r="N53" s="261">
        <v>8</v>
      </c>
      <c r="O53" s="262"/>
      <c r="P53" s="261">
        <v>9</v>
      </c>
      <c r="Q53" s="262"/>
      <c r="R53" s="3"/>
    </row>
    <row r="54" spans="2:18" ht="21" customHeight="1">
      <c r="B54" s="81"/>
      <c r="C54" s="271" t="s">
        <v>137</v>
      </c>
      <c r="D54" s="272"/>
      <c r="E54" s="273"/>
      <c r="F54" s="105">
        <v>5</v>
      </c>
      <c r="G54" s="219">
        <v>6</v>
      </c>
      <c r="H54" s="249"/>
      <c r="I54" s="219">
        <v>7</v>
      </c>
      <c r="J54" s="248"/>
      <c r="K54" s="249"/>
      <c r="L54" s="261">
        <v>8</v>
      </c>
      <c r="M54" s="262"/>
      <c r="N54" s="261">
        <v>9</v>
      </c>
      <c r="O54" s="262"/>
      <c r="P54" s="261">
        <v>10</v>
      </c>
      <c r="Q54" s="262"/>
      <c r="R54" s="3"/>
    </row>
    <row r="55" spans="2:18" ht="13.9" thickBot="1">
      <c r="B55" s="84"/>
      <c r="C55" s="85"/>
      <c r="D55" s="85"/>
      <c r="E55" s="85"/>
      <c r="F55" s="85"/>
      <c r="G55" s="85"/>
      <c r="H55" s="85"/>
      <c r="I55" s="85"/>
      <c r="J55" s="85"/>
      <c r="K55" s="85"/>
      <c r="L55" s="85"/>
      <c r="M55" s="85"/>
      <c r="N55" s="85"/>
      <c r="O55" s="85"/>
      <c r="P55" s="85"/>
      <c r="Q55" s="85"/>
      <c r="R55" s="9"/>
    </row>
  </sheetData>
  <mergeCells count="132">
    <mergeCell ref="B2:B4"/>
    <mergeCell ref="C16:F16"/>
    <mergeCell ref="C22:F22"/>
    <mergeCell ref="G22:H22"/>
    <mergeCell ref="C17:F17"/>
    <mergeCell ref="G17:H17"/>
    <mergeCell ref="C15:F15"/>
    <mergeCell ref="C2:P4"/>
    <mergeCell ref="Q2:R4"/>
    <mergeCell ref="B9:R9"/>
    <mergeCell ref="B8:R8"/>
    <mergeCell ref="B10:R10"/>
    <mergeCell ref="C18:F18"/>
    <mergeCell ref="C19:F19"/>
    <mergeCell ref="G18:H18"/>
    <mergeCell ref="G19:H19"/>
    <mergeCell ref="C21:F21"/>
    <mergeCell ref="G21:H21"/>
    <mergeCell ref="C29:F29"/>
    <mergeCell ref="G29:H29"/>
    <mergeCell ref="C30:F30"/>
    <mergeCell ref="G30:H30"/>
    <mergeCell ref="C31:F31"/>
    <mergeCell ref="G31:H31"/>
    <mergeCell ref="B6:R6"/>
    <mergeCell ref="B7:R7"/>
    <mergeCell ref="G16:H16"/>
    <mergeCell ref="G15:H15"/>
    <mergeCell ref="C23:F23"/>
    <mergeCell ref="G23:H23"/>
    <mergeCell ref="C24:F24"/>
    <mergeCell ref="G24:H24"/>
    <mergeCell ref="C26:F26"/>
    <mergeCell ref="G26:H26"/>
    <mergeCell ref="C27:F27"/>
    <mergeCell ref="G27:H27"/>
    <mergeCell ref="C53:E53"/>
    <mergeCell ref="G52:H52"/>
    <mergeCell ref="G53:H53"/>
    <mergeCell ref="G32:H32"/>
    <mergeCell ref="C33:F33"/>
    <mergeCell ref="H39:I39"/>
    <mergeCell ref="C37:F37"/>
    <mergeCell ref="H37:K37"/>
    <mergeCell ref="C32:F32"/>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I53:K53"/>
    <mergeCell ref="C45:Q45"/>
    <mergeCell ref="G48:H48"/>
    <mergeCell ref="G49:H49"/>
    <mergeCell ref="G50:H50"/>
    <mergeCell ref="G20:H20"/>
    <mergeCell ref="C20:F20"/>
    <mergeCell ref="C25:F25"/>
    <mergeCell ref="G25:H25"/>
    <mergeCell ref="P50:Q50"/>
    <mergeCell ref="P51:Q51"/>
    <mergeCell ref="I48:K48"/>
    <mergeCell ref="P49:Q49"/>
    <mergeCell ref="N48:O48"/>
    <mergeCell ref="P48:Q48"/>
    <mergeCell ref="P52:Q52"/>
    <mergeCell ref="P53:Q53"/>
    <mergeCell ref="C28:F28"/>
    <mergeCell ref="G28:H28"/>
    <mergeCell ref="G33:H33"/>
    <mergeCell ref="C34:F34"/>
    <mergeCell ref="G34:H34"/>
    <mergeCell ref="C35:F35"/>
    <mergeCell ref="G35:H35"/>
  </mergeCells>
  <conditionalFormatting sqref="J16:K35 M16:M19 M20:N20 M21:M22">
    <cfRule type="expression" dxfId="27" priority="47" stopIfTrue="1">
      <formula>"""bajo"""</formula>
    </cfRule>
  </conditionalFormatting>
  <conditionalFormatting sqref="L16:L35">
    <cfRule type="cellIs" dxfId="26" priority="42" stopIfTrue="1" operator="equal">
      <formula>"EXTREMO"</formula>
    </cfRule>
    <cfRule type="cellIs" dxfId="25" priority="43" stopIfTrue="1" operator="equal">
      <formula>"ALTO"</formula>
    </cfRule>
    <cfRule type="cellIs" dxfId="24" priority="44" stopIfTrue="1" operator="equal">
      <formula>"MEDIO"</formula>
    </cfRule>
    <cfRule type="cellIs" dxfId="23" priority="45" stopIfTrue="1" operator="equal">
      <formula>"BAJO"</formula>
    </cfRule>
  </conditionalFormatting>
  <conditionalFormatting sqref="N19">
    <cfRule type="expression" dxfId="22" priority="18" stopIfTrue="1">
      <formula>"""bajo"""</formula>
    </cfRule>
  </conditionalFormatting>
  <conditionalFormatting sqref="N18:Q18">
    <cfRule type="expression" dxfId="21" priority="17" stopIfTrue="1">
      <formula>"""bajo"""</formula>
    </cfRule>
  </conditionalFormatting>
  <conditionalFormatting sqref="N16:P16">
    <cfRule type="expression" dxfId="20" priority="16" stopIfTrue="1">
      <formula>"""bajo"""</formula>
    </cfRule>
  </conditionalFormatting>
  <conditionalFormatting sqref="P17">
    <cfRule type="expression" dxfId="19" priority="13" stopIfTrue="1">
      <formula>"""bajo"""</formula>
    </cfRule>
  </conditionalFormatting>
  <conditionalFormatting sqref="N17:O17">
    <cfRule type="expression" dxfId="18" priority="12" stopIfTrue="1">
      <formula>"""bajo"""</formula>
    </cfRule>
  </conditionalFormatting>
  <conditionalFormatting sqref="N21:N22">
    <cfRule type="expression" dxfId="17" priority="10" stopIfTrue="1">
      <formula>"""bajo"""</formula>
    </cfRule>
  </conditionalFormatting>
  <conditionalFormatting sqref="O19:R22">
    <cfRule type="expression" dxfId="16" priority="9" stopIfTrue="1">
      <formula>"""bajo"""</formula>
    </cfRule>
  </conditionalFormatting>
  <conditionalFormatting sqref="M25:Q25">
    <cfRule type="expression" dxfId="15" priority="8" stopIfTrue="1">
      <formula>"""bajo"""</formula>
    </cfRule>
  </conditionalFormatting>
  <conditionalFormatting sqref="M28:Q28">
    <cfRule type="expression" dxfId="14" priority="7" stopIfTrue="1">
      <formula>"""bajo"""</formula>
    </cfRule>
  </conditionalFormatting>
  <conditionalFormatting sqref="M23:Q23">
    <cfRule type="expression" dxfId="13" priority="6" stopIfTrue="1">
      <formula>"""bajo"""</formula>
    </cfRule>
  </conditionalFormatting>
  <conditionalFormatting sqref="N24:P24">
    <cfRule type="expression" dxfId="12" priority="5" stopIfTrue="1">
      <formula>"""bajo"""</formula>
    </cfRule>
  </conditionalFormatting>
  <conditionalFormatting sqref="M26:Q26">
    <cfRule type="expression" dxfId="11" priority="4" stopIfTrue="1">
      <formula>"""bajo"""</formula>
    </cfRule>
  </conditionalFormatting>
  <conditionalFormatting sqref="M27:Q27">
    <cfRule type="expression" dxfId="10" priority="3" stopIfTrue="1">
      <formula>"""bajo"""</formula>
    </cfRule>
  </conditionalFormatting>
  <conditionalFormatting sqref="M29:Q29">
    <cfRule type="expression" dxfId="9" priority="2" stopIfTrue="1">
      <formula>"""bajo"""</formula>
    </cfRule>
  </conditionalFormatting>
  <conditionalFormatting sqref="M30:Q35">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abSelected="1" topLeftCell="C9" zoomScale="70" zoomScaleNormal="70" zoomScaleSheetLayoutView="25" zoomScalePageLayoutView="70" workbookViewId="0">
      <selection activeCell="S11" sqref="S11"/>
    </sheetView>
  </sheetViews>
  <sheetFormatPr defaultColWidth="11.42578125" defaultRowHeight="13.9"/>
  <cols>
    <col min="1" max="1" width="4.28515625" style="16" customWidth="1"/>
    <col min="2" max="2" width="48.85546875" style="16" customWidth="1"/>
    <col min="3" max="3" width="42" style="16" customWidth="1"/>
    <col min="4" max="4" width="17.7109375" style="16" customWidth="1"/>
    <col min="5" max="5" width="14.710937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c r="S1" s="15"/>
    </row>
    <row r="2" spans="2:24" s="14" customFormat="1" ht="54" customHeight="1">
      <c r="B2" s="320"/>
      <c r="C2" s="321" t="s">
        <v>16</v>
      </c>
      <c r="D2" s="321"/>
      <c r="E2" s="321"/>
      <c r="F2" s="321"/>
      <c r="G2" s="321"/>
      <c r="H2" s="321"/>
      <c r="I2" s="321"/>
      <c r="J2" s="321"/>
      <c r="K2" s="321"/>
      <c r="L2" s="321"/>
      <c r="M2" s="321"/>
      <c r="N2" s="321"/>
      <c r="O2" s="321"/>
      <c r="P2" s="321"/>
      <c r="Q2" s="321"/>
      <c r="R2" s="321"/>
      <c r="S2" s="321"/>
      <c r="T2" s="321"/>
      <c r="U2" s="321"/>
      <c r="V2" s="321"/>
      <c r="W2" s="240" t="s">
        <v>1</v>
      </c>
      <c r="X2" s="299"/>
    </row>
    <row r="3" spans="2:24" s="14" customFormat="1" ht="31.5" customHeight="1">
      <c r="B3" s="320"/>
      <c r="C3" s="321"/>
      <c r="D3" s="321"/>
      <c r="E3" s="321"/>
      <c r="F3" s="321"/>
      <c r="G3" s="321"/>
      <c r="H3" s="321"/>
      <c r="I3" s="321"/>
      <c r="J3" s="321"/>
      <c r="K3" s="321"/>
      <c r="L3" s="321"/>
      <c r="M3" s="321"/>
      <c r="N3" s="321"/>
      <c r="O3" s="321"/>
      <c r="P3" s="321"/>
      <c r="Q3" s="321"/>
      <c r="R3" s="321"/>
      <c r="S3" s="321"/>
      <c r="T3" s="321"/>
      <c r="U3" s="321"/>
      <c r="V3" s="321"/>
      <c r="W3" s="300"/>
      <c r="X3" s="301"/>
    </row>
    <row r="4" spans="2:24" s="14" customFormat="1" ht="47.25" customHeight="1">
      <c r="B4" s="320"/>
      <c r="C4" s="321"/>
      <c r="D4" s="321"/>
      <c r="E4" s="321"/>
      <c r="F4" s="321"/>
      <c r="G4" s="321"/>
      <c r="H4" s="321"/>
      <c r="I4" s="321"/>
      <c r="J4" s="321"/>
      <c r="K4" s="321"/>
      <c r="L4" s="321"/>
      <c r="M4" s="321"/>
      <c r="N4" s="321"/>
      <c r="O4" s="321"/>
      <c r="P4" s="321"/>
      <c r="Q4" s="321"/>
      <c r="R4" s="321"/>
      <c r="S4" s="321"/>
      <c r="T4" s="321"/>
      <c r="U4" s="321"/>
      <c r="V4" s="321"/>
      <c r="W4" s="302"/>
      <c r="X4" s="303"/>
    </row>
    <row r="5" spans="2:24" s="14" customFormat="1" ht="32.25" customHeight="1" thickBot="1">
      <c r="B5" s="35"/>
      <c r="C5" s="35"/>
      <c r="D5" s="35"/>
      <c r="E5" s="35"/>
      <c r="F5" s="35"/>
      <c r="G5" s="35"/>
      <c r="H5" s="35"/>
      <c r="I5" s="35"/>
      <c r="J5" s="35"/>
      <c r="K5" s="35"/>
      <c r="L5" s="35"/>
      <c r="M5" s="35"/>
      <c r="N5" s="35"/>
      <c r="O5" s="35"/>
      <c r="P5" s="35"/>
      <c r="Q5" s="35"/>
      <c r="R5" s="35"/>
      <c r="S5" s="36"/>
      <c r="T5" s="35"/>
      <c r="U5" s="35"/>
      <c r="V5" s="35"/>
      <c r="W5" s="35"/>
      <c r="X5" s="35"/>
    </row>
    <row r="6" spans="2:24" ht="91.5" customHeight="1">
      <c r="B6" s="333" t="str">
        <f>+EVALUACION!B6</f>
        <v xml:space="preserve">Objeto Contractual: </v>
      </c>
      <c r="C6" s="334"/>
      <c r="D6" s="334"/>
      <c r="E6" s="334"/>
      <c r="F6" s="334"/>
      <c r="G6" s="334"/>
      <c r="H6" s="334"/>
      <c r="I6" s="334"/>
      <c r="J6" s="334"/>
      <c r="K6" s="334"/>
      <c r="L6" s="334"/>
      <c r="M6" s="334"/>
      <c r="N6" s="334"/>
      <c r="O6" s="334"/>
      <c r="P6" s="334"/>
      <c r="Q6" s="334"/>
      <c r="R6" s="334"/>
      <c r="S6" s="334"/>
      <c r="T6" s="334"/>
      <c r="U6" s="334"/>
      <c r="V6" s="334"/>
      <c r="W6" s="334"/>
      <c r="X6" s="335"/>
    </row>
    <row r="7" spans="2:24" ht="26.25" customHeight="1">
      <c r="B7" s="304" t="s">
        <v>232</v>
      </c>
      <c r="C7" s="305"/>
      <c r="D7" s="305"/>
      <c r="E7" s="305"/>
      <c r="F7" s="305"/>
      <c r="G7" s="305"/>
      <c r="H7" s="305"/>
      <c r="I7" s="305"/>
      <c r="J7" s="305"/>
      <c r="K7" s="305"/>
      <c r="L7" s="305"/>
      <c r="M7" s="305"/>
      <c r="N7" s="305"/>
      <c r="O7" s="305"/>
      <c r="P7" s="305"/>
      <c r="Q7" s="305"/>
      <c r="R7" s="305"/>
      <c r="S7" s="305"/>
      <c r="T7" s="305"/>
      <c r="U7" s="305"/>
      <c r="V7" s="305"/>
      <c r="W7" s="305"/>
      <c r="X7" s="306"/>
    </row>
    <row r="8" spans="2:24" ht="20.25" customHeight="1">
      <c r="B8" s="304"/>
      <c r="C8" s="305"/>
      <c r="D8" s="305"/>
      <c r="E8" s="305"/>
      <c r="F8" s="305"/>
      <c r="G8" s="305"/>
      <c r="H8" s="305"/>
      <c r="I8" s="305"/>
      <c r="J8" s="305"/>
      <c r="K8" s="305"/>
      <c r="L8" s="305"/>
      <c r="M8" s="305"/>
      <c r="N8" s="305"/>
      <c r="O8" s="305"/>
      <c r="P8" s="305"/>
      <c r="Q8" s="305"/>
      <c r="R8" s="305"/>
      <c r="S8" s="305"/>
      <c r="T8" s="305"/>
      <c r="U8" s="305"/>
      <c r="V8" s="305"/>
      <c r="W8" s="305"/>
      <c r="X8" s="306"/>
    </row>
    <row r="9" spans="2:24" ht="24.75" customHeight="1" thickBot="1">
      <c r="B9" s="331"/>
      <c r="C9" s="332"/>
      <c r="D9" s="332"/>
      <c r="E9" s="332"/>
      <c r="F9" s="332"/>
      <c r="G9" s="332"/>
      <c r="H9" s="332"/>
      <c r="I9" s="332"/>
      <c r="J9" s="332"/>
      <c r="K9" s="332"/>
      <c r="L9" s="332"/>
      <c r="M9" s="332"/>
      <c r="N9" s="332"/>
      <c r="O9" s="332"/>
      <c r="P9" s="332"/>
      <c r="Q9" s="332"/>
      <c r="R9" s="332"/>
      <c r="X9" s="45"/>
    </row>
    <row r="10" spans="2:24" ht="106.5" customHeight="1" thickBot="1">
      <c r="B10" s="25" t="s">
        <v>233</v>
      </c>
      <c r="C10" s="26" t="s">
        <v>99</v>
      </c>
      <c r="D10" s="27" t="s">
        <v>234</v>
      </c>
      <c r="E10" s="27" t="s">
        <v>235</v>
      </c>
      <c r="F10" s="27" t="s">
        <v>236</v>
      </c>
      <c r="G10" s="26" t="s">
        <v>100</v>
      </c>
      <c r="H10" s="27" t="s">
        <v>125</v>
      </c>
      <c r="I10" s="27" t="s">
        <v>102</v>
      </c>
      <c r="J10" s="27" t="s">
        <v>237</v>
      </c>
      <c r="K10" s="27" t="s">
        <v>104</v>
      </c>
      <c r="L10" s="27" t="s">
        <v>238</v>
      </c>
      <c r="M10" s="26" t="s">
        <v>239</v>
      </c>
      <c r="N10" s="26" t="s">
        <v>165</v>
      </c>
      <c r="O10" s="27" t="s">
        <v>125</v>
      </c>
      <c r="P10" s="27" t="s">
        <v>102</v>
      </c>
      <c r="Q10" s="27" t="s">
        <v>237</v>
      </c>
      <c r="R10" s="27" t="s">
        <v>104</v>
      </c>
      <c r="S10" s="26" t="s">
        <v>166</v>
      </c>
      <c r="T10" s="26" t="s">
        <v>167</v>
      </c>
      <c r="U10" s="26" t="s">
        <v>168</v>
      </c>
      <c r="V10" s="26" t="s">
        <v>169</v>
      </c>
      <c r="W10" s="26" t="s">
        <v>240</v>
      </c>
      <c r="X10" s="28" t="s">
        <v>171</v>
      </c>
    </row>
    <row r="11" spans="2:24" ht="106.5" customHeight="1" thickBot="1">
      <c r="B11" s="29">
        <v>1</v>
      </c>
      <c r="C11" s="30" t="str">
        <f>+'EVALUACION CON CONTROLES'!C16:F16</f>
        <v>Retrasos en la revisión y ajuste del estudio previo y aprobación del mismo por parte de la Dependencia que genera la necesidad.</v>
      </c>
      <c r="D11" s="31" t="str">
        <f>+'EVALUACION CON CONTROLES'!B16</f>
        <v>PLANEACIÓN</v>
      </c>
      <c r="E11" s="31" t="str">
        <f>VLOOKUP(C11,'IDENTIFICACION Y ANALISIS'!$B$19:$F$68,3,FALSE)</f>
        <v>General</v>
      </c>
      <c r="F11" s="31" t="str">
        <f>VLOOKUP(C11,'IDENTIFICACION Y ANALISIS'!$B$19:$F$68,4,FALSE)</f>
        <v>Interno</v>
      </c>
      <c r="G11" s="30" t="str">
        <f>+EVALUACION!H17</f>
        <v>Retraso en la etapa subsiguiente de la contratacion.</v>
      </c>
      <c r="H11" s="30">
        <f>+EVALUACION!I17</f>
        <v>2</v>
      </c>
      <c r="I11" s="30">
        <f>+EVALUACION!J17</f>
        <v>2</v>
      </c>
      <c r="J11" s="30">
        <f>+EVALUACION!K17</f>
        <v>4</v>
      </c>
      <c r="K11" s="31" t="str">
        <f>+EVALUACION!L17</f>
        <v>BAJO</v>
      </c>
      <c r="L11" s="30" t="s">
        <v>241</v>
      </c>
      <c r="M11" s="31"/>
      <c r="N11" s="30" t="str">
        <f>+'EVALUACION CON CONTROLES'!G16</f>
        <v>Exigir la revisión puntual y respectivo ajustes en las diferentes etapas precontractuales.</v>
      </c>
      <c r="O11" s="30">
        <f>+'EVALUACION CON CONTROLES'!I16</f>
        <v>2</v>
      </c>
      <c r="P11" s="30">
        <f>+'EVALUACION CON CONTROLES'!J16</f>
        <v>2</v>
      </c>
      <c r="Q11" s="30">
        <f>+'EVALUACION CON CONTROLES'!K16</f>
        <v>4</v>
      </c>
      <c r="R11" s="31" t="str">
        <f>+'EVALUACION CON CONTROLES'!L16</f>
        <v>BAJO</v>
      </c>
      <c r="S11" s="30" t="str">
        <f>+'EVALUACION CON CONTROLES'!M16</f>
        <v>NO</v>
      </c>
      <c r="T11" s="30" t="str">
        <f>+'EVALUACION CON CONTROLES'!N16</f>
        <v>ENTIDAD</v>
      </c>
      <c r="U11" s="30" t="str">
        <f>+'EVALUACION CON CONTROLES'!O16</f>
        <v>Desde la presentación de documentos por parte de área encargada</v>
      </c>
      <c r="V11" s="30" t="str">
        <f>+'EVALUACION CON CONTROLES'!P16</f>
        <v>Hasta inicio de etapa de precontractual</v>
      </c>
      <c r="W11" s="30" t="str">
        <f>+'EVALUACION CON CONTROLES'!Q16</f>
        <v>Seguimiento por parte de supervisores de áreas encargadas (planeacion-contratacion-area especifica)</v>
      </c>
      <c r="X11" s="32" t="str">
        <f>+'EVALUACION CON CONTROLES'!R16</f>
        <v>Durante la etapa de planeación</v>
      </c>
    </row>
    <row r="12" spans="2:24" ht="106.5" customHeight="1" thickBot="1">
      <c r="B12" s="29">
        <v>2</v>
      </c>
      <c r="C12" s="30" t="str">
        <f>+'EVALUACION CON CONTROLES'!C17:F17</f>
        <v>No obtencion de cotizaciones de proveedores para la correcta planeacion del proyecto</v>
      </c>
      <c r="D12" s="31" t="str">
        <f>+'EVALUACION CON CONTROLES'!B17</f>
        <v>PLANEACIÓN</v>
      </c>
      <c r="E12" s="31" t="str">
        <f>VLOOKUP(C12,'IDENTIFICACION Y ANALISIS'!$B$19:$F$68,3,FALSE)</f>
        <v>General</v>
      </c>
      <c r="F12" s="31" t="str">
        <f>VLOOKUP(C12,'IDENTIFICACION Y ANALISIS'!$B$19:$F$68,4,FALSE)</f>
        <v>Interno</v>
      </c>
      <c r="G12" s="30" t="str">
        <f>+EVALUACION!H18</f>
        <v>Retraso en la ejecucion del proyecto
Sobrecostos en la adquisision de bienes y servicios
Sacar evento a secop generando atrasos en la contratacion.</v>
      </c>
      <c r="H12" s="30">
        <f>+EVALUACION!I18</f>
        <v>3</v>
      </c>
      <c r="I12" s="30">
        <f>+EVALUACION!J18</f>
        <v>2</v>
      </c>
      <c r="J12" s="30">
        <f>+EVALUACION!K18</f>
        <v>5</v>
      </c>
      <c r="K12" s="31" t="str">
        <f>+EVALUACION!L18</f>
        <v>MEDIO</v>
      </c>
      <c r="L12" s="30" t="s">
        <v>241</v>
      </c>
      <c r="M12" s="31"/>
      <c r="N12" s="30" t="str">
        <f>+'EVALUACION CON CONTROLES'!G17</f>
        <v xml:space="preserve">Ampliación de búsqueda de proveedores de la entidad, clarificación de requisitos.  </v>
      </c>
      <c r="O12" s="30">
        <f>+'EVALUACION CON CONTROLES'!I17</f>
        <v>3</v>
      </c>
      <c r="P12" s="30">
        <f>+'EVALUACION CON CONTROLES'!J17</f>
        <v>2</v>
      </c>
      <c r="Q12" s="30">
        <f>+'EVALUACION CON CONTROLES'!K17</f>
        <v>5</v>
      </c>
      <c r="R12" s="31" t="str">
        <f>+'EVALUACION CON CONTROLES'!L17</f>
        <v>MEDIO</v>
      </c>
      <c r="S12" s="30" t="str">
        <f>+'EVALUACION CON CONTROLES'!M17</f>
        <v>NO</v>
      </c>
      <c r="T12" s="30" t="str">
        <f>+'EVALUACION CON CONTROLES'!N17</f>
        <v>ENTIDAD</v>
      </c>
      <c r="U12" s="30" t="str">
        <f>+'EVALUACION CON CONTROLES'!O17</f>
        <v>Desde el inicio de la formulación</v>
      </c>
      <c r="V12" s="30" t="str">
        <f>+'EVALUACION CON CONTROLES'!P17</f>
        <v>Hasta inicio de etapa de precontractual</v>
      </c>
      <c r="W12" s="30" t="str">
        <f>+'EVALUACION CON CONTROLES'!Q17</f>
        <v>Seguimiento por parte de Supervisor o Apoyo a la supervisión</v>
      </c>
      <c r="X12" s="32" t="str">
        <f>+'EVALUACION CON CONTROLES'!R17</f>
        <v>Durante la etapa de planeación</v>
      </c>
    </row>
    <row r="13" spans="2:24" ht="106.5" customHeight="1" thickBot="1">
      <c r="B13" s="29">
        <v>3</v>
      </c>
      <c r="C13" s="30" t="str">
        <f>+'EVALUACION CON CONTROLES'!C18:F18</f>
        <v xml:space="preserve">La modalidad de contratación NO es adecuada para el bien servicio u obra necesitado. </v>
      </c>
      <c r="D13" s="31" t="str">
        <f>+'EVALUACION CON CONTROLES'!B18</f>
        <v>PLANEACIÓN</v>
      </c>
      <c r="E13" s="31" t="str">
        <f>VLOOKUP(C13,'IDENTIFICACION Y ANALISIS'!$B$19:$F$68,3,FALSE)</f>
        <v>General</v>
      </c>
      <c r="F13" s="31" t="str">
        <f>VLOOKUP(C13,'IDENTIFICACION Y ANALISIS'!$B$19:$F$68,4,FALSE)</f>
        <v>Interno</v>
      </c>
      <c r="G13" s="30" t="str">
        <f>+EVALUACION!H19</f>
        <v>El proceso de planeación de los documentos de estudios y diseños se ven afectados por el desconocimiento de la normatividad legal vigente.</v>
      </c>
      <c r="H13" s="30">
        <f>+EVALUACION!I19</f>
        <v>1</v>
      </c>
      <c r="I13" s="30">
        <f>+EVALUACION!J19</f>
        <v>3</v>
      </c>
      <c r="J13" s="30">
        <f>+EVALUACION!K19</f>
        <v>4</v>
      </c>
      <c r="K13" s="31" t="str">
        <f>+EVALUACION!L19</f>
        <v>BAJO</v>
      </c>
      <c r="L13" s="30" t="s">
        <v>241</v>
      </c>
      <c r="M13" s="31"/>
      <c r="N13" s="30" t="str">
        <f>+'EVALUACION CON CONTROLES'!G18</f>
        <v>Para mitigar su ocurrencia se debe hacer un estudio en contexto del objeto a contratar, las obligaciones y las entregas del contratista, entre la dependencia solicitante y la oficina asesora jurídica.</v>
      </c>
      <c r="O13" s="30">
        <f>+'EVALUACION CON CONTROLES'!I18</f>
        <v>1</v>
      </c>
      <c r="P13" s="30">
        <f>+'EVALUACION CON CONTROLES'!J18</f>
        <v>3</v>
      </c>
      <c r="Q13" s="30">
        <f>+'EVALUACION CON CONTROLES'!K18</f>
        <v>4</v>
      </c>
      <c r="R13" s="31" t="str">
        <f>+'EVALUACION CON CONTROLES'!L18</f>
        <v>BAJO</v>
      </c>
      <c r="S13" s="30" t="str">
        <f>+'EVALUACION CON CONTROLES'!M18</f>
        <v>NO</v>
      </c>
      <c r="T13" s="30" t="str">
        <f>+'EVALUACION CON CONTROLES'!N18</f>
        <v>ENTIDAD</v>
      </c>
      <c r="U13" s="30" t="str">
        <f>+'EVALUACION CON CONTROLES'!O18</f>
        <v>Desde la estructuración del proceso</v>
      </c>
      <c r="V13" s="30" t="str">
        <f>+'EVALUACION CON CONTROLES'!P18</f>
        <v>Hasta la ejecución del contrato</v>
      </c>
      <c r="W13" s="30" t="str">
        <f>+'EVALUACION CON CONTROLES'!Q18</f>
        <v>Al momento de la evaluación del proceso</v>
      </c>
      <c r="X13" s="32" t="str">
        <f>+'EVALUACION CON CONTROLES'!R18</f>
        <v>Durante la planeación y evaluación</v>
      </c>
    </row>
    <row r="14" spans="2:24" ht="106.5" customHeight="1" thickBot="1">
      <c r="B14" s="29">
        <v>4</v>
      </c>
      <c r="C14" s="30" t="str">
        <f>+'EVALUACION CON CONTROLES'!C19:F19</f>
        <v>Estimacion inadecuada de los costos por el oferente</v>
      </c>
      <c r="D14" s="31" t="str">
        <f>+'EVALUACION CON CONTROLES'!B19</f>
        <v>SELECCIÓN</v>
      </c>
      <c r="E14" s="31" t="str">
        <f>VLOOKUP(C14,'IDENTIFICACION Y ANALISIS'!$B$19:$F$68,3,FALSE)</f>
        <v>Especifico</v>
      </c>
      <c r="F14" s="31" t="str">
        <f>VLOOKUP(C14,'IDENTIFICACION Y ANALISIS'!$B$19:$F$68,4,FALSE)</f>
        <v>Interno</v>
      </c>
      <c r="G14" s="30" t="str">
        <f>+EVALUACION!H20</f>
        <v>Ocurre cuando la propuesta económica que presenta el oferente no estima adecuadamente los costos de los conceptos necesarios para el cumplimiento del objeto del contrato</v>
      </c>
      <c r="H14" s="30">
        <f>+EVALUACION!I20</f>
        <v>2</v>
      </c>
      <c r="I14" s="30">
        <f>+EVALUACION!J20</f>
        <v>2</v>
      </c>
      <c r="J14" s="30">
        <f>+EVALUACION!K20</f>
        <v>4</v>
      </c>
      <c r="K14" s="31" t="str">
        <f>+EVALUACION!L20</f>
        <v>BAJO</v>
      </c>
      <c r="L14" s="30" t="s">
        <v>241</v>
      </c>
      <c r="M14" s="31"/>
      <c r="N14" s="30" t="str">
        <f>+'EVALUACION CON CONTROLES'!G19</f>
        <v>El proponente debe minimizar la probabilidad de ocurrencia del riesgo estudiado detalladamente los pliegos y utilizando el plazo para aclaración de dudas otorgado para resolver todas las incertidumbres que resulten en el proceso de elaboración de la propuesta</v>
      </c>
      <c r="O14" s="30">
        <f>+'EVALUACION CON CONTROLES'!I19</f>
        <v>2</v>
      </c>
      <c r="P14" s="30">
        <f>+'EVALUACION CON CONTROLES'!J19</f>
        <v>2</v>
      </c>
      <c r="Q14" s="30">
        <f>+'EVALUACION CON CONTROLES'!K19</f>
        <v>4</v>
      </c>
      <c r="R14" s="31" t="str">
        <f>+'EVALUACION CON CONTROLES'!L19</f>
        <v>BAJO</v>
      </c>
      <c r="S14" s="30" t="str">
        <f>+'EVALUACION CON CONTROLES'!M19</f>
        <v>SI</v>
      </c>
      <c r="T14" s="30" t="str">
        <f>+'EVALUACION CON CONTROLES'!N19</f>
        <v>CONTRATISTA</v>
      </c>
      <c r="U14" s="30" t="str">
        <f>+'EVALUACION CON CONTROLES'!O19</f>
        <v>Desde la estructuración del proceso</v>
      </c>
      <c r="V14" s="30" t="str">
        <f>+'EVALUACION CON CONTROLES'!P19</f>
        <v>Hasta la ejecución del contrato</v>
      </c>
      <c r="W14" s="30" t="str">
        <f>+'EVALUACION CON CONTROLES'!Q19</f>
        <v>Con la revisión previa a adjudicar el contrato</v>
      </c>
      <c r="X14" s="32" t="str">
        <f>+'EVALUACION CON CONTROLES'!R19</f>
        <v>Cuando ocurra, y se aplicara de manera inmediata</v>
      </c>
    </row>
    <row r="15" spans="2:24" ht="106.5" customHeight="1" thickBot="1">
      <c r="B15" s="29">
        <v>5</v>
      </c>
      <c r="C15" s="30" t="str">
        <f>+'EVALUACION CON CONTROLES'!C20:F20</f>
        <v>No publicación de la documentación del proceso de selección en el SECOP</v>
      </c>
      <c r="D15" s="31" t="str">
        <f>+'EVALUACION CON CONTROLES'!B20</f>
        <v>CONTRATACIÓN</v>
      </c>
      <c r="E15" s="31" t="str">
        <f>VLOOKUP(C15,'IDENTIFICACION Y ANALISIS'!$B$19:$F$68,3,FALSE)</f>
        <v>Estatal</v>
      </c>
      <c r="F15" s="31" t="str">
        <f>VLOOKUP(C15,'IDENTIFICACION Y ANALISIS'!$B$19:$F$68,4,FALSE)</f>
        <v>Interno</v>
      </c>
      <c r="G15" s="30" t="str">
        <f>+EVALUACION!H21</f>
        <v>Retraso o incumplimiento de los plazos legales para la publicación de los actos y/o documentos derivados de los procesos contractuales</v>
      </c>
      <c r="H15" s="30">
        <f>+EVALUACION!I21</f>
        <v>2</v>
      </c>
      <c r="I15" s="30">
        <f>+EVALUACION!J21</f>
        <v>2</v>
      </c>
      <c r="J15" s="30">
        <f>+EVALUACION!K21</f>
        <v>4</v>
      </c>
      <c r="K15" s="31" t="str">
        <f>+EVALUACION!L21</f>
        <v>BAJO</v>
      </c>
      <c r="L15" s="30" t="s">
        <v>241</v>
      </c>
      <c r="M15" s="31"/>
      <c r="N15" s="30" t="str">
        <f>+'EVALUACION CON CONTROLES'!G20</f>
        <v>Elaboración de un cronograma con plazos que permitan tener movilidad en caso de fallas del SECOP.</v>
      </c>
      <c r="O15" s="30">
        <f>+'EVALUACION CON CONTROLES'!I20</f>
        <v>2</v>
      </c>
      <c r="P15" s="30">
        <f>+'EVALUACION CON CONTROLES'!J20</f>
        <v>2</v>
      </c>
      <c r="Q15" s="30">
        <f>+'EVALUACION CON CONTROLES'!K20</f>
        <v>4</v>
      </c>
      <c r="R15" s="31" t="str">
        <f>+'EVALUACION CON CONTROLES'!L20</f>
        <v>BAJO</v>
      </c>
      <c r="S15" s="30" t="str">
        <f>+'EVALUACION CON CONTROLES'!M20</f>
        <v>SI</v>
      </c>
      <c r="T15" s="30" t="str">
        <f>+'EVALUACION CON CONTROLES'!N20</f>
        <v>ENTIDAD</v>
      </c>
      <c r="U15" s="30" t="str">
        <f>+'EVALUACION CON CONTROLES'!O20</f>
        <v>Desde el inicio de la etapa precontractual</v>
      </c>
      <c r="V15" s="30" t="str">
        <f>+'EVALUACION CON CONTROLES'!P20</f>
        <v>Hasta la finalización de la etapa precontractual</v>
      </c>
      <c r="W15" s="30" t="str">
        <f>+'EVALUACION CON CONTROLES'!Q20</f>
        <v>Seguimiento por parte del área de contratación.</v>
      </c>
      <c r="X15" s="32" t="str">
        <f>+'EVALUACION CON CONTROLES'!R20</f>
        <v>Durante toda la ejecución del proyecto</v>
      </c>
    </row>
    <row r="16" spans="2:24" ht="106.5" customHeight="1" thickBot="1">
      <c r="B16" s="29">
        <v>6</v>
      </c>
      <c r="C16" s="30" t="str">
        <f>+'EVALUACION CON CONTROLES'!C21:F21</f>
        <v xml:space="preserve"> Cuando el contratista seleccionado no firma el contrato en el plazo establecido y/o se retrasa en la constitución y presentación de las garantías que amparan el cumplimiento del contrato.</v>
      </c>
      <c r="D16" s="31" t="str">
        <f>+'EVALUACION CON CONTROLES'!B21</f>
        <v>CONTRATACIÓN</v>
      </c>
      <c r="E16" s="31" t="str">
        <f>VLOOKUP(C16,'IDENTIFICACION Y ANALISIS'!$B$19:$F$68,3,FALSE)</f>
        <v>General</v>
      </c>
      <c r="F16" s="31">
        <f>VLOOKUP(C16,'IDENTIFICACION Y ANALISIS'!$B$19:$F$68,4,FALSE)</f>
        <v>0</v>
      </c>
      <c r="G16" s="30" t="str">
        <f>+EVALUACION!H22</f>
        <v>Retraso en la suscripcion de acta de inicio.
Retraso en el inicio de la ejecución del contrato y afectación en el logro de los objetivos y satisfacción de la necesidad propuesta.</v>
      </c>
      <c r="H16" s="30">
        <f>+EVALUACION!I22</f>
        <v>1</v>
      </c>
      <c r="I16" s="30">
        <f>+EVALUACION!J22</f>
        <v>2</v>
      </c>
      <c r="J16" s="30">
        <f>+EVALUACION!K22</f>
        <v>3</v>
      </c>
      <c r="K16" s="31" t="str">
        <f>+EVALUACION!L22</f>
        <v>BAJO</v>
      </c>
      <c r="L16" s="30" t="s">
        <v>189</v>
      </c>
      <c r="M16" s="31"/>
      <c r="N16" s="30" t="str">
        <f>+'EVALUACION CON CONTROLES'!G21</f>
        <v>Establecer plazos perentorios para entrega de gestión documental, entrega de documentos en los plazos y porcentajes correspondientes a los pagos estipulados en el clausulado contractual.</v>
      </c>
      <c r="O16" s="30">
        <f>+'EVALUACION CON CONTROLES'!I21</f>
        <v>1</v>
      </c>
      <c r="P16" s="30">
        <f>+'EVALUACION CON CONTROLES'!J21</f>
        <v>2</v>
      </c>
      <c r="Q16" s="30">
        <f>+'EVALUACION CON CONTROLES'!K21</f>
        <v>3</v>
      </c>
      <c r="R16" s="31" t="str">
        <f>+'EVALUACION CON CONTROLES'!L21</f>
        <v>BAJO</v>
      </c>
      <c r="S16" s="30" t="str">
        <f>+'EVALUACION CON CONTROLES'!M21</f>
        <v>NO</v>
      </c>
      <c r="T16" s="30" t="str">
        <f>+'EVALUACION CON CONTROLES'!N21</f>
        <v>CONTRATISTA</v>
      </c>
      <c r="U16" s="30" t="str">
        <f>+'EVALUACION CON CONTROLES'!O21</f>
        <v>Desde el inicio de la ejecución</v>
      </c>
      <c r="V16" s="30" t="str">
        <f>+'EVALUACION CON CONTROLES'!P21</f>
        <v>Hasta finalización de ejecución</v>
      </c>
      <c r="W16" s="30" t="str">
        <f>+'EVALUACION CON CONTROLES'!Q21</f>
        <v>Seguimiento por parte de supervisor o apoyo a la supervisión</v>
      </c>
      <c r="X16" s="32" t="str">
        <f>+'EVALUACION CON CONTROLES'!R21</f>
        <v>Durante toda la ejecución del proyecto</v>
      </c>
    </row>
    <row r="17" spans="2:24" ht="106.5" customHeight="1" thickBot="1">
      <c r="B17" s="29">
        <v>7</v>
      </c>
      <c r="C17" s="30" t="str">
        <f>+'EVALUACION CON CONTROLES'!C22:F22</f>
        <v>No presentacion de documentos por parte del contratista en los tiempos y porcentajes de pago estipulados en el clausulado del contrato.</v>
      </c>
      <c r="D17" s="31" t="str">
        <f>+'EVALUACION CON CONTROLES'!B22</f>
        <v>CONTRATACIÓN</v>
      </c>
      <c r="E17" s="31" t="str">
        <f>VLOOKUP(C17,'IDENTIFICACION Y ANALISIS'!$B$19:$F$68,3,FALSE)</f>
        <v>Especifico</v>
      </c>
      <c r="F17" s="31">
        <f>VLOOKUP(C17,'IDENTIFICACION Y ANALISIS'!$B$19:$F$68,4,FALSE)</f>
        <v>0</v>
      </c>
      <c r="G17" s="30" t="str">
        <f>+EVALUACION!H23</f>
        <v>Retraso en el protocolo de ingreso a almacen según directrices de gobierno.
Desfinancieamiento del contratista desequilibrio contractual.</v>
      </c>
      <c r="H17" s="30">
        <f>+EVALUACION!I23</f>
        <v>2</v>
      </c>
      <c r="I17" s="30">
        <f>+EVALUACION!J23</f>
        <v>3</v>
      </c>
      <c r="J17" s="30">
        <f>+EVALUACION!K23</f>
        <v>5</v>
      </c>
      <c r="K17" s="31" t="str">
        <f>+EVALUACION!L23</f>
        <v>MEDIO</v>
      </c>
      <c r="L17" s="30" t="s">
        <v>189</v>
      </c>
      <c r="M17" s="31"/>
      <c r="N17" s="30" t="str">
        <f>+'EVALUACION CON CONTROLES'!G22</f>
        <v>Establecer plazos perentorios para el perfeccionamiento y ejecución del contrato.</v>
      </c>
      <c r="O17" s="30">
        <f>+'EVALUACION CON CONTROLES'!I22</f>
        <v>2</v>
      </c>
      <c r="P17" s="30">
        <f>+'EVALUACION CON CONTROLES'!J22</f>
        <v>3</v>
      </c>
      <c r="Q17" s="30">
        <f>+'EVALUACION CON CONTROLES'!K22</f>
        <v>5</v>
      </c>
      <c r="R17" s="31" t="str">
        <f>+'EVALUACION CON CONTROLES'!L22</f>
        <v>MEDIO</v>
      </c>
      <c r="S17" s="30" t="str">
        <f>+'EVALUACION CON CONTROLES'!M22</f>
        <v>NO</v>
      </c>
      <c r="T17" s="30" t="str">
        <f>+'EVALUACION CON CONTROLES'!N22</f>
        <v>CONTRATISTA</v>
      </c>
      <c r="U17" s="30" t="str">
        <f>+'EVALUACION CON CONTROLES'!O22</f>
        <v>Desde el inicio de la ejecución</v>
      </c>
      <c r="V17" s="30" t="str">
        <f>+'EVALUACION CON CONTROLES'!P22</f>
        <v>Hasta finalización de ejecución</v>
      </c>
      <c r="W17" s="30" t="str">
        <f>+'EVALUACION CON CONTROLES'!Q22</f>
        <v>Seguimiento por parte de supervisor o apoyo a la supervisión</v>
      </c>
      <c r="X17" s="32" t="str">
        <f>+'EVALUACION CON CONTROLES'!R22</f>
        <v>Durante toda la ejecución del proyecto</v>
      </c>
    </row>
    <row r="18" spans="2:24" ht="106.5" customHeight="1" thickBot="1">
      <c r="B18" s="29">
        <v>8</v>
      </c>
      <c r="C18" s="30" t="str">
        <f>+'EVALUACION CON CONTROLES'!C23:F23</f>
        <v>Suspensión del contrato por causas de fuerza mayor, caso fortuito o pandemias</v>
      </c>
      <c r="D18" s="31" t="str">
        <f>+'EVALUACION CON CONTROLES'!B23</f>
        <v>CONTRATACIÓN</v>
      </c>
      <c r="E18" s="31" t="str">
        <f>VLOOKUP(C18,'IDENTIFICACION Y ANALISIS'!$B$19:$F$68,3,FALSE)</f>
        <v>General</v>
      </c>
      <c r="F18" s="31" t="str">
        <f>VLOOKUP(C18,'IDENTIFICACION Y ANALISIS'!$B$19:$F$68,4,FALSE)</f>
        <v>Interno</v>
      </c>
      <c r="G18" s="30" t="str">
        <f>+EVALUACION!H24</f>
        <v>Suspensión de las actividades programadas y de los productos finales.</v>
      </c>
      <c r="H18" s="30">
        <f>+EVALUACION!I24</f>
        <v>1</v>
      </c>
      <c r="I18" s="30">
        <f>+EVALUACION!J24</f>
        <v>4</v>
      </c>
      <c r="J18" s="30">
        <f>+EVALUACION!K24</f>
        <v>5</v>
      </c>
      <c r="K18" s="31" t="str">
        <f>+EVALUACION!L24</f>
        <v>MEDIO</v>
      </c>
      <c r="L18" s="30" t="s">
        <v>242</v>
      </c>
      <c r="M18" s="31"/>
      <c r="N18" s="30" t="str">
        <f>+'EVALUACION CON CONTROLES'!G23</f>
        <v xml:space="preserve">El FDL no asumirá la responsabilidad de los perjuicios que se puedan causar al contratista por la suspensión del contrato, sí median causas justas </v>
      </c>
      <c r="O18" s="30">
        <f>+'EVALUACION CON CONTROLES'!I23</f>
        <v>1</v>
      </c>
      <c r="P18" s="30">
        <f>+'EVALUACION CON CONTROLES'!J23</f>
        <v>4</v>
      </c>
      <c r="Q18" s="30">
        <f>+'EVALUACION CON CONTROLES'!K23</f>
        <v>5</v>
      </c>
      <c r="R18" s="31" t="str">
        <f>+'EVALUACION CON CONTROLES'!L23</f>
        <v>MEDIO</v>
      </c>
      <c r="S18" s="30" t="str">
        <f>+'EVALUACION CON CONTROLES'!M23</f>
        <v>NO</v>
      </c>
      <c r="T18" s="30" t="str">
        <f>+'EVALUACION CON CONTROLES'!N23</f>
        <v>ENTIDAD</v>
      </c>
      <c r="U18" s="30" t="str">
        <f>+'EVALUACION CON CONTROLES'!O23</f>
        <v>Desde la firma del acta de inicio</v>
      </c>
      <c r="V18" s="30" t="str">
        <f>+'EVALUACION CON CONTROLES'!P23</f>
        <v>Hasta la finalización de la ejecución</v>
      </c>
      <c r="W18" s="30" t="str">
        <f>+'EVALUACION CON CONTROLES'!Q23</f>
        <v>Verificación de las situaciones externas.</v>
      </c>
      <c r="X18" s="32" t="str">
        <f>+'EVALUACION CON CONTROLES'!R23</f>
        <v>Durante toda la ejecución del proyecto</v>
      </c>
    </row>
    <row r="19" spans="2:24" ht="106.5" customHeight="1" thickBot="1">
      <c r="B19" s="29">
        <v>9</v>
      </c>
      <c r="C19" s="30" t="str">
        <f>+'EVALUACION CON CONTROLES'!C24:F24</f>
        <v>La realizacion de las acciones a ejecutar no se realizan en el periodo establecido, generando que el proyecto se ejecute en un mayor tiempo del contemplado.</v>
      </c>
      <c r="D19" s="31" t="str">
        <f>+'EVALUACION CON CONTROLES'!B24</f>
        <v>EJECUCIÓN</v>
      </c>
      <c r="E19" s="31" t="str">
        <f>VLOOKUP(C19,'IDENTIFICACION Y ANALISIS'!$B$19:$F$68,3,FALSE)</f>
        <v>Especifico</v>
      </c>
      <c r="F19" s="31" t="str">
        <f>VLOOKUP(C19,'IDENTIFICACION Y ANALISIS'!$B$19:$F$68,4,FALSE)</f>
        <v>Externo</v>
      </c>
      <c r="G19" s="30" t="str">
        <f>+EVALUACION!H25</f>
        <v>Modificación del cronograma y plan de trabajo.</v>
      </c>
      <c r="H19" s="30">
        <f>+EVALUACION!I25</f>
        <v>2</v>
      </c>
      <c r="I19" s="30">
        <f>+EVALUACION!J25</f>
        <v>3</v>
      </c>
      <c r="J19" s="30">
        <f>+EVALUACION!K25</f>
        <v>5</v>
      </c>
      <c r="K19" s="31" t="str">
        <f>+EVALUACION!L25</f>
        <v>MEDIO</v>
      </c>
      <c r="L19" s="30" t="s">
        <v>189</v>
      </c>
      <c r="M19" s="31"/>
      <c r="N19" s="30" t="str">
        <f>+'EVALUACION CON CONTROLES'!G24</f>
        <v xml:space="preserve">Exigir la entrega puntual del cronograma y plan de trabajo y que el mismo se cumpla a cabalidad.    </v>
      </c>
      <c r="O19" s="30">
        <f>+'EVALUACION CON CONTROLES'!I24</f>
        <v>2</v>
      </c>
      <c r="P19" s="30">
        <f>+'EVALUACION CON CONTROLES'!J24</f>
        <v>3</v>
      </c>
      <c r="Q19" s="30">
        <f>+'EVALUACION CON CONTROLES'!K24</f>
        <v>5</v>
      </c>
      <c r="R19" s="31" t="str">
        <f>+'EVALUACION CON CONTROLES'!L24</f>
        <v>MEDIO</v>
      </c>
      <c r="S19" s="30" t="str">
        <f>+'EVALUACION CON CONTROLES'!M24</f>
        <v>NO</v>
      </c>
      <c r="T19" s="30" t="str">
        <f>+'EVALUACION CON CONTROLES'!N24</f>
        <v>ENTIDAD Y CONTRATISTA</v>
      </c>
      <c r="U19" s="30" t="str">
        <f>+'EVALUACION CON CONTROLES'!O24</f>
        <v>Desde la firma del acta de inicio</v>
      </c>
      <c r="V19" s="30" t="str">
        <f>+'EVALUACION CON CONTROLES'!P24</f>
        <v>Hasta la finalización de la ejecución</v>
      </c>
      <c r="W19" s="30" t="str">
        <f>+'EVALUACION CON CONTROLES'!Q24</f>
        <v>Seguimiento por parte de Supervisor o Apoyo a la supervisión</v>
      </c>
      <c r="X19" s="32" t="str">
        <f>+'EVALUACION CON CONTROLES'!R24</f>
        <v>Durante toda la ejecución del proyecto</v>
      </c>
    </row>
    <row r="20" spans="2:24" ht="106.5" customHeight="1" thickBot="1">
      <c r="B20" s="29">
        <v>10</v>
      </c>
      <c r="C20" s="30" t="str">
        <f>+'EVALUACION CON CONTROLES'!C25:F25</f>
        <v>Incumplimiento de compromisos adquiridos por el contratista seleccionado con sus subcontratistas, suministradores de bienes y servicios.</v>
      </c>
      <c r="D20" s="31" t="str">
        <f>+'EVALUACION CON CONTROLES'!B25</f>
        <v>EJECUCIÓN</v>
      </c>
      <c r="E20" s="31" t="str">
        <f>VLOOKUP(C20,'IDENTIFICACION Y ANALISIS'!$B$19:$F$68,3,FALSE)</f>
        <v>General</v>
      </c>
      <c r="F20" s="31" t="str">
        <f>VLOOKUP(C20,'IDENTIFICACION Y ANALISIS'!$B$19:$F$68,4,FALSE)</f>
        <v>Externo</v>
      </c>
      <c r="G20" s="30" t="str">
        <f>+EVALUACION!H26</f>
        <v>Incumplimiento con la meta proyectada del contrato</v>
      </c>
      <c r="H20" s="30">
        <f>+EVALUACION!I26</f>
        <v>2</v>
      </c>
      <c r="I20" s="30">
        <f>+EVALUACION!J26</f>
        <v>4</v>
      </c>
      <c r="J20" s="30">
        <f>+EVALUACION!K26</f>
        <v>6</v>
      </c>
      <c r="K20" s="31" t="str">
        <f>+EVALUACION!L26</f>
        <v>ALTO</v>
      </c>
      <c r="L20" s="30" t="s">
        <v>189</v>
      </c>
      <c r="M20" s="31"/>
      <c r="N20" s="30" t="str">
        <f>+'EVALUACION CON CONTROLES'!G25</f>
        <v>Considerar la demora en la entrega como justificación para la ampliación del plazo del contrato</v>
      </c>
      <c r="O20" s="30">
        <f>+'EVALUACION CON CONTROLES'!I25</f>
        <v>2</v>
      </c>
      <c r="P20" s="30">
        <f>+'EVALUACION CON CONTROLES'!J25</f>
        <v>4</v>
      </c>
      <c r="Q20" s="30">
        <f>+'EVALUACION CON CONTROLES'!K25</f>
        <v>6</v>
      </c>
      <c r="R20" s="31" t="str">
        <f>+'EVALUACION CON CONTROLES'!L25</f>
        <v>ALTO</v>
      </c>
      <c r="S20" s="30" t="str">
        <f>+'EVALUACION CON CONTROLES'!M25</f>
        <v xml:space="preserve">SI </v>
      </c>
      <c r="T20" s="30" t="str">
        <f>+'EVALUACION CON CONTROLES'!N25</f>
        <v>Contratista</v>
      </c>
      <c r="U20" s="30" t="str">
        <f>+'EVALUACION CON CONTROLES'!O25</f>
        <v>Desde la estructuración del proceso</v>
      </c>
      <c r="V20" s="30" t="str">
        <f>+'EVALUACION CON CONTROLES'!P25</f>
        <v>Hasta la ejecución del contrato</v>
      </c>
      <c r="W20" s="30" t="str">
        <f>+'EVALUACION CON CONTROLES'!Q25</f>
        <v>Al momento de la ejecución del contrato</v>
      </c>
      <c r="X20" s="32" t="str">
        <f>+'EVALUACION CON CONTROLES'!R25</f>
        <v>Cuando ocurra, y se aplicara de manera inmediata</v>
      </c>
    </row>
    <row r="21" spans="2:24" ht="106.5" customHeight="1" thickBot="1">
      <c r="B21" s="29">
        <v>11</v>
      </c>
      <c r="C21" s="30" t="str">
        <f>+'EVALUACION CON CONTROLES'!C26:F26</f>
        <v>Condiciones climáticas  adversas como Tormentas, lluvias y/o Vientos fuertes;  eventos naturales previsibles en los cuales no hay intervención humana que puedan tener impacto en la ejecución del contrato, por ejemplo los temblores, inundaciones, lluvias, sequías, entre otros. Se contempla las alteraciones que puedan desarrollarse por la pandemias</v>
      </c>
      <c r="D21" s="31" t="str">
        <f>+'EVALUACION CON CONTROLES'!B26</f>
        <v>EJECUCIÓN</v>
      </c>
      <c r="E21" s="31" t="s">
        <v>243</v>
      </c>
      <c r="F21" s="31" t="s">
        <v>50</v>
      </c>
      <c r="G21" s="30" t="str">
        <f>+EVALUACION!H27</f>
        <v>Cancelacion o modificación de algunas actividades como consecuencia de condiciones climaticas,  eventos naturales previsibles en los cuales no hay intervención humana
que puedan tener impacto en la ejecución del contrato y/o generadas por la Emergencia Sanitaria .</v>
      </c>
      <c r="H21" s="30">
        <f>+EVALUACION!I27</f>
        <v>3</v>
      </c>
      <c r="I21" s="30">
        <f>+EVALUACION!J27</f>
        <v>3</v>
      </c>
      <c r="J21" s="30">
        <f>+EVALUACION!K27</f>
        <v>6</v>
      </c>
      <c r="K21" s="31" t="str">
        <f>+EVALUACION!L27</f>
        <v>ALTO</v>
      </c>
      <c r="L21" s="30" t="s">
        <v>242</v>
      </c>
      <c r="M21" s="31"/>
      <c r="N21" s="30" t="str">
        <f>+'EVALUACION CON CONTROLES'!G26</f>
        <v>Aceptar el Riesgo cuando no puede ser evitado ni ser transferido o el costo de evitarlo o transferirlo es muy alto. En este caso se recomiendan medidas para reducir el Riesgo o mitigar su impacto, así como el monitoreo.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Reducir las consecuencias o el impacto del Riesgo a través de planes de contingencia, en los términos y condiciones del contrato, inspecciones y revisiones para revisar el cumplimiento del contrato y programas de apremio para lograr el cumplimiento del contrato</v>
      </c>
      <c r="O21" s="30">
        <f>+'EVALUACION CON CONTROLES'!I26</f>
        <v>3</v>
      </c>
      <c r="P21" s="30">
        <f>+'EVALUACION CON CONTROLES'!J26</f>
        <v>3</v>
      </c>
      <c r="Q21" s="30">
        <f>+'EVALUACION CON CONTROLES'!K26</f>
        <v>6</v>
      </c>
      <c r="R21" s="31" t="str">
        <f>+'EVALUACION CON CONTROLES'!L26</f>
        <v>ALTO</v>
      </c>
      <c r="S21" s="30" t="str">
        <f>+'EVALUACION CON CONTROLES'!M26</f>
        <v>SI</v>
      </c>
      <c r="T21" s="30" t="str">
        <f>+'EVALUACION CON CONTROLES'!N26</f>
        <v>ENTIDAD Y CONTRATISTA</v>
      </c>
      <c r="U21" s="30" t="str">
        <f>+'EVALUACION CON CONTROLES'!O26</f>
        <v>Momento en que ocurra el  efecto climático y/o  ajustes razonables según Emergencia Sanitaria</v>
      </c>
      <c r="V21" s="30" t="str">
        <f>+'EVALUACION CON CONTROLES'!P26</f>
        <v>Fecha del Evento y Días de Intervenciones según la ejecución de las actividades</v>
      </c>
      <c r="W21" s="30" t="str">
        <f>+'EVALUACION CON CONTROLES'!Q26</f>
        <v>Garantizar que los controles son eficaces y eficientes en el diseño y en la operación. (b) Obtener información adicional para mejorar la valoración del Riesgo. (c)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 : (i) asignar responsables; (ii) fijar fechas de inicio y terminación de las actividades requeridas; (iii) señalar la forma de seguimiento (encuestas, muestreos aleatorios de calidad, u otros); (iv) definir la periodicidad de revisión; y (v) documentar las actividades de monitoreo.</v>
      </c>
      <c r="X21" s="32" t="str">
        <f>+'EVALUACION CON CONTROLES'!R26</f>
        <v>Durante la ejecución de las Actividades tomando medidas acorde a la ocurrencia o condición presentada.</v>
      </c>
    </row>
    <row r="22" spans="2:24" ht="106.5" customHeight="1" thickBot="1">
      <c r="B22" s="29">
        <v>12</v>
      </c>
      <c r="C22" s="30" t="str">
        <f>+'EVALUACION CON CONTROLES'!C27:F27</f>
        <v>Cambios en el marco regulatorio o normatividad aplicable al proyecto.</v>
      </c>
      <c r="D22" s="31" t="str">
        <f>+'EVALUACION CON CONTROLES'!B27</f>
        <v>EJECUCIÓN</v>
      </c>
      <c r="E22" s="31" t="str">
        <f>VLOOKUP(C22,'IDENTIFICACION Y ANALISIS'!$B$19:$F$68,3,FALSE)</f>
        <v>Especifico</v>
      </c>
      <c r="F22" s="31" t="str">
        <f>VLOOKUP(C22,'IDENTIFICACION Y ANALISIS'!$B$19:$F$68,4,FALSE)</f>
        <v>Externo</v>
      </c>
      <c r="G22" s="30" t="str">
        <f>+EVALUACION!H28</f>
        <v>Retraso en la ejecución de las labores como consecuencia de la aplicación de una nueva normatividad, eventualmente modificación en el aspecto económico que regula el contrato</v>
      </c>
      <c r="H22" s="30">
        <f>+EVALUACION!I28</f>
        <v>1</v>
      </c>
      <c r="I22" s="30">
        <f>+EVALUACION!J28</f>
        <v>4</v>
      </c>
      <c r="J22" s="30">
        <f>+EVALUACION!K28</f>
        <v>5</v>
      </c>
      <c r="K22" s="31" t="str">
        <f>+EVALUACION!L28</f>
        <v>MEDIO</v>
      </c>
      <c r="L22" s="30" t="s">
        <v>242</v>
      </c>
      <c r="M22" s="31"/>
      <c r="N22" s="30" t="str">
        <f>+'EVALUACION CON CONTROLES'!G27</f>
        <v>Seguimiento permanente a las disposiciones y/o regulaciones normativas.
El valor del contrato corresponde a un presupuesto ofertado por virtud del cual el contratista se obliga a ejecutar el objeto en su integridad, en los términos y condiciones descritos en el contrato y en sus respectivos anexos.</v>
      </c>
      <c r="O22" s="30">
        <f>+'EVALUACION CON CONTROLES'!I27</f>
        <v>1</v>
      </c>
      <c r="P22" s="30">
        <f>+'EVALUACION CON CONTROLES'!J27</f>
        <v>4</v>
      </c>
      <c r="Q22" s="30">
        <f>+'EVALUACION CON CONTROLES'!K27</f>
        <v>5</v>
      </c>
      <c r="R22" s="31" t="str">
        <f>+'EVALUACION CON CONTROLES'!L27</f>
        <v>MEDIO</v>
      </c>
      <c r="S22" s="30" t="str">
        <f>+'EVALUACION CON CONTROLES'!M27</f>
        <v>SI</v>
      </c>
      <c r="T22" s="30" t="str">
        <f>+'EVALUACION CON CONTROLES'!N27</f>
        <v>ENTIDAD Y CONTRATISTA</v>
      </c>
      <c r="U22" s="30" t="str">
        <f>+'EVALUACION CON CONTROLES'!O27</f>
        <v>Desde la firma del acta de inicio</v>
      </c>
      <c r="V22" s="30" t="str">
        <f>+'EVALUACION CON CONTROLES'!P27</f>
        <v>Hasta la finalización de la ejecución</v>
      </c>
      <c r="W22" s="30" t="str">
        <f>+'EVALUACION CON CONTROLES'!Q27</f>
        <v>Manteniendo vigilancia constante en todas las competencias legales y técnicas que den alcance a la ejecución del contrato, así como interacción con el contratista y la interventoría para identificar dichos cambios de normatividad y dando cumplimiento a los mismos, mantener la ejecución del contrato en firme y sin generar necesariamente sobrecostos.</v>
      </c>
      <c r="X22" s="32" t="str">
        <f>+'EVALUACION CON CONTROLES'!R27</f>
        <v>Durante la etapa precontractual, contractual y de ejecución del  contrato.</v>
      </c>
    </row>
    <row r="23" spans="2:24" ht="106.5" customHeight="1" thickBot="1">
      <c r="B23" s="29">
        <v>13</v>
      </c>
      <c r="C23" s="30" t="str">
        <f>+'EVALUACION CON CONTROLES'!C28:F28</f>
        <v>Variación de los precios del mercado</v>
      </c>
      <c r="D23" s="31" t="str">
        <f>+'EVALUACION CON CONTROLES'!B28</f>
        <v>EJECUCIÓN</v>
      </c>
      <c r="E23" s="31" t="str">
        <f>VLOOKUP(C23,'IDENTIFICACION Y ANALISIS'!$B$19:$F$68,3,FALSE)</f>
        <v>General</v>
      </c>
      <c r="F23" s="31" t="str">
        <f>VLOOKUP(C23,'IDENTIFICACION Y ANALISIS'!$B$19:$F$68,4,FALSE)</f>
        <v>Externo</v>
      </c>
      <c r="G23" s="30" t="str">
        <f>+EVALUACION!H29</f>
        <v>Se podría originar desequilibrio económico al proponente por efecto de las fluctuaciones económicas</v>
      </c>
      <c r="H23" s="30">
        <f>+EVALUACION!I29</f>
        <v>1</v>
      </c>
      <c r="I23" s="30">
        <f>+EVALUACION!J29</f>
        <v>5</v>
      </c>
      <c r="J23" s="30">
        <f>+EVALUACION!K29</f>
        <v>6</v>
      </c>
      <c r="K23" s="31" t="str">
        <f>+EVALUACION!L29</f>
        <v>ALTO</v>
      </c>
      <c r="L23" s="30" t="s">
        <v>242</v>
      </c>
      <c r="M23" s="31"/>
      <c r="N23" s="30" t="str">
        <f>+'EVALUACION CON CONTROLES'!G28</f>
        <v>Seguimiento por parte del Supervisor y/o apoyo a la supervisión</v>
      </c>
      <c r="O23" s="30">
        <f>+'EVALUACION CON CONTROLES'!I28</f>
        <v>1</v>
      </c>
      <c r="P23" s="30">
        <f>+'EVALUACION CON CONTROLES'!J28</f>
        <v>5</v>
      </c>
      <c r="Q23" s="30">
        <f>+'EVALUACION CON CONTROLES'!K28</f>
        <v>6</v>
      </c>
      <c r="R23" s="31" t="str">
        <f>+'EVALUACION CON CONTROLES'!L28</f>
        <v>ALTO</v>
      </c>
      <c r="S23" s="30" t="str">
        <f>+'EVALUACION CON CONTROLES'!M28</f>
        <v xml:space="preserve">SI </v>
      </c>
      <c r="T23" s="30" t="str">
        <f>+'EVALUACION CON CONTROLES'!N28</f>
        <v>Contratista y FDLSC</v>
      </c>
      <c r="U23" s="30" t="str">
        <f>+'EVALUACION CON CONTROLES'!O28</f>
        <v>Desde la estructuración del proceso</v>
      </c>
      <c r="V23" s="30" t="str">
        <f>+'EVALUACION CON CONTROLES'!P28</f>
        <v>Hasta la ejecución del contrato</v>
      </c>
      <c r="W23" s="30" t="str">
        <f>+'EVALUACION CON CONTROLES'!Q28</f>
        <v xml:space="preserve">Al momento de la ejecucion del contrato </v>
      </c>
      <c r="X23" s="32" t="str">
        <f>+'EVALUACION CON CONTROLES'!R28</f>
        <v>Cuando ocurra, y se aplicara de manera inmediata</v>
      </c>
    </row>
    <row r="24" spans="2:24" ht="106.5" customHeight="1" thickBot="1">
      <c r="B24" s="29">
        <v>15</v>
      </c>
      <c r="C24" s="30" t="str">
        <f>+'EVALUACION CON CONTROLES'!C29:F29</f>
        <v>Demoras por parte de la Entidad y o comité tecnico en las aprobaciones previas de los productos y/o servicios desarrollados por el contratista.</v>
      </c>
      <c r="D24" s="31" t="str">
        <f>+'EVALUACION CON CONTROLES'!B29</f>
        <v>EJECUCIÓN</v>
      </c>
      <c r="E24" s="31" t="str">
        <f>VLOOKUP(C24,'IDENTIFICACION Y ANALISIS'!$B$19:$F$68,3,FALSE)</f>
        <v>General</v>
      </c>
      <c r="F24" s="31" t="str">
        <f>VLOOKUP(C24,'IDENTIFICACION Y ANALISIS'!$B$19:$F$68,4,FALSE)</f>
        <v>Interno</v>
      </c>
      <c r="G24" s="30" t="str">
        <f>+EVALUACION!H30</f>
        <v>Retraso en el cronograma propuesto y ejecucion del contrato. Puede generar prorrogas al contrato</v>
      </c>
      <c r="H24" s="30">
        <f>+EVALUACION!I30</f>
        <v>3</v>
      </c>
      <c r="I24" s="30">
        <f>+EVALUACION!J30</f>
        <v>3</v>
      </c>
      <c r="J24" s="30">
        <f>+EVALUACION!K30</f>
        <v>6</v>
      </c>
      <c r="K24" s="31" t="str">
        <f>+EVALUACION!L30</f>
        <v>ALTO</v>
      </c>
      <c r="L24" s="30" t="s">
        <v>241</v>
      </c>
      <c r="M24" s="31"/>
      <c r="N24" s="30" t="str">
        <f>+'EVALUACION CON CONTROLES'!G29</f>
        <v>Seguimiento por parte del Supervisor y/o apoyo a la supervisión y exigencias por parte del mismo en comités para prontas aprobaciones</v>
      </c>
      <c r="O24" s="30">
        <f>+'EVALUACION CON CONTROLES'!I29</f>
        <v>3</v>
      </c>
      <c r="P24" s="30">
        <f>+'EVALUACION CON CONTROLES'!J29</f>
        <v>3</v>
      </c>
      <c r="Q24" s="30">
        <f>+'EVALUACION CON CONTROLES'!K29</f>
        <v>6</v>
      </c>
      <c r="R24" s="31" t="str">
        <f>+'EVALUACION CON CONTROLES'!L29</f>
        <v>ALTO</v>
      </c>
      <c r="S24" s="30" t="str">
        <f>+'EVALUACION CON CONTROLES'!M29</f>
        <v>SI</v>
      </c>
      <c r="T24" s="30" t="str">
        <f>+'EVALUACION CON CONTROLES'!N29</f>
        <v>ENTIDAD Y CONTRATISTA</v>
      </c>
      <c r="U24" s="30" t="str">
        <f>+'EVALUACION CON CONTROLES'!O29</f>
        <v>DESDE INICIO DE LA EJECUCION</v>
      </c>
      <c r="V24" s="30" t="str">
        <f>+'EVALUACION CON CONTROLES'!P29</f>
        <v>Hasta la finalización de la ejecución</v>
      </c>
      <c r="W24" s="30" t="str">
        <f>+'EVALUACION CON CONTROLES'!Q29</f>
        <v>Seguimiento por parte de Supervisor o Apoyo a la supervisión</v>
      </c>
      <c r="X24" s="32" t="str">
        <f>+'EVALUACION CON CONTROLES'!R29</f>
        <v>Durante toda la ejecución del proyecto</v>
      </c>
    </row>
    <row r="25" spans="2:24" ht="106.5" customHeight="1" thickBot="1">
      <c r="B25" s="29">
        <v>16</v>
      </c>
      <c r="C25" s="30" t="str">
        <f>+'EVALUACION CON CONTROLES'!C30:F30</f>
        <v>Imposición de nuevos trámites o permisos</v>
      </c>
      <c r="D25" s="31" t="str">
        <f>+'EVALUACION CON CONTROLES'!B30</f>
        <v>EJECUCIÓN</v>
      </c>
      <c r="E25" s="31" t="str">
        <f>VLOOKUP(C25,'IDENTIFICACION Y ANALISIS'!$B$19:$F$68,3,FALSE)</f>
        <v>Especifico</v>
      </c>
      <c r="F25" s="31" t="str">
        <f>VLOOKUP(C25,'IDENTIFICACION Y ANALISIS'!$B$19:$F$68,4,FALSE)</f>
        <v>Interno</v>
      </c>
      <c r="G25" s="30" t="str">
        <f>+EVALUACION!H31</f>
        <v>Demoras en la ejecución del contrato que afecten tiempo o recursos</v>
      </c>
      <c r="H25" s="30">
        <f>+EVALUACION!I31</f>
        <v>1</v>
      </c>
      <c r="I25" s="30">
        <f>+EVALUACION!J31</f>
        <v>3</v>
      </c>
      <c r="J25" s="30">
        <f>+EVALUACION!K31</f>
        <v>4</v>
      </c>
      <c r="K25" s="31" t="str">
        <f>+EVALUACION!L31</f>
        <v>BAJO</v>
      </c>
      <c r="L25" s="30" t="s">
        <v>241</v>
      </c>
      <c r="M25" s="31"/>
      <c r="N25" s="30" t="str">
        <f>+'EVALUACION CON CONTROLES'!G30</f>
        <v>Seguimiento por parte del Supervisor y/o apoyo a la supervisión</v>
      </c>
      <c r="O25" s="30">
        <f>+'EVALUACION CON CONTROLES'!I30</f>
        <v>1</v>
      </c>
      <c r="P25" s="30">
        <f>+'EVALUACION CON CONTROLES'!J30</f>
        <v>3</v>
      </c>
      <c r="Q25" s="30">
        <f>+'EVALUACION CON CONTROLES'!K30</f>
        <v>4</v>
      </c>
      <c r="R25" s="31" t="str">
        <f>+'EVALUACION CON CONTROLES'!L30</f>
        <v>BAJO</v>
      </c>
      <c r="S25" s="30" t="str">
        <f>+'EVALUACION CON CONTROLES'!M30</f>
        <v>SI</v>
      </c>
      <c r="T25" s="30" t="str">
        <f>+'EVALUACION CON CONTROLES'!N30</f>
        <v>ENTIDAD Y CONTRATISTA</v>
      </c>
      <c r="U25" s="30" t="str">
        <f>+'EVALUACION CON CONTROLES'!O30</f>
        <v>Desde la firma del acta de inicio</v>
      </c>
      <c r="V25" s="30" t="str">
        <f>+'EVALUACION CON CONTROLES'!P30</f>
        <v>Hasta la finalización de la ejecución</v>
      </c>
      <c r="W25" s="30" t="str">
        <f>+'EVALUACION CON CONTROLES'!Q30</f>
        <v>Seguimiento por parte de Supervisor o Apoyo a la supervisión</v>
      </c>
      <c r="X25" s="32" t="str">
        <f>+'EVALUACION CON CONTROLES'!R30</f>
        <v>Durante toda la ejecución del proyecto</v>
      </c>
    </row>
    <row r="26" spans="2:24" ht="106.5" customHeight="1" thickBot="1">
      <c r="B26" s="29">
        <v>17</v>
      </c>
      <c r="C26" s="30" t="str">
        <f>+'EVALUACION CON CONTROLES'!C31:F31</f>
        <v>Daños a terceros en el desarrollo de las actividades de ejecución del contrato</v>
      </c>
      <c r="D26" s="31" t="str">
        <f>+'EVALUACION CON CONTROLES'!B31</f>
        <v>EJECUCIÓN</v>
      </c>
      <c r="E26" s="31" t="str">
        <f>VLOOKUP(C26,'IDENTIFICACION Y ANALISIS'!$B$19:$F$68,3,FALSE)</f>
        <v>Especifico</v>
      </c>
      <c r="F26" s="31" t="str">
        <f>VLOOKUP(C26,'IDENTIFICACION Y ANALISIS'!$B$19:$F$68,4,FALSE)</f>
        <v>Externo</v>
      </c>
      <c r="G26" s="30" t="str">
        <f>+EVALUACION!H32</f>
        <v>Gastos adicionales para cubrir cualquier tipo de accidente o posibles investigaciones</v>
      </c>
      <c r="H26" s="30">
        <f>+EVALUACION!I32</f>
        <v>1</v>
      </c>
      <c r="I26" s="30">
        <f>+EVALUACION!J32</f>
        <v>5</v>
      </c>
      <c r="J26" s="30">
        <f>+EVALUACION!K32</f>
        <v>6</v>
      </c>
      <c r="K26" s="31" t="str">
        <f>+EVALUACION!L32</f>
        <v>ALTO</v>
      </c>
      <c r="L26" s="30" t="s">
        <v>189</v>
      </c>
      <c r="M26" s="31"/>
      <c r="N26" s="30" t="str">
        <f>+'EVALUACION CON CONTROLES'!G31</f>
        <v>Seguimiento por parte del Supervisor y/o apoyo a la supervisión</v>
      </c>
      <c r="O26" s="30">
        <f>+'EVALUACION CON CONTROLES'!I31</f>
        <v>1</v>
      </c>
      <c r="P26" s="30">
        <f>+'EVALUACION CON CONTROLES'!J31</f>
        <v>5</v>
      </c>
      <c r="Q26" s="30">
        <f>+'EVALUACION CON CONTROLES'!K31</f>
        <v>6</v>
      </c>
      <c r="R26" s="31" t="str">
        <f>+'EVALUACION CON CONTROLES'!L31</f>
        <v>ALTO</v>
      </c>
      <c r="S26" s="30" t="str">
        <f>+'EVALUACION CON CONTROLES'!M31</f>
        <v>SI</v>
      </c>
      <c r="T26" s="30" t="str">
        <f>+'EVALUACION CON CONTROLES'!N31</f>
        <v>ENTIDAD</v>
      </c>
      <c r="U26" s="30" t="str">
        <f>+'EVALUACION CON CONTROLES'!O31</f>
        <v>Desde la firma del acta de inicio</v>
      </c>
      <c r="V26" s="30" t="str">
        <f>+'EVALUACION CON CONTROLES'!P31</f>
        <v>Hasta la finalización de la ejecución</v>
      </c>
      <c r="W26" s="30" t="str">
        <f>+'EVALUACION CON CONTROLES'!Q31</f>
        <v>Seguimiento por parte de Supervisor o Apoyo a la supervisión</v>
      </c>
      <c r="X26" s="32" t="str">
        <f>+'EVALUACION CON CONTROLES'!R31</f>
        <v>Durante toda la ejecución del proyecto</v>
      </c>
    </row>
    <row r="27" spans="2:24" ht="106.5" customHeight="1" thickBot="1">
      <c r="B27" s="29">
        <v>18</v>
      </c>
      <c r="C27" s="30" t="str">
        <f>+'EVALUACION CON CONTROLES'!C32:F32</f>
        <v>Que los servicios no cuenten con las características técnicas solicitadas, y calidad de los elementos de acuerdo con lo estipulado.</v>
      </c>
      <c r="D27" s="31" t="str">
        <f>+'EVALUACION CON CONTROLES'!B32</f>
        <v>EJECUCIÓN</v>
      </c>
      <c r="E27" s="31" t="str">
        <f>VLOOKUP(C27,'IDENTIFICACION Y ANALISIS'!$B$19:$F$68,3,FALSE)</f>
        <v>Especifico</v>
      </c>
      <c r="F27" s="31" t="str">
        <f>VLOOKUP(C27,'IDENTIFICACION Y ANALISIS'!$B$19:$F$68,4,FALSE)</f>
        <v>Externo</v>
      </c>
      <c r="G27" s="30" t="str">
        <f>+EVALUACION!H33</f>
        <v>Atrasos en la entrega del servicio, Incumplimiento del contrato, Indemnizacion por daños y perjuicios causados al contratante
Posibles acciones legales</v>
      </c>
      <c r="H27" s="30">
        <f>+EVALUACION!I33</f>
        <v>1</v>
      </c>
      <c r="I27" s="30">
        <f>+EVALUACION!J33</f>
        <v>4</v>
      </c>
      <c r="J27" s="30">
        <f>+EVALUACION!K33</f>
        <v>5</v>
      </c>
      <c r="K27" s="31" t="str">
        <f>+EVALUACION!L33</f>
        <v>MEDIO</v>
      </c>
      <c r="L27" s="30" t="s">
        <v>189</v>
      </c>
      <c r="M27" s="31"/>
      <c r="N27" s="30" t="str">
        <f>+'EVALUACION CON CONTROLES'!G32</f>
        <v>Al momento de la entrega verificar el cumplimiento de las características técnicas solicitadas</v>
      </c>
      <c r="O27" s="30">
        <f>+'EVALUACION CON CONTROLES'!I32</f>
        <v>1</v>
      </c>
      <c r="P27" s="30">
        <f>+'EVALUACION CON CONTROLES'!J32</f>
        <v>4</v>
      </c>
      <c r="Q27" s="30">
        <f>+'EVALUACION CON CONTROLES'!K32</f>
        <v>5</v>
      </c>
      <c r="R27" s="31" t="str">
        <f>+'EVALUACION CON CONTROLES'!L32</f>
        <v>MEDIO</v>
      </c>
      <c r="S27" s="30" t="str">
        <f>+'EVALUACION CON CONTROLES'!M32</f>
        <v>SI</v>
      </c>
      <c r="T27" s="30" t="str">
        <f>+'EVALUACION CON CONTROLES'!N32</f>
        <v>ENTIDAD</v>
      </c>
      <c r="U27" s="30" t="str">
        <f>+'EVALUACION CON CONTROLES'!O32</f>
        <v>Desde la firma del acta de inicio</v>
      </c>
      <c r="V27" s="30" t="str">
        <f>+'EVALUACION CON CONTROLES'!P32</f>
        <v>Hasta la finalización de la ejecución</v>
      </c>
      <c r="W27" s="30" t="str">
        <f>+'EVALUACION CON CONTROLES'!Q32</f>
        <v>Verificación de las características técnicas de los productos</v>
      </c>
      <c r="X27" s="32" t="str">
        <f>+'EVALUACION CON CONTROLES'!R32</f>
        <v>Durante toda la ejecución del proyecto</v>
      </c>
    </row>
    <row r="28" spans="2:24" ht="106.5" customHeight="1" thickBot="1">
      <c r="B28" s="29">
        <v>19</v>
      </c>
      <c r="C28" s="30" t="str">
        <f>+'EVALUACION CON CONTROLES'!C33:F33</f>
        <v>Incumplimiento de la entrega de elementos para el desarrollo de las actividades en las fechas estipuladas conforme a la ley y a la invitación pública.</v>
      </c>
      <c r="D28" s="31" t="str">
        <f>+'EVALUACION CON CONTROLES'!B33</f>
        <v>EJECUCIÓN</v>
      </c>
      <c r="E28" s="31" t="str">
        <f>VLOOKUP(C28,'IDENTIFICACION Y ANALISIS'!$B$19:$F$68,3,FALSE)</f>
        <v>General</v>
      </c>
      <c r="F28" s="31" t="str">
        <f>VLOOKUP(C28,'IDENTIFICACION Y ANALISIS'!$B$19:$F$68,4,FALSE)</f>
        <v>Externo</v>
      </c>
      <c r="G28" s="30" t="str">
        <f>+EVALUACION!H34</f>
        <v xml:space="preserve">No satisfacer la necesidad de la entidad.                                                       Mala ejecución del objeto contratado                               Incumplimiento de las
condiciones estipuladas en el
contrato                                                      Afectación en la gestión de la
entidad </v>
      </c>
      <c r="H28" s="30">
        <f>+EVALUACION!I34</f>
        <v>1</v>
      </c>
      <c r="I28" s="30">
        <f>+EVALUACION!J34</f>
        <v>3</v>
      </c>
      <c r="J28" s="30">
        <f>+EVALUACION!K34</f>
        <v>4</v>
      </c>
      <c r="K28" s="31" t="str">
        <f>+EVALUACION!L34</f>
        <v>BAJO</v>
      </c>
      <c r="L28" s="30" t="s">
        <v>189</v>
      </c>
      <c r="M28" s="31"/>
      <c r="N28" s="30" t="str">
        <f>+'EVALUACION CON CONTROLES'!G33</f>
        <v xml:space="preserve">Exigir condiciones organizacionales de recurso humano y técnico, experiencia, capacidad financiera entre otros, para que se presenten personas naturales y jurídicas capaces de cumplir con el objeto de contrato.       </v>
      </c>
      <c r="O28" s="30">
        <f>+'EVALUACION CON CONTROLES'!I33</f>
        <v>1</v>
      </c>
      <c r="P28" s="30">
        <f>+'EVALUACION CON CONTROLES'!J33</f>
        <v>3</v>
      </c>
      <c r="Q28" s="30">
        <f>+'EVALUACION CON CONTROLES'!K33</f>
        <v>4</v>
      </c>
      <c r="R28" s="31" t="str">
        <f>+'EVALUACION CON CONTROLES'!L33</f>
        <v>BAJO</v>
      </c>
      <c r="S28" s="30" t="str">
        <f>+'EVALUACION CON CONTROLES'!M33</f>
        <v>SI</v>
      </c>
      <c r="T28" s="30" t="str">
        <f>+'EVALUACION CON CONTROLES'!N33</f>
        <v>ENTIDAD Y CONTRATISTA</v>
      </c>
      <c r="U28" s="30" t="str">
        <f>+'EVALUACION CON CONTROLES'!O33</f>
        <v>Desde la firma del acta de inicio</v>
      </c>
      <c r="V28" s="30" t="str">
        <f>+'EVALUACION CON CONTROLES'!P33</f>
        <v>Hasta la finalización de la ejecución</v>
      </c>
      <c r="W28" s="30" t="str">
        <f>+'EVALUACION CON CONTROLES'!Q33</f>
        <v>Seguimiento por parte de Supervisor o Apoyo a la supervisión</v>
      </c>
      <c r="X28" s="32" t="str">
        <f>+'EVALUACION CON CONTROLES'!R33</f>
        <v>Durante toda la ejecución del proyecto</v>
      </c>
    </row>
    <row r="29" spans="2:24" ht="106.5" customHeight="1" thickBot="1">
      <c r="B29" s="29">
        <v>20</v>
      </c>
      <c r="C29" s="30" t="str">
        <f>+'EVALUACION CON CONTROLES'!C34:F34</f>
        <v>Incumplimiento del contratista total o parcial de las actividades relacionadas del contrato</v>
      </c>
      <c r="D29" s="31" t="str">
        <f>+'EVALUACION CON CONTROLES'!B34</f>
        <v>EJECUCIÓN</v>
      </c>
      <c r="E29" s="31" t="str">
        <f>VLOOKUP(C29,'IDENTIFICACION Y ANALISIS'!$B$19:$F$68,3,FALSE)</f>
        <v>General</v>
      </c>
      <c r="F29" s="31" t="str">
        <f>VLOOKUP(C29,'IDENTIFICACION Y ANALISIS'!$B$19:$F$68,4,FALSE)</f>
        <v>Externo</v>
      </c>
      <c r="G29" s="30" t="str">
        <f>+EVALUACION!H35</f>
        <v>Perjuicios a la Entidad, Demora en el cumplimiento del plan de trabajo. Desequilibrio económico del contrato por la fluctuación de la Tasa Representantiva del Mercado</v>
      </c>
      <c r="H29" s="30">
        <f>+EVALUACION!I35</f>
        <v>3</v>
      </c>
      <c r="I29" s="30">
        <f>+EVALUACION!J35</f>
        <v>4</v>
      </c>
      <c r="J29" s="30">
        <f>+EVALUACION!K35</f>
        <v>7</v>
      </c>
      <c r="K29" s="31" t="str">
        <f>+EVALUACION!L35</f>
        <v>ALTO</v>
      </c>
      <c r="L29" s="30" t="s">
        <v>189</v>
      </c>
      <c r="M29" s="31"/>
      <c r="N29" s="30" t="str">
        <f>+'EVALUACION CON CONTROLES'!G34</f>
        <v>Seguimiento a la ejecución. Verificación constante del valor de la TRM, durante la ejecución del contrato</v>
      </c>
      <c r="O29" s="30">
        <f>+'EVALUACION CON CONTROLES'!I34</f>
        <v>3</v>
      </c>
      <c r="P29" s="30">
        <f>+'EVALUACION CON CONTROLES'!J34</f>
        <v>4</v>
      </c>
      <c r="Q29" s="30">
        <f>+'EVALUACION CON CONTROLES'!K34</f>
        <v>7</v>
      </c>
      <c r="R29" s="31" t="str">
        <f>+'EVALUACION CON CONTROLES'!L34</f>
        <v>ALTO</v>
      </c>
      <c r="S29" s="30" t="str">
        <f>+'EVALUACION CON CONTROLES'!M34</f>
        <v>SI</v>
      </c>
      <c r="T29" s="30" t="str">
        <f>+'EVALUACION CON CONTROLES'!N34</f>
        <v>ENTIDAD Y CONTRATISTA</v>
      </c>
      <c r="U29" s="30" t="str">
        <f>+'EVALUACION CON CONTROLES'!O34</f>
        <v>Desde la firma del acta de inicio</v>
      </c>
      <c r="V29" s="30" t="str">
        <f>+'EVALUACION CON CONTROLES'!P34</f>
        <v>Hasta la finalización de la ejecución</v>
      </c>
      <c r="W29" s="30" t="str">
        <f>+'EVALUACION CON CONTROLES'!Q34</f>
        <v xml:space="preserve">Reuniones periódicas para verificar el cronograma de trabajo y la variación de la TRM </v>
      </c>
      <c r="X29" s="32" t="str">
        <f>+'EVALUACION CON CONTROLES'!R34</f>
        <v>Durante toda la ejecución del proyecto</v>
      </c>
    </row>
    <row r="30" spans="2:24" ht="106.5" customHeight="1">
      <c r="B30" s="29">
        <v>21</v>
      </c>
      <c r="C30" s="30" t="str">
        <f>+'EVALUACION CON CONTROLES'!C35:F35</f>
        <v>Baja participación de la comunidad y no se cumpla la oferta de acuerdo al anexo tecnico</v>
      </c>
      <c r="D30" s="31" t="str">
        <f>+'EVALUACION CON CONTROLES'!B35</f>
        <v>EJECUCIÓN</v>
      </c>
      <c r="E30" s="31" t="str">
        <f>VLOOKUP(C30,'IDENTIFICACION Y ANALISIS'!$B$19:$F$68,3,FALSE)</f>
        <v>Especifico</v>
      </c>
      <c r="F30" s="31" t="str">
        <f>VLOOKUP(C30,'IDENTIFICACION Y ANALISIS'!$B$19:$F$68,4,FALSE)</f>
        <v>Externo</v>
      </c>
      <c r="G30" s="30" t="str">
        <f>+EVALUACION!H36</f>
        <v>Retraso en los cronogramas establecidos, prórrogas en el plazo de ejecución.</v>
      </c>
      <c r="H30" s="30">
        <f>+EVALUACION!I36</f>
        <v>2</v>
      </c>
      <c r="I30" s="30">
        <f>+EVALUACION!J36</f>
        <v>3</v>
      </c>
      <c r="J30" s="30">
        <f>+EVALUACION!K36</f>
        <v>5</v>
      </c>
      <c r="K30" s="31" t="str">
        <f>+EVALUACION!L36</f>
        <v>MEDIO</v>
      </c>
      <c r="L30" s="30" t="s">
        <v>242</v>
      </c>
      <c r="M30" s="31"/>
      <c r="N30" s="30" t="str">
        <f>+'EVALUACION CON CONTROLES'!G35</f>
        <v>El operador deberá garantizar la convocatoria y socialización del proyecto ante la comunidad</v>
      </c>
      <c r="O30" s="30">
        <f>+'EVALUACION CON CONTROLES'!I35</f>
        <v>2</v>
      </c>
      <c r="P30" s="30">
        <f>+'EVALUACION CON CONTROLES'!J35</f>
        <v>3</v>
      </c>
      <c r="Q30" s="30">
        <f>+'EVALUACION CON CONTROLES'!K35</f>
        <v>5</v>
      </c>
      <c r="R30" s="31" t="str">
        <f>+'EVALUACION CON CONTROLES'!L35</f>
        <v>MEDIO</v>
      </c>
      <c r="S30" s="30" t="str">
        <f>+'EVALUACION CON CONTROLES'!M35</f>
        <v>SI</v>
      </c>
      <c r="T30" s="30" t="str">
        <f>+'EVALUACION CON CONTROLES'!N35</f>
        <v>ENTIDAD Y CONTRATISTA</v>
      </c>
      <c r="U30" s="30" t="str">
        <f>+'EVALUACION CON CONTROLES'!O35</f>
        <v>Desde la firma del acta de inicio</v>
      </c>
      <c r="V30" s="30" t="str">
        <f>+'EVALUACION CON CONTROLES'!P35</f>
        <v>Hasta la finalización de la ejecución</v>
      </c>
      <c r="W30" s="30" t="str">
        <f>+'EVALUACION CON CONTROLES'!Q35</f>
        <v>Verificación de las situaciones externas.</v>
      </c>
      <c r="X30" s="32" t="str">
        <f>+'EVALUACION CON CONTROLES'!R35</f>
        <v>Durante toda la ejecución del proyecto</v>
      </c>
    </row>
    <row r="31" spans="2:24" ht="13.5" customHeight="1">
      <c r="B31" s="44"/>
      <c r="X31" s="45"/>
    </row>
    <row r="32" spans="2:24" ht="13.5" customHeight="1">
      <c r="B32" s="44"/>
      <c r="E32" s="14"/>
      <c r="F32" s="336" t="s">
        <v>244</v>
      </c>
      <c r="G32" s="336"/>
      <c r="H32" s="14"/>
      <c r="I32" s="14"/>
      <c r="J32" s="319" t="s">
        <v>231</v>
      </c>
      <c r="K32" s="319"/>
      <c r="L32" s="319"/>
      <c r="M32" s="319"/>
      <c r="X32" s="45"/>
    </row>
    <row r="33" spans="2:24" ht="13.5" customHeight="1">
      <c r="B33" s="44"/>
      <c r="E33" s="326" t="s">
        <v>125</v>
      </c>
      <c r="F33" s="40" t="s">
        <v>126</v>
      </c>
      <c r="G33" s="40" t="s">
        <v>127</v>
      </c>
      <c r="H33" s="14"/>
      <c r="I33" s="14"/>
      <c r="J33" s="315" t="s">
        <v>128</v>
      </c>
      <c r="K33" s="316"/>
      <c r="L33" s="315" t="s">
        <v>127</v>
      </c>
      <c r="M33" s="316"/>
      <c r="X33" s="45"/>
    </row>
    <row r="34" spans="2:24" ht="13.5" customHeight="1">
      <c r="B34" s="44"/>
      <c r="E34" s="326"/>
      <c r="F34" s="17" t="s">
        <v>129</v>
      </c>
      <c r="G34" s="17">
        <v>1</v>
      </c>
      <c r="H34" s="14"/>
      <c r="I34" s="14"/>
      <c r="J34" s="317" t="s">
        <v>130</v>
      </c>
      <c r="K34" s="318"/>
      <c r="L34" s="305">
        <v>1</v>
      </c>
      <c r="M34" s="305"/>
      <c r="X34" s="45"/>
    </row>
    <row r="35" spans="2:24" ht="13.5" customHeight="1">
      <c r="B35" s="44"/>
      <c r="E35" s="326"/>
      <c r="F35" s="17" t="s">
        <v>131</v>
      </c>
      <c r="G35" s="17">
        <v>2</v>
      </c>
      <c r="H35" s="14"/>
      <c r="I35" s="14"/>
      <c r="J35" s="317" t="s">
        <v>132</v>
      </c>
      <c r="K35" s="318"/>
      <c r="L35" s="305">
        <v>2</v>
      </c>
      <c r="M35" s="305"/>
      <c r="X35" s="45"/>
    </row>
    <row r="36" spans="2:24" ht="13.5" customHeight="1">
      <c r="B36" s="44"/>
      <c r="E36" s="326"/>
      <c r="F36" s="17" t="s">
        <v>133</v>
      </c>
      <c r="G36" s="17">
        <v>3</v>
      </c>
      <c r="H36" s="14"/>
      <c r="I36" s="14"/>
      <c r="J36" s="317" t="s">
        <v>134</v>
      </c>
      <c r="K36" s="318"/>
      <c r="L36" s="305">
        <v>3</v>
      </c>
      <c r="M36" s="305"/>
      <c r="X36" s="45"/>
    </row>
    <row r="37" spans="2:24" ht="13.5" customHeight="1">
      <c r="B37" s="44"/>
      <c r="E37" s="326"/>
      <c r="F37" s="17" t="s">
        <v>135</v>
      </c>
      <c r="G37" s="17">
        <v>4</v>
      </c>
      <c r="H37" s="14"/>
      <c r="I37" s="14"/>
      <c r="J37" s="317" t="s">
        <v>136</v>
      </c>
      <c r="K37" s="318"/>
      <c r="L37" s="305">
        <v>4</v>
      </c>
      <c r="M37" s="305"/>
      <c r="X37" s="45"/>
    </row>
    <row r="38" spans="2:24" ht="13.5" customHeight="1">
      <c r="B38" s="44"/>
      <c r="E38" s="326"/>
      <c r="F38" s="17" t="s">
        <v>137</v>
      </c>
      <c r="G38" s="17">
        <v>5</v>
      </c>
      <c r="H38" s="14"/>
      <c r="I38" s="14"/>
      <c r="J38" s="317" t="s">
        <v>138</v>
      </c>
      <c r="K38" s="318"/>
      <c r="L38" s="305">
        <v>5</v>
      </c>
      <c r="M38" s="305"/>
      <c r="X38" s="45"/>
    </row>
    <row r="39" spans="2:24" ht="13.5" customHeight="1">
      <c r="B39" s="44"/>
      <c r="D39" s="14"/>
      <c r="E39" s="14"/>
      <c r="F39" s="14"/>
      <c r="G39" s="14"/>
      <c r="H39" s="14"/>
      <c r="I39" s="14"/>
      <c r="J39" s="14"/>
      <c r="K39" s="14"/>
      <c r="L39" s="14"/>
      <c r="M39" s="14"/>
      <c r="X39" s="45"/>
    </row>
    <row r="40" spans="2:24" ht="13.5" customHeight="1">
      <c r="B40" s="44"/>
      <c r="D40" s="319" t="s">
        <v>139</v>
      </c>
      <c r="E40" s="319"/>
      <c r="F40" s="319"/>
      <c r="G40" s="319"/>
      <c r="H40" s="319"/>
      <c r="I40" s="319"/>
      <c r="J40" s="319"/>
      <c r="K40" s="319"/>
      <c r="X40" s="45"/>
    </row>
    <row r="41" spans="2:24" ht="13.5" customHeight="1">
      <c r="B41" s="44"/>
      <c r="D41" s="322" t="s">
        <v>126</v>
      </c>
      <c r="E41" s="322" t="s">
        <v>127</v>
      </c>
      <c r="F41" s="310" t="s">
        <v>130</v>
      </c>
      <c r="G41" s="310"/>
      <c r="H41" s="337" t="s">
        <v>132</v>
      </c>
      <c r="I41" s="338"/>
      <c r="J41" s="41" t="s">
        <v>134</v>
      </c>
      <c r="K41" s="41" t="s">
        <v>136</v>
      </c>
      <c r="L41" s="40" t="s">
        <v>138</v>
      </c>
      <c r="P41" s="319" t="s">
        <v>153</v>
      </c>
      <c r="Q41" s="319"/>
      <c r="R41" s="319"/>
      <c r="S41" s="319"/>
      <c r="T41" s="319"/>
      <c r="X41" s="45"/>
    </row>
    <row r="42" spans="2:24" ht="13.5" customHeight="1">
      <c r="B42" s="44"/>
      <c r="D42" s="322"/>
      <c r="E42" s="322"/>
      <c r="F42" s="325">
        <v>1</v>
      </c>
      <c r="G42" s="325"/>
      <c r="H42" s="323">
        <v>2</v>
      </c>
      <c r="I42" s="324"/>
      <c r="J42" s="42">
        <v>3</v>
      </c>
      <c r="K42" s="42">
        <v>4</v>
      </c>
      <c r="L42" s="42">
        <v>5</v>
      </c>
      <c r="P42" s="310" t="s">
        <v>139</v>
      </c>
      <c r="Q42" s="310"/>
      <c r="R42" s="310"/>
      <c r="S42" s="310" t="s">
        <v>152</v>
      </c>
      <c r="T42" s="310"/>
      <c r="X42" s="45"/>
    </row>
    <row r="43" spans="2:24" ht="13.5" customHeight="1">
      <c r="B43" s="44"/>
      <c r="D43" s="17" t="s">
        <v>129</v>
      </c>
      <c r="E43" s="18">
        <v>1</v>
      </c>
      <c r="F43" s="313">
        <v>2</v>
      </c>
      <c r="G43" s="313"/>
      <c r="H43" s="311">
        <v>3</v>
      </c>
      <c r="I43" s="312"/>
      <c r="J43" s="38">
        <v>4</v>
      </c>
      <c r="K43" s="43">
        <v>5</v>
      </c>
      <c r="L43" s="37">
        <v>6</v>
      </c>
      <c r="P43" s="330" t="s">
        <v>154</v>
      </c>
      <c r="Q43" s="330"/>
      <c r="R43" s="330"/>
      <c r="S43" s="327" t="s">
        <v>155</v>
      </c>
      <c r="T43" s="327"/>
      <c r="X43" s="45"/>
    </row>
    <row r="44" spans="2:24" ht="13.5" customHeight="1">
      <c r="B44" s="44"/>
      <c r="D44" s="17" t="s">
        <v>131</v>
      </c>
      <c r="E44" s="18">
        <v>2</v>
      </c>
      <c r="F44" s="313">
        <v>3</v>
      </c>
      <c r="G44" s="313"/>
      <c r="H44" s="311">
        <v>4</v>
      </c>
      <c r="I44" s="312"/>
      <c r="J44" s="43">
        <v>5</v>
      </c>
      <c r="K44" s="37">
        <v>6</v>
      </c>
      <c r="L44" s="37">
        <v>7</v>
      </c>
      <c r="P44" s="307" t="s">
        <v>156</v>
      </c>
      <c r="Q44" s="307"/>
      <c r="R44" s="307"/>
      <c r="S44" s="327" t="s">
        <v>157</v>
      </c>
      <c r="T44" s="327"/>
      <c r="X44" s="45"/>
    </row>
    <row r="45" spans="2:24" ht="13.5" customHeight="1">
      <c r="B45" s="44"/>
      <c r="D45" s="17" t="s">
        <v>133</v>
      </c>
      <c r="E45" s="18">
        <v>3</v>
      </c>
      <c r="F45" s="313">
        <v>4</v>
      </c>
      <c r="G45" s="313"/>
      <c r="H45" s="328">
        <v>5</v>
      </c>
      <c r="I45" s="329"/>
      <c r="J45" s="37">
        <v>6</v>
      </c>
      <c r="K45" s="37">
        <v>7</v>
      </c>
      <c r="L45" s="39">
        <v>8</v>
      </c>
      <c r="P45" s="314">
        <v>5</v>
      </c>
      <c r="Q45" s="314"/>
      <c r="R45" s="314"/>
      <c r="S45" s="327" t="s">
        <v>158</v>
      </c>
      <c r="T45" s="327"/>
      <c r="X45" s="45"/>
    </row>
    <row r="46" spans="2:24" ht="13.5" customHeight="1">
      <c r="B46" s="44"/>
      <c r="D46" s="17" t="s">
        <v>135</v>
      </c>
      <c r="E46" s="18">
        <v>4</v>
      </c>
      <c r="F46" s="314">
        <v>5</v>
      </c>
      <c r="G46" s="314"/>
      <c r="H46" s="308">
        <v>6</v>
      </c>
      <c r="I46" s="309"/>
      <c r="J46" s="37">
        <v>7</v>
      </c>
      <c r="K46" s="39">
        <v>8</v>
      </c>
      <c r="L46" s="39">
        <v>9</v>
      </c>
      <c r="P46" s="313" t="s">
        <v>159</v>
      </c>
      <c r="Q46" s="313"/>
      <c r="R46" s="313"/>
      <c r="S46" s="327" t="s">
        <v>160</v>
      </c>
      <c r="T46" s="327"/>
      <c r="X46" s="45"/>
    </row>
    <row r="47" spans="2:24" ht="13.5" customHeight="1">
      <c r="B47" s="44"/>
      <c r="D47" s="17" t="s">
        <v>137</v>
      </c>
      <c r="E47" s="18">
        <v>5</v>
      </c>
      <c r="F47" s="307">
        <v>6</v>
      </c>
      <c r="G47" s="307"/>
      <c r="H47" s="308">
        <v>7</v>
      </c>
      <c r="I47" s="309"/>
      <c r="J47" s="39">
        <v>8</v>
      </c>
      <c r="K47" s="39">
        <v>9</v>
      </c>
      <c r="L47" s="39">
        <v>10</v>
      </c>
      <c r="X47" s="45"/>
    </row>
    <row r="48" spans="2:24" ht="13.5" customHeight="1" thickBot="1">
      <c r="B48" s="19"/>
      <c r="C48" s="20"/>
      <c r="D48" s="21"/>
      <c r="E48" s="21"/>
      <c r="F48" s="21"/>
      <c r="G48" s="21"/>
      <c r="H48" s="21"/>
      <c r="I48" s="21"/>
      <c r="J48" s="21"/>
      <c r="K48" s="21"/>
      <c r="L48" s="21"/>
      <c r="M48" s="21"/>
      <c r="N48" s="20"/>
      <c r="O48" s="20"/>
      <c r="P48" s="20"/>
      <c r="Q48" s="20"/>
      <c r="R48" s="20"/>
      <c r="S48" s="20"/>
      <c r="T48" s="20"/>
      <c r="U48" s="20"/>
      <c r="V48" s="20"/>
      <c r="W48" s="20"/>
      <c r="X48" s="22"/>
    </row>
    <row r="49" spans="2:18" ht="16.5" customHeight="1">
      <c r="D49" s="14"/>
      <c r="F49" s="14"/>
      <c r="G49" s="14"/>
      <c r="H49" s="14"/>
      <c r="I49" s="14"/>
      <c r="J49" s="14"/>
      <c r="K49" s="14"/>
      <c r="L49" s="14"/>
      <c r="M49" s="14"/>
      <c r="N49" s="14"/>
      <c r="O49" s="14"/>
      <c r="P49" s="14"/>
      <c r="Q49" s="14"/>
      <c r="R49" s="14"/>
    </row>
    <row r="50" spans="2:18" ht="16.5" customHeight="1">
      <c r="D50" s="14"/>
      <c r="F50" s="14"/>
      <c r="G50" s="14"/>
      <c r="H50" s="14"/>
      <c r="I50" s="14"/>
      <c r="J50" s="14"/>
      <c r="K50" s="14"/>
      <c r="L50" s="14"/>
      <c r="M50" s="14"/>
      <c r="N50" s="14"/>
      <c r="O50" s="14"/>
      <c r="P50" s="14"/>
      <c r="Q50" s="14"/>
      <c r="R50" s="14"/>
    </row>
    <row r="51" spans="2:18" ht="12.75" customHeight="1">
      <c r="D51" s="14"/>
      <c r="F51" s="14"/>
      <c r="G51" s="14"/>
      <c r="H51" s="14"/>
      <c r="I51" s="14"/>
      <c r="J51" s="14"/>
      <c r="K51" s="14"/>
      <c r="L51" s="14"/>
      <c r="M51" s="14"/>
      <c r="N51" s="14"/>
      <c r="O51" s="14"/>
      <c r="P51" s="14"/>
      <c r="Q51" s="14"/>
      <c r="R51" s="14"/>
    </row>
    <row r="52" spans="2:18" hidden="1">
      <c r="B52" s="16" t="s">
        <v>189</v>
      </c>
      <c r="D52" s="14"/>
      <c r="F52" s="14"/>
      <c r="G52" s="14"/>
      <c r="H52" s="14"/>
      <c r="I52" s="14"/>
      <c r="J52" s="14"/>
      <c r="K52" s="14"/>
      <c r="L52" s="14"/>
      <c r="M52" s="14"/>
      <c r="N52" s="14"/>
      <c r="O52" s="14"/>
      <c r="P52" s="14"/>
      <c r="Q52" s="14"/>
      <c r="R52" s="14"/>
    </row>
    <row r="53" spans="2:18" hidden="1">
      <c r="B53" s="16" t="s">
        <v>241</v>
      </c>
      <c r="D53" s="23"/>
      <c r="F53" s="14"/>
      <c r="G53" s="23"/>
      <c r="H53" s="23"/>
      <c r="I53" s="23"/>
      <c r="J53" s="23"/>
      <c r="K53" s="23"/>
      <c r="L53" s="23"/>
      <c r="M53" s="23"/>
      <c r="N53" s="23"/>
      <c r="O53" s="23"/>
      <c r="P53" s="23"/>
      <c r="Q53" s="23"/>
      <c r="R53" s="23"/>
    </row>
    <row r="54" spans="2:18" hidden="1">
      <c r="B54" s="16" t="s">
        <v>242</v>
      </c>
      <c r="D54" s="14"/>
      <c r="F54" s="14"/>
      <c r="G54" s="14"/>
      <c r="H54" s="14"/>
      <c r="I54" s="14"/>
      <c r="J54" s="14"/>
      <c r="K54" s="14"/>
      <c r="L54" s="14"/>
      <c r="M54" s="14"/>
      <c r="N54" s="14"/>
      <c r="O54" s="14"/>
      <c r="P54" s="14"/>
      <c r="Q54" s="14"/>
      <c r="R54" s="14"/>
    </row>
    <row r="55" spans="2:18">
      <c r="D55" s="14"/>
      <c r="F55" s="14"/>
      <c r="G55" s="14"/>
      <c r="H55" s="14"/>
      <c r="I55" s="14"/>
      <c r="J55" s="14"/>
      <c r="K55" s="14"/>
      <c r="L55" s="14"/>
      <c r="M55" s="14"/>
      <c r="N55" s="14"/>
      <c r="O55" s="14"/>
      <c r="P55" s="14"/>
      <c r="Q55" s="14"/>
      <c r="R55" s="14"/>
    </row>
    <row r="56" spans="2:18">
      <c r="D56" s="14"/>
      <c r="F56" s="14"/>
      <c r="G56" s="14"/>
      <c r="H56" s="14"/>
      <c r="I56" s="14"/>
      <c r="J56" s="14"/>
      <c r="K56" s="14"/>
      <c r="L56" s="14"/>
      <c r="M56" s="14"/>
      <c r="N56" s="14"/>
      <c r="O56" s="14"/>
      <c r="P56" s="14"/>
      <c r="Q56" s="14"/>
      <c r="R56" s="14"/>
    </row>
    <row r="57" spans="2:18">
      <c r="D57" s="14"/>
      <c r="F57" s="14"/>
      <c r="G57" s="14"/>
      <c r="H57" s="14"/>
      <c r="I57" s="14"/>
      <c r="J57" s="14"/>
      <c r="K57" s="14"/>
      <c r="L57" s="14"/>
      <c r="M57" s="14"/>
      <c r="N57" s="14"/>
      <c r="O57" s="14"/>
      <c r="P57" s="14"/>
      <c r="Q57" s="14"/>
      <c r="R57" s="14"/>
    </row>
    <row r="58" spans="2:18" ht="12.75" customHeight="1">
      <c r="D58" s="14"/>
    </row>
    <row r="59" spans="2:18">
      <c r="D59" s="14"/>
    </row>
  </sheetData>
  <mergeCells count="49">
    <mergeCell ref="S46:T46"/>
    <mergeCell ref="P46:R46"/>
    <mergeCell ref="P43:R43"/>
    <mergeCell ref="B9:R9"/>
    <mergeCell ref="B6:X6"/>
    <mergeCell ref="F32:G32"/>
    <mergeCell ref="J32:M32"/>
    <mergeCell ref="H41:I41"/>
    <mergeCell ref="J34:K34"/>
    <mergeCell ref="J35:K35"/>
    <mergeCell ref="L36:M36"/>
    <mergeCell ref="L37:M37"/>
    <mergeCell ref="D40:K40"/>
    <mergeCell ref="F41:G41"/>
    <mergeCell ref="L34:M34"/>
    <mergeCell ref="L35:M35"/>
    <mergeCell ref="S43:T43"/>
    <mergeCell ref="F43:G43"/>
    <mergeCell ref="S44:T44"/>
    <mergeCell ref="S45:T45"/>
    <mergeCell ref="H45:I45"/>
    <mergeCell ref="F44:G44"/>
    <mergeCell ref="J37:K37"/>
    <mergeCell ref="P41:T41"/>
    <mergeCell ref="B2:B4"/>
    <mergeCell ref="C2:V4"/>
    <mergeCell ref="E41:E42"/>
    <mergeCell ref="H42:I42"/>
    <mergeCell ref="J38:K38"/>
    <mergeCell ref="L38:M38"/>
    <mergeCell ref="D41:D42"/>
    <mergeCell ref="F42:G42"/>
    <mergeCell ref="E33:E38"/>
    <mergeCell ref="W2:X4"/>
    <mergeCell ref="B7:X8"/>
    <mergeCell ref="F47:G47"/>
    <mergeCell ref="H47:I47"/>
    <mergeCell ref="P42:R42"/>
    <mergeCell ref="H44:I44"/>
    <mergeCell ref="H43:I43"/>
    <mergeCell ref="F45:G45"/>
    <mergeCell ref="F46:G46"/>
    <mergeCell ref="P45:R45"/>
    <mergeCell ref="H46:I46"/>
    <mergeCell ref="P44:R44"/>
    <mergeCell ref="L33:M33"/>
    <mergeCell ref="J33:K33"/>
    <mergeCell ref="J36:K36"/>
    <mergeCell ref="S42:T42"/>
  </mergeCells>
  <phoneticPr fontId="1" type="noConversion"/>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4"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Laura Andrea Cuesta Villate</cp:lastModifiedBy>
  <cp:revision/>
  <dcterms:created xsi:type="dcterms:W3CDTF">2007-06-14T01:55:06Z</dcterms:created>
  <dcterms:modified xsi:type="dcterms:W3CDTF">2024-12-19T15:07:21Z</dcterms:modified>
  <cp:category/>
  <cp:contentStatus/>
</cp:coreProperties>
</file>