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dix14\OneDrive\Escritorio\disco duro\LIC. ACUEDUCTO PALMERAS\"/>
    </mc:Choice>
  </mc:AlternateContent>
  <xr:revisionPtr revIDLastSave="0" documentId="13_ncr:1_{38B94F3B-FED0-45E3-999A-6E1CFD30569C}"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 (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(Entidad)'!$I$11:$I$89</definedName>
    <definedName name="_xlnm._FilterDatabase" localSheetId="1" hidden="1">'PROPUESTA ECONOMICA (Proponente'!$I$11:$I$40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(Entidad)'!$A$1:$M$100</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(Entidad)'!$K$95</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(Entidad)'!$K$95</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(Entidad)'!$K$96</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9" i="265" l="1"/>
  <c r="K84" i="265"/>
  <c r="K82" i="265"/>
  <c r="K80" i="265"/>
  <c r="K81" i="265"/>
  <c r="K79" i="265"/>
  <c r="K77" i="265"/>
  <c r="K70" i="265"/>
  <c r="K71" i="265"/>
  <c r="K72" i="265"/>
  <c r="K73" i="265"/>
  <c r="K74" i="265"/>
  <c r="K75" i="265"/>
  <c r="K76" i="265"/>
  <c r="K69" i="265"/>
  <c r="K67" i="265"/>
  <c r="K55" i="265"/>
  <c r="K56" i="265"/>
  <c r="K57" i="265"/>
  <c r="K58" i="265"/>
  <c r="K59" i="265"/>
  <c r="K60" i="265"/>
  <c r="K61" i="265"/>
  <c r="K62" i="265"/>
  <c r="K63" i="265"/>
  <c r="K64" i="265"/>
  <c r="K65" i="265"/>
  <c r="K66" i="265"/>
  <c r="K54" i="265"/>
  <c r="K52" i="265"/>
  <c r="K51" i="265"/>
  <c r="K50" i="265"/>
  <c r="K49" i="265"/>
  <c r="K48" i="265"/>
  <c r="K47" i="265"/>
  <c r="K46" i="265"/>
  <c r="K45" i="265"/>
  <c r="K44" i="265"/>
  <c r="K43" i="265"/>
  <c r="K42" i="265"/>
  <c r="K41" i="265"/>
  <c r="K40" i="265"/>
  <c r="K39" i="265"/>
  <c r="K38" i="265"/>
  <c r="K34" i="265"/>
  <c r="K33" i="265"/>
  <c r="K32" i="265"/>
  <c r="K31" i="265"/>
  <c r="K30" i="265"/>
  <c r="K29" i="265"/>
  <c r="K28" i="265"/>
  <c r="K26" i="265"/>
  <c r="K25" i="265"/>
  <c r="K24" i="265"/>
  <c r="K23" i="265"/>
  <c r="K22" i="265"/>
  <c r="K20" i="265"/>
  <c r="K19" i="265"/>
  <c r="K18" i="265"/>
  <c r="K15" i="265"/>
  <c r="K14" i="265"/>
  <c r="K16" i="265"/>
  <c r="K87" i="265"/>
</calcChain>
</file>

<file path=xl/sharedStrings.xml><?xml version="1.0" encoding="utf-8"?>
<sst xmlns="http://schemas.openxmlformats.org/spreadsheetml/2006/main" count="290" uniqueCount="178">
  <si>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</si>
  <si>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</si>
  <si>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</si>
  <si>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</si>
  <si>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</si>
  <si>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</si>
  <si>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</si>
  <si>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</si>
  <si>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</si>
  <si>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</si>
  <si>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</si>
  <si>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</si>
  <si>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</si>
  <si>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</si>
  <si>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</si>
  <si>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</si>
  <si>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</si>
  <si>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</si>
  <si>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</si>
  <si>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</si>
  <si>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</si>
  <si>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</si>
  <si>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</si>
  <si>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</si>
  <si>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</si>
  <si>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</si>
  <si>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</si>
  <si>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</si>
  <si>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</si>
  <si>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</si>
  <si>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</si>
  <si>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</si>
  <si>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</si>
  <si>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</si>
  <si>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</si>
  <si>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</si>
  <si>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</si>
  <si>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</si>
  <si>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</si>
  <si>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</si>
  <si>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</si>
  <si>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</si>
  <si>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</si>
  <si>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</si>
  <si>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</si>
  <si>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</si>
  <si>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</si>
  <si>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</si>
  <si>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</si>
  <si>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</si>
  <si>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</si>
  <si>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</si>
  <si>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</si>
  <si>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</si>
  <si>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</si>
  <si>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</si>
  <si>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</si>
  <si>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</si>
  <si>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</si>
  <si>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</si>
  <si>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</si>
  <si>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</si>
  <si>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</si>
  <si>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</si>
  <si>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</si>
  <si>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</si>
  <si>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</si>
  <si>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</si>
  <si>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</si>
  <si>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</si>
  <si>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</si>
  <si>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</si>
  <si>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</si>
  <si>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</si>
  <si>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</si>
  <si>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</si>
  <si>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</si>
  <si>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</si>
  <si>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</si>
  <si>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</si>
  <si>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</si>
  <si>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</si>
  <si>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</si>
  <si>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</si>
  <si>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</si>
  <si>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</si>
  <si>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</si>
  <si>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</si>
  <si>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</si>
  <si>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</si>
  <si>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</si>
  <si>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</si>
  <si>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</si>
  <si>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</si>
  <si>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</si>
  <si>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</si>
  <si>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ACTIVIDADES PRELIMINARES</t>
  </si>
  <si>
    <t>LOCALIZACION Y REPLANTEO</t>
  </si>
  <si>
    <t>GL</t>
  </si>
  <si>
    <t>LIMPIEZA Y DESMONTE DE ZONA DE TRABAJO (Incluye acarreo)</t>
  </si>
  <si>
    <t>M2</t>
  </si>
  <si>
    <t>SISTEMA DE CAPTACION PARA AGUAS SUBTERRANEAS</t>
  </si>
  <si>
    <t>SUMINISTRO, TRANSPORTE E INSTALACIÓN DE MACROMEDIDOR DE 2" (INCLUYE ACCESORIOS DE INSTALACION)</t>
  </si>
  <si>
    <t>U</t>
  </si>
  <si>
    <t>SUMINISTRO, TRANSPORTE E INSTALACIÓN DE TUBERIA PVC RDE 21 DE Ø=2" PARA ADUCCION POZO-PTAP</t>
  </si>
  <si>
    <t>M</t>
  </si>
  <si>
    <t>MOVIMIENTO DE TIERRA</t>
  </si>
  <si>
    <t>EXCAVACION MANUAL DE 0 A 2 METROS DE PROFUNDIDAD (Material común)</t>
  </si>
  <si>
    <t>M3</t>
  </si>
  <si>
    <t>RELLENO CON MATERIAL PROVENIENTE DE LA EXCAVACION</t>
  </si>
  <si>
    <t>RELLENO CON MATERIAL SELECCIONADO (Recebo)</t>
  </si>
  <si>
    <t>RETIRO DE SOBRANTE (Incluye vehiculo automotor)</t>
  </si>
  <si>
    <t>OBRAS CIVILES - CONCRETO Y ACEROS DE REFUERZO</t>
  </si>
  <si>
    <t>CONCRETO DE 4000 PSI IMPERMEABILIZADO PARA LOSA DE SOPORTE PTAP</t>
  </si>
  <si>
    <t>SUMINISTRO, TRANSPORTE E INSTALACION DE ACERO DE REFUERZO</t>
  </si>
  <si>
    <t>KG</t>
  </si>
  <si>
    <t>CONCRETO DE 3000 PSI PARA VIGA DE CIMENTACION PTAP DE 0.25X0.25M (INCLUYE ACERO DE REFUERZO)</t>
  </si>
  <si>
    <t>MURO EN MAMPOSTERIA T1 H=0.45M</t>
  </si>
  <si>
    <t xml:space="preserve">PAÑETE PARA MURO DE CONFINAMIENTO EN MAMPOSTERIA T1 H=0.60M </t>
  </si>
  <si>
    <t>ESCALERA EN CONCRETO DE 3000 PSI A DOS PASOS DE L=1.00M PARA ACCESO A PLACA DE PLANTA DE TRATAMIENTO</t>
  </si>
  <si>
    <t>ACCESORIOS PARA CONEXIONES HIDRAULICAS Y OTROS</t>
  </si>
  <si>
    <t>TANQUE DE ALMACENAMIENTO</t>
  </si>
  <si>
    <t>5,1,1</t>
  </si>
  <si>
    <t>SUMINISTRO, TRANSPORTE E INSTALACIÓNDE MACROMEDIDOR DE 3" (INCLUYE ACCESORIOS DE INSTALACION)</t>
  </si>
  <si>
    <t>5,1,2</t>
  </si>
  <si>
    <t>SUMINISTRO, TRANSPORTE E INSTALACIÓN DE TUBERIA PVC RDE 21 UM Ø=2" PARA CONDUCCION PTAP-TANQUE</t>
  </si>
  <si>
    <t>5,1,3</t>
  </si>
  <si>
    <t>SUMINISTRO, TRANSPORTE E INSTALACIÓN DE TUBERIA PVC RDE 21 DE Ø=3" PARA EMPALME A RED DE DISTRIBUCION</t>
  </si>
  <si>
    <t>5,1,4</t>
  </si>
  <si>
    <t>SUMINISTRO, TRANSPORTE E INSTALACIÓN DE TUBERIA PVC RDE 21 DE Ø=4" PARA RED DE DESAGUE Y REBOSE</t>
  </si>
  <si>
    <t>5,1,5</t>
  </si>
  <si>
    <t xml:space="preserve">SUMINISTRO, TRANSPORTE E INSTALACION DE CODO DE 90º PVC UM DE Ø=3" </t>
  </si>
  <si>
    <t>5,1,6</t>
  </si>
  <si>
    <t xml:space="preserve">SUMINISTRO, TRANSPORTE E INSTALACION DE CODO DE 90º PVC UM DE Ø=4" </t>
  </si>
  <si>
    <t>5,1,7</t>
  </si>
  <si>
    <t xml:space="preserve">SUMINISTRO, TRANSPORTE E INSTALACION DE TEE PVC UM DE Ø=4" </t>
  </si>
  <si>
    <t>5,1,8</t>
  </si>
  <si>
    <t>IMPERMEABILIZACION EXTERNA A DOS MANOS MEDIANTE LA APLICACIÓN DE PINTURA EPOXICA AZUL SOBRE REDES HIDRAULICAS</t>
  </si>
  <si>
    <t>5,1,9</t>
  </si>
  <si>
    <t>SUMINISTRO, TRANSPORTE E INSTALACIÓNDE VALVULA CANASTILLA DE Ø=3" PARA SALIDA DE RED DE DISTRIBUCION</t>
  </si>
  <si>
    <t>5,1,10</t>
  </si>
  <si>
    <t>SUMINISTRO, TRANSPORTE E INSTALACIÓN DE VALVULA DE BOLA DE Ø=4" PARA CONTROL DE LINEA DE REBOSE Y DESAGUE</t>
  </si>
  <si>
    <t>5,1,11</t>
  </si>
  <si>
    <t xml:space="preserve">SUMINISTRO, TRANSPORTE E INSTALACIÓN DE CODO RADIO LARGO DE 90º PVC DE Ø=3" </t>
  </si>
  <si>
    <t>5,1,12</t>
  </si>
  <si>
    <t xml:space="preserve">SUMINISTRO, TRANSPORTE E INSTALACIÓN DE CODO RADIO LARGO DE 90º PVC DE Ø=4" </t>
  </si>
  <si>
    <t>5,1,13</t>
  </si>
  <si>
    <t>SUMINISTRO, TRANSPORTE E INSTALACIÓN DE VALVULA DE COMPUERTA DE Ø=4" INCLUYE: VASTAGO  Y RUEDA DE MANEJO PARA OPERACIÓN DE VALVULA DE FONDO</t>
  </si>
  <si>
    <t>5,1,14</t>
  </si>
  <si>
    <t>SUMINISTRO, TRANSPORTE E INSTALACIÓN DE VALVULA DE FONDO VASTAGO ASCENDENTE EN HD DE Ø=4" PARA DESAGUE</t>
  </si>
  <si>
    <t>ADECUACIONES CIVILES PARA LOCACION</t>
  </si>
  <si>
    <t>CONCRETO CICLÓPEO DE 3000 PSI PARA DENSIFICACION DEL TERRENO</t>
  </si>
  <si>
    <t>VIGA DE AMARRE DE 0.20X0.20 EN CONCRETO DE 3000 PSI (INCLUYE ACERO DE REFUERZO)</t>
  </si>
  <si>
    <t>CERRAMIENTO EN MALLA ESLABONADA INCLUYE: POSTERIA GALVANIZADA DE  Ø=2" y MAMPOSTERIA A LA VISTA</t>
  </si>
  <si>
    <t>CONCRETO DE 3000 PSI DE 0.50X0.20M PARA COLUMNETAS DE CONFINAMIENTO</t>
  </si>
  <si>
    <t>SUMINISTRO, TRANSPORTE E INSTALACION DE PUERTA METÁLICA DE 3X2M INCLUYE: CHAPA  Y CANDADO YALE PARA INTEMPERIE</t>
  </si>
  <si>
    <t>SUMINISTRO E INSTALACION DE CONCERTINA GALVANIZADA DE 32 ESPIRALES O SIMILAR PARA PROTECCIÓN DE CERRAMIENTO</t>
  </si>
  <si>
    <t>EMBELLECIMIENTO CON TRITURADO DE Ø=2" E=0.10M</t>
  </si>
  <si>
    <t>PINTURA PLATE (GRIS METALICO) PARA ACABADO FINAL DEL CERRAMIENTO (INCLUYE MALLA Y TUBERIA GALVANIZADA DE Ø=2") H=2.00M</t>
  </si>
  <si>
    <t>BASE-CAÑUELA EN CONCRETO DE 3000 PSI PARA POZO DE INSPECCION TIPO I (Ø=1.20M)</t>
  </si>
  <si>
    <t>CILINDRO EN CONCRETO DE 3000 PSI PARA POZO DE INSPECCION TIPO I (Ø=1.20M)</t>
  </si>
  <si>
    <t>PLACA PARA POZO DE INSPECCION EN CONCRETO 3000 PSI REFORZADO SIN REDUCCION (INCLUYE TAPA EN HIERRO FUNDIDO DE Ø=0.60M)</t>
  </si>
  <si>
    <t>SUMINISTRO, TRANSPORTE E INSTALACIÓN DE TUBERIA NOVAFORT DE Ø=6" (160MM) INCLUYE HIDROSELLO Y LUBRICANTE PARA DESAGUE DE MANHOL</t>
  </si>
  <si>
    <t>SUMINISTRO, TRANSPORTE E INSTALACIÓN DE CODO DE 45º NOVAFORT DE Ø=6" (160MM)</t>
  </si>
  <si>
    <t>CONSTRUCCION CASETA DE OPERACIONES</t>
  </si>
  <si>
    <t>SUMINISTRO, TRANSPORTE E INSTALACIÓN DE MAMPOSTERIA A LA VISTA (LADRILLO H-10)</t>
  </si>
  <si>
    <t>SUMINISTRO, TRANSPORTE E INSTALACIÓN DE CUBIERTA TERMOACUSTICA</t>
  </si>
  <si>
    <t>SUMINISTRO, TRANSPORTE E INSTALACIÓN DE PUERTA METÁLICA DE 2X1M (INCLUYE ACABADOS FINALES)</t>
  </si>
  <si>
    <t>SUMINISTRO, TRANSPORTE E INSTALACIÓN DE VENTANA METÁLICA DE 1X1M (INCLUYE ACABADOS FINALES)</t>
  </si>
  <si>
    <t>VIGA DE CIMENTACION EN CONCRETO DE 3000 PSI DE 0.30X0.30 (INCLUYE ACERO DE REFUERZO)</t>
  </si>
  <si>
    <t>VIGAS AEREAS EN CONCRETO DE 3000 PSI DE 0.10X0.20 (INCLUYE ACERO DE REFUERZO)</t>
  </si>
  <si>
    <t>COLUMNETAS DE 0.10X.0.20M EN CONCRETO REFORZADO DE 3000 PSI PARA CONFINAMIENTO DE MAMPOSTERIA</t>
  </si>
  <si>
    <t xml:space="preserve">LOSA EN CONCRETO REFORZADO DE 3000 PSI PARA PISO DE E=0.07M </t>
  </si>
  <si>
    <t>EQUIPAMENTOS PARA TRATAMIENTO DE AGUA Y MICRORED SOLAR</t>
  </si>
  <si>
    <t>SUMINISTRO, TRANSPORTE E INSTALACIÓN DE PLANTA DE TRATAMIENTO DE AGUA POTABLE DE 4 LTS FABRICADA EN POLIESTER REFORZADO CON FIBRA DE VIDRIO ACOMPAÑADA DE LOS SIGUIENTES ELEMENTOS: TORRE DE AIREACION DE 4 BANDEJAS (INCLUYE PALLRING), VERTEDERO TRIANGULAR CON REJILLA DE AFORO EN LPS, CONO DE MEZCLA TIPO CICLON, TANQUE DE FLOCULACION HORIZONTAL DE 3.97M3, TANQUE DE SEDIMENTACION DE 11,70M3, FILTRO DE RETROLAVADO DE 7,86M3 QUE CONTIENE: LECHO FILTRANTE DE ARENA, GRAVA Y ANTRACITAS, DOSIFICADOR DE CLORO EN LINEA. EL SISTEMA INCLUYE: INSTALACIONES HIDRAULICAS, PINTURA EPOXICA PARA REDES HIDRAULICAS, CAPACITACION, MANUAL DE OPERACION Y PUESTA EN MARCHA.</t>
  </si>
  <si>
    <t>SUMINISTRO, TRANSPORTE E INSTALACIÓN DE MOTOBOMBA SOLAR EN ACERO INOXIDABLE de 5HP-230V TRIFASICO HDT= 30m Q=85000 Lts/dia Y DESCARGA EN Ø=2" PARA CONDUCCION PTAP-TANQUE DE ALMACENAMIENTO</t>
  </si>
  <si>
    <t>AUTOMATIZACION DEL SISTEMA DE BOMBEO</t>
  </si>
  <si>
    <t>IMPLEMENTACIÓN PLAN DE MANEJO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</si>
</sst>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1"/>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cellStyleXfs>
  <cellXfs count="44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32" fillId="25" borderId="36" xfId="89" applyFont="1" applyFill="1" applyBorder="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49" fillId="25" borderId="63" xfId="0" applyFont="1" applyFill="1" applyBorder="1" applyAlignment="1">
      <alignment vertical="center" wrapText="1"/>
    </xf>
    <xf numFmtId="0" fontId="49" fillId="25" borderId="55" xfId="0" applyFont="1" applyFill="1" applyBorder="1" applyAlignment="1">
      <alignment vertical="center" wrapText="1"/>
    </xf>
    <xf numFmtId="0" fontId="49" fillId="25" borderId="65" xfId="0" applyFont="1" applyFill="1" applyBorder="1" applyAlignment="1">
      <alignment vertical="center" wrapText="1"/>
    </xf>
    <xf numFmtId="0" fontId="49" fillId="25" borderId="11" xfId="0" applyFont="1" applyFill="1" applyBorder="1" applyAlignment="1">
      <alignment vertical="center" wrapText="1"/>
    </xf>
    <xf numFmtId="0" fontId="49" fillId="25" borderId="0" xfId="0" applyFont="1" applyFill="1" applyAlignment="1">
      <alignment vertical="center" wrapText="1"/>
    </xf>
    <xf numFmtId="0" fontId="49" fillId="25" borderId="45" xfId="0" applyFont="1" applyFill="1" applyBorder="1" applyAlignment="1">
      <alignment vertical="center" wrapText="1"/>
    </xf>
    <xf numFmtId="0" fontId="49" fillId="25" borderId="73" xfId="0" applyFont="1" applyFill="1" applyBorder="1" applyAlignment="1">
      <alignment vertical="center" wrapText="1"/>
    </xf>
    <xf numFmtId="0" fontId="49" fillId="25" borderId="56" xfId="0" applyFont="1" applyFill="1" applyBorder="1" applyAlignment="1">
      <alignment vertical="center" wrapText="1"/>
    </xf>
    <xf numFmtId="0" fontId="49" fillId="25" borderId="67" xfId="0" applyFont="1" applyFill="1" applyBorder="1" applyAlignment="1">
      <alignment vertical="center" wrapText="1"/>
    </xf>
    <xf numFmtId="0" fontId="56" fillId="0" borderId="86" xfId="0" applyFont="1" applyBorder="1" applyAlignment="1">
      <alignment horizontal="left" vertical="center"/>
    </xf>
    <xf numFmtId="0" fontId="57" fillId="0" borderId="86" xfId="0" applyFont="1" applyBorder="1" applyAlignment="1">
      <alignment horizontal="left" vertical="center"/>
    </xf>
    <xf numFmtId="0" fontId="49" fillId="0" borderId="22"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51" fillId="24" borderId="46" xfId="0" applyFont="1" applyFill="1" applyBorder="1" applyAlignment="1">
      <alignment horizontal="center"/>
    </xf>
    <xf numFmtId="0" fontId="51" fillId="0" borderId="59" xfId="0" applyFont="1" applyBorder="1" applyAlignment="1">
      <alignment horizontal="center"/>
    </xf>
    <xf numFmtId="0" fontId="51" fillId="0" borderId="0" xfId="0" applyFont="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18" xfId="130" applyFont="1" applyFill="1" applyBorder="1" applyAlignment="1">
      <alignment horizontal="center" vertical="center" wrapText="1"/>
    </xf>
    <xf numFmtId="0" fontId="49" fillId="25" borderId="3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9" fillId="0" borderId="85" xfId="89" applyFont="1" applyBorder="1" applyAlignment="1">
      <alignment horizontal="center" wrapText="1"/>
    </xf>
    <xf numFmtId="0" fontId="51" fillId="0" borderId="11" xfId="130" applyFont="1" applyBorder="1" applyAlignment="1">
      <alignment horizontal="center"/>
    </xf>
    <xf numFmtId="0" fontId="51" fillId="0" borderId="0" xfId="130" applyFont="1" applyAlignment="1">
      <alignment horizontal="center"/>
    </xf>
    <xf numFmtId="0" fontId="51" fillId="0" borderId="12"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11" xfId="130" applyFont="1" applyBorder="1" applyAlignment="1">
      <alignment horizontal="center" vertical="top"/>
    </xf>
    <xf numFmtId="0" fontId="51" fillId="0" borderId="0" xfId="130" applyFont="1" applyAlignment="1">
      <alignment horizontal="center" vertical="top"/>
    </xf>
    <xf numFmtId="0" fontId="51" fillId="0" borderId="12" xfId="130" applyFont="1" applyBorder="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18" xfId="89" applyFont="1" applyFill="1" applyBorder="1" applyAlignment="1">
      <alignment horizontal="left" vertical="center" wrapText="1"/>
    </xf>
    <xf numFmtId="0" fontId="49" fillId="26" borderId="19"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23" xfId="89" applyFont="1" applyFill="1" applyBorder="1" applyAlignment="1">
      <alignment horizontal="center" vertical="center" wrapText="1"/>
    </xf>
    <xf numFmtId="0" fontId="55" fillId="0" borderId="85" xfId="89" applyFont="1" applyBorder="1" applyAlignment="1">
      <alignment horizontal="center" wrapText="1"/>
    </xf>
    <xf numFmtId="0" fontId="51" fillId="0" borderId="11" xfId="130" applyFont="1" applyBorder="1" applyAlignment="1">
      <alignment horizontal="center" vertical="center"/>
    </xf>
    <xf numFmtId="0" fontId="51" fillId="0" borderId="0" xfId="130" applyFont="1" applyAlignment="1">
      <alignment horizontal="center" vertical="center"/>
    </xf>
    <xf numFmtId="0" fontId="51" fillId="0" borderId="12" xfId="130" applyFont="1" applyBorder="1" applyAlignment="1">
      <alignment horizontal="center" vertical="center"/>
    </xf>
    <xf numFmtId="0" fontId="49" fillId="27" borderId="18" xfId="89" applyFont="1" applyFill="1" applyBorder="1" applyAlignment="1">
      <alignment horizontal="left" wrapText="1"/>
    </xf>
    <xf numFmtId="0" fontId="49" fillId="26" borderId="19" xfId="89" applyFont="1" applyFill="1" applyBorder="1" applyAlignment="1">
      <alignment horizontal="center" wrapText="1"/>
    </xf>
    <xf numFmtId="0" fontId="49" fillId="26" borderId="22" xfId="89" applyFont="1" applyFill="1" applyBorder="1" applyAlignment="1">
      <alignment horizontal="center" wrapText="1"/>
    </xf>
    <xf numFmtId="0" fontId="49" fillId="26" borderId="23" xfId="89" applyFont="1" applyFill="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24" borderId="46"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8" fillId="0" borderId="85" xfId="0"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24" borderId="41" xfId="135" applyFont="1" applyFill="1" applyBorder="1" applyAlignment="1">
      <alignment horizontal="center" vertical="center"/>
    </xf>
    <xf numFmtId="0" fontId="51" fillId="24" borderId="43" xfId="135" applyFont="1" applyFill="1" applyBorder="1" applyAlignment="1">
      <alignment vertical="center"/>
    </xf>
    <xf numFmtId="44" fontId="51" fillId="24" borderId="43" xfId="135" applyNumberFormat="1" applyFont="1" applyFill="1" applyBorder="1" applyAlignment="1">
      <alignment vertical="center"/>
    </xf>
    <xf numFmtId="44" fontId="51" fillId="24" borderId="44" xfId="135" applyNumberFormat="1" applyFont="1" applyFill="1" applyBorder="1" applyAlignment="1">
      <alignment vertical="center"/>
    </xf>
    <xf numFmtId="0" fontId="49" fillId="25" borderId="52" xfId="135" applyFont="1" applyFill="1" applyBorder="1" applyAlignment="1">
      <alignment horizontal="center" vertical="center"/>
    </xf>
    <xf numFmtId="0" fontId="49" fillId="25" borderId="18" xfId="135" applyFont="1" applyFill="1" applyBorder="1" applyAlignment="1">
      <alignment horizontal="center" vertical="center"/>
    </xf>
    <xf numFmtId="0" fontId="49" fillId="25" borderId="18" xfId="135" applyFont="1" applyFill="1" applyBorder="1" applyAlignment="1">
      <alignment horizontal="left" vertical="center"/>
    </xf>
    <xf numFmtId="4" fontId="49" fillId="25" borderId="18" xfId="39" applyNumberFormat="1" applyFont="1" applyFill="1" applyBorder="1" applyAlignment="1">
      <alignment vertical="center" wrapText="1"/>
    </xf>
    <xf numFmtId="44" fontId="49" fillId="25" borderId="18" xfId="62" applyNumberFormat="1" applyFont="1" applyFill="1" applyBorder="1" applyAlignment="1">
      <alignment horizontal="right" vertical="center" wrapText="1"/>
    </xf>
    <xf numFmtId="44" fontId="49" fillId="25" borderId="47" xfId="62" applyNumberFormat="1" applyFont="1" applyFill="1" applyBorder="1" applyAlignment="1">
      <alignment horizontal="right" vertical="center" wrapText="1"/>
    </xf>
    <xf numFmtId="173" fontId="29" fillId="0" borderId="0" xfId="34" applyFont="1"/>
    <xf numFmtId="43" fontId="29" fillId="0" borderId="0" xfId="89" applyNumberFormat="1" applyFont="1"/>
    <xf numFmtId="43" fontId="60" fillId="26" borderId="0" xfId="89" applyNumberFormat="1" applyFont="1" applyFill="1"/>
    <xf numFmtId="43" fontId="46" fillId="0" borderId="0" xfId="89" applyNumberFormat="1" applyFont="1"/>
    <xf numFmtId="0" fontId="49" fillId="25" borderId="13" xfId="135" applyFont="1" applyFill="1" applyBorder="1" applyAlignment="1">
      <alignment horizontal="left" vertical="center"/>
    </xf>
    <xf numFmtId="0" fontId="49" fillId="25" borderId="14" xfId="89" applyFont="1" applyFill="1" applyBorder="1"/>
    <xf numFmtId="0" fontId="49" fillId="25" borderId="14" xfId="89" applyFont="1" applyFill="1" applyBorder="1" applyAlignment="1">
      <alignment horizontal="center"/>
    </xf>
    <xf numFmtId="44" fontId="51" fillId="25" borderId="40" xfId="39" applyNumberFormat="1" applyFont="1" applyFill="1" applyBorder="1" applyAlignment="1">
      <alignment horizontal="right" vertical="center"/>
    </xf>
    <xf numFmtId="43" fontId="29" fillId="26" borderId="0" xfId="89" applyNumberFormat="1" applyFont="1" applyFill="1"/>
    <xf numFmtId="43" fontId="60" fillId="0" borderId="0" xfId="89" applyNumberFormat="1" applyFont="1"/>
    <xf numFmtId="43" fontId="46" fillId="26" borderId="0" xfId="89" applyNumberFormat="1" applyFont="1" applyFill="1"/>
    <xf numFmtId="0" fontId="49" fillId="25" borderId="18" xfId="126" applyFont="1" applyFill="1" applyBorder="1" applyAlignment="1">
      <alignment horizontal="center" vertical="center"/>
    </xf>
    <xf numFmtId="0" fontId="49" fillId="25" borderId="18" xfId="135" applyFont="1" applyFill="1" applyBorder="1" applyAlignment="1">
      <alignment horizontal="left" vertical="center" wrapText="1"/>
    </xf>
    <xf numFmtId="44" fontId="29" fillId="0" borderId="0" xfId="89" applyNumberFormat="1" applyFont="1"/>
    <xf numFmtId="0" fontId="49" fillId="25" borderId="51" xfId="135" applyFont="1" applyFill="1" applyBorder="1" applyAlignment="1">
      <alignment horizontal="left" vertical="center"/>
    </xf>
    <xf numFmtId="0" fontId="49" fillId="25" borderId="0" xfId="135" applyFont="1" applyFill="1" applyAlignment="1">
      <alignment horizontal="center" vertical="center"/>
    </xf>
    <xf numFmtId="0" fontId="49" fillId="25" borderId="0" xfId="135" applyFont="1" applyFill="1" applyAlignment="1">
      <alignment horizontal="left" vertical="center" wrapText="1"/>
    </xf>
    <xf numFmtId="44" fontId="49" fillId="25" borderId="45" xfId="62" applyNumberFormat="1" applyFont="1" applyFill="1" applyBorder="1" applyAlignment="1">
      <alignment horizontal="right" vertical="center" wrapText="1"/>
    </xf>
    <xf numFmtId="44" fontId="51" fillId="25" borderId="50" xfId="39" applyNumberFormat="1" applyFont="1" applyFill="1" applyBorder="1" applyAlignment="1">
      <alignment horizontal="right" vertical="center"/>
    </xf>
    <xf numFmtId="0" fontId="49" fillId="25" borderId="33" xfId="135" applyFont="1" applyFill="1" applyBorder="1" applyAlignment="1">
      <alignment horizontal="center" vertical="center"/>
    </xf>
    <xf numFmtId="0" fontId="49" fillId="0" borderId="13" xfId="135" applyFont="1" applyBorder="1" applyAlignment="1">
      <alignment horizontal="left" vertical="center"/>
    </xf>
    <xf numFmtId="2" fontId="49" fillId="0" borderId="14" xfId="135" applyNumberFormat="1" applyFont="1" applyBorder="1" applyAlignment="1">
      <alignment horizontal="center" vertical="center"/>
    </xf>
    <xf numFmtId="0" fontId="49" fillId="0" borderId="14" xfId="135" applyFont="1" applyBorder="1" applyAlignment="1">
      <alignment horizontal="left" vertical="center"/>
    </xf>
    <xf numFmtId="0" fontId="49" fillId="0" borderId="14" xfId="135" applyFont="1" applyBorder="1" applyAlignment="1">
      <alignment horizontal="center" vertical="center"/>
    </xf>
    <xf numFmtId="44" fontId="49" fillId="0" borderId="24" xfId="62" applyNumberFormat="1" applyFont="1" applyBorder="1" applyAlignment="1">
      <alignment horizontal="right" vertical="center" wrapText="1"/>
    </xf>
    <xf numFmtId="44" fontId="51" fillId="0" borderId="40" xfId="39" applyNumberFormat="1" applyFont="1" applyBorder="1" applyAlignment="1">
      <alignment horizontal="right" vertical="center"/>
    </xf>
    <xf numFmtId="0" fontId="49" fillId="25" borderId="18" xfId="135" applyFont="1" applyFill="1" applyBorder="1" applyAlignment="1">
      <alignment horizontal="center" vertical="center" wrapText="1"/>
    </xf>
    <xf numFmtId="2" fontId="49" fillId="25" borderId="52" xfId="135" applyNumberFormat="1" applyFont="1" applyFill="1" applyBorder="1" applyAlignment="1">
      <alignment horizontal="center" vertical="center"/>
    </xf>
    <xf numFmtId="0" fontId="49" fillId="0" borderId="51" xfId="135" applyFont="1" applyBorder="1" applyAlignment="1">
      <alignment horizontal="left" vertical="center"/>
    </xf>
    <xf numFmtId="0" fontId="49" fillId="0" borderId="0" xfId="135" applyFont="1" applyAlignment="1">
      <alignment horizontal="center" vertical="center"/>
    </xf>
    <xf numFmtId="0" fontId="49" fillId="0" borderId="0" xfId="135" applyFont="1" applyAlignment="1">
      <alignment horizontal="left" vertical="center" wrapText="1"/>
    </xf>
    <xf numFmtId="44" fontId="49" fillId="0" borderId="45" xfId="62" applyNumberFormat="1" applyFont="1" applyBorder="1" applyAlignment="1">
      <alignment horizontal="right" vertical="center" wrapText="1"/>
    </xf>
    <xf numFmtId="44" fontId="51" fillId="0" borderId="50" xfId="39" applyNumberFormat="1" applyFont="1" applyBorder="1" applyAlignment="1">
      <alignment horizontal="right" vertical="center"/>
    </xf>
    <xf numFmtId="0" fontId="32" fillId="0" borderId="0" xfId="128" applyFont="1"/>
    <xf numFmtId="0" fontId="32" fillId="0" borderId="36" xfId="128" applyFont="1" applyBorder="1"/>
    <xf numFmtId="44" fontId="51" fillId="0" borderId="0" xfId="131" applyNumberFormat="1" applyFont="1" applyAlignment="1">
      <alignment horizontal="right" vertical="center"/>
    </xf>
    <xf numFmtId="44" fontId="51" fillId="0" borderId="0" xfId="131" applyNumberFormat="1" applyFont="1" applyAlignment="1">
      <alignment vertical="center"/>
    </xf>
    <xf numFmtId="0" fontId="32" fillId="0" borderId="37" xfId="128" applyFont="1" applyBorder="1"/>
    <xf numFmtId="0" fontId="31" fillId="0" borderId="0" xfId="128" applyFont="1"/>
    <xf numFmtId="44" fontId="49" fillId="0" borderId="18" xfId="62" applyNumberFormat="1" applyFont="1" applyFill="1" applyBorder="1" applyAlignment="1">
      <alignment horizontal="right" vertical="center" wrapText="1"/>
    </xf>
    <xf numFmtId="44" fontId="49" fillId="0" borderId="47" xfId="62" applyNumberFormat="1" applyFont="1" applyBorder="1" applyAlignment="1">
      <alignment horizontal="right" vertical="center" wrapText="1"/>
    </xf>
    <xf numFmtId="44" fontId="49" fillId="0" borderId="18" xfId="62" applyNumberFormat="1" applyFont="1" applyBorder="1" applyAlignment="1">
      <alignment horizontal="right" vertical="center" wrapText="1"/>
    </xf>
    <xf numFmtId="44" fontId="32" fillId="0" borderId="0" xfId="89" applyNumberFormat="1" applyFont="1"/>
    <xf numFmtId="44" fontId="51" fillId="0" borderId="47" xfId="62" applyNumberFormat="1" applyFont="1" applyBorder="1" applyAlignment="1">
      <alignment horizontal="right" vertical="center" wrapText="1"/>
    </xf>
    <xf numFmtId="0" fontId="51" fillId="24" borderId="41" xfId="135" applyFont="1" applyFill="1" applyBorder="1" applyAlignment="1">
      <alignment horizontal="right" vertical="center"/>
    </xf>
    <xf numFmtId="0" fontId="51" fillId="24" borderId="43" xfId="135" applyFont="1" applyFill="1" applyBorder="1" applyAlignment="1">
      <alignment horizontal="right" vertical="center"/>
    </xf>
    <xf numFmtId="0" fontId="51" fillId="24" borderId="53" xfId="135" applyFont="1" applyFill="1" applyBorder="1" applyAlignment="1">
      <alignment horizontal="right" vertical="center"/>
    </xf>
    <xf numFmtId="44" fontId="31" fillId="0" borderId="0" xfId="128" applyNumberFormat="1" applyFont="1"/>
    <xf numFmtId="0" fontId="51" fillId="0" borderId="34" xfId="128" applyFont="1" applyBorder="1" applyAlignment="1">
      <alignment horizontal="center" vertical="center" wrapText="1"/>
    </xf>
    <xf numFmtId="0" fontId="51" fillId="0" borderId="16" xfId="128" applyFont="1" applyBorder="1" applyAlignment="1">
      <alignment horizontal="center" vertical="center" wrapText="1"/>
    </xf>
    <xf numFmtId="0" fontId="51" fillId="0" borderId="17" xfId="128" applyFont="1" applyBorder="1" applyAlignment="1">
      <alignment horizontal="center" vertical="center" wrapText="1"/>
    </xf>
    <xf numFmtId="44" fontId="53" fillId="0" borderId="17" xfId="128" applyNumberFormat="1" applyFont="1" applyBorder="1" applyAlignment="1">
      <alignment horizontal="right" vertical="center"/>
    </xf>
    <xf numFmtId="44" fontId="49" fillId="0" borderId="35" xfId="129" applyNumberFormat="1" applyFont="1" applyBorder="1" applyAlignment="1">
      <alignment vertical="center"/>
    </xf>
    <xf numFmtId="44" fontId="49" fillId="0" borderId="23" xfId="128" applyNumberFormat="1" applyFont="1" applyBorder="1" applyAlignment="1">
      <alignment vertical="center"/>
    </xf>
    <xf numFmtId="44" fontId="51" fillId="0" borderId="30" xfId="129" applyNumberFormat="1" applyFont="1" applyBorder="1" applyAlignment="1">
      <alignment vertical="center"/>
    </xf>
    <xf numFmtId="44" fontId="49" fillId="0" borderId="23" xfId="128" applyNumberFormat="1" applyFont="1" applyBorder="1" applyAlignment="1">
      <alignment horizontal="right" vertical="center"/>
    </xf>
    <xf numFmtId="44" fontId="49" fillId="0" borderId="28" xfId="128" applyNumberFormat="1" applyFont="1" applyBorder="1" applyAlignment="1">
      <alignment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U100"/>
  <sheetViews>
    <sheetView showGridLines="0" tabSelected="1" view="pageBreakPreview" topLeftCell="E85" zoomScale="70" zoomScaleNormal="100" zoomScaleSheetLayoutView="70" zoomScalePageLayoutView="87" workbookViewId="0">
      <selection activeCell="G14" sqref="G14"/>
    </sheetView>
  </sheetViews>
  <sheetFormatPr baseColWidth="10" defaultColWidth="11.44140625" defaultRowHeight="13.8"/>
  <cols>
    <col min="1" max="2" width="3.44140625" style="1" customWidth="1"/>
    <col min="3" max="3" width="6" style="1" customWidth="1"/>
    <col min="4" max="4" width="17.441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21" ht="16.2" thickBot="1">
      <c r="A1" s="5"/>
      <c r="B1" s="5"/>
      <c r="C1" s="5"/>
      <c r="D1" s="5"/>
      <c r="E1" s="6"/>
      <c r="F1" s="5"/>
      <c r="G1" s="5"/>
      <c r="H1" s="5"/>
      <c r="I1" s="5"/>
      <c r="J1" s="5"/>
      <c r="K1" s="5"/>
      <c r="L1" s="5"/>
      <c r="M1" s="5"/>
    </row>
    <row r="2" spans="1:21" ht="16.2" thickTop="1">
      <c r="A2" s="5"/>
      <c r="B2" s="7"/>
      <c r="C2" s="220"/>
      <c r="D2" s="220"/>
      <c r="E2" s="221"/>
      <c r="F2" s="220"/>
      <c r="G2" s="220"/>
      <c r="H2" s="220"/>
      <c r="I2" s="220"/>
      <c r="J2" s="220"/>
      <c r="K2" s="220"/>
      <c r="L2" s="8"/>
      <c r="M2" s="5"/>
    </row>
    <row r="3" spans="1:21" ht="30" customHeight="1">
      <c r="A3" s="5"/>
      <c r="B3" s="9"/>
      <c r="C3" s="245" t="s">
        <v>0</v>
      </c>
      <c r="D3" s="245"/>
      <c r="E3" s="245"/>
      <c r="F3" s="245"/>
      <c r="G3" s="5"/>
      <c r="H3" s="5"/>
      <c r="I3" s="5"/>
      <c r="J3" s="5"/>
      <c r="K3" s="5"/>
      <c r="L3" s="10"/>
      <c r="M3" s="5"/>
    </row>
    <row r="4" spans="1:21" ht="15.6">
      <c r="A4" s="5"/>
      <c r="B4" s="9"/>
      <c r="C4" s="213" t="s">
        <v>1</v>
      </c>
      <c r="D4" s="212" t="s">
        <v>2</v>
      </c>
      <c r="E4" s="213" t="s">
        <v>3</v>
      </c>
      <c r="F4" s="212">
        <v>1</v>
      </c>
      <c r="G4" s="5"/>
      <c r="H4" s="5"/>
      <c r="I4" s="5"/>
      <c r="J4" s="5"/>
      <c r="K4" s="5"/>
      <c r="L4" s="10"/>
      <c r="M4" s="5"/>
    </row>
    <row r="5" spans="1:21" ht="15.6">
      <c r="A5" s="5"/>
      <c r="B5" s="9"/>
      <c r="C5" s="254" t="s">
        <v>4</v>
      </c>
      <c r="D5" s="255"/>
      <c r="E5" s="255"/>
      <c r="F5" s="255"/>
      <c r="G5" s="255"/>
      <c r="H5" s="255"/>
      <c r="I5" s="255"/>
      <c r="J5" s="255"/>
      <c r="K5" s="256"/>
      <c r="L5" s="10"/>
      <c r="M5" s="5"/>
    </row>
    <row r="6" spans="1:21" ht="15.6">
      <c r="A6" s="5"/>
      <c r="B6" s="9"/>
      <c r="C6" s="246" t="s">
        <v>5</v>
      </c>
      <c r="D6" s="247"/>
      <c r="E6" s="247"/>
      <c r="F6" s="247"/>
      <c r="G6" s="247"/>
      <c r="H6" s="247"/>
      <c r="I6" s="247"/>
      <c r="J6" s="247"/>
      <c r="K6" s="248"/>
      <c r="L6" s="10"/>
      <c r="M6" s="5"/>
    </row>
    <row r="7" spans="1:21" s="21" customFormat="1" ht="15.6">
      <c r="A7" s="19"/>
      <c r="B7" s="20"/>
      <c r="C7" s="264" t="s">
        <v>6</v>
      </c>
      <c r="D7" s="264"/>
      <c r="E7" s="264"/>
      <c r="F7" s="264"/>
      <c r="G7" s="264"/>
      <c r="H7" s="264"/>
      <c r="I7" s="264"/>
      <c r="J7" s="264"/>
      <c r="K7" s="264"/>
      <c r="L7" s="22"/>
      <c r="M7" s="19"/>
    </row>
    <row r="8" spans="1:21" ht="43.5" customHeight="1">
      <c r="A8" s="5"/>
      <c r="B8" s="9"/>
      <c r="C8" s="264"/>
      <c r="D8" s="264"/>
      <c r="E8" s="264"/>
      <c r="F8" s="264"/>
      <c r="G8" s="264"/>
      <c r="H8" s="264"/>
      <c r="I8" s="264"/>
      <c r="J8" s="264"/>
      <c r="K8" s="264"/>
      <c r="L8" s="10"/>
      <c r="M8" s="5"/>
    </row>
    <row r="9" spans="1:21" ht="34.5" customHeight="1">
      <c r="A9" s="5"/>
      <c r="B9" s="9"/>
      <c r="C9" s="265" t="s">
        <v>7</v>
      </c>
      <c r="D9" s="266"/>
      <c r="E9" s="266"/>
      <c r="F9" s="266"/>
      <c r="G9" s="266"/>
      <c r="H9" s="266"/>
      <c r="I9" s="266"/>
      <c r="J9" s="266"/>
      <c r="K9" s="267"/>
      <c r="L9" s="10"/>
      <c r="M9" s="5"/>
    </row>
    <row r="10" spans="1:21" ht="30" customHeight="1" thickBot="1">
      <c r="A10" s="5"/>
      <c r="B10" s="9"/>
      <c r="C10" s="230"/>
      <c r="D10" s="231"/>
      <c r="E10" s="231"/>
      <c r="F10" s="231"/>
      <c r="G10" s="231"/>
      <c r="H10" s="231"/>
      <c r="I10" s="231"/>
      <c r="J10" s="231"/>
      <c r="K10" s="232"/>
      <c r="L10" s="10"/>
      <c r="M10" s="5"/>
    </row>
    <row r="11" spans="1:21" ht="30" customHeight="1">
      <c r="A11" s="5"/>
      <c r="B11" s="9"/>
      <c r="C11" s="261" t="s">
        <v>8</v>
      </c>
      <c r="D11" s="252" t="s">
        <v>9</v>
      </c>
      <c r="E11" s="263" t="s">
        <v>10</v>
      </c>
      <c r="F11" s="263"/>
      <c r="G11" s="261" t="s">
        <v>11</v>
      </c>
      <c r="H11" s="252" t="s">
        <v>12</v>
      </c>
      <c r="I11" s="252" t="s">
        <v>13</v>
      </c>
      <c r="J11" s="257" t="s">
        <v>14</v>
      </c>
      <c r="K11" s="259" t="s">
        <v>15</v>
      </c>
      <c r="L11" s="10"/>
      <c r="M11" s="5"/>
    </row>
    <row r="12" spans="1:21" ht="30" customHeight="1" thickBot="1">
      <c r="A12" s="5"/>
      <c r="B12" s="9"/>
      <c r="C12" s="262"/>
      <c r="D12" s="253"/>
      <c r="E12" s="130" t="s">
        <v>16</v>
      </c>
      <c r="F12" s="130" t="s">
        <v>17</v>
      </c>
      <c r="G12" s="262"/>
      <c r="H12" s="253"/>
      <c r="I12" s="253"/>
      <c r="J12" s="258"/>
      <c r="K12" s="260"/>
      <c r="L12" s="10"/>
      <c r="M12" s="5"/>
    </row>
    <row r="13" spans="1:21" ht="16.2" thickBot="1">
      <c r="A13" s="5"/>
      <c r="B13" s="9"/>
      <c r="C13" s="380">
        <v>1</v>
      </c>
      <c r="D13" s="381" t="s">
        <v>96</v>
      </c>
      <c r="E13" s="381"/>
      <c r="F13" s="381"/>
      <c r="G13" s="381"/>
      <c r="H13" s="381"/>
      <c r="I13" s="381"/>
      <c r="J13" s="382"/>
      <c r="K13" s="383"/>
      <c r="L13" s="10"/>
      <c r="M13" s="5"/>
    </row>
    <row r="14" spans="1:21" ht="15.6">
      <c r="A14" s="5"/>
      <c r="B14" s="9"/>
      <c r="C14" s="384">
        <v>1.01</v>
      </c>
      <c r="D14" s="385"/>
      <c r="E14" s="385"/>
      <c r="F14" s="385"/>
      <c r="G14" s="386" t="s">
        <v>97</v>
      </c>
      <c r="H14" s="385" t="s">
        <v>98</v>
      </c>
      <c r="I14" s="387">
        <v>1</v>
      </c>
      <c r="J14" s="388">
        <v>6702123</v>
      </c>
      <c r="K14" s="389">
        <f>+I14*J14</f>
        <v>6702123</v>
      </c>
      <c r="L14" s="10"/>
      <c r="M14" s="5"/>
      <c r="N14" s="390"/>
      <c r="O14" s="390"/>
      <c r="P14" s="390"/>
      <c r="Q14" s="390"/>
      <c r="R14" s="390"/>
      <c r="S14" s="391"/>
      <c r="T14" s="391"/>
    </row>
    <row r="15" spans="1:21" ht="15.6">
      <c r="A15" s="5"/>
      <c r="B15" s="9"/>
      <c r="C15" s="384">
        <v>1.02</v>
      </c>
      <c r="D15" s="385"/>
      <c r="E15" s="385"/>
      <c r="F15" s="385"/>
      <c r="G15" s="386" t="s">
        <v>99</v>
      </c>
      <c r="H15" s="385" t="s">
        <v>100</v>
      </c>
      <c r="I15" s="387">
        <v>324</v>
      </c>
      <c r="J15" s="388">
        <v>18446</v>
      </c>
      <c r="K15" s="389">
        <f>+I15*J15</f>
        <v>5976504</v>
      </c>
      <c r="L15" s="10"/>
      <c r="M15" s="5"/>
      <c r="S15" s="391"/>
      <c r="T15" s="392"/>
      <c r="U15" s="393"/>
    </row>
    <row r="16" spans="1:21" ht="16.2" thickBot="1">
      <c r="A16" s="5"/>
      <c r="B16" s="9"/>
      <c r="C16" s="394" t="s">
        <v>18</v>
      </c>
      <c r="D16" s="395"/>
      <c r="E16" s="396"/>
      <c r="F16" s="395"/>
      <c r="G16" s="395"/>
      <c r="H16" s="395"/>
      <c r="I16" s="387"/>
      <c r="J16" s="388"/>
      <c r="K16" s="397">
        <f>ROUND(SUM(K14:K15),2)</f>
        <v>12678627</v>
      </c>
      <c r="L16" s="10"/>
      <c r="M16" s="5"/>
      <c r="N16" s="398"/>
      <c r="O16" s="398"/>
      <c r="P16" s="398"/>
      <c r="Q16" s="398"/>
      <c r="R16" s="399"/>
      <c r="S16" s="400"/>
    </row>
    <row r="17" spans="1:15" ht="16.2" thickBot="1">
      <c r="A17" s="5"/>
      <c r="B17" s="9"/>
      <c r="C17" s="380">
        <v>2</v>
      </c>
      <c r="D17" s="381" t="s">
        <v>101</v>
      </c>
      <c r="E17" s="381"/>
      <c r="F17" s="381"/>
      <c r="G17" s="381"/>
      <c r="H17" s="381"/>
      <c r="I17" s="381"/>
      <c r="J17" s="382"/>
      <c r="K17" s="383"/>
      <c r="L17" s="10"/>
      <c r="M17" s="5"/>
    </row>
    <row r="18" spans="1:15" ht="27.6">
      <c r="A18" s="5"/>
      <c r="B18" s="9"/>
      <c r="C18" s="384">
        <v>2.0099999999999998</v>
      </c>
      <c r="D18" s="401"/>
      <c r="E18" s="401"/>
      <c r="F18" s="401"/>
      <c r="G18" s="402" t="s">
        <v>102</v>
      </c>
      <c r="H18" s="385" t="s">
        <v>103</v>
      </c>
      <c r="I18" s="387">
        <v>1</v>
      </c>
      <c r="J18" s="388">
        <v>3767035</v>
      </c>
      <c r="K18" s="389">
        <f>+I18*J18</f>
        <v>3767035</v>
      </c>
      <c r="L18" s="10"/>
      <c r="M18" s="5"/>
    </row>
    <row r="19" spans="1:15" ht="27.6">
      <c r="A19" s="5"/>
      <c r="B19" s="9"/>
      <c r="C19" s="384">
        <v>2.02</v>
      </c>
      <c r="D19" s="385"/>
      <c r="E19" s="385"/>
      <c r="F19" s="385"/>
      <c r="G19" s="402" t="s">
        <v>104</v>
      </c>
      <c r="H19" s="385" t="s">
        <v>105</v>
      </c>
      <c r="I19" s="387">
        <v>80</v>
      </c>
      <c r="J19" s="388">
        <v>164328</v>
      </c>
      <c r="K19" s="389">
        <f>+I19*J19</f>
        <v>13146240</v>
      </c>
      <c r="L19" s="10"/>
      <c r="M19" s="5"/>
      <c r="O19" s="403"/>
    </row>
    <row r="20" spans="1:15" ht="16.2" thickBot="1">
      <c r="A20" s="5"/>
      <c r="B20" s="9"/>
      <c r="C20" s="404" t="s">
        <v>18</v>
      </c>
      <c r="D20" s="405"/>
      <c r="E20" s="405"/>
      <c r="F20" s="405"/>
      <c r="G20" s="406"/>
      <c r="H20" s="405"/>
      <c r="I20" s="387"/>
      <c r="J20" s="407"/>
      <c r="K20" s="408">
        <f>ROUND(SUM(K18:K19),2)</f>
        <v>16913275</v>
      </c>
      <c r="L20" s="10"/>
      <c r="M20" s="5"/>
      <c r="N20" s="403"/>
    </row>
    <row r="21" spans="1:15" ht="16.2" thickBot="1">
      <c r="A21" s="5"/>
      <c r="B21" s="9"/>
      <c r="C21" s="380">
        <v>3</v>
      </c>
      <c r="D21" s="381" t="s">
        <v>106</v>
      </c>
      <c r="E21" s="381"/>
      <c r="F21" s="381"/>
      <c r="G21" s="381"/>
      <c r="H21" s="381"/>
      <c r="I21" s="381"/>
      <c r="J21" s="382"/>
      <c r="K21" s="383"/>
      <c r="L21" s="10"/>
      <c r="M21" s="5"/>
    </row>
    <row r="22" spans="1:15" ht="27.6">
      <c r="A22" s="5"/>
      <c r="B22" s="9"/>
      <c r="C22" s="384">
        <v>3.01</v>
      </c>
      <c r="D22" s="385"/>
      <c r="E22" s="385"/>
      <c r="F22" s="385"/>
      <c r="G22" s="402" t="s">
        <v>107</v>
      </c>
      <c r="H22" s="385" t="s">
        <v>108</v>
      </c>
      <c r="I22" s="387">
        <v>46.197975999999997</v>
      </c>
      <c r="J22" s="388">
        <v>94815</v>
      </c>
      <c r="K22" s="389">
        <f>+I22*J22</f>
        <v>4380261.0944400001</v>
      </c>
      <c r="L22" s="10"/>
      <c r="M22" s="5"/>
    </row>
    <row r="23" spans="1:15" ht="15.6">
      <c r="A23" s="5"/>
      <c r="B23" s="9"/>
      <c r="C23" s="384">
        <v>3.02</v>
      </c>
      <c r="D23" s="385"/>
      <c r="E23" s="385"/>
      <c r="F23" s="385"/>
      <c r="G23" s="402" t="s">
        <v>109</v>
      </c>
      <c r="H23" s="385" t="s">
        <v>108</v>
      </c>
      <c r="I23" s="387">
        <v>24.552</v>
      </c>
      <c r="J23" s="388">
        <v>72569</v>
      </c>
      <c r="K23" s="389">
        <f>+I23*J23</f>
        <v>1781714.088</v>
      </c>
      <c r="L23" s="10"/>
      <c r="M23" s="5"/>
    </row>
    <row r="24" spans="1:15" ht="15.6">
      <c r="A24" s="5"/>
      <c r="B24" s="9"/>
      <c r="C24" s="409">
        <v>3.03</v>
      </c>
      <c r="D24" s="385"/>
      <c r="E24" s="385"/>
      <c r="F24" s="385"/>
      <c r="G24" s="402" t="s">
        <v>110</v>
      </c>
      <c r="H24" s="385" t="s">
        <v>108</v>
      </c>
      <c r="I24" s="387">
        <v>16</v>
      </c>
      <c r="J24" s="388">
        <v>205887</v>
      </c>
      <c r="K24" s="389">
        <f>+I24*J24</f>
        <v>3294192</v>
      </c>
      <c r="L24" s="10"/>
      <c r="M24" s="5"/>
    </row>
    <row r="25" spans="1:15" ht="15.6">
      <c r="A25" s="5"/>
      <c r="B25" s="9"/>
      <c r="C25" s="409">
        <v>3.04</v>
      </c>
      <c r="D25" s="385"/>
      <c r="E25" s="385"/>
      <c r="F25" s="385"/>
      <c r="G25" s="402" t="s">
        <v>111</v>
      </c>
      <c r="H25" s="385" t="s">
        <v>108</v>
      </c>
      <c r="I25" s="387">
        <v>27.645976000000001</v>
      </c>
      <c r="J25" s="388">
        <v>65967</v>
      </c>
      <c r="K25" s="389">
        <f>+I25*J25</f>
        <v>1823722.098792</v>
      </c>
      <c r="L25" s="10"/>
      <c r="M25" s="5"/>
    </row>
    <row r="26" spans="1:15" ht="16.2" thickBot="1">
      <c r="A26" s="5"/>
      <c r="B26" s="9"/>
      <c r="C26" s="410" t="s">
        <v>18</v>
      </c>
      <c r="D26" s="411"/>
      <c r="E26" s="411"/>
      <c r="F26" s="411"/>
      <c r="G26" s="412"/>
      <c r="H26" s="413"/>
      <c r="I26" s="137"/>
      <c r="J26" s="414"/>
      <c r="K26" s="415">
        <f>ROUND(SUM(K22:K25),2)</f>
        <v>11279889.279999999</v>
      </c>
      <c r="L26" s="10"/>
      <c r="M26" s="5"/>
      <c r="N26" s="403"/>
    </row>
    <row r="27" spans="1:15" ht="16.2" thickBot="1">
      <c r="A27" s="5"/>
      <c r="B27" s="9"/>
      <c r="C27" s="380">
        <v>4</v>
      </c>
      <c r="D27" s="381" t="s">
        <v>112</v>
      </c>
      <c r="E27" s="381"/>
      <c r="F27" s="381"/>
      <c r="G27" s="381"/>
      <c r="H27" s="381"/>
      <c r="I27" s="381"/>
      <c r="J27" s="382"/>
      <c r="K27" s="383"/>
      <c r="L27" s="10"/>
      <c r="M27" s="5"/>
    </row>
    <row r="28" spans="1:15" ht="27.6">
      <c r="A28" s="5"/>
      <c r="B28" s="9"/>
      <c r="C28" s="384">
        <v>4.01</v>
      </c>
      <c r="D28" s="385"/>
      <c r="E28" s="385"/>
      <c r="F28" s="385"/>
      <c r="G28" s="402" t="s">
        <v>113</v>
      </c>
      <c r="H28" s="385" t="s">
        <v>108</v>
      </c>
      <c r="I28" s="387">
        <v>5.44</v>
      </c>
      <c r="J28" s="388">
        <v>1459697</v>
      </c>
      <c r="K28" s="389">
        <f>+I28*J28</f>
        <v>7940751.6800000006</v>
      </c>
      <c r="L28" s="10"/>
      <c r="M28" s="5"/>
    </row>
    <row r="29" spans="1:15" s="5" customFormat="1" ht="15.6">
      <c r="B29" s="9"/>
      <c r="C29" s="384">
        <v>4.0199999999999996</v>
      </c>
      <c r="D29" s="385"/>
      <c r="E29" s="385"/>
      <c r="F29" s="385"/>
      <c r="G29" s="402" t="s">
        <v>114</v>
      </c>
      <c r="H29" s="385" t="s">
        <v>115</v>
      </c>
      <c r="I29" s="387">
        <v>1871.6831999999999</v>
      </c>
      <c r="J29" s="388">
        <v>14364</v>
      </c>
      <c r="K29" s="389">
        <f>+I29*J29</f>
        <v>26884857.4848</v>
      </c>
      <c r="L29" s="10"/>
    </row>
    <row r="30" spans="1:15" ht="27.6">
      <c r="A30" s="5"/>
      <c r="B30" s="9"/>
      <c r="C30" s="384">
        <v>4.03</v>
      </c>
      <c r="D30" s="385"/>
      <c r="E30" s="385"/>
      <c r="F30" s="385"/>
      <c r="G30" s="402" t="s">
        <v>116</v>
      </c>
      <c r="H30" s="385" t="s">
        <v>105</v>
      </c>
      <c r="I30" s="387">
        <v>24</v>
      </c>
      <c r="J30" s="388">
        <v>267045</v>
      </c>
      <c r="K30" s="389">
        <f>+I30*J30</f>
        <v>6409080</v>
      </c>
      <c r="L30" s="10"/>
      <c r="M30" s="5"/>
    </row>
    <row r="31" spans="1:15" ht="15.6">
      <c r="A31" s="5"/>
      <c r="B31" s="9"/>
      <c r="C31" s="384">
        <v>4.04</v>
      </c>
      <c r="D31" s="385"/>
      <c r="E31" s="385"/>
      <c r="F31" s="385"/>
      <c r="G31" s="402" t="s">
        <v>117</v>
      </c>
      <c r="H31" s="416" t="s">
        <v>105</v>
      </c>
      <c r="I31" s="387">
        <v>24</v>
      </c>
      <c r="J31" s="388">
        <v>155936</v>
      </c>
      <c r="K31" s="389">
        <f>+I31*J31</f>
        <v>3742464</v>
      </c>
      <c r="L31" s="10"/>
      <c r="M31" s="5"/>
    </row>
    <row r="32" spans="1:15" ht="27.6">
      <c r="A32" s="5"/>
      <c r="B32" s="9"/>
      <c r="C32" s="384">
        <v>4.05</v>
      </c>
      <c r="D32" s="401"/>
      <c r="E32" s="401"/>
      <c r="F32" s="401"/>
      <c r="G32" s="402" t="s">
        <v>118</v>
      </c>
      <c r="H32" s="385" t="s">
        <v>100</v>
      </c>
      <c r="I32" s="387">
        <v>16.080000000000002</v>
      </c>
      <c r="J32" s="388">
        <v>49658</v>
      </c>
      <c r="K32" s="389">
        <f>+I32*J32</f>
        <v>798500.64000000013</v>
      </c>
      <c r="L32" s="10"/>
      <c r="M32" s="5"/>
    </row>
    <row r="33" spans="1:14" ht="27.6">
      <c r="A33" s="5"/>
      <c r="B33" s="9"/>
      <c r="C33" s="417">
        <v>4.0599999999999996</v>
      </c>
      <c r="D33" s="385"/>
      <c r="E33" s="385"/>
      <c r="F33" s="385"/>
      <c r="G33" s="402" t="s">
        <v>119</v>
      </c>
      <c r="H33" s="385" t="s">
        <v>103</v>
      </c>
      <c r="I33" s="387">
        <v>2</v>
      </c>
      <c r="J33" s="388">
        <v>840899</v>
      </c>
      <c r="K33" s="389">
        <f>+I33*J33</f>
        <v>1681798</v>
      </c>
      <c r="L33" s="10"/>
      <c r="M33" s="5"/>
    </row>
    <row r="34" spans="1:14" ht="16.2" thickBot="1">
      <c r="A34" s="5"/>
      <c r="B34" s="9"/>
      <c r="C34" s="418" t="s">
        <v>18</v>
      </c>
      <c r="D34" s="419"/>
      <c r="E34" s="419"/>
      <c r="F34" s="419"/>
      <c r="G34" s="420"/>
      <c r="H34" s="419"/>
      <c r="I34" s="137"/>
      <c r="J34" s="421"/>
      <c r="K34" s="422">
        <f>ROUND(SUM(K28:K33),2)</f>
        <v>47457451.799999997</v>
      </c>
      <c r="L34" s="10"/>
      <c r="M34" s="5"/>
      <c r="N34" s="403"/>
    </row>
    <row r="35" spans="1:14" ht="16.2" thickBot="1">
      <c r="A35" s="5"/>
      <c r="B35" s="9"/>
      <c r="C35" s="380">
        <v>5</v>
      </c>
      <c r="D35" s="381" t="s">
        <v>120</v>
      </c>
      <c r="E35" s="381"/>
      <c r="F35" s="381"/>
      <c r="G35" s="381"/>
      <c r="H35" s="381"/>
      <c r="I35" s="381"/>
      <c r="J35" s="382"/>
      <c r="K35" s="383"/>
      <c r="L35" s="10"/>
      <c r="M35" s="5"/>
    </row>
    <row r="36" spans="1:14" s="428" customFormat="1" ht="16.2" thickBot="1">
      <c r="A36" s="423"/>
      <c r="B36" s="424"/>
      <c r="C36" s="169"/>
      <c r="D36" s="169"/>
      <c r="E36" s="169"/>
      <c r="F36" s="169"/>
      <c r="G36" s="169"/>
      <c r="H36" s="169"/>
      <c r="I36" s="169"/>
      <c r="J36" s="425"/>
      <c r="K36" s="426"/>
      <c r="L36" s="427"/>
      <c r="M36" s="423"/>
    </row>
    <row r="37" spans="1:14" ht="16.2" thickBot="1">
      <c r="A37" s="5"/>
      <c r="B37" s="9"/>
      <c r="C37" s="380">
        <v>5.0999999999999996</v>
      </c>
      <c r="D37" s="381" t="s">
        <v>121</v>
      </c>
      <c r="E37" s="381"/>
      <c r="F37" s="381"/>
      <c r="G37" s="381"/>
      <c r="H37" s="381"/>
      <c r="I37" s="381"/>
      <c r="J37" s="382"/>
      <c r="K37" s="383"/>
      <c r="L37" s="10"/>
      <c r="M37" s="5"/>
    </row>
    <row r="38" spans="1:14" ht="27.6">
      <c r="A38" s="5"/>
      <c r="B38" s="9"/>
      <c r="C38" s="384" t="s">
        <v>122</v>
      </c>
      <c r="D38" s="385"/>
      <c r="E38" s="385"/>
      <c r="F38" s="385"/>
      <c r="G38" s="402" t="s">
        <v>123</v>
      </c>
      <c r="H38" s="385" t="s">
        <v>103</v>
      </c>
      <c r="I38" s="387">
        <v>1</v>
      </c>
      <c r="J38" s="388">
        <v>3767035</v>
      </c>
      <c r="K38" s="389">
        <f>+I38*J38</f>
        <v>3767035</v>
      </c>
      <c r="L38" s="10"/>
      <c r="M38" s="5"/>
    </row>
    <row r="39" spans="1:14" ht="27.6">
      <c r="A39" s="5"/>
      <c r="B39" s="9"/>
      <c r="C39" s="384" t="s">
        <v>124</v>
      </c>
      <c r="D39" s="401"/>
      <c r="E39" s="401"/>
      <c r="F39" s="401"/>
      <c r="G39" s="402" t="s">
        <v>125</v>
      </c>
      <c r="H39" s="385" t="s">
        <v>105</v>
      </c>
      <c r="I39" s="387">
        <v>6.18</v>
      </c>
      <c r="J39" s="388">
        <v>90217</v>
      </c>
      <c r="K39" s="389">
        <f>+I39*J39</f>
        <v>557541.05999999994</v>
      </c>
      <c r="L39" s="10"/>
      <c r="M39" s="5"/>
    </row>
    <row r="40" spans="1:14" ht="27.6">
      <c r="A40" s="5"/>
      <c r="B40" s="9"/>
      <c r="C40" s="384" t="s">
        <v>126</v>
      </c>
      <c r="D40" s="385"/>
      <c r="E40" s="385"/>
      <c r="F40" s="385"/>
      <c r="G40" s="402" t="s">
        <v>127</v>
      </c>
      <c r="H40" s="385" t="s">
        <v>105</v>
      </c>
      <c r="I40" s="387">
        <v>34.185699999999997</v>
      </c>
      <c r="J40" s="388">
        <v>144048</v>
      </c>
      <c r="K40" s="389">
        <f>+I40*J40</f>
        <v>4924381.7135999994</v>
      </c>
      <c r="L40" s="10"/>
      <c r="M40" s="5"/>
    </row>
    <row r="41" spans="1:14" ht="27.6">
      <c r="A41" s="5"/>
      <c r="B41" s="9"/>
      <c r="C41" s="384" t="s">
        <v>128</v>
      </c>
      <c r="D41" s="385"/>
      <c r="E41" s="385"/>
      <c r="F41" s="385"/>
      <c r="G41" s="402" t="s">
        <v>129</v>
      </c>
      <c r="H41" s="385" t="s">
        <v>105</v>
      </c>
      <c r="I41" s="387">
        <v>17.6645</v>
      </c>
      <c r="J41" s="388">
        <v>220653</v>
      </c>
      <c r="K41" s="389">
        <f>+I41*J41</f>
        <v>3897724.9185000001</v>
      </c>
      <c r="L41" s="10"/>
      <c r="M41" s="5"/>
    </row>
    <row r="42" spans="1:14" ht="27.6">
      <c r="A42" s="5"/>
      <c r="B42" s="9"/>
      <c r="C42" s="384" t="s">
        <v>130</v>
      </c>
      <c r="D42" s="401"/>
      <c r="E42" s="401"/>
      <c r="F42" s="401"/>
      <c r="G42" s="402" t="s">
        <v>131</v>
      </c>
      <c r="H42" s="385" t="s">
        <v>103</v>
      </c>
      <c r="I42" s="387">
        <v>6</v>
      </c>
      <c r="J42" s="388">
        <v>137958</v>
      </c>
      <c r="K42" s="389">
        <f>+I42*J42</f>
        <v>827748</v>
      </c>
      <c r="L42" s="10"/>
      <c r="M42" s="5"/>
    </row>
    <row r="43" spans="1:14" ht="27.6">
      <c r="A43" s="5"/>
      <c r="B43" s="9"/>
      <c r="C43" s="384" t="s">
        <v>132</v>
      </c>
      <c r="D43" s="385"/>
      <c r="E43" s="385"/>
      <c r="F43" s="385"/>
      <c r="G43" s="402" t="s">
        <v>133</v>
      </c>
      <c r="H43" s="385" t="s">
        <v>103</v>
      </c>
      <c r="I43" s="387">
        <v>3</v>
      </c>
      <c r="J43" s="388">
        <v>201660</v>
      </c>
      <c r="K43" s="389">
        <f>+I43*J43</f>
        <v>604980</v>
      </c>
      <c r="L43" s="10"/>
      <c r="M43" s="5"/>
    </row>
    <row r="44" spans="1:14" ht="15.6">
      <c r="A44" s="5"/>
      <c r="B44" s="9"/>
      <c r="C44" s="384" t="s">
        <v>134</v>
      </c>
      <c r="D44" s="385"/>
      <c r="E44" s="385"/>
      <c r="F44" s="385"/>
      <c r="G44" s="402" t="s">
        <v>135</v>
      </c>
      <c r="H44" s="385" t="s">
        <v>103</v>
      </c>
      <c r="I44" s="387">
        <v>1</v>
      </c>
      <c r="J44" s="388">
        <v>295825</v>
      </c>
      <c r="K44" s="389">
        <f>+I44*J44</f>
        <v>295825</v>
      </c>
      <c r="L44" s="10"/>
      <c r="M44" s="5"/>
    </row>
    <row r="45" spans="1:14" ht="27.6">
      <c r="A45" s="5"/>
      <c r="B45" s="9"/>
      <c r="C45" s="384" t="s">
        <v>136</v>
      </c>
      <c r="D45" s="385"/>
      <c r="E45" s="401"/>
      <c r="F45" s="401"/>
      <c r="G45" s="402" t="s">
        <v>137</v>
      </c>
      <c r="H45" s="385" t="s">
        <v>105</v>
      </c>
      <c r="I45" s="387">
        <v>43.5</v>
      </c>
      <c r="J45" s="388">
        <v>58473</v>
      </c>
      <c r="K45" s="389">
        <f>+I45*J45</f>
        <v>2543575.5</v>
      </c>
      <c r="L45" s="10"/>
      <c r="M45" s="5"/>
    </row>
    <row r="46" spans="1:14" ht="27.6">
      <c r="A46" s="5"/>
      <c r="B46" s="9"/>
      <c r="C46" s="384" t="s">
        <v>138</v>
      </c>
      <c r="D46" s="385"/>
      <c r="E46" s="385"/>
      <c r="F46" s="385"/>
      <c r="G46" s="402" t="s">
        <v>139</v>
      </c>
      <c r="H46" s="385" t="s">
        <v>103</v>
      </c>
      <c r="I46" s="387">
        <v>1</v>
      </c>
      <c r="J46" s="388">
        <v>777923</v>
      </c>
      <c r="K46" s="389">
        <f>+I46*J46</f>
        <v>777923</v>
      </c>
      <c r="L46" s="10"/>
      <c r="M46" s="5"/>
    </row>
    <row r="47" spans="1:14" ht="27.6">
      <c r="A47" s="5"/>
      <c r="B47" s="9"/>
      <c r="C47" s="384" t="s">
        <v>140</v>
      </c>
      <c r="D47" s="401"/>
      <c r="E47" s="401"/>
      <c r="F47" s="401"/>
      <c r="G47" s="402" t="s">
        <v>141</v>
      </c>
      <c r="H47" s="385" t="s">
        <v>103</v>
      </c>
      <c r="I47" s="387">
        <v>1</v>
      </c>
      <c r="J47" s="388">
        <v>142559</v>
      </c>
      <c r="K47" s="389">
        <f>+I47*J47</f>
        <v>142559</v>
      </c>
      <c r="L47" s="10"/>
      <c r="M47" s="5"/>
    </row>
    <row r="48" spans="1:14" ht="27.6">
      <c r="A48" s="5"/>
      <c r="B48" s="9"/>
      <c r="C48" s="384" t="s">
        <v>142</v>
      </c>
      <c r="D48" s="385"/>
      <c r="E48" s="385"/>
      <c r="F48" s="385"/>
      <c r="G48" s="402" t="s">
        <v>143</v>
      </c>
      <c r="H48" s="385" t="s">
        <v>103</v>
      </c>
      <c r="I48" s="387">
        <v>1</v>
      </c>
      <c r="J48" s="388">
        <v>331588</v>
      </c>
      <c r="K48" s="389">
        <f>+I48*J48</f>
        <v>331588</v>
      </c>
      <c r="L48" s="10"/>
      <c r="M48" s="5"/>
    </row>
    <row r="49" spans="1:14" ht="27.6">
      <c r="A49" s="5"/>
      <c r="B49" s="9"/>
      <c r="C49" s="384" t="s">
        <v>144</v>
      </c>
      <c r="D49" s="385"/>
      <c r="E49" s="385"/>
      <c r="F49" s="385"/>
      <c r="G49" s="402" t="s">
        <v>145</v>
      </c>
      <c r="H49" s="385" t="s">
        <v>103</v>
      </c>
      <c r="I49" s="387">
        <v>1</v>
      </c>
      <c r="J49" s="388">
        <v>394096</v>
      </c>
      <c r="K49" s="389">
        <f>+I49*J49</f>
        <v>394096</v>
      </c>
      <c r="L49" s="10"/>
      <c r="M49" s="5"/>
    </row>
    <row r="50" spans="1:14" ht="41.4">
      <c r="A50" s="5"/>
      <c r="B50" s="9"/>
      <c r="C50" s="384" t="s">
        <v>146</v>
      </c>
      <c r="D50" s="401"/>
      <c r="E50" s="401"/>
      <c r="F50" s="401"/>
      <c r="G50" s="402" t="s">
        <v>147</v>
      </c>
      <c r="H50" s="385" t="s">
        <v>103</v>
      </c>
      <c r="I50" s="387">
        <v>1</v>
      </c>
      <c r="J50" s="388">
        <v>2320134</v>
      </c>
      <c r="K50" s="389">
        <f>+I50*J50</f>
        <v>2320134</v>
      </c>
      <c r="L50" s="10"/>
      <c r="M50" s="5"/>
    </row>
    <row r="51" spans="1:14" ht="27.6">
      <c r="A51" s="5"/>
      <c r="B51" s="9"/>
      <c r="C51" s="384" t="s">
        <v>148</v>
      </c>
      <c r="D51" s="385"/>
      <c r="E51" s="385"/>
      <c r="F51" s="385"/>
      <c r="G51" s="402" t="s">
        <v>149</v>
      </c>
      <c r="H51" s="385" t="s">
        <v>103</v>
      </c>
      <c r="I51" s="387">
        <v>1</v>
      </c>
      <c r="J51" s="388">
        <v>1548115</v>
      </c>
      <c r="K51" s="389">
        <f>+I51*J51</f>
        <v>1548115</v>
      </c>
      <c r="L51" s="10"/>
      <c r="M51" s="5"/>
    </row>
    <row r="52" spans="1:14" ht="16.2" thickBot="1">
      <c r="A52" s="5"/>
      <c r="B52" s="9"/>
      <c r="C52" s="418" t="s">
        <v>18</v>
      </c>
      <c r="D52" s="419"/>
      <c r="E52" s="419"/>
      <c r="F52" s="419"/>
      <c r="G52" s="420"/>
      <c r="H52" s="419"/>
      <c r="I52" s="137"/>
      <c r="J52" s="421"/>
      <c r="K52" s="422">
        <f>ROUND(SUM(K38:K51),2)</f>
        <v>22933226.190000001</v>
      </c>
      <c r="L52" s="10"/>
      <c r="M52" s="5"/>
      <c r="N52" s="403"/>
    </row>
    <row r="53" spans="1:14" ht="16.2" thickBot="1">
      <c r="A53" s="5"/>
      <c r="B53" s="9"/>
      <c r="C53" s="380">
        <v>6</v>
      </c>
      <c r="D53" s="381" t="s">
        <v>150</v>
      </c>
      <c r="E53" s="381"/>
      <c r="F53" s="381"/>
      <c r="G53" s="381"/>
      <c r="H53" s="381"/>
      <c r="I53" s="381"/>
      <c r="J53" s="382"/>
      <c r="K53" s="383"/>
      <c r="L53" s="10"/>
      <c r="M53" s="5"/>
    </row>
    <row r="54" spans="1:14" ht="15.6">
      <c r="A54" s="5"/>
      <c r="B54" s="9"/>
      <c r="C54" s="384">
        <v>6.01</v>
      </c>
      <c r="D54" s="385"/>
      <c r="E54" s="385"/>
      <c r="F54" s="385"/>
      <c r="G54" s="402" t="s">
        <v>151</v>
      </c>
      <c r="H54" s="385" t="s">
        <v>108</v>
      </c>
      <c r="I54" s="387">
        <v>11.520000000000003</v>
      </c>
      <c r="J54" s="388">
        <v>1152665</v>
      </c>
      <c r="K54" s="389">
        <f>+I54*J54</f>
        <v>13278700.800000004</v>
      </c>
      <c r="L54" s="10"/>
      <c r="M54" s="5"/>
    </row>
    <row r="55" spans="1:14" ht="27.6">
      <c r="A55" s="5"/>
      <c r="B55" s="9"/>
      <c r="C55" s="384">
        <v>6.02</v>
      </c>
      <c r="D55" s="401"/>
      <c r="E55" s="401"/>
      <c r="F55" s="401"/>
      <c r="G55" s="402" t="s">
        <v>152</v>
      </c>
      <c r="H55" s="385" t="s">
        <v>105</v>
      </c>
      <c r="I55" s="387">
        <v>72</v>
      </c>
      <c r="J55" s="388">
        <v>255229</v>
      </c>
      <c r="K55" s="389">
        <f t="shared" ref="K55:K66" si="0">+I55*J55</f>
        <v>18376488</v>
      </c>
      <c r="L55" s="10"/>
      <c r="M55" s="5"/>
    </row>
    <row r="56" spans="1:14" ht="27.6">
      <c r="A56" s="5"/>
      <c r="B56" s="9"/>
      <c r="C56" s="384">
        <v>6.03</v>
      </c>
      <c r="D56" s="385"/>
      <c r="E56" s="385"/>
      <c r="F56" s="385"/>
      <c r="G56" s="402" t="s">
        <v>153</v>
      </c>
      <c r="H56" s="385" t="s">
        <v>105</v>
      </c>
      <c r="I56" s="387">
        <v>69</v>
      </c>
      <c r="J56" s="388">
        <v>520517</v>
      </c>
      <c r="K56" s="389">
        <f t="shared" si="0"/>
        <v>35915673</v>
      </c>
      <c r="L56" s="10"/>
      <c r="M56" s="5"/>
    </row>
    <row r="57" spans="1:14" s="5" customFormat="1" ht="27.6">
      <c r="B57" s="9"/>
      <c r="C57" s="384">
        <v>6.04</v>
      </c>
      <c r="D57" s="385"/>
      <c r="E57" s="385"/>
      <c r="F57" s="385"/>
      <c r="G57" s="402" t="s">
        <v>154</v>
      </c>
      <c r="H57" s="385" t="s">
        <v>103</v>
      </c>
      <c r="I57" s="387">
        <v>37</v>
      </c>
      <c r="J57" s="388">
        <v>99415</v>
      </c>
      <c r="K57" s="389">
        <f t="shared" si="0"/>
        <v>3678355</v>
      </c>
      <c r="L57" s="10"/>
    </row>
    <row r="58" spans="1:14" ht="27.6">
      <c r="A58" s="5"/>
      <c r="B58" s="9"/>
      <c r="C58" s="384">
        <v>6.05</v>
      </c>
      <c r="D58" s="385"/>
      <c r="E58" s="385"/>
      <c r="F58" s="385"/>
      <c r="G58" s="402" t="s">
        <v>155</v>
      </c>
      <c r="H58" s="385" t="s">
        <v>103</v>
      </c>
      <c r="I58" s="387">
        <v>1</v>
      </c>
      <c r="J58" s="388">
        <v>5018696</v>
      </c>
      <c r="K58" s="389">
        <f t="shared" si="0"/>
        <v>5018696</v>
      </c>
      <c r="L58" s="10"/>
      <c r="M58" s="5"/>
    </row>
    <row r="59" spans="1:14" s="5" customFormat="1" ht="27.6">
      <c r="B59" s="9"/>
      <c r="C59" s="384">
        <v>6.06</v>
      </c>
      <c r="D59" s="385"/>
      <c r="E59" s="385"/>
      <c r="F59" s="385"/>
      <c r="G59" s="402" t="s">
        <v>156</v>
      </c>
      <c r="H59" s="385" t="s">
        <v>105</v>
      </c>
      <c r="I59" s="387">
        <v>72</v>
      </c>
      <c r="J59" s="388">
        <v>58250</v>
      </c>
      <c r="K59" s="389">
        <f t="shared" si="0"/>
        <v>4194000</v>
      </c>
      <c r="L59" s="10"/>
    </row>
    <row r="60" spans="1:14" ht="15.6">
      <c r="A60" s="5"/>
      <c r="B60" s="9"/>
      <c r="C60" s="384">
        <v>6.07</v>
      </c>
      <c r="D60" s="385"/>
      <c r="E60" s="385"/>
      <c r="F60" s="385"/>
      <c r="G60" s="402" t="s">
        <v>157</v>
      </c>
      <c r="H60" s="385" t="s">
        <v>100</v>
      </c>
      <c r="I60" s="387">
        <v>276.005</v>
      </c>
      <c r="J60" s="388">
        <v>48955</v>
      </c>
      <c r="K60" s="389">
        <f t="shared" si="0"/>
        <v>13511824.775</v>
      </c>
      <c r="L60" s="10"/>
      <c r="M60" s="5"/>
    </row>
    <row r="61" spans="1:14" ht="41.4">
      <c r="A61" s="5"/>
      <c r="B61" s="9"/>
      <c r="C61" s="384">
        <v>6.08</v>
      </c>
      <c r="D61" s="385"/>
      <c r="E61" s="385"/>
      <c r="F61" s="385"/>
      <c r="G61" s="402" t="s">
        <v>158</v>
      </c>
      <c r="H61" s="416" t="s">
        <v>105</v>
      </c>
      <c r="I61" s="387">
        <v>69</v>
      </c>
      <c r="J61" s="388">
        <v>72542</v>
      </c>
      <c r="K61" s="389">
        <f t="shared" si="0"/>
        <v>5005398</v>
      </c>
      <c r="L61" s="10"/>
      <c r="M61" s="5"/>
    </row>
    <row r="62" spans="1:14" ht="27.6">
      <c r="A62" s="5"/>
      <c r="B62" s="9"/>
      <c r="C62" s="384">
        <v>6.09</v>
      </c>
      <c r="D62" s="401"/>
      <c r="E62" s="401"/>
      <c r="F62" s="401"/>
      <c r="G62" s="402" t="s">
        <v>159</v>
      </c>
      <c r="H62" s="385" t="s">
        <v>103</v>
      </c>
      <c r="I62" s="387">
        <v>1</v>
      </c>
      <c r="J62" s="388">
        <v>1405786</v>
      </c>
      <c r="K62" s="389">
        <f t="shared" si="0"/>
        <v>1405786</v>
      </c>
      <c r="L62" s="10"/>
      <c r="M62" s="5"/>
    </row>
    <row r="63" spans="1:14" ht="27.6">
      <c r="A63" s="5"/>
      <c r="B63" s="9"/>
      <c r="C63" s="417">
        <v>6.1</v>
      </c>
      <c r="D63" s="385"/>
      <c r="E63" s="385"/>
      <c r="F63" s="385"/>
      <c r="G63" s="402" t="s">
        <v>160</v>
      </c>
      <c r="H63" s="385" t="s">
        <v>103</v>
      </c>
      <c r="I63" s="387">
        <v>1</v>
      </c>
      <c r="J63" s="388">
        <v>1626789</v>
      </c>
      <c r="K63" s="389">
        <f t="shared" si="0"/>
        <v>1626789</v>
      </c>
      <c r="L63" s="10"/>
      <c r="M63" s="5"/>
    </row>
    <row r="64" spans="1:14" ht="41.4">
      <c r="A64" s="5"/>
      <c r="B64" s="9"/>
      <c r="C64" s="384">
        <v>6.11</v>
      </c>
      <c r="D64" s="385"/>
      <c r="E64" s="385"/>
      <c r="F64" s="385"/>
      <c r="G64" s="402" t="s">
        <v>161</v>
      </c>
      <c r="H64" s="385" t="s">
        <v>103</v>
      </c>
      <c r="I64" s="387">
        <v>1</v>
      </c>
      <c r="J64" s="388">
        <v>1526266</v>
      </c>
      <c r="K64" s="389">
        <f t="shared" si="0"/>
        <v>1526266</v>
      </c>
      <c r="L64" s="10"/>
      <c r="M64" s="5"/>
    </row>
    <row r="65" spans="1:15" ht="41.4">
      <c r="A65" s="5"/>
      <c r="B65" s="9"/>
      <c r="C65" s="384">
        <v>6.12</v>
      </c>
      <c r="D65" s="385"/>
      <c r="E65" s="385"/>
      <c r="F65" s="385"/>
      <c r="G65" s="402" t="s">
        <v>162</v>
      </c>
      <c r="H65" s="416" t="s">
        <v>105</v>
      </c>
      <c r="I65" s="387">
        <v>24.09</v>
      </c>
      <c r="J65" s="388">
        <v>196055</v>
      </c>
      <c r="K65" s="389">
        <f t="shared" si="0"/>
        <v>4722964.95</v>
      </c>
      <c r="L65" s="10"/>
      <c r="M65" s="5"/>
    </row>
    <row r="66" spans="1:15" ht="27.6">
      <c r="A66" s="5"/>
      <c r="B66" s="9"/>
      <c r="C66" s="384">
        <v>6.13</v>
      </c>
      <c r="D66" s="401"/>
      <c r="E66" s="401"/>
      <c r="F66" s="401"/>
      <c r="G66" s="402" t="s">
        <v>163</v>
      </c>
      <c r="H66" s="385" t="s">
        <v>103</v>
      </c>
      <c r="I66" s="387">
        <v>2</v>
      </c>
      <c r="J66" s="388">
        <v>198376</v>
      </c>
      <c r="K66" s="389">
        <f t="shared" si="0"/>
        <v>396752</v>
      </c>
      <c r="L66" s="10"/>
      <c r="M66" s="5"/>
    </row>
    <row r="67" spans="1:15" ht="16.2" thickBot="1">
      <c r="A67" s="5"/>
      <c r="B67" s="9"/>
      <c r="C67" s="418" t="s">
        <v>18</v>
      </c>
      <c r="D67" s="419"/>
      <c r="E67" s="419"/>
      <c r="F67" s="419"/>
      <c r="G67" s="420"/>
      <c r="H67" s="419"/>
      <c r="I67" s="137"/>
      <c r="J67" s="421"/>
      <c r="K67" s="422">
        <f>ROUND(SUM(K54:K66),2)</f>
        <v>108657693.53</v>
      </c>
      <c r="L67" s="10"/>
      <c r="M67" s="5"/>
      <c r="N67" s="403"/>
    </row>
    <row r="68" spans="1:15" ht="16.2" thickBot="1">
      <c r="A68" s="5"/>
      <c r="B68" s="9"/>
      <c r="C68" s="380">
        <v>7</v>
      </c>
      <c r="D68" s="381" t="s">
        <v>164</v>
      </c>
      <c r="E68" s="381"/>
      <c r="F68" s="381"/>
      <c r="G68" s="381"/>
      <c r="H68" s="381"/>
      <c r="I68" s="381"/>
      <c r="J68" s="382"/>
      <c r="K68" s="383"/>
      <c r="L68" s="10"/>
      <c r="M68" s="5"/>
    </row>
    <row r="69" spans="1:15" ht="27.6">
      <c r="A69" s="5"/>
      <c r="B69" s="9"/>
      <c r="C69" s="384">
        <v>7.01</v>
      </c>
      <c r="D69" s="385"/>
      <c r="E69" s="385"/>
      <c r="F69" s="385"/>
      <c r="G69" s="402" t="s">
        <v>165</v>
      </c>
      <c r="H69" s="385" t="s">
        <v>100</v>
      </c>
      <c r="I69" s="387">
        <v>45.6</v>
      </c>
      <c r="J69" s="388">
        <v>171121</v>
      </c>
      <c r="K69" s="389">
        <f>+I69*J69</f>
        <v>7803117.6000000006</v>
      </c>
      <c r="L69" s="10"/>
      <c r="M69" s="5"/>
    </row>
    <row r="70" spans="1:15" ht="27.6">
      <c r="A70" s="5"/>
      <c r="B70" s="9"/>
      <c r="C70" s="384">
        <v>7.02</v>
      </c>
      <c r="D70" s="401"/>
      <c r="E70" s="401"/>
      <c r="F70" s="401"/>
      <c r="G70" s="402" t="s">
        <v>166</v>
      </c>
      <c r="H70" s="385" t="s">
        <v>100</v>
      </c>
      <c r="I70" s="387">
        <v>12.96</v>
      </c>
      <c r="J70" s="388">
        <v>172789</v>
      </c>
      <c r="K70" s="389">
        <f t="shared" ref="K70:K76" si="1">+I70*J70</f>
        <v>2239345.44</v>
      </c>
      <c r="L70" s="10"/>
      <c r="M70" s="5"/>
    </row>
    <row r="71" spans="1:15" ht="27.6">
      <c r="A71" s="5"/>
      <c r="B71" s="9"/>
      <c r="C71" s="384">
        <v>7.03</v>
      </c>
      <c r="D71" s="385"/>
      <c r="E71" s="385"/>
      <c r="F71" s="385"/>
      <c r="G71" s="402" t="s">
        <v>167</v>
      </c>
      <c r="H71" s="385" t="s">
        <v>103</v>
      </c>
      <c r="I71" s="387">
        <v>1</v>
      </c>
      <c r="J71" s="388">
        <v>1103860</v>
      </c>
      <c r="K71" s="389">
        <f t="shared" si="1"/>
        <v>1103860</v>
      </c>
      <c r="L71" s="10"/>
      <c r="M71" s="5"/>
    </row>
    <row r="72" spans="1:15" s="5" customFormat="1" ht="27.6">
      <c r="B72" s="9"/>
      <c r="C72" s="384">
        <v>7.04</v>
      </c>
      <c r="D72" s="385"/>
      <c r="E72" s="385"/>
      <c r="F72" s="385"/>
      <c r="G72" s="402" t="s">
        <v>168</v>
      </c>
      <c r="H72" s="385" t="s">
        <v>103</v>
      </c>
      <c r="I72" s="387">
        <v>1</v>
      </c>
      <c r="J72" s="388">
        <v>1008967</v>
      </c>
      <c r="K72" s="389">
        <f t="shared" si="1"/>
        <v>1008967</v>
      </c>
      <c r="L72" s="10"/>
    </row>
    <row r="73" spans="1:15" ht="27.6">
      <c r="A73" s="5"/>
      <c r="B73" s="9"/>
      <c r="C73" s="384">
        <v>7.05</v>
      </c>
      <c r="D73" s="385"/>
      <c r="E73" s="385"/>
      <c r="F73" s="385"/>
      <c r="G73" s="402" t="s">
        <v>169</v>
      </c>
      <c r="H73" s="385" t="s">
        <v>105</v>
      </c>
      <c r="I73" s="387">
        <v>12</v>
      </c>
      <c r="J73" s="388">
        <v>400653</v>
      </c>
      <c r="K73" s="389">
        <f t="shared" si="1"/>
        <v>4807836</v>
      </c>
      <c r="L73" s="10"/>
      <c r="M73" s="5"/>
    </row>
    <row r="74" spans="1:15" s="5" customFormat="1" ht="27.6">
      <c r="B74" s="9"/>
      <c r="C74" s="384">
        <v>7.06</v>
      </c>
      <c r="D74" s="385"/>
      <c r="E74" s="385"/>
      <c r="F74" s="385"/>
      <c r="G74" s="402" t="s">
        <v>170</v>
      </c>
      <c r="H74" s="385" t="s">
        <v>105</v>
      </c>
      <c r="I74" s="387">
        <v>14.399999999999999</v>
      </c>
      <c r="J74" s="388">
        <v>279006</v>
      </c>
      <c r="K74" s="389">
        <f t="shared" si="1"/>
        <v>4017686.3999999994</v>
      </c>
      <c r="L74" s="10"/>
    </row>
    <row r="75" spans="1:15" ht="27.6">
      <c r="A75" s="5"/>
      <c r="B75" s="9"/>
      <c r="C75" s="384">
        <v>7.07</v>
      </c>
      <c r="D75" s="385"/>
      <c r="E75" s="385"/>
      <c r="F75" s="385"/>
      <c r="G75" s="402" t="s">
        <v>171</v>
      </c>
      <c r="H75" s="385" t="s">
        <v>103</v>
      </c>
      <c r="I75" s="387">
        <v>7</v>
      </c>
      <c r="J75" s="388">
        <v>413446</v>
      </c>
      <c r="K75" s="389">
        <f t="shared" si="1"/>
        <v>2894122</v>
      </c>
      <c r="L75" s="10"/>
      <c r="M75" s="5"/>
    </row>
    <row r="76" spans="1:15" ht="15.6">
      <c r="A76" s="5"/>
      <c r="B76" s="9"/>
      <c r="C76" s="384">
        <v>7.08</v>
      </c>
      <c r="D76" s="385"/>
      <c r="E76" s="385"/>
      <c r="F76" s="385"/>
      <c r="G76" s="402" t="s">
        <v>172</v>
      </c>
      <c r="H76" s="416" t="s">
        <v>100</v>
      </c>
      <c r="I76" s="387">
        <v>7.839999999999999</v>
      </c>
      <c r="J76" s="388">
        <v>155661</v>
      </c>
      <c r="K76" s="389">
        <f t="shared" si="1"/>
        <v>1220382.2399999998</v>
      </c>
      <c r="L76" s="10"/>
      <c r="M76" s="5"/>
    </row>
    <row r="77" spans="1:15" ht="16.2" thickBot="1">
      <c r="A77" s="5"/>
      <c r="B77" s="9"/>
      <c r="C77" s="418" t="s">
        <v>18</v>
      </c>
      <c r="D77" s="419"/>
      <c r="E77" s="419"/>
      <c r="F77" s="419"/>
      <c r="G77" s="420"/>
      <c r="H77" s="419"/>
      <c r="I77" s="137"/>
      <c r="J77" s="421"/>
      <c r="K77" s="422">
        <f>ROUND(SUM(K69:K76),2)</f>
        <v>25095316.68</v>
      </c>
      <c r="L77" s="10"/>
      <c r="M77" s="5"/>
      <c r="N77" s="403"/>
    </row>
    <row r="78" spans="1:15" ht="16.2" thickBot="1">
      <c r="A78" s="5"/>
      <c r="B78" s="9"/>
      <c r="C78" s="380">
        <v>8</v>
      </c>
      <c r="D78" s="381" t="s">
        <v>173</v>
      </c>
      <c r="E78" s="381"/>
      <c r="F78" s="381"/>
      <c r="G78" s="381"/>
      <c r="H78" s="381"/>
      <c r="I78" s="381"/>
      <c r="J78" s="382"/>
      <c r="K78" s="383"/>
      <c r="L78" s="10"/>
      <c r="M78" s="5"/>
    </row>
    <row r="79" spans="1:15" ht="165.6">
      <c r="A79" s="5"/>
      <c r="B79" s="9"/>
      <c r="C79" s="156">
        <v>8.01</v>
      </c>
      <c r="D79" s="147"/>
      <c r="E79" s="147"/>
      <c r="F79" s="147"/>
      <c r="G79" s="154" t="s">
        <v>174</v>
      </c>
      <c r="H79" s="147" t="s">
        <v>103</v>
      </c>
      <c r="I79" s="137">
        <v>1</v>
      </c>
      <c r="J79" s="429">
        <v>237368714</v>
      </c>
      <c r="K79" s="430">
        <f>+I79*J79</f>
        <v>237368714</v>
      </c>
      <c r="L79" s="10"/>
      <c r="M79" s="5"/>
    </row>
    <row r="80" spans="1:15" s="5" customFormat="1" ht="55.2">
      <c r="B80" s="9"/>
      <c r="C80" s="156">
        <v>8.02</v>
      </c>
      <c r="D80" s="147"/>
      <c r="E80" s="147"/>
      <c r="F80" s="147"/>
      <c r="G80" s="154" t="s">
        <v>175</v>
      </c>
      <c r="H80" s="147" t="s">
        <v>103</v>
      </c>
      <c r="I80" s="137">
        <v>1</v>
      </c>
      <c r="J80" s="431">
        <v>15360292</v>
      </c>
      <c r="K80" s="430">
        <f t="shared" ref="K80:K81" si="2">+I80*J80</f>
        <v>15360292</v>
      </c>
      <c r="L80" s="10"/>
      <c r="O80" s="432"/>
    </row>
    <row r="81" spans="1:14" ht="15.6">
      <c r="A81" s="5"/>
      <c r="B81" s="9"/>
      <c r="C81" s="156">
        <v>8.0299999999999994</v>
      </c>
      <c r="D81" s="147"/>
      <c r="E81" s="147"/>
      <c r="F81" s="147"/>
      <c r="G81" s="154" t="s">
        <v>176</v>
      </c>
      <c r="H81" s="147" t="s">
        <v>103</v>
      </c>
      <c r="I81" s="137">
        <v>1</v>
      </c>
      <c r="J81" s="431">
        <v>14792336</v>
      </c>
      <c r="K81" s="430">
        <f t="shared" si="2"/>
        <v>14792336</v>
      </c>
      <c r="L81" s="10"/>
      <c r="M81" s="5"/>
      <c r="N81" s="403"/>
    </row>
    <row r="82" spans="1:14" ht="15.6">
      <c r="A82" s="5"/>
      <c r="B82" s="9"/>
      <c r="C82" s="156" t="s">
        <v>18</v>
      </c>
      <c r="D82" s="147"/>
      <c r="E82" s="147"/>
      <c r="F82" s="147"/>
      <c r="G82" s="154"/>
      <c r="H82" s="147"/>
      <c r="I82" s="137"/>
      <c r="J82" s="431"/>
      <c r="K82" s="433">
        <f>K79+K80+K81</f>
        <v>267521342</v>
      </c>
      <c r="L82" s="10"/>
      <c r="M82" s="5"/>
    </row>
    <row r="83" spans="1:14" s="428" customFormat="1" ht="16.2" thickBot="1">
      <c r="A83" s="423"/>
      <c r="B83" s="424"/>
      <c r="C83" s="169"/>
      <c r="D83" s="169"/>
      <c r="E83" s="169"/>
      <c r="F83" s="169"/>
      <c r="G83" s="169"/>
      <c r="H83" s="169"/>
      <c r="I83" s="169"/>
      <c r="J83" s="425"/>
      <c r="K83" s="426"/>
      <c r="L83" s="427"/>
      <c r="M83" s="423"/>
    </row>
    <row r="84" spans="1:14" s="428" customFormat="1" ht="16.2" thickBot="1">
      <c r="A84" s="423"/>
      <c r="B84" s="424"/>
      <c r="C84" s="434" t="s">
        <v>19</v>
      </c>
      <c r="D84" s="435"/>
      <c r="E84" s="435"/>
      <c r="F84" s="435"/>
      <c r="G84" s="435"/>
      <c r="H84" s="435"/>
      <c r="I84" s="435"/>
      <c r="J84" s="436"/>
      <c r="K84" s="383">
        <f>+K82+K77+K67+K52+K34+K26+K16+K20</f>
        <v>512536821.48000002</v>
      </c>
      <c r="L84" s="427"/>
      <c r="M84" s="423"/>
      <c r="N84" s="437"/>
    </row>
    <row r="85" spans="1:14" s="428" customFormat="1" ht="16.2" thickBot="1">
      <c r="A85" s="423"/>
      <c r="B85" s="424"/>
      <c r="C85" s="171"/>
      <c r="D85" s="172"/>
      <c r="E85" s="171"/>
      <c r="F85" s="171"/>
      <c r="G85" s="438" t="s">
        <v>177</v>
      </c>
      <c r="H85" s="439"/>
      <c r="I85" s="440"/>
      <c r="J85" s="441"/>
      <c r="K85" s="442">
        <v>19215406</v>
      </c>
      <c r="L85" s="427"/>
      <c r="M85" s="423"/>
    </row>
    <row r="86" spans="1:14" s="428" customFormat="1" ht="15.6">
      <c r="A86" s="423"/>
      <c r="B86" s="424"/>
      <c r="C86" s="171"/>
      <c r="D86" s="172"/>
      <c r="E86" s="171"/>
      <c r="F86" s="171"/>
      <c r="G86" s="438"/>
      <c r="H86" s="439"/>
      <c r="I86" s="440"/>
      <c r="J86" s="441"/>
      <c r="K86" s="442"/>
      <c r="L86" s="427"/>
      <c r="M86" s="423"/>
    </row>
    <row r="87" spans="1:14" s="428" customFormat="1" ht="15.6">
      <c r="A87" s="423"/>
      <c r="B87" s="424"/>
      <c r="C87" s="171"/>
      <c r="D87" s="180"/>
      <c r="E87" s="180"/>
      <c r="F87" s="180"/>
      <c r="G87" s="184" t="s">
        <v>20</v>
      </c>
      <c r="H87" s="181"/>
      <c r="I87" s="182"/>
      <c r="J87" s="443"/>
      <c r="K87" s="444">
        <f>+K85</f>
        <v>19215406</v>
      </c>
      <c r="L87" s="427"/>
      <c r="M87" s="423"/>
    </row>
    <row r="88" spans="1:14" s="428" customFormat="1" ht="16.2" thickBot="1">
      <c r="A88" s="423"/>
      <c r="B88" s="424"/>
      <c r="C88" s="171"/>
      <c r="D88" s="172"/>
      <c r="E88" s="171"/>
      <c r="F88" s="188"/>
      <c r="G88" s="186"/>
      <c r="H88" s="181"/>
      <c r="I88" s="182"/>
      <c r="J88" s="445"/>
      <c r="K88" s="444"/>
      <c r="L88" s="427"/>
      <c r="M88" s="423"/>
    </row>
    <row r="89" spans="1:14" s="428" customFormat="1" ht="16.2" thickBot="1">
      <c r="A89" s="423"/>
      <c r="B89" s="424"/>
      <c r="C89" s="171"/>
      <c r="D89" s="172"/>
      <c r="E89" s="171"/>
      <c r="F89" s="171"/>
      <c r="G89" s="189" t="s">
        <v>21</v>
      </c>
      <c r="H89" s="190"/>
      <c r="I89" s="191"/>
      <c r="J89" s="446"/>
      <c r="K89" s="383">
        <f>+K84+K87</f>
        <v>531752227.48000002</v>
      </c>
      <c r="L89" s="427"/>
      <c r="M89" s="423"/>
      <c r="N89" s="437"/>
    </row>
    <row r="90" spans="1:14" s="3" customFormat="1" ht="15.6">
      <c r="A90" s="11"/>
      <c r="B90" s="12"/>
      <c r="C90" s="169"/>
      <c r="D90" s="169"/>
      <c r="E90" s="169"/>
      <c r="F90" s="169"/>
      <c r="G90" s="169"/>
      <c r="H90" s="169"/>
      <c r="I90" s="169"/>
      <c r="J90" s="169"/>
      <c r="K90" s="170"/>
      <c r="L90" s="13"/>
      <c r="M90" s="11"/>
    </row>
    <row r="91" spans="1:14" s="3" customFormat="1" ht="16.2" thickBot="1">
      <c r="A91" s="11"/>
      <c r="B91" s="12"/>
      <c r="C91" s="171"/>
      <c r="D91" s="172"/>
      <c r="E91" s="172"/>
      <c r="F91" s="172"/>
      <c r="G91" s="171"/>
      <c r="H91" s="171"/>
      <c r="I91" s="193"/>
      <c r="J91" s="194"/>
      <c r="K91" s="195"/>
      <c r="L91" s="13"/>
      <c r="M91" s="11"/>
    </row>
    <row r="92" spans="1:14" s="3" customFormat="1" ht="15.6">
      <c r="A92" s="11"/>
      <c r="B92" s="12"/>
      <c r="C92" s="196"/>
      <c r="D92" s="243"/>
      <c r="E92" s="243"/>
      <c r="F92" s="243"/>
      <c r="G92" s="243"/>
      <c r="H92" s="243"/>
      <c r="I92" s="243"/>
      <c r="J92" s="243"/>
      <c r="K92" s="244"/>
      <c r="L92" s="14"/>
      <c r="M92" s="11"/>
    </row>
    <row r="93" spans="1:14" s="3" customFormat="1" ht="46.5" customHeight="1">
      <c r="A93" s="11"/>
      <c r="B93" s="12"/>
      <c r="C93" s="228" t="s">
        <v>22</v>
      </c>
      <c r="D93" s="229"/>
      <c r="E93" s="229"/>
      <c r="F93" s="229"/>
      <c r="G93" s="229"/>
      <c r="H93" s="242" t="s">
        <v>23</v>
      </c>
      <c r="I93" s="242"/>
      <c r="J93" s="242"/>
      <c r="K93" s="197" t="s">
        <v>24</v>
      </c>
      <c r="L93" s="15"/>
      <c r="M93" s="11"/>
    </row>
    <row r="94" spans="1:14" s="3" customFormat="1" ht="32.25" customHeight="1">
      <c r="A94" s="11"/>
      <c r="B94" s="12"/>
      <c r="C94" s="228" t="s">
        <v>25</v>
      </c>
      <c r="D94" s="229"/>
      <c r="E94" s="229"/>
      <c r="F94" s="229"/>
      <c r="G94" s="229"/>
      <c r="H94" s="241" t="s">
        <v>26</v>
      </c>
      <c r="I94" s="241"/>
      <c r="J94" s="198" t="s">
        <v>27</v>
      </c>
      <c r="K94" s="199">
        <v>0.28999999999999998</v>
      </c>
      <c r="L94" s="15"/>
      <c r="M94" s="11"/>
    </row>
    <row r="95" spans="1:14" s="3" customFormat="1" ht="30" customHeight="1">
      <c r="A95" s="11"/>
      <c r="B95" s="12"/>
      <c r="C95" s="228" t="s">
        <v>28</v>
      </c>
      <c r="D95" s="229"/>
      <c r="E95" s="229"/>
      <c r="F95" s="229"/>
      <c r="G95" s="229"/>
      <c r="H95" s="238" t="s">
        <v>29</v>
      </c>
      <c r="I95" s="239"/>
      <c r="J95" s="198" t="s">
        <v>30</v>
      </c>
      <c r="K95" s="199">
        <v>0.01</v>
      </c>
      <c r="L95" s="15"/>
      <c r="M95" s="11"/>
    </row>
    <row r="96" spans="1:14" s="4" customFormat="1" ht="58.5" customHeight="1">
      <c r="A96" s="11"/>
      <c r="B96" s="12"/>
      <c r="C96" s="203"/>
      <c r="D96" s="204"/>
      <c r="E96" s="204"/>
      <c r="F96" s="204"/>
      <c r="G96" s="205"/>
      <c r="H96" s="240" t="s">
        <v>31</v>
      </c>
      <c r="I96" s="241"/>
      <c r="J96" s="198" t="s">
        <v>32</v>
      </c>
      <c r="K96" s="199">
        <v>0.05</v>
      </c>
      <c r="L96" s="13"/>
      <c r="M96" s="11"/>
    </row>
    <row r="97" spans="1:13" ht="57" customHeight="1">
      <c r="A97" s="5"/>
      <c r="B97" s="9"/>
      <c r="C97" s="206"/>
      <c r="D97" s="207"/>
      <c r="E97" s="207"/>
      <c r="F97" s="207"/>
      <c r="G97" s="208"/>
      <c r="H97" s="241" t="s">
        <v>33</v>
      </c>
      <c r="I97" s="241"/>
      <c r="J97" s="198" t="s">
        <v>34</v>
      </c>
      <c r="K97" s="199">
        <v>0.35</v>
      </c>
      <c r="L97" s="10"/>
      <c r="M97" s="5"/>
    </row>
    <row r="98" spans="1:13" ht="15.6">
      <c r="A98" s="5"/>
      <c r="B98" s="9"/>
      <c r="C98" s="209"/>
      <c r="D98" s="210"/>
      <c r="E98" s="210"/>
      <c r="F98" s="210"/>
      <c r="G98" s="211"/>
      <c r="H98" s="236"/>
      <c r="I98" s="236"/>
      <c r="J98" s="236"/>
      <c r="K98" s="237"/>
      <c r="L98" s="10"/>
      <c r="M98" s="5"/>
    </row>
    <row r="99" spans="1:13" ht="16.2" thickBot="1">
      <c r="A99" s="5"/>
      <c r="B99" s="222"/>
      <c r="C99" s="223"/>
      <c r="D99" s="223"/>
      <c r="E99" s="224"/>
      <c r="F99" s="223"/>
      <c r="G99" s="225"/>
      <c r="H99" s="223"/>
      <c r="I99" s="223"/>
      <c r="J99" s="223"/>
      <c r="K99" s="223"/>
      <c r="L99" s="226"/>
      <c r="M99" s="5"/>
    </row>
    <row r="100" spans="1:13" ht="16.2" thickTop="1">
      <c r="A100" s="5"/>
      <c r="B100" s="5"/>
      <c r="C100" s="5"/>
      <c r="D100" s="5"/>
      <c r="E100" s="6"/>
      <c r="F100" s="5"/>
      <c r="G100" s="5"/>
      <c r="H100" s="5"/>
      <c r="I100" s="5"/>
      <c r="J100" s="5"/>
      <c r="K100" s="5"/>
      <c r="L100" s="5"/>
      <c r="M100" s="5"/>
    </row>
  </sheetData>
  <mergeCells count="27">
    <mergeCell ref="C3:F3"/>
    <mergeCell ref="C6:K6"/>
    <mergeCell ref="I11:I12"/>
    <mergeCell ref="C5:K5"/>
    <mergeCell ref="J11:J12"/>
    <mergeCell ref="K11:K12"/>
    <mergeCell ref="C11:C12"/>
    <mergeCell ref="D11:D12"/>
    <mergeCell ref="G11:G12"/>
    <mergeCell ref="H11:H12"/>
    <mergeCell ref="E11:F11"/>
    <mergeCell ref="C7:K8"/>
    <mergeCell ref="C9:K9"/>
    <mergeCell ref="C84:J84"/>
    <mergeCell ref="G85:I85"/>
    <mergeCell ref="C94:G94"/>
    <mergeCell ref="C10:K10"/>
    <mergeCell ref="H98:K98"/>
    <mergeCell ref="C95:G95"/>
    <mergeCell ref="H95:I95"/>
    <mergeCell ref="H96:I96"/>
    <mergeCell ref="H97:I97"/>
    <mergeCell ref="C93:G93"/>
    <mergeCell ref="H93:J93"/>
    <mergeCell ref="H94:I94"/>
    <mergeCell ref="D92:K92"/>
    <mergeCell ref="G86:I8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3" zoomScale="48" zoomScaleNormal="100" zoomScaleSheetLayoutView="48" zoomScalePageLayoutView="95" workbookViewId="0">
      <selection activeCell="G19" sqref="G19"/>
    </sheetView>
  </sheetViews>
  <sheetFormatPr baseColWidth="10" defaultColWidth="11.44140625" defaultRowHeight="13.8"/>
  <cols>
    <col min="1" max="2" width="3.44140625" style="1" customWidth="1"/>
    <col min="3" max="3" width="7.44140625" style="1" customWidth="1"/>
    <col min="4" max="4" width="22.66406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20"/>
      <c r="D2" s="220"/>
      <c r="E2" s="221"/>
      <c r="F2" s="220"/>
      <c r="G2" s="220"/>
      <c r="H2" s="220"/>
      <c r="I2" s="220"/>
      <c r="J2" s="220"/>
      <c r="K2" s="220"/>
      <c r="L2" s="8"/>
      <c r="M2" s="5"/>
    </row>
    <row r="3" spans="1:13" ht="32.25" customHeight="1">
      <c r="A3" s="5"/>
      <c r="B3" s="9"/>
      <c r="C3" s="268" t="s">
        <v>0</v>
      </c>
      <c r="D3" s="268"/>
      <c r="E3" s="268"/>
      <c r="F3" s="268"/>
      <c r="G3" s="5"/>
      <c r="H3" s="5"/>
      <c r="I3" s="5"/>
      <c r="J3" s="5"/>
      <c r="K3" s="5"/>
      <c r="L3" s="10"/>
      <c r="M3" s="5"/>
    </row>
    <row r="4" spans="1:13" ht="15.6">
      <c r="A4" s="5"/>
      <c r="B4" s="9"/>
      <c r="C4" s="213" t="s">
        <v>1</v>
      </c>
      <c r="D4" s="212" t="s">
        <v>2</v>
      </c>
      <c r="E4" s="213" t="s">
        <v>3</v>
      </c>
      <c r="F4" s="212">
        <v>1</v>
      </c>
      <c r="G4" s="5"/>
      <c r="H4" s="5"/>
      <c r="I4" s="5"/>
      <c r="J4" s="5"/>
      <c r="K4" s="5"/>
      <c r="L4" s="10"/>
      <c r="M4" s="5"/>
    </row>
    <row r="5" spans="1:13" ht="15.6">
      <c r="A5" s="5"/>
      <c r="B5" s="9"/>
      <c r="C5" s="269" t="s">
        <v>4</v>
      </c>
      <c r="D5" s="270"/>
      <c r="E5" s="270"/>
      <c r="F5" s="270"/>
      <c r="G5" s="270"/>
      <c r="H5" s="270"/>
      <c r="I5" s="270"/>
      <c r="J5" s="270"/>
      <c r="K5" s="271"/>
      <c r="L5" s="10"/>
      <c r="M5" s="5"/>
    </row>
    <row r="6" spans="1:13" ht="15.6">
      <c r="A6" s="5"/>
      <c r="B6" s="9"/>
      <c r="C6" s="246" t="s">
        <v>35</v>
      </c>
      <c r="D6" s="247"/>
      <c r="E6" s="247"/>
      <c r="F6" s="247"/>
      <c r="G6" s="247"/>
      <c r="H6" s="247"/>
      <c r="I6" s="247"/>
      <c r="J6" s="247"/>
      <c r="K6" s="248"/>
      <c r="L6" s="10"/>
      <c r="M6" s="5"/>
    </row>
    <row r="7" spans="1:13" s="21" customFormat="1" ht="33" customHeight="1">
      <c r="A7" s="19"/>
      <c r="B7" s="20"/>
      <c r="C7" s="272" t="s">
        <v>36</v>
      </c>
      <c r="D7" s="272"/>
      <c r="E7" s="272"/>
      <c r="F7" s="272"/>
      <c r="G7" s="272"/>
      <c r="H7" s="272"/>
      <c r="I7" s="272"/>
      <c r="J7" s="272"/>
      <c r="K7" s="272"/>
      <c r="L7" s="22"/>
      <c r="M7" s="19"/>
    </row>
    <row r="8" spans="1:13" ht="33.75" customHeight="1">
      <c r="A8" s="5"/>
      <c r="B8" s="9"/>
      <c r="C8" s="272"/>
      <c r="D8" s="272"/>
      <c r="E8" s="272"/>
      <c r="F8" s="272"/>
      <c r="G8" s="272"/>
      <c r="H8" s="272"/>
      <c r="I8" s="272"/>
      <c r="J8" s="272"/>
      <c r="K8" s="272"/>
      <c r="L8" s="10"/>
      <c r="M8" s="5"/>
    </row>
    <row r="9" spans="1:13" ht="34.5" customHeight="1">
      <c r="A9" s="5"/>
      <c r="B9" s="9"/>
      <c r="C9" s="273" t="s">
        <v>37</v>
      </c>
      <c r="D9" s="274"/>
      <c r="E9" s="274"/>
      <c r="F9" s="274"/>
      <c r="G9" s="274"/>
      <c r="H9" s="274"/>
      <c r="I9" s="274"/>
      <c r="J9" s="274"/>
      <c r="K9" s="275"/>
      <c r="L9" s="10"/>
      <c r="M9" s="5"/>
    </row>
    <row r="10" spans="1:13" ht="30" customHeight="1" thickBot="1">
      <c r="A10" s="5"/>
      <c r="B10" s="9"/>
      <c r="C10" s="230"/>
      <c r="D10" s="231"/>
      <c r="E10" s="231"/>
      <c r="F10" s="231"/>
      <c r="G10" s="231"/>
      <c r="H10" s="231"/>
      <c r="I10" s="231"/>
      <c r="J10" s="231"/>
      <c r="K10" s="232"/>
      <c r="L10" s="10"/>
      <c r="M10" s="5"/>
    </row>
    <row r="11" spans="1:13" ht="30" customHeight="1">
      <c r="A11" s="5"/>
      <c r="B11" s="9"/>
      <c r="C11" s="261" t="s">
        <v>8</v>
      </c>
      <c r="D11" s="252" t="s">
        <v>9</v>
      </c>
      <c r="E11" s="263" t="s">
        <v>10</v>
      </c>
      <c r="F11" s="263"/>
      <c r="G11" s="261" t="s">
        <v>11</v>
      </c>
      <c r="H11" s="252" t="s">
        <v>12</v>
      </c>
      <c r="I11" s="252" t="s">
        <v>13</v>
      </c>
      <c r="J11" s="257" t="s">
        <v>14</v>
      </c>
      <c r="K11" s="259" t="s">
        <v>15</v>
      </c>
      <c r="L11" s="10"/>
      <c r="M11" s="5"/>
    </row>
    <row r="12" spans="1:13" ht="30" customHeight="1" thickBot="1">
      <c r="A12" s="5"/>
      <c r="B12" s="9"/>
      <c r="C12" s="262"/>
      <c r="D12" s="253"/>
      <c r="E12" s="130" t="s">
        <v>16</v>
      </c>
      <c r="F12" s="130" t="s">
        <v>17</v>
      </c>
      <c r="G12" s="262"/>
      <c r="H12" s="253"/>
      <c r="I12" s="253"/>
      <c r="J12" s="258"/>
      <c r="K12" s="260"/>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18</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18</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18</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18</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18</v>
      </c>
      <c r="D39" s="164"/>
      <c r="E39" s="164"/>
      <c r="F39" s="164"/>
      <c r="G39" s="167"/>
      <c r="H39" s="166"/>
      <c r="I39" s="137"/>
      <c r="J39" s="143"/>
      <c r="K39" s="144"/>
      <c r="L39" s="10"/>
      <c r="M39" s="5"/>
    </row>
    <row r="40" spans="1:13" s="3" customFormat="1" ht="30" customHeight="1" thickBot="1">
      <c r="A40" s="11"/>
      <c r="B40" s="12"/>
      <c r="C40" s="233" t="s">
        <v>19</v>
      </c>
      <c r="D40" s="234"/>
      <c r="E40" s="234"/>
      <c r="F40" s="234"/>
      <c r="G40" s="234"/>
      <c r="H40" s="234"/>
      <c r="I40" s="234"/>
      <c r="J40" s="235"/>
      <c r="K40" s="168"/>
      <c r="L40" s="13"/>
      <c r="M40" s="11"/>
    </row>
    <row r="41" spans="1:13" s="3" customFormat="1" ht="16.2"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49"/>
      <c r="H42" s="250"/>
      <c r="I42" s="251"/>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20</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200"/>
      <c r="H48" s="181"/>
      <c r="I48" s="182"/>
      <c r="J48" s="187"/>
      <c r="K48" s="185"/>
      <c r="L48" s="13"/>
      <c r="M48" s="11"/>
    </row>
    <row r="49" spans="1:13" s="3" customFormat="1" ht="30" customHeight="1" thickBot="1">
      <c r="A49" s="11"/>
      <c r="B49" s="12"/>
      <c r="C49" s="171"/>
      <c r="D49" s="172"/>
      <c r="E49" s="171"/>
      <c r="F49" s="171"/>
      <c r="G49" s="189" t="s">
        <v>21</v>
      </c>
      <c r="H49" s="190"/>
      <c r="I49" s="191"/>
      <c r="J49" s="192"/>
      <c r="K49" s="168"/>
      <c r="L49" s="13"/>
      <c r="M49" s="11"/>
    </row>
    <row r="50" spans="1:13" s="3" customFormat="1" ht="16.2" thickBot="1">
      <c r="A50" s="11"/>
      <c r="B50" s="12"/>
      <c r="C50" s="171"/>
      <c r="D50" s="172"/>
      <c r="E50" s="172"/>
      <c r="F50" s="172"/>
      <c r="G50" s="171"/>
      <c r="H50" s="171"/>
      <c r="I50" s="193"/>
      <c r="J50" s="194"/>
      <c r="K50" s="195"/>
      <c r="L50" s="13"/>
      <c r="M50" s="11"/>
    </row>
    <row r="51" spans="1:13" s="3" customFormat="1" ht="15.6">
      <c r="A51" s="11"/>
      <c r="B51" s="12"/>
      <c r="C51" s="196"/>
      <c r="D51" s="243"/>
      <c r="E51" s="243"/>
      <c r="F51" s="243"/>
      <c r="G51" s="243"/>
      <c r="H51" s="243"/>
      <c r="I51" s="243"/>
      <c r="J51" s="243"/>
      <c r="K51" s="244"/>
      <c r="L51" s="14"/>
      <c r="M51" s="11"/>
    </row>
    <row r="52" spans="1:13" s="3" customFormat="1" ht="46.5" customHeight="1">
      <c r="A52" s="11"/>
      <c r="B52" s="12"/>
      <c r="C52" s="228" t="s">
        <v>22</v>
      </c>
      <c r="D52" s="229"/>
      <c r="E52" s="229"/>
      <c r="F52" s="229"/>
      <c r="G52" s="229"/>
      <c r="H52" s="242" t="s">
        <v>11</v>
      </c>
      <c r="I52" s="242"/>
      <c r="J52" s="242"/>
      <c r="K52" s="197" t="s">
        <v>24</v>
      </c>
      <c r="L52" s="15"/>
      <c r="M52" s="11"/>
    </row>
    <row r="53" spans="1:13" s="3" customFormat="1" ht="32.25" customHeight="1">
      <c r="A53" s="11"/>
      <c r="B53" s="12"/>
      <c r="C53" s="228" t="s">
        <v>38</v>
      </c>
      <c r="D53" s="229"/>
      <c r="E53" s="229"/>
      <c r="F53" s="229"/>
      <c r="G53" s="229"/>
      <c r="H53" s="241" t="s">
        <v>26</v>
      </c>
      <c r="I53" s="241"/>
      <c r="J53" s="198" t="s">
        <v>27</v>
      </c>
      <c r="K53" s="199" t="s">
        <v>39</v>
      </c>
      <c r="L53" s="15"/>
      <c r="M53" s="11"/>
    </row>
    <row r="54" spans="1:13" s="3" customFormat="1" ht="30" customHeight="1">
      <c r="A54" s="11"/>
      <c r="B54" s="12"/>
      <c r="C54" s="228" t="s">
        <v>28</v>
      </c>
      <c r="D54" s="229"/>
      <c r="E54" s="229"/>
      <c r="F54" s="229"/>
      <c r="G54" s="229"/>
      <c r="H54" s="238" t="s">
        <v>29</v>
      </c>
      <c r="I54" s="239"/>
      <c r="J54" s="198" t="s">
        <v>30</v>
      </c>
      <c r="K54" s="199" t="s">
        <v>39</v>
      </c>
      <c r="L54" s="15"/>
      <c r="M54" s="11"/>
    </row>
    <row r="55" spans="1:13" s="4" customFormat="1" ht="58.5" customHeight="1">
      <c r="A55" s="11"/>
      <c r="B55" s="12"/>
      <c r="C55" s="203"/>
      <c r="D55" s="204"/>
      <c r="E55" s="204"/>
      <c r="F55" s="204"/>
      <c r="G55" s="205"/>
      <c r="H55" s="240" t="s">
        <v>31</v>
      </c>
      <c r="I55" s="241"/>
      <c r="J55" s="198" t="s">
        <v>32</v>
      </c>
      <c r="K55" s="199" t="s">
        <v>39</v>
      </c>
      <c r="L55" s="13"/>
      <c r="M55" s="11"/>
    </row>
    <row r="56" spans="1:13" ht="57.75" customHeight="1">
      <c r="A56" s="5"/>
      <c r="B56" s="9"/>
      <c r="C56" s="206"/>
      <c r="D56" s="207"/>
      <c r="E56" s="207"/>
      <c r="F56" s="207"/>
      <c r="G56" s="208"/>
      <c r="H56" s="241" t="s">
        <v>33</v>
      </c>
      <c r="I56" s="241"/>
      <c r="J56" s="198" t="s">
        <v>34</v>
      </c>
      <c r="K56" s="199" t="s">
        <v>39</v>
      </c>
      <c r="L56" s="10"/>
      <c r="M56" s="5"/>
    </row>
    <row r="57" spans="1:13" ht="15.6">
      <c r="A57" s="5"/>
      <c r="B57" s="9"/>
      <c r="C57" s="209"/>
      <c r="D57" s="210"/>
      <c r="E57" s="210"/>
      <c r="F57" s="210"/>
      <c r="G57" s="211"/>
      <c r="H57" s="236"/>
      <c r="I57" s="236"/>
      <c r="J57" s="236"/>
      <c r="K57" s="237"/>
      <c r="L57" s="10"/>
      <c r="M57" s="5"/>
    </row>
    <row r="58" spans="1:13" ht="67.5" customHeight="1">
      <c r="A58" s="5"/>
      <c r="B58" s="9"/>
      <c r="C58" s="201"/>
      <c r="D58" s="201"/>
      <c r="E58" s="201"/>
      <c r="F58" s="201"/>
      <c r="G58" s="201"/>
      <c r="H58" s="201"/>
      <c r="I58" s="201"/>
      <c r="J58" s="201"/>
      <c r="K58" s="201"/>
      <c r="L58" s="10"/>
      <c r="M58" s="5"/>
    </row>
    <row r="59" spans="1:13" ht="47.25" customHeight="1">
      <c r="A59" s="5"/>
      <c r="B59" s="9"/>
      <c r="C59" s="201"/>
      <c r="D59" s="201"/>
      <c r="E59" s="201"/>
      <c r="F59" s="201"/>
      <c r="G59" s="202" t="s">
        <v>40</v>
      </c>
      <c r="H59" s="201"/>
      <c r="I59" s="201"/>
      <c r="J59" s="201"/>
      <c r="K59" s="201"/>
      <c r="L59" s="10"/>
      <c r="M59" s="5"/>
    </row>
    <row r="60" spans="1:13" ht="16.2" thickBot="1">
      <c r="A60" s="5"/>
      <c r="B60" s="222"/>
      <c r="C60" s="223"/>
      <c r="D60" s="223"/>
      <c r="E60" s="224"/>
      <c r="F60" s="223"/>
      <c r="G60" s="225"/>
      <c r="H60" s="223"/>
      <c r="I60" s="223"/>
      <c r="J60" s="223"/>
      <c r="K60" s="223"/>
      <c r="L60" s="226"/>
      <c r="M60" s="5"/>
    </row>
    <row r="61" spans="1:13" ht="16.2" thickTop="1">
      <c r="A61" s="5"/>
      <c r="B61" s="5"/>
      <c r="C61" s="5"/>
      <c r="D61" s="5"/>
      <c r="E61" s="6"/>
      <c r="F61" s="5"/>
      <c r="G61" s="5"/>
      <c r="H61" s="5"/>
      <c r="I61" s="5"/>
      <c r="J61" s="5"/>
      <c r="K61" s="5"/>
      <c r="L61" s="5"/>
      <c r="M61" s="5"/>
    </row>
    <row r="63" spans="1:13">
      <c r="H63" s="23"/>
    </row>
  </sheetData>
  <mergeCells count="26">
    <mergeCell ref="H55:I55"/>
    <mergeCell ref="H56:I56"/>
    <mergeCell ref="H57:K57"/>
    <mergeCell ref="C3:F3"/>
    <mergeCell ref="C52:G52"/>
    <mergeCell ref="H52:J52"/>
    <mergeCell ref="C53:G53"/>
    <mergeCell ref="H53:I53"/>
    <mergeCell ref="C54:G54"/>
    <mergeCell ref="H54:I54"/>
    <mergeCell ref="D51:K51"/>
    <mergeCell ref="C5:K5"/>
    <mergeCell ref="C6:K6"/>
    <mergeCell ref="C7:K8"/>
    <mergeCell ref="C9:K9"/>
    <mergeCell ref="C10:K10"/>
    <mergeCell ref="I11:I12"/>
    <mergeCell ref="J11:J12"/>
    <mergeCell ref="K11:K12"/>
    <mergeCell ref="C40:J40"/>
    <mergeCell ref="G42:I42"/>
    <mergeCell ref="C11:C12"/>
    <mergeCell ref="D11:D12"/>
    <mergeCell ref="E11:F11"/>
    <mergeCell ref="G11:G12"/>
    <mergeCell ref="H11:H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C3" sqref="C3:F3"/>
    </sheetView>
  </sheetViews>
  <sheetFormatPr baseColWidth="10" defaultColWidth="11.44140625" defaultRowHeight="13.8"/>
  <cols>
    <col min="1" max="2" width="3.44140625" style="18" customWidth="1"/>
    <col min="3" max="3" width="12.5546875" style="18" customWidth="1"/>
    <col min="4" max="4" width="18" style="18" customWidth="1"/>
    <col min="5"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4"/>
      <c r="C2" s="25"/>
      <c r="D2" s="25"/>
      <c r="E2" s="25"/>
      <c r="F2" s="25"/>
      <c r="G2" s="25"/>
      <c r="H2" s="25"/>
      <c r="I2" s="25"/>
      <c r="J2" s="25"/>
      <c r="K2" s="25"/>
      <c r="L2" s="25"/>
      <c r="M2" s="25"/>
      <c r="N2" s="25"/>
      <c r="O2" s="25"/>
      <c r="P2" s="227"/>
    </row>
    <row r="3" spans="2:16" ht="23.25" customHeight="1">
      <c r="B3" s="26"/>
      <c r="C3" s="361" t="s">
        <v>0</v>
      </c>
      <c r="D3" s="361"/>
      <c r="E3" s="361"/>
      <c r="F3" s="361"/>
      <c r="P3" s="27"/>
    </row>
    <row r="4" spans="2:16">
      <c r="B4" s="26"/>
      <c r="C4" s="213" t="s">
        <v>1</v>
      </c>
      <c r="D4" s="212" t="s">
        <v>2</v>
      </c>
      <c r="E4" s="213" t="s">
        <v>3</v>
      </c>
      <c r="F4" s="212">
        <v>1</v>
      </c>
      <c r="P4" s="27"/>
    </row>
    <row r="5" spans="2:16">
      <c r="B5" s="26"/>
      <c r="C5" s="128"/>
      <c r="D5" s="129"/>
      <c r="E5" s="128"/>
      <c r="F5" s="129"/>
      <c r="P5" s="27"/>
    </row>
    <row r="6" spans="2:16" ht="48" customHeight="1">
      <c r="B6" s="26"/>
      <c r="C6" s="276" t="s">
        <v>41</v>
      </c>
      <c r="D6" s="276"/>
      <c r="E6" s="276"/>
      <c r="F6" s="276"/>
      <c r="G6" s="276"/>
      <c r="H6" s="276"/>
      <c r="I6" s="276"/>
      <c r="J6" s="276"/>
      <c r="K6" s="276"/>
      <c r="L6" s="276"/>
      <c r="M6" s="276"/>
      <c r="N6" s="276"/>
      <c r="O6" s="276"/>
      <c r="P6" s="28"/>
    </row>
    <row r="7" spans="2:16" ht="15" thickBot="1">
      <c r="B7" s="26"/>
      <c r="C7" s="53"/>
      <c r="D7" s="53"/>
      <c r="E7" s="53"/>
      <c r="F7" s="53"/>
      <c r="G7" s="53"/>
      <c r="H7" s="53"/>
      <c r="I7" s="53"/>
      <c r="J7" s="53"/>
      <c r="K7" s="53"/>
      <c r="L7" s="53"/>
      <c r="M7" s="53"/>
      <c r="N7" s="53"/>
      <c r="O7" s="53"/>
      <c r="P7" s="27"/>
    </row>
    <row r="8" spans="2:16" ht="14.4">
      <c r="B8" s="26"/>
      <c r="C8" s="311"/>
      <c r="D8" s="313"/>
      <c r="E8" s="314"/>
      <c r="F8" s="314"/>
      <c r="G8" s="314"/>
      <c r="H8" s="314"/>
      <c r="I8" s="314"/>
      <c r="J8" s="314"/>
      <c r="K8" s="315"/>
      <c r="L8" s="322"/>
      <c r="M8" s="323"/>
      <c r="N8" s="323"/>
      <c r="O8" s="324"/>
      <c r="P8" s="29"/>
    </row>
    <row r="9" spans="2:16" ht="14.4">
      <c r="B9" s="26"/>
      <c r="C9" s="312"/>
      <c r="D9" s="279" t="s">
        <v>42</v>
      </c>
      <c r="E9" s="280"/>
      <c r="F9" s="280"/>
      <c r="G9" s="280"/>
      <c r="H9" s="280"/>
      <c r="I9" s="280"/>
      <c r="J9" s="280"/>
      <c r="K9" s="281"/>
      <c r="L9" s="325"/>
      <c r="M9" s="326"/>
      <c r="N9" s="326"/>
      <c r="O9" s="327"/>
      <c r="P9" s="29"/>
    </row>
    <row r="10" spans="2:16" ht="14.4">
      <c r="B10" s="26"/>
      <c r="C10" s="312"/>
      <c r="D10" s="279"/>
      <c r="E10" s="280"/>
      <c r="F10" s="280"/>
      <c r="G10" s="280"/>
      <c r="H10" s="280"/>
      <c r="I10" s="280"/>
      <c r="J10" s="280"/>
      <c r="K10" s="281"/>
      <c r="L10" s="277" t="s">
        <v>43</v>
      </c>
      <c r="M10" s="328"/>
      <c r="N10" s="329"/>
      <c r="O10" s="330"/>
      <c r="P10" s="29"/>
    </row>
    <row r="11" spans="2:16" ht="14.4">
      <c r="B11" s="26"/>
      <c r="C11" s="312"/>
      <c r="D11" s="279" t="s">
        <v>44</v>
      </c>
      <c r="E11" s="280"/>
      <c r="F11" s="280"/>
      <c r="G11" s="280"/>
      <c r="H11" s="280"/>
      <c r="I11" s="280"/>
      <c r="J11" s="280"/>
      <c r="K11" s="281"/>
      <c r="L11" s="316"/>
      <c r="M11" s="331"/>
      <c r="N11" s="332"/>
      <c r="O11" s="333"/>
      <c r="P11" s="30"/>
    </row>
    <row r="12" spans="2:16" ht="12.75" customHeight="1">
      <c r="B12" s="26"/>
      <c r="C12" s="312"/>
      <c r="D12" s="282"/>
      <c r="E12" s="283"/>
      <c r="F12" s="283"/>
      <c r="G12" s="283"/>
      <c r="H12" s="283"/>
      <c r="I12" s="283"/>
      <c r="J12" s="283"/>
      <c r="K12" s="284"/>
      <c r="L12" s="277" t="s">
        <v>45</v>
      </c>
      <c r="M12" s="277">
        <v>1</v>
      </c>
      <c r="N12" s="277" t="s">
        <v>46</v>
      </c>
      <c r="O12" s="320">
        <v>1</v>
      </c>
      <c r="P12" s="29"/>
    </row>
    <row r="13" spans="2:16">
      <c r="B13" s="26"/>
      <c r="C13" s="312"/>
      <c r="D13" s="282"/>
      <c r="E13" s="283"/>
      <c r="F13" s="283"/>
      <c r="G13" s="283"/>
      <c r="H13" s="283"/>
      <c r="I13" s="283"/>
      <c r="J13" s="283"/>
      <c r="K13" s="284"/>
      <c r="L13" s="278"/>
      <c r="M13" s="278"/>
      <c r="N13" s="278"/>
      <c r="O13" s="321"/>
      <c r="P13" s="29"/>
    </row>
    <row r="14" spans="2:16" ht="14.4">
      <c r="B14" s="26"/>
      <c r="C14" s="312"/>
      <c r="D14" s="279" t="s">
        <v>47</v>
      </c>
      <c r="E14" s="280"/>
      <c r="F14" s="280"/>
      <c r="G14" s="280"/>
      <c r="H14" s="280"/>
      <c r="I14" s="280"/>
      <c r="J14" s="280"/>
      <c r="K14" s="281"/>
      <c r="L14" s="278"/>
      <c r="M14" s="278"/>
      <c r="N14" s="278"/>
      <c r="O14" s="321"/>
      <c r="P14" s="29"/>
    </row>
    <row r="15" spans="2:16" ht="15" thickBot="1">
      <c r="B15" s="26"/>
      <c r="C15" s="54"/>
      <c r="D15" s="55"/>
      <c r="E15" s="55"/>
      <c r="F15" s="55"/>
      <c r="G15" s="55"/>
      <c r="H15" s="55"/>
      <c r="I15" s="55"/>
      <c r="J15" s="55"/>
      <c r="K15" s="55"/>
      <c r="L15" s="55"/>
      <c r="M15" s="56"/>
      <c r="N15" s="56"/>
      <c r="O15" s="57"/>
      <c r="P15" s="31"/>
    </row>
    <row r="16" spans="2:16" ht="14.4">
      <c r="B16" s="26"/>
      <c r="C16" s="58"/>
      <c r="D16" s="218"/>
      <c r="E16" s="218"/>
      <c r="F16" s="218"/>
      <c r="G16" s="218"/>
      <c r="H16" s="218"/>
      <c r="I16" s="218"/>
      <c r="J16" s="218"/>
      <c r="K16" s="218"/>
      <c r="L16" s="59" t="s">
        <v>48</v>
      </c>
      <c r="M16" s="60" t="s">
        <v>49</v>
      </c>
      <c r="N16" s="60" t="s">
        <v>50</v>
      </c>
      <c r="O16" s="61" t="s">
        <v>51</v>
      </c>
      <c r="P16" s="30"/>
    </row>
    <row r="17" spans="2:16" ht="14.4">
      <c r="B17" s="26"/>
      <c r="C17" s="62"/>
      <c r="D17" s="219"/>
      <c r="E17" s="219"/>
      <c r="F17" s="219"/>
      <c r="G17" s="219"/>
      <c r="H17" s="219"/>
      <c r="I17" s="219"/>
      <c r="J17" s="219"/>
      <c r="K17" s="219"/>
      <c r="L17" s="63"/>
      <c r="M17" s="64"/>
      <c r="N17" s="64"/>
      <c r="O17" s="65"/>
      <c r="P17" s="32"/>
    </row>
    <row r="18" spans="2:16" ht="18" customHeight="1">
      <c r="B18" s="26"/>
      <c r="C18" s="368" t="s">
        <v>52</v>
      </c>
      <c r="D18" s="369"/>
      <c r="E18" s="369"/>
      <c r="F18" s="369"/>
      <c r="G18" s="219"/>
      <c r="H18" s="219"/>
      <c r="I18" s="219" t="s">
        <v>53</v>
      </c>
      <c r="J18" s="53"/>
      <c r="K18" s="219"/>
      <c r="L18" s="63"/>
      <c r="M18" s="53"/>
      <c r="N18" s="53"/>
      <c r="O18" s="66"/>
      <c r="P18" s="32"/>
    </row>
    <row r="19" spans="2:16" ht="14.4">
      <c r="B19" s="26"/>
      <c r="C19" s="67"/>
      <c r="D19" s="68"/>
      <c r="E19" s="68"/>
      <c r="F19" s="68"/>
      <c r="G19" s="68"/>
      <c r="H19" s="68"/>
      <c r="I19" s="68"/>
      <c r="J19" s="68"/>
      <c r="K19" s="68"/>
      <c r="L19" s="68"/>
      <c r="M19" s="68"/>
      <c r="N19" s="68"/>
      <c r="O19" s="69"/>
      <c r="P19" s="33"/>
    </row>
    <row r="20" spans="2:16" ht="15" thickBot="1">
      <c r="B20" s="26"/>
      <c r="C20" s="70"/>
      <c r="D20" s="71"/>
      <c r="E20" s="71"/>
      <c r="F20" s="71"/>
      <c r="G20" s="71"/>
      <c r="H20" s="71"/>
      <c r="I20" s="71"/>
      <c r="J20" s="71"/>
      <c r="K20" s="71"/>
      <c r="L20" s="71"/>
      <c r="M20" s="71"/>
      <c r="N20" s="71"/>
      <c r="O20" s="72"/>
      <c r="P20" s="27"/>
    </row>
    <row r="21" spans="2:16" ht="15" thickBot="1">
      <c r="B21" s="26"/>
      <c r="C21" s="73"/>
      <c r="D21" s="74"/>
      <c r="E21" s="74"/>
      <c r="F21" s="74"/>
      <c r="G21" s="74"/>
      <c r="H21" s="74"/>
      <c r="I21" s="53"/>
      <c r="J21" s="53"/>
      <c r="K21" s="74"/>
      <c r="L21" s="74"/>
      <c r="M21" s="74"/>
      <c r="N21" s="74"/>
      <c r="O21" s="75"/>
      <c r="P21" s="27"/>
    </row>
    <row r="22" spans="2:16" ht="14.4">
      <c r="B22" s="26"/>
      <c r="C22" s="287" t="s">
        <v>54</v>
      </c>
      <c r="D22" s="288"/>
      <c r="E22" s="288"/>
      <c r="F22" s="288"/>
      <c r="G22" s="288"/>
      <c r="H22" s="288"/>
      <c r="I22" s="288"/>
      <c r="J22" s="288"/>
      <c r="K22" s="288"/>
      <c r="L22" s="288"/>
      <c r="M22" s="288"/>
      <c r="N22" s="288"/>
      <c r="O22" s="289"/>
      <c r="P22" s="34"/>
    </row>
    <row r="23" spans="2:16" ht="15" thickBot="1">
      <c r="B23" s="26"/>
      <c r="C23" s="76"/>
      <c r="D23" s="53"/>
      <c r="E23" s="53"/>
      <c r="F23" s="53"/>
      <c r="G23" s="53"/>
      <c r="H23" s="53"/>
      <c r="I23" s="53"/>
      <c r="J23" s="53"/>
      <c r="K23" s="53"/>
      <c r="L23" s="53"/>
      <c r="M23" s="53"/>
      <c r="N23" s="53"/>
      <c r="O23" s="77"/>
      <c r="P23" s="27"/>
    </row>
    <row r="24" spans="2:16">
      <c r="B24" s="26"/>
      <c r="C24" s="78" t="s">
        <v>55</v>
      </c>
      <c r="D24" s="317" t="s">
        <v>11</v>
      </c>
      <c r="E24" s="318"/>
      <c r="F24" s="318"/>
      <c r="G24" s="318"/>
      <c r="H24" s="318"/>
      <c r="I24" s="318"/>
      <c r="J24" s="318"/>
      <c r="K24" s="318"/>
      <c r="L24" s="319"/>
      <c r="M24" s="285" t="s">
        <v>56</v>
      </c>
      <c r="N24" s="286"/>
      <c r="O24" s="78" t="s">
        <v>13</v>
      </c>
      <c r="P24" s="35"/>
    </row>
    <row r="25" spans="2:16" ht="14.4" thickBot="1">
      <c r="B25" s="26"/>
      <c r="C25" s="79"/>
      <c r="D25" s="296"/>
      <c r="E25" s="343"/>
      <c r="F25" s="343"/>
      <c r="G25" s="343"/>
      <c r="H25" s="343"/>
      <c r="I25" s="343"/>
      <c r="J25" s="343"/>
      <c r="K25" s="343"/>
      <c r="L25" s="297"/>
      <c r="M25" s="296"/>
      <c r="N25" s="297"/>
      <c r="O25" s="80"/>
      <c r="P25" s="36"/>
    </row>
    <row r="26" spans="2:16">
      <c r="B26" s="26"/>
      <c r="C26" s="302" t="s">
        <v>57</v>
      </c>
      <c r="D26" s="303"/>
      <c r="E26" s="303"/>
      <c r="F26" s="303"/>
      <c r="G26" s="303"/>
      <c r="H26" s="303"/>
      <c r="I26" s="303"/>
      <c r="J26" s="303"/>
      <c r="K26" s="303"/>
      <c r="L26" s="303"/>
      <c r="M26" s="303"/>
      <c r="N26" s="303"/>
      <c r="O26" s="304"/>
      <c r="P26" s="37"/>
    </row>
    <row r="27" spans="2:16">
      <c r="B27" s="26"/>
      <c r="C27" s="305"/>
      <c r="D27" s="306"/>
      <c r="E27" s="306"/>
      <c r="F27" s="306"/>
      <c r="G27" s="306"/>
      <c r="H27" s="306"/>
      <c r="I27" s="306"/>
      <c r="J27" s="306"/>
      <c r="K27" s="306"/>
      <c r="L27" s="306"/>
      <c r="M27" s="306"/>
      <c r="N27" s="306"/>
      <c r="O27" s="307"/>
      <c r="P27" s="37"/>
    </row>
    <row r="28" spans="2:16" ht="14.4" thickBot="1">
      <c r="B28" s="26"/>
      <c r="C28" s="308"/>
      <c r="D28" s="309"/>
      <c r="E28" s="309"/>
      <c r="F28" s="309"/>
      <c r="G28" s="309"/>
      <c r="H28" s="309"/>
      <c r="I28" s="309"/>
      <c r="J28" s="309"/>
      <c r="K28" s="309"/>
      <c r="L28" s="309"/>
      <c r="M28" s="309"/>
      <c r="N28" s="309"/>
      <c r="O28" s="310"/>
      <c r="P28" s="37"/>
    </row>
    <row r="29" spans="2:16" ht="14.4">
      <c r="B29" s="26"/>
      <c r="C29" s="298" t="s">
        <v>11</v>
      </c>
      <c r="D29" s="299"/>
      <c r="E29" s="299"/>
      <c r="F29" s="299"/>
      <c r="G29" s="300"/>
      <c r="H29" s="301" t="s">
        <v>58</v>
      </c>
      <c r="I29" s="299"/>
      <c r="J29" s="341" t="s">
        <v>59</v>
      </c>
      <c r="K29" s="342"/>
      <c r="L29" s="81" t="s">
        <v>60</v>
      </c>
      <c r="M29" s="301" t="s">
        <v>61</v>
      </c>
      <c r="N29" s="335"/>
      <c r="O29" s="82" t="s">
        <v>62</v>
      </c>
      <c r="P29" s="38"/>
    </row>
    <row r="30" spans="2:16" ht="14.4">
      <c r="B30" s="26"/>
      <c r="C30" s="290"/>
      <c r="D30" s="291"/>
      <c r="E30" s="291"/>
      <c r="F30" s="291"/>
      <c r="G30" s="292"/>
      <c r="H30" s="293"/>
      <c r="I30" s="292"/>
      <c r="J30" s="293"/>
      <c r="K30" s="292"/>
      <c r="L30" s="83"/>
      <c r="M30" s="294"/>
      <c r="N30" s="295"/>
      <c r="O30" s="84"/>
      <c r="P30" s="39"/>
    </row>
    <row r="31" spans="2:16" ht="14.4">
      <c r="B31" s="26"/>
      <c r="C31" s="85"/>
      <c r="D31" s="86"/>
      <c r="E31" s="86"/>
      <c r="F31" s="86"/>
      <c r="G31" s="87"/>
      <c r="H31" s="88"/>
      <c r="I31" s="87"/>
      <c r="J31" s="88"/>
      <c r="K31" s="87"/>
      <c r="L31" s="83"/>
      <c r="M31" s="294"/>
      <c r="N31" s="295"/>
      <c r="O31" s="84"/>
      <c r="P31" s="39"/>
    </row>
    <row r="32" spans="2:16" ht="15" thickBot="1">
      <c r="B32" s="26"/>
      <c r="C32" s="344"/>
      <c r="D32" s="345"/>
      <c r="E32" s="345"/>
      <c r="F32" s="345"/>
      <c r="G32" s="346"/>
      <c r="H32" s="347"/>
      <c r="I32" s="346"/>
      <c r="J32" s="347"/>
      <c r="K32" s="346"/>
      <c r="L32" s="89"/>
      <c r="M32" s="348"/>
      <c r="N32" s="349"/>
      <c r="O32" s="84"/>
      <c r="P32" s="39"/>
    </row>
    <row r="33" spans="2:16" ht="15" thickBot="1">
      <c r="B33" s="26"/>
      <c r="C33" s="336" t="s">
        <v>63</v>
      </c>
      <c r="D33" s="337"/>
      <c r="E33" s="337"/>
      <c r="F33" s="337"/>
      <c r="G33" s="337"/>
      <c r="H33" s="337"/>
      <c r="I33" s="337"/>
      <c r="J33" s="337"/>
      <c r="K33" s="337"/>
      <c r="L33" s="337"/>
      <c r="M33" s="337"/>
      <c r="N33" s="338"/>
      <c r="O33" s="90"/>
      <c r="P33" s="40"/>
    </row>
    <row r="34" spans="2:16" ht="13.5" customHeight="1">
      <c r="B34" s="26"/>
      <c r="C34" s="302" t="s">
        <v>64</v>
      </c>
      <c r="D34" s="303"/>
      <c r="E34" s="303"/>
      <c r="F34" s="303"/>
      <c r="G34" s="303"/>
      <c r="H34" s="303"/>
      <c r="I34" s="303"/>
      <c r="J34" s="303"/>
      <c r="K34" s="303"/>
      <c r="L34" s="303"/>
      <c r="M34" s="303"/>
      <c r="N34" s="303"/>
      <c r="O34" s="304"/>
      <c r="P34" s="37"/>
    </row>
    <row r="35" spans="2:16">
      <c r="B35" s="26"/>
      <c r="C35" s="305"/>
      <c r="D35" s="306"/>
      <c r="E35" s="306"/>
      <c r="F35" s="306"/>
      <c r="G35" s="306"/>
      <c r="H35" s="306"/>
      <c r="I35" s="306"/>
      <c r="J35" s="306"/>
      <c r="K35" s="306"/>
      <c r="L35" s="306"/>
      <c r="M35" s="306"/>
      <c r="N35" s="306"/>
      <c r="O35" s="307"/>
      <c r="P35" s="37"/>
    </row>
    <row r="36" spans="2:16" ht="14.4" thickBot="1">
      <c r="B36" s="26"/>
      <c r="C36" s="308"/>
      <c r="D36" s="309"/>
      <c r="E36" s="309"/>
      <c r="F36" s="309"/>
      <c r="G36" s="309"/>
      <c r="H36" s="309"/>
      <c r="I36" s="309"/>
      <c r="J36" s="309"/>
      <c r="K36" s="309"/>
      <c r="L36" s="309"/>
      <c r="M36" s="309"/>
      <c r="N36" s="309"/>
      <c r="O36" s="310"/>
      <c r="P36" s="37"/>
    </row>
    <row r="37" spans="2:16" ht="14.4">
      <c r="B37" s="26"/>
      <c r="C37" s="298" t="s">
        <v>11</v>
      </c>
      <c r="D37" s="334"/>
      <c r="E37" s="334"/>
      <c r="F37" s="334"/>
      <c r="G37" s="334"/>
      <c r="H37" s="334"/>
      <c r="I37" s="334"/>
      <c r="J37" s="335"/>
      <c r="K37" s="217" t="s">
        <v>56</v>
      </c>
      <c r="L37" s="81" t="s">
        <v>13</v>
      </c>
      <c r="M37" s="301" t="s">
        <v>65</v>
      </c>
      <c r="N37" s="335"/>
      <c r="O37" s="82" t="s">
        <v>62</v>
      </c>
      <c r="P37" s="38"/>
    </row>
    <row r="38" spans="2:16" ht="14.4">
      <c r="B38" s="26"/>
      <c r="C38" s="290"/>
      <c r="D38" s="291"/>
      <c r="E38" s="291"/>
      <c r="F38" s="291"/>
      <c r="G38" s="291"/>
      <c r="H38" s="291"/>
      <c r="I38" s="291"/>
      <c r="J38" s="292"/>
      <c r="K38" s="214"/>
      <c r="L38" s="91"/>
      <c r="M38" s="352"/>
      <c r="N38" s="353"/>
      <c r="O38" s="84"/>
      <c r="P38" s="39"/>
    </row>
    <row r="39" spans="2:16" ht="15" thickBot="1">
      <c r="B39" s="26"/>
      <c r="C39" s="344"/>
      <c r="D39" s="345"/>
      <c r="E39" s="345"/>
      <c r="F39" s="345"/>
      <c r="G39" s="345"/>
      <c r="H39" s="345"/>
      <c r="I39" s="345"/>
      <c r="J39" s="346"/>
      <c r="K39" s="86"/>
      <c r="L39" s="92"/>
      <c r="M39" s="350"/>
      <c r="N39" s="351"/>
      <c r="O39" s="93"/>
      <c r="P39" s="39"/>
    </row>
    <row r="40" spans="2:16" ht="15" thickBot="1">
      <c r="B40" s="26"/>
      <c r="C40" s="336" t="s">
        <v>63</v>
      </c>
      <c r="D40" s="337"/>
      <c r="E40" s="337"/>
      <c r="F40" s="337"/>
      <c r="G40" s="337"/>
      <c r="H40" s="337"/>
      <c r="I40" s="337"/>
      <c r="J40" s="337"/>
      <c r="K40" s="337"/>
      <c r="L40" s="337"/>
      <c r="M40" s="337"/>
      <c r="N40" s="338"/>
      <c r="O40" s="94">
        <v>0</v>
      </c>
      <c r="P40" s="39"/>
    </row>
    <row r="41" spans="2:16">
      <c r="B41" s="26"/>
      <c r="C41" s="302" t="s">
        <v>66</v>
      </c>
      <c r="D41" s="303"/>
      <c r="E41" s="303"/>
      <c r="F41" s="303"/>
      <c r="G41" s="303"/>
      <c r="H41" s="303"/>
      <c r="I41" s="303"/>
      <c r="J41" s="303"/>
      <c r="K41" s="303"/>
      <c r="L41" s="303"/>
      <c r="M41" s="303"/>
      <c r="N41" s="303"/>
      <c r="O41" s="304"/>
      <c r="P41" s="37"/>
    </row>
    <row r="42" spans="2:16">
      <c r="B42" s="26"/>
      <c r="C42" s="305"/>
      <c r="D42" s="306"/>
      <c r="E42" s="306"/>
      <c r="F42" s="306"/>
      <c r="G42" s="306"/>
      <c r="H42" s="306"/>
      <c r="I42" s="306"/>
      <c r="J42" s="306"/>
      <c r="K42" s="306"/>
      <c r="L42" s="306"/>
      <c r="M42" s="306"/>
      <c r="N42" s="306"/>
      <c r="O42" s="307"/>
      <c r="P42" s="37"/>
    </row>
    <row r="43" spans="2:16" ht="14.4" thickBot="1">
      <c r="B43" s="26"/>
      <c r="C43" s="308"/>
      <c r="D43" s="309"/>
      <c r="E43" s="309"/>
      <c r="F43" s="309"/>
      <c r="G43" s="309"/>
      <c r="H43" s="309"/>
      <c r="I43" s="309"/>
      <c r="J43" s="309"/>
      <c r="K43" s="309"/>
      <c r="L43" s="309"/>
      <c r="M43" s="309"/>
      <c r="N43" s="309"/>
      <c r="O43" s="310"/>
      <c r="P43" s="37"/>
    </row>
    <row r="44" spans="2:16" ht="16.8">
      <c r="B44" s="26"/>
      <c r="C44" s="298" t="s">
        <v>67</v>
      </c>
      <c r="D44" s="334"/>
      <c r="E44" s="334"/>
      <c r="F44" s="334"/>
      <c r="G44" s="334"/>
      <c r="H44" s="334"/>
      <c r="I44" s="334"/>
      <c r="J44" s="81" t="s">
        <v>68</v>
      </c>
      <c r="K44" s="215" t="s">
        <v>69</v>
      </c>
      <c r="L44" s="95" t="s">
        <v>70</v>
      </c>
      <c r="M44" s="301" t="s">
        <v>71</v>
      </c>
      <c r="N44" s="335"/>
      <c r="O44" s="82" t="s">
        <v>62</v>
      </c>
      <c r="P44" s="38"/>
    </row>
    <row r="45" spans="2:16" ht="14.4">
      <c r="B45" s="26"/>
      <c r="C45" s="290"/>
      <c r="D45" s="291"/>
      <c r="E45" s="291"/>
      <c r="F45" s="291"/>
      <c r="G45" s="291"/>
      <c r="H45" s="291"/>
      <c r="I45" s="291"/>
      <c r="J45" s="96"/>
      <c r="K45" s="97"/>
      <c r="L45" s="96"/>
      <c r="M45" s="359"/>
      <c r="N45" s="360"/>
      <c r="O45" s="84"/>
      <c r="P45" s="39"/>
    </row>
    <row r="46" spans="2:16" ht="15" thickBot="1">
      <c r="B46" s="26"/>
      <c r="C46" s="344"/>
      <c r="D46" s="345"/>
      <c r="E46" s="345"/>
      <c r="F46" s="345"/>
      <c r="G46" s="345"/>
      <c r="H46" s="345"/>
      <c r="I46" s="345"/>
      <c r="J46" s="98"/>
      <c r="K46" s="99"/>
      <c r="L46" s="98"/>
      <c r="M46" s="350"/>
      <c r="N46" s="351"/>
      <c r="O46" s="100"/>
      <c r="P46" s="39"/>
    </row>
    <row r="47" spans="2:16" ht="15" thickBot="1">
      <c r="B47" s="26"/>
      <c r="C47" s="336" t="s">
        <v>63</v>
      </c>
      <c r="D47" s="337"/>
      <c r="E47" s="337"/>
      <c r="F47" s="337"/>
      <c r="G47" s="337"/>
      <c r="H47" s="337"/>
      <c r="I47" s="337"/>
      <c r="J47" s="337"/>
      <c r="K47" s="337"/>
      <c r="L47" s="337"/>
      <c r="M47" s="337"/>
      <c r="N47" s="338"/>
      <c r="O47" s="90"/>
      <c r="P47" s="40"/>
    </row>
    <row r="48" spans="2:16">
      <c r="B48" s="26"/>
      <c r="C48" s="302" t="s">
        <v>72</v>
      </c>
      <c r="D48" s="303"/>
      <c r="E48" s="303"/>
      <c r="F48" s="303"/>
      <c r="G48" s="303"/>
      <c r="H48" s="303"/>
      <c r="I48" s="303"/>
      <c r="J48" s="303"/>
      <c r="K48" s="303"/>
      <c r="L48" s="303"/>
      <c r="M48" s="303"/>
      <c r="N48" s="303"/>
      <c r="O48" s="304"/>
      <c r="P48" s="37"/>
    </row>
    <row r="49" spans="2:16">
      <c r="B49" s="26"/>
      <c r="C49" s="305"/>
      <c r="D49" s="306"/>
      <c r="E49" s="306"/>
      <c r="F49" s="306"/>
      <c r="G49" s="306"/>
      <c r="H49" s="306"/>
      <c r="I49" s="306"/>
      <c r="J49" s="306"/>
      <c r="K49" s="306"/>
      <c r="L49" s="306"/>
      <c r="M49" s="306"/>
      <c r="N49" s="306"/>
      <c r="O49" s="307"/>
      <c r="P49" s="37"/>
    </row>
    <row r="50" spans="2:16" ht="14.4" thickBot="1">
      <c r="B50" s="26"/>
      <c r="C50" s="308"/>
      <c r="D50" s="309"/>
      <c r="E50" s="309"/>
      <c r="F50" s="309"/>
      <c r="G50" s="309"/>
      <c r="H50" s="309"/>
      <c r="I50" s="309"/>
      <c r="J50" s="309"/>
      <c r="K50" s="309"/>
      <c r="L50" s="309"/>
      <c r="M50" s="309"/>
      <c r="N50" s="309"/>
      <c r="O50" s="310"/>
      <c r="P50" s="37"/>
    </row>
    <row r="51" spans="2:16" ht="28.2">
      <c r="B51" s="26"/>
      <c r="C51" s="298" t="s">
        <v>73</v>
      </c>
      <c r="D51" s="334"/>
      <c r="E51" s="334"/>
      <c r="F51" s="334"/>
      <c r="G51" s="334"/>
      <c r="H51" s="334"/>
      <c r="I51" s="334"/>
      <c r="J51" s="81" t="s">
        <v>74</v>
      </c>
      <c r="K51" s="101" t="s">
        <v>75</v>
      </c>
      <c r="L51" s="102" t="s">
        <v>76</v>
      </c>
      <c r="M51" s="357" t="s">
        <v>61</v>
      </c>
      <c r="N51" s="358"/>
      <c r="O51" s="103" t="s">
        <v>62</v>
      </c>
      <c r="P51" s="41"/>
    </row>
    <row r="52" spans="2:16" ht="14.4">
      <c r="B52" s="26"/>
      <c r="C52" s="104"/>
      <c r="D52" s="105"/>
      <c r="E52" s="105"/>
      <c r="F52" s="105"/>
      <c r="G52" s="105"/>
      <c r="H52" s="105"/>
      <c r="I52" s="105"/>
      <c r="J52" s="106"/>
      <c r="K52" s="107"/>
      <c r="L52" s="108"/>
      <c r="M52" s="339"/>
      <c r="N52" s="340"/>
      <c r="O52" s="109"/>
      <c r="P52" s="42"/>
    </row>
    <row r="53" spans="2:16" ht="14.4">
      <c r="B53" s="26"/>
      <c r="C53" s="104"/>
      <c r="D53" s="105"/>
      <c r="E53" s="105"/>
      <c r="F53" s="105"/>
      <c r="G53" s="105"/>
      <c r="H53" s="105"/>
      <c r="I53" s="105"/>
      <c r="J53" s="106"/>
      <c r="K53" s="107"/>
      <c r="L53" s="108"/>
      <c r="M53" s="339"/>
      <c r="N53" s="340"/>
      <c r="O53" s="109"/>
      <c r="P53" s="42"/>
    </row>
    <row r="54" spans="2:16" ht="14.4">
      <c r="B54" s="26"/>
      <c r="C54" s="104"/>
      <c r="D54" s="105"/>
      <c r="E54" s="105"/>
      <c r="F54" s="105"/>
      <c r="G54" s="105"/>
      <c r="H54" s="105"/>
      <c r="I54" s="105"/>
      <c r="J54" s="106"/>
      <c r="K54" s="107"/>
      <c r="L54" s="108"/>
      <c r="M54" s="359"/>
      <c r="N54" s="360"/>
      <c r="O54" s="109"/>
      <c r="P54" s="42"/>
    </row>
    <row r="55" spans="2:16" ht="15" thickBot="1">
      <c r="B55" s="26"/>
      <c r="C55" s="344"/>
      <c r="D55" s="345"/>
      <c r="E55" s="345"/>
      <c r="F55" s="345"/>
      <c r="G55" s="345"/>
      <c r="H55" s="345"/>
      <c r="I55" s="345"/>
      <c r="J55" s="98"/>
      <c r="K55" s="99"/>
      <c r="L55" s="98"/>
      <c r="M55" s="350"/>
      <c r="N55" s="351"/>
      <c r="O55" s="100"/>
      <c r="P55" s="39"/>
    </row>
    <row r="56" spans="2:16" ht="15" thickBot="1">
      <c r="B56" s="26"/>
      <c r="C56" s="336" t="s">
        <v>63</v>
      </c>
      <c r="D56" s="337"/>
      <c r="E56" s="337"/>
      <c r="F56" s="337"/>
      <c r="G56" s="337"/>
      <c r="H56" s="337"/>
      <c r="I56" s="337"/>
      <c r="J56" s="337"/>
      <c r="K56" s="337"/>
      <c r="L56" s="337"/>
      <c r="M56" s="337"/>
      <c r="N56" s="338"/>
      <c r="O56" s="94"/>
      <c r="P56" s="39"/>
    </row>
    <row r="57" spans="2:16" ht="15" thickBot="1">
      <c r="B57" s="26"/>
      <c r="C57" s="76"/>
      <c r="D57" s="53"/>
      <c r="E57" s="53"/>
      <c r="F57" s="53"/>
      <c r="G57" s="53"/>
      <c r="H57" s="53"/>
      <c r="I57" s="53"/>
      <c r="J57" s="53"/>
      <c r="K57" s="53"/>
      <c r="L57" s="53"/>
      <c r="M57" s="53"/>
      <c r="N57" s="53"/>
      <c r="O57" s="77"/>
      <c r="P57" s="27"/>
    </row>
    <row r="58" spans="2:16" ht="15" thickBot="1">
      <c r="B58" s="26"/>
      <c r="C58" s="354" t="s">
        <v>77</v>
      </c>
      <c r="D58" s="355"/>
      <c r="E58" s="355"/>
      <c r="F58" s="355"/>
      <c r="G58" s="355"/>
      <c r="H58" s="355"/>
      <c r="I58" s="355"/>
      <c r="J58" s="355"/>
      <c r="K58" s="355"/>
      <c r="L58" s="355"/>
      <c r="M58" s="355"/>
      <c r="N58" s="356"/>
      <c r="O58" s="110"/>
      <c r="P58" s="43"/>
    </row>
    <row r="59" spans="2:16">
      <c r="B59" s="26"/>
      <c r="C59" s="302" t="s">
        <v>78</v>
      </c>
      <c r="D59" s="303"/>
      <c r="E59" s="303"/>
      <c r="F59" s="303"/>
      <c r="G59" s="303"/>
      <c r="H59" s="303"/>
      <c r="I59" s="303"/>
      <c r="J59" s="303"/>
      <c r="K59" s="303"/>
      <c r="L59" s="303"/>
      <c r="M59" s="303"/>
      <c r="N59" s="303"/>
      <c r="O59" s="304"/>
      <c r="P59" s="37"/>
    </row>
    <row r="60" spans="2:16">
      <c r="B60" s="26"/>
      <c r="C60" s="305"/>
      <c r="D60" s="306"/>
      <c r="E60" s="306"/>
      <c r="F60" s="306"/>
      <c r="G60" s="306"/>
      <c r="H60" s="306"/>
      <c r="I60" s="306"/>
      <c r="J60" s="306"/>
      <c r="K60" s="306"/>
      <c r="L60" s="306"/>
      <c r="M60" s="306"/>
      <c r="N60" s="306"/>
      <c r="O60" s="307"/>
      <c r="P60" s="37"/>
    </row>
    <row r="61" spans="2:16" ht="14.4" thickBot="1">
      <c r="B61" s="26"/>
      <c r="C61" s="308"/>
      <c r="D61" s="309"/>
      <c r="E61" s="309"/>
      <c r="F61" s="309"/>
      <c r="G61" s="309"/>
      <c r="H61" s="309"/>
      <c r="I61" s="309"/>
      <c r="J61" s="309"/>
      <c r="K61" s="309"/>
      <c r="L61" s="309"/>
      <c r="M61" s="309"/>
      <c r="N61" s="309"/>
      <c r="O61" s="310"/>
      <c r="P61" s="37"/>
    </row>
    <row r="62" spans="2:16" ht="14.4">
      <c r="B62" s="26"/>
      <c r="C62" s="298" t="s">
        <v>79</v>
      </c>
      <c r="D62" s="334"/>
      <c r="E62" s="334"/>
      <c r="F62" s="334"/>
      <c r="G62" s="334"/>
      <c r="H62" s="334"/>
      <c r="I62" s="334"/>
      <c r="J62" s="215"/>
      <c r="K62" s="216"/>
      <c r="L62" s="102" t="s">
        <v>80</v>
      </c>
      <c r="M62" s="357" t="s">
        <v>81</v>
      </c>
      <c r="N62" s="358"/>
      <c r="O62" s="103"/>
      <c r="P62" s="41"/>
    </row>
    <row r="63" spans="2:16" ht="14.4">
      <c r="B63" s="26"/>
      <c r="C63" s="290" t="s">
        <v>82</v>
      </c>
      <c r="D63" s="291"/>
      <c r="E63" s="291"/>
      <c r="F63" s="291"/>
      <c r="G63" s="291"/>
      <c r="H63" s="291"/>
      <c r="I63" s="291"/>
      <c r="J63" s="111"/>
      <c r="K63" s="112"/>
      <c r="L63" s="113"/>
      <c r="M63" s="376"/>
      <c r="N63" s="377"/>
      <c r="O63" s="114"/>
      <c r="P63" s="44"/>
    </row>
    <row r="64" spans="2:16" ht="14.4">
      <c r="B64" s="26"/>
      <c r="C64" s="85" t="s">
        <v>83</v>
      </c>
      <c r="D64" s="86"/>
      <c r="E64" s="86"/>
      <c r="F64" s="86"/>
      <c r="G64" s="86"/>
      <c r="H64" s="86"/>
      <c r="I64" s="86"/>
      <c r="J64" s="111"/>
      <c r="K64" s="112"/>
      <c r="L64" s="113"/>
      <c r="M64" s="376"/>
      <c r="N64" s="377"/>
      <c r="O64" s="114"/>
      <c r="P64" s="44"/>
    </row>
    <row r="65" spans="2:16" ht="15" thickBot="1">
      <c r="B65" s="26"/>
      <c r="C65" s="70" t="s">
        <v>84</v>
      </c>
      <c r="D65" s="71"/>
      <c r="E65" s="71"/>
      <c r="F65" s="71"/>
      <c r="G65" s="71"/>
      <c r="H65" s="71"/>
      <c r="I65" s="71"/>
      <c r="J65" s="115"/>
      <c r="K65" s="116"/>
      <c r="L65" s="113"/>
      <c r="M65" s="378"/>
      <c r="N65" s="379"/>
      <c r="O65" s="114"/>
      <c r="P65" s="44"/>
    </row>
    <row r="66" spans="2:16" ht="15" thickBot="1">
      <c r="B66" s="26"/>
      <c r="C66" s="336" t="s">
        <v>63</v>
      </c>
      <c r="D66" s="337"/>
      <c r="E66" s="337"/>
      <c r="F66" s="337"/>
      <c r="G66" s="337"/>
      <c r="H66" s="337"/>
      <c r="I66" s="337"/>
      <c r="J66" s="337"/>
      <c r="K66" s="337"/>
      <c r="L66" s="337"/>
      <c r="M66" s="337"/>
      <c r="N66" s="338"/>
      <c r="O66" s="117"/>
      <c r="P66" s="45"/>
    </row>
    <row r="67" spans="2:16" ht="15" thickBot="1">
      <c r="B67" s="26"/>
      <c r="C67" s="76"/>
      <c r="D67" s="53"/>
      <c r="E67" s="53"/>
      <c r="F67" s="53"/>
      <c r="G67" s="53"/>
      <c r="H67" s="53"/>
      <c r="I67" s="53"/>
      <c r="J67" s="53"/>
      <c r="K67" s="53"/>
      <c r="L67" s="53"/>
      <c r="M67" s="53"/>
      <c r="N67" s="53"/>
      <c r="O67" s="77"/>
      <c r="P67" s="27"/>
    </row>
    <row r="68" spans="2:16" ht="15" thickBot="1">
      <c r="B68" s="26"/>
      <c r="C68" s="354" t="s">
        <v>85</v>
      </c>
      <c r="D68" s="355"/>
      <c r="E68" s="355"/>
      <c r="F68" s="355"/>
      <c r="G68" s="355"/>
      <c r="H68" s="355"/>
      <c r="I68" s="355"/>
      <c r="J68" s="355"/>
      <c r="K68" s="355"/>
      <c r="L68" s="355"/>
      <c r="M68" s="355"/>
      <c r="N68" s="356"/>
      <c r="O68" s="118"/>
      <c r="P68" s="45"/>
    </row>
    <row r="69" spans="2:16" ht="14.4">
      <c r="B69" s="26"/>
      <c r="C69" s="73"/>
      <c r="D69" s="74"/>
      <c r="E69" s="74"/>
      <c r="F69" s="74"/>
      <c r="G69" s="74"/>
      <c r="H69" s="74"/>
      <c r="I69" s="74"/>
      <c r="J69" s="74"/>
      <c r="K69" s="74"/>
      <c r="L69" s="74"/>
      <c r="M69" s="74"/>
      <c r="N69" s="74"/>
      <c r="O69" s="75"/>
      <c r="P69" s="27"/>
    </row>
    <row r="70" spans="2:16" ht="14.4">
      <c r="B70" s="26"/>
      <c r="C70" s="76"/>
      <c r="D70" s="53"/>
      <c r="E70" s="53"/>
      <c r="F70" s="53"/>
      <c r="G70" s="53"/>
      <c r="H70" s="53"/>
      <c r="I70" s="53"/>
      <c r="J70" s="53"/>
      <c r="K70" s="53"/>
      <c r="L70" s="53"/>
      <c r="M70" s="53"/>
      <c r="N70" s="53"/>
      <c r="O70" s="77"/>
      <c r="P70" s="27"/>
    </row>
    <row r="71" spans="2:16" ht="14.4">
      <c r="B71" s="26"/>
      <c r="C71" s="76"/>
      <c r="D71" s="53"/>
      <c r="E71" s="53"/>
      <c r="F71" s="53"/>
      <c r="G71" s="53"/>
      <c r="H71" s="53"/>
      <c r="I71" s="53"/>
      <c r="J71" s="53"/>
      <c r="K71" s="53"/>
      <c r="L71" s="53"/>
      <c r="M71" s="53"/>
      <c r="N71" s="53"/>
      <c r="O71" s="77"/>
      <c r="P71" s="27"/>
    </row>
    <row r="72" spans="2:16" ht="14.4">
      <c r="B72" s="26"/>
      <c r="C72" s="76"/>
      <c r="D72" s="53"/>
      <c r="E72" s="53"/>
      <c r="F72" s="53"/>
      <c r="G72" s="53"/>
      <c r="H72" s="119" t="s">
        <v>86</v>
      </c>
      <c r="I72" s="119"/>
      <c r="J72" s="119"/>
      <c r="K72" s="119"/>
      <c r="L72" s="53"/>
      <c r="M72" s="53"/>
      <c r="N72" s="53"/>
      <c r="O72" s="77"/>
      <c r="P72" s="27"/>
    </row>
    <row r="73" spans="2:16" ht="14.4">
      <c r="B73" s="26"/>
      <c r="C73" s="76"/>
      <c r="D73" s="53"/>
      <c r="E73" s="53"/>
      <c r="F73" s="53"/>
      <c r="G73" s="53"/>
      <c r="H73" s="119" t="s">
        <v>87</v>
      </c>
      <c r="I73" s="53"/>
      <c r="J73" s="53"/>
      <c r="K73" s="53"/>
      <c r="L73" s="53"/>
      <c r="M73" s="53"/>
      <c r="N73" s="53"/>
      <c r="O73" s="77"/>
      <c r="P73" s="46"/>
    </row>
    <row r="74" spans="2:16" ht="14.4">
      <c r="B74" s="26"/>
      <c r="C74" s="76"/>
      <c r="D74" s="53"/>
      <c r="E74" s="53"/>
      <c r="F74" s="53"/>
      <c r="G74" s="53"/>
      <c r="H74" s="119" t="s">
        <v>88</v>
      </c>
      <c r="I74" s="53"/>
      <c r="J74" s="53"/>
      <c r="K74" s="53"/>
      <c r="L74" s="53"/>
      <c r="M74" s="53"/>
      <c r="N74" s="53"/>
      <c r="O74" s="77"/>
      <c r="P74" s="46"/>
    </row>
    <row r="75" spans="2:16" ht="14.4">
      <c r="B75" s="26"/>
      <c r="C75" s="62"/>
      <c r="D75" s="120"/>
      <c r="E75" s="120"/>
      <c r="F75" s="120"/>
      <c r="G75" s="120"/>
      <c r="H75" s="119" t="s">
        <v>89</v>
      </c>
      <c r="I75" s="120"/>
      <c r="J75" s="120"/>
      <c r="K75" s="120"/>
      <c r="L75" s="120"/>
      <c r="M75" s="120"/>
      <c r="N75" s="120"/>
      <c r="O75" s="121"/>
      <c r="P75" s="47"/>
    </row>
    <row r="76" spans="2:16" ht="14.4">
      <c r="B76" s="26"/>
      <c r="C76" s="76"/>
      <c r="D76" s="53"/>
      <c r="E76" s="53"/>
      <c r="F76" s="53"/>
      <c r="G76" s="53"/>
      <c r="H76" s="53" t="s">
        <v>90</v>
      </c>
      <c r="I76" s="53"/>
      <c r="J76" s="53"/>
      <c r="K76" s="53"/>
      <c r="L76" s="53"/>
      <c r="M76" s="53"/>
      <c r="N76" s="53"/>
      <c r="O76" s="77"/>
      <c r="P76" s="27"/>
    </row>
    <row r="77" spans="2:16" ht="14.4">
      <c r="B77" s="26"/>
      <c r="C77" s="122" t="s">
        <v>91</v>
      </c>
      <c r="D77" s="123"/>
      <c r="E77" s="123"/>
      <c r="F77" s="123"/>
      <c r="G77" s="123"/>
      <c r="H77" s="123"/>
      <c r="I77" s="123"/>
      <c r="J77" s="123"/>
      <c r="K77" s="123"/>
      <c r="L77" s="123"/>
      <c r="M77" s="123"/>
      <c r="N77" s="123"/>
      <c r="O77" s="124"/>
      <c r="P77" s="27"/>
    </row>
    <row r="78" spans="2:16" ht="14.4">
      <c r="B78" s="26"/>
      <c r="C78" s="373"/>
      <c r="D78" s="374"/>
      <c r="E78" s="374"/>
      <c r="F78" s="374"/>
      <c r="G78" s="374"/>
      <c r="H78" s="374"/>
      <c r="I78" s="374"/>
      <c r="J78" s="374"/>
      <c r="K78" s="374"/>
      <c r="L78" s="374"/>
      <c r="M78" s="374"/>
      <c r="N78" s="374"/>
      <c r="O78" s="375"/>
      <c r="P78" s="47"/>
    </row>
    <row r="79" spans="2:16" ht="14.4">
      <c r="B79" s="26"/>
      <c r="C79" s="373"/>
      <c r="D79" s="374"/>
      <c r="E79" s="374"/>
      <c r="F79" s="374"/>
      <c r="G79" s="374"/>
      <c r="H79" s="374"/>
      <c r="I79" s="374"/>
      <c r="J79" s="374"/>
      <c r="K79" s="374"/>
      <c r="L79" s="374"/>
      <c r="M79" s="374"/>
      <c r="N79" s="374"/>
      <c r="O79" s="375"/>
      <c r="P79" s="47"/>
    </row>
    <row r="80" spans="2:16" ht="14.4">
      <c r="B80" s="26"/>
      <c r="C80" s="62"/>
      <c r="D80" s="120"/>
      <c r="E80" s="120"/>
      <c r="F80" s="120"/>
      <c r="G80" s="120"/>
      <c r="H80" s="120"/>
      <c r="I80" s="120"/>
      <c r="J80" s="120"/>
      <c r="K80" s="120"/>
      <c r="L80" s="120"/>
      <c r="M80" s="120"/>
      <c r="N80" s="120"/>
      <c r="O80" s="121"/>
      <c r="P80" s="47"/>
    </row>
    <row r="81" spans="2:16" ht="14.4">
      <c r="B81" s="26"/>
      <c r="C81" s="125" t="s">
        <v>92</v>
      </c>
      <c r="D81" s="120"/>
      <c r="E81" s="120"/>
      <c r="F81" s="120"/>
      <c r="G81" s="120"/>
      <c r="H81" s="120"/>
      <c r="I81" s="120"/>
      <c r="J81" s="120"/>
      <c r="K81" s="120"/>
      <c r="L81" s="120"/>
      <c r="M81" s="120"/>
      <c r="N81" s="120"/>
      <c r="O81" s="121"/>
      <c r="P81" s="47"/>
    </row>
    <row r="82" spans="2:16" ht="12.75" customHeight="1">
      <c r="B82" s="26"/>
      <c r="C82" s="370" t="s">
        <v>93</v>
      </c>
      <c r="D82" s="371"/>
      <c r="E82" s="371"/>
      <c r="F82" s="371"/>
      <c r="G82" s="371"/>
      <c r="H82" s="371"/>
      <c r="I82" s="371"/>
      <c r="J82" s="371"/>
      <c r="K82" s="371"/>
      <c r="L82" s="371"/>
      <c r="M82" s="371"/>
      <c r="N82" s="371"/>
      <c r="O82" s="372"/>
      <c r="P82" s="48"/>
    </row>
    <row r="83" spans="2:16" ht="24" customHeight="1">
      <c r="B83" s="26"/>
      <c r="C83" s="370"/>
      <c r="D83" s="371"/>
      <c r="E83" s="371"/>
      <c r="F83" s="371"/>
      <c r="G83" s="371"/>
      <c r="H83" s="371"/>
      <c r="I83" s="371"/>
      <c r="J83" s="371"/>
      <c r="K83" s="371"/>
      <c r="L83" s="371"/>
      <c r="M83" s="371"/>
      <c r="N83" s="371"/>
      <c r="O83" s="372"/>
      <c r="P83" s="48"/>
    </row>
    <row r="84" spans="2:16" ht="12.9" customHeight="1">
      <c r="B84" s="26"/>
      <c r="C84" s="370" t="s">
        <v>94</v>
      </c>
      <c r="D84" s="371"/>
      <c r="E84" s="371"/>
      <c r="F84" s="371"/>
      <c r="G84" s="371"/>
      <c r="H84" s="371"/>
      <c r="I84" s="371"/>
      <c r="J84" s="371"/>
      <c r="K84" s="371"/>
      <c r="L84" s="371"/>
      <c r="M84" s="371"/>
      <c r="N84" s="371"/>
      <c r="O84" s="372"/>
      <c r="P84" s="48"/>
    </row>
    <row r="85" spans="2:16" ht="32.25" customHeight="1">
      <c r="B85" s="26"/>
      <c r="C85" s="370"/>
      <c r="D85" s="371"/>
      <c r="E85" s="371"/>
      <c r="F85" s="371"/>
      <c r="G85" s="371"/>
      <c r="H85" s="371"/>
      <c r="I85" s="371"/>
      <c r="J85" s="371"/>
      <c r="K85" s="371"/>
      <c r="L85" s="371"/>
      <c r="M85" s="371"/>
      <c r="N85" s="371"/>
      <c r="O85" s="372"/>
      <c r="P85" s="48"/>
    </row>
    <row r="86" spans="2:16" ht="14.4">
      <c r="B86" s="26"/>
      <c r="C86" s="62"/>
      <c r="D86" s="120"/>
      <c r="E86" s="120"/>
      <c r="F86" s="120"/>
      <c r="G86" s="120"/>
      <c r="H86" s="120"/>
      <c r="I86" s="120"/>
      <c r="J86" s="120"/>
      <c r="K86" s="120"/>
      <c r="L86" s="120"/>
      <c r="M86" s="120"/>
      <c r="N86" s="120"/>
      <c r="O86" s="121"/>
      <c r="P86" s="47"/>
    </row>
    <row r="87" spans="2:16" ht="14.4">
      <c r="B87" s="26"/>
      <c r="C87" s="76"/>
      <c r="D87" s="53"/>
      <c r="E87" s="53"/>
      <c r="F87" s="53"/>
      <c r="G87" s="53"/>
      <c r="H87" s="119" t="s">
        <v>86</v>
      </c>
      <c r="I87" s="53"/>
      <c r="J87" s="53"/>
      <c r="K87" s="53"/>
      <c r="L87" s="53"/>
      <c r="M87" s="53"/>
      <c r="N87" s="53"/>
      <c r="O87" s="77"/>
      <c r="P87" s="27"/>
    </row>
    <row r="88" spans="2:16" ht="14.4">
      <c r="B88" s="26"/>
      <c r="C88" s="76"/>
      <c r="D88" s="53"/>
      <c r="E88" s="53"/>
      <c r="F88" s="53"/>
      <c r="G88" s="53"/>
      <c r="H88" s="53" t="s">
        <v>87</v>
      </c>
      <c r="I88" s="86"/>
      <c r="J88" s="86"/>
      <c r="K88" s="86"/>
      <c r="L88" s="53"/>
      <c r="M88" s="53"/>
      <c r="N88" s="53"/>
      <c r="O88" s="77"/>
      <c r="P88" s="27"/>
    </row>
    <row r="89" spans="2:16" ht="14.4">
      <c r="B89" s="26"/>
      <c r="C89" s="76"/>
      <c r="D89" s="53"/>
      <c r="E89" s="53"/>
      <c r="F89" s="53"/>
      <c r="G89" s="53"/>
      <c r="H89" s="53" t="s">
        <v>95</v>
      </c>
      <c r="I89" s="126"/>
      <c r="J89" s="126"/>
      <c r="K89" s="126"/>
      <c r="L89" s="53"/>
      <c r="M89" s="53"/>
      <c r="N89" s="53"/>
      <c r="O89" s="77"/>
      <c r="P89" s="27"/>
    </row>
    <row r="90" spans="2:16" ht="14.4">
      <c r="B90" s="26"/>
      <c r="C90" s="127"/>
      <c r="D90" s="120"/>
      <c r="E90" s="120"/>
      <c r="F90" s="120"/>
      <c r="G90" s="120"/>
      <c r="H90" s="53" t="s">
        <v>89</v>
      </c>
      <c r="I90" s="53"/>
      <c r="J90" s="53"/>
      <c r="K90" s="53"/>
      <c r="L90" s="120"/>
      <c r="M90" s="120"/>
      <c r="N90" s="120"/>
      <c r="O90" s="121"/>
      <c r="P90" s="47"/>
    </row>
    <row r="91" spans="2:16" ht="17.25" customHeight="1">
      <c r="B91" s="26"/>
      <c r="C91" s="127"/>
      <c r="D91" s="126"/>
      <c r="E91" s="126"/>
      <c r="F91" s="53"/>
      <c r="G91" s="53"/>
      <c r="H91" s="53"/>
      <c r="I91" s="53"/>
      <c r="J91" s="53"/>
      <c r="K91" s="362"/>
      <c r="L91" s="362"/>
      <c r="M91" s="362"/>
      <c r="N91" s="362"/>
      <c r="O91" s="363"/>
      <c r="P91" s="49"/>
    </row>
    <row r="92" spans="2:16" ht="18.75" customHeight="1" thickBot="1">
      <c r="B92" s="26"/>
      <c r="C92" s="366"/>
      <c r="D92" s="367"/>
      <c r="E92" s="367"/>
      <c r="F92" s="99"/>
      <c r="G92" s="99"/>
      <c r="H92" s="99"/>
      <c r="I92" s="99"/>
      <c r="J92" s="99"/>
      <c r="K92" s="364"/>
      <c r="L92" s="364"/>
      <c r="M92" s="364"/>
      <c r="N92" s="364"/>
      <c r="O92" s="365"/>
      <c r="P92" s="49"/>
    </row>
    <row r="93" spans="2:16" ht="14.4" thickBot="1">
      <c r="B93" s="50"/>
      <c r="C93" s="51"/>
      <c r="D93" s="51"/>
      <c r="E93" s="51"/>
      <c r="F93" s="51"/>
      <c r="G93" s="51"/>
      <c r="H93" s="51"/>
      <c r="I93" s="51"/>
      <c r="J93" s="51"/>
      <c r="K93" s="51"/>
      <c r="L93" s="51"/>
      <c r="M93" s="51"/>
      <c r="N93" s="51"/>
      <c r="O93" s="51"/>
      <c r="P93" s="52"/>
    </row>
    <row r="94" spans="2:16" ht="14.4" thickTop="1"/>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cp:lastModifiedBy>
  <cp:revision/>
  <dcterms:created xsi:type="dcterms:W3CDTF">2006-06-27T16:47:25Z</dcterms:created>
  <dcterms:modified xsi:type="dcterms:W3CDTF">2024-12-06T04:08:10Z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