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C:\Users\Hp\Desktop\Informe contrato 2024093 BETEITIVA\Evidencias\1. PAT\"/>
    </mc:Choice>
  </mc:AlternateContent>
  <xr:revisionPtr revIDLastSave="0" documentId="13_ncr:1_{A47F2044-4D0F-4443-8344-D09B7B7739CD}" xr6:coauthVersionLast="47" xr6:coauthVersionMax="47" xr10:uidLastSave="{00000000-0000-0000-0000-000000000000}"/>
  <bookViews>
    <workbookView showHorizontalScroll="0" showVerticalScroll="0" showSheetTabs="0" xWindow="-120" yWindow="-120" windowWidth="24240" windowHeight="13140" xr2:uid="{00000000-000D-0000-FFFF-FFFF00000000}"/>
  </bookViews>
  <sheets>
    <sheet name="Matriz PAT-Plan General" sheetId="2" r:id="rId1"/>
    <sheet name="Tipo Plan General" sheetId="1" state="hidden" r:id="rId2"/>
    <sheet name="Desplegables" sheetId="3" state="hidden" r:id="rId3"/>
  </sheets>
  <definedNames>
    <definedName name="_xlnm._FilterDatabase" localSheetId="0" hidden="1">'Matriz PAT-Plan General'!$A$2:$R$29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7" i="2" l="1"/>
  <c r="O26" i="2"/>
  <c r="O22" i="2"/>
  <c r="O10" i="2"/>
  <c r="O20" i="2"/>
  <c r="O17" i="2"/>
  <c r="O14" i="2"/>
  <c r="R23" i="2" l="1"/>
  <c r="O29" i="2" l="1"/>
  <c r="O11" i="2"/>
  <c r="O6" i="2"/>
  <c r="O30" i="2" l="1"/>
  <c r="Q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tc={1D97BE38-6827-4285-9CE3-E0E081F66E4D}</author>
    <author>tc={B002E65C-8ECE-4210-8891-89F18F4A8B02}</author>
    <author>tc={5C344C00-26B8-4208-BF67-4A32467CAEF9}</author>
    <author>tc={031081C9-6586-45F1-9CE4-043056CA84E5}</author>
    <author>tc={8D7A95DB-CBAD-42F2-B2F2-23415F6791B7}</author>
    <author>tc={85E2D65A-95A2-422F-92E4-5A8BA7EB4748}</author>
    <author>tc={C032DF14-BE58-4296-A373-D5F4880AF5F0}</author>
    <author>tc={8373AC0D-850F-41E8-958F-A3D049F8BB08}</author>
  </authors>
  <commentList>
    <comment ref="B2" authorId="0" shapeId="0" xr:uid="{00000000-0006-0000-0000-000001000000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Columna C - Fila 22 "Herramienta PPV-PDT Planeación 2024"</t>
        </r>
      </text>
    </comment>
    <comment ref="C2" authorId="1" shapeId="0" xr:uid="{00000000-0006-0000-0000-000002000000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Columna D - Fila 22 "Herramienta PPV-PDT Planeación 2024"</t>
        </r>
      </text>
    </comment>
    <comment ref="D2" authorId="2" shapeId="0" xr:uid="{00000000-0006-0000-0000-000003000000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Columna  E y F - Fila 22 "Herramienta PPV-PDT Planeación 2024"</t>
        </r>
      </text>
    </comment>
    <comment ref="E2" authorId="3" shapeId="0" xr:uid="{00000000-0006-0000-0000-000004000000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Extraiga esta información del Plan de Desarrollo Territorial</t>
        </r>
      </text>
    </comment>
    <comment ref="F2" authorId="4" shapeId="0" xr:uid="{00000000-0006-0000-0000-000005000000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Extraiga esta información del Plan de Desarrollo Territorial</t>
        </r>
      </text>
    </comment>
    <comment ref="G2" authorId="5" shapeId="0" xr:uid="{00000000-0006-0000-0000-000006000000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Extraiga esta información del Plan de Desarrollo Territorial</t>
        </r>
      </text>
    </comment>
    <comment ref="L2" authorId="6" shapeId="0" xr:uid="{00000000-0006-0000-0000-000007000000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Diligencie ÚNICAMENTE si en la columna anterior seleccionó la opción "otra"</t>
        </r>
      </text>
    </comment>
    <comment ref="Q2" authorId="7" shapeId="0" xr:uid="{00000000-0006-0000-0000-000008000000}">
      <text>
        <r>
          <rPr>
            <sz val="11"/>
            <color theme="1"/>
            <rFont val="Calibri"/>
            <family val="2"/>
            <scheme val="minor"/>
          </rPr>
  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Diligencie ÚNICAMENTE si en la columna anterior seleccionó la opción "otra"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Yaneth Liliana Giraldo Camargo</author>
  </authors>
  <commentList>
    <comment ref="H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Extraiga esta información de su Plan de Desarrollo Territorial
</t>
        </r>
      </text>
    </comment>
    <comment ref="L1" authorId="0" shapeId="0" xr:uid="{00000000-0006-0000-0100-000002000000}">
      <text>
        <r>
          <rPr>
            <sz val="9"/>
            <color indexed="81"/>
            <rFont val="Tahoma"/>
            <family val="2"/>
          </rPr>
          <t>Columna H de la herramienta de planeación</t>
        </r>
      </text>
    </comment>
  </commentList>
</comments>
</file>

<file path=xl/sharedStrings.xml><?xml version="1.0" encoding="utf-8"?>
<sst xmlns="http://schemas.openxmlformats.org/spreadsheetml/2006/main" count="635" uniqueCount="285">
  <si>
    <t>TIPO_PLAN</t>
  </si>
  <si>
    <t>COMPONENTE</t>
  </si>
  <si>
    <t>LINEA</t>
  </si>
  <si>
    <t>MEDIDA</t>
  </si>
  <si>
    <t>ORGANIZACION</t>
  </si>
  <si>
    <t>DERECHO</t>
  </si>
  <si>
    <t>General</t>
  </si>
  <si>
    <t>INDICADOR DE PRODUCTO</t>
  </si>
  <si>
    <t>PRODUCTO</t>
  </si>
  <si>
    <t>Alimentación</t>
  </si>
  <si>
    <t>Educación</t>
  </si>
  <si>
    <t>Generación de Ingresos</t>
  </si>
  <si>
    <t>Identificación</t>
  </si>
  <si>
    <t>Información</t>
  </si>
  <si>
    <t>No aplica</t>
  </si>
  <si>
    <t>Reparación Integral</t>
  </si>
  <si>
    <t>Reunificación familiar</t>
  </si>
  <si>
    <t>Salud</t>
  </si>
  <si>
    <t>Subsistencia Mínima</t>
  </si>
  <si>
    <t>Vida, Integridad, Libertad, Seguridad</t>
  </si>
  <si>
    <t>Vivienda</t>
  </si>
  <si>
    <t>ACCIÓN</t>
  </si>
  <si>
    <t>LINEA ESTRATÉGICA</t>
  </si>
  <si>
    <t>PROYECTO DE INVERSIÓN</t>
  </si>
  <si>
    <t>PROGRAMA</t>
  </si>
  <si>
    <t>NECESIDAD</t>
  </si>
  <si>
    <t>UNIDAD DE MEDIDA</t>
  </si>
  <si>
    <t>OTRA UNIDAD DE MEDIDA</t>
  </si>
  <si>
    <t>META CUATRIENIO</t>
  </si>
  <si>
    <t>PRESUPUESTO CUATRIENIO</t>
  </si>
  <si>
    <t>FUENTE DE FINANCIACIÓN 1</t>
  </si>
  <si>
    <t>FUENTE DE FINANCIACIÓN 2</t>
  </si>
  <si>
    <t>Asistencia y Atención</t>
  </si>
  <si>
    <t>Prevención y Protección</t>
  </si>
  <si>
    <t>Transversal</t>
  </si>
  <si>
    <t>Acompañamiento al Retorno, Reubicación e Integración Local</t>
  </si>
  <si>
    <t>Asistencia</t>
  </si>
  <si>
    <t>Atención</t>
  </si>
  <si>
    <t>Fortalecimiento Institucional</t>
  </si>
  <si>
    <t>Indemnización</t>
  </si>
  <si>
    <t>Medidas de Rehabilitación</t>
  </si>
  <si>
    <t>Medidas de Restitución</t>
  </si>
  <si>
    <t>Medidas de Satistacción</t>
  </si>
  <si>
    <t>Participación</t>
  </si>
  <si>
    <t>Prevención</t>
  </si>
  <si>
    <t>Protección</t>
  </si>
  <si>
    <t>Reparación Colectiva</t>
  </si>
  <si>
    <t>Sistemas de Información</t>
  </si>
  <si>
    <t>Acompañamiento para la Inversión adecuada de los recursos (indemnización)</t>
  </si>
  <si>
    <t>Asistencia Funeraria</t>
  </si>
  <si>
    <t>Atención  Humanitaria Inmediata (Desplazamiento)</t>
  </si>
  <si>
    <t>Ayuda Humanitaria Inmediata (otros hechos)</t>
  </si>
  <si>
    <t xml:space="preserve">Información y Orientación </t>
  </si>
  <si>
    <t>Medidas de Restitución (tierras, vivienda, empleo y acceso a créditos)</t>
  </si>
  <si>
    <t>Prevención Temprana</t>
  </si>
  <si>
    <t>Prevención Urgente</t>
  </si>
  <si>
    <t>Protección de Bienes</t>
  </si>
  <si>
    <t>Protección de Personas y Colectivos</t>
  </si>
  <si>
    <t>Rehabilitación</t>
  </si>
  <si>
    <t>Reparación colectiva</t>
  </si>
  <si>
    <t>Retornos, reubicaciones e integración local</t>
  </si>
  <si>
    <t>Satisfacción</t>
  </si>
  <si>
    <t>Seguridad alimentaria</t>
  </si>
  <si>
    <t>Sistemas de información</t>
  </si>
  <si>
    <r>
      <rPr>
        <b/>
        <i/>
        <sz val="10"/>
        <color theme="1"/>
        <rFont val="Nunito Sans"/>
      </rPr>
      <t>Acompañar</t>
    </r>
    <r>
      <rPr>
        <sz val="10"/>
        <color theme="1"/>
        <rFont val="Nunito Sans"/>
      </rPr>
      <t xml:space="preserve"> en la vinculación a programas de </t>
    </r>
    <r>
      <rPr>
        <b/>
        <i/>
        <sz val="10"/>
        <color theme="1"/>
        <rFont val="Nunito Sans"/>
      </rPr>
      <t>educación superior</t>
    </r>
    <r>
      <rPr>
        <sz val="10"/>
        <color theme="1"/>
        <rFont val="Nunito Sans"/>
      </rPr>
      <t xml:space="preserve"> a la población indemnizada</t>
    </r>
  </si>
  <si>
    <r>
      <rPr>
        <b/>
        <i/>
        <sz val="10"/>
        <color theme="1"/>
        <rFont val="Nunito Sans"/>
      </rPr>
      <t xml:space="preserve">Acompañar </t>
    </r>
    <r>
      <rPr>
        <sz val="10"/>
        <color theme="1"/>
        <rFont val="Nunito Sans"/>
      </rPr>
      <t xml:space="preserve">en la vinculación a programas de </t>
    </r>
    <r>
      <rPr>
        <b/>
        <i/>
        <sz val="10"/>
        <color theme="1"/>
        <rFont val="Nunito Sans"/>
      </rPr>
      <t>fortalecimiento a generación de ingresos</t>
    </r>
    <r>
      <rPr>
        <sz val="10"/>
        <color theme="1"/>
        <rFont val="Nunito Sans"/>
      </rPr>
      <t xml:space="preserve"> a la población indemnizada</t>
    </r>
  </si>
  <si>
    <r>
      <rPr>
        <b/>
        <i/>
        <sz val="10"/>
        <color theme="1"/>
        <rFont val="Nunito Sans"/>
      </rPr>
      <t>Acompañar</t>
    </r>
    <r>
      <rPr>
        <sz val="10"/>
        <color theme="1"/>
        <rFont val="Nunito Sans"/>
      </rPr>
      <t xml:space="preserve"> en la vinculación a</t>
    </r>
    <r>
      <rPr>
        <b/>
        <i/>
        <sz val="10"/>
        <color theme="1"/>
        <rFont val="Nunito Sans"/>
      </rPr>
      <t xml:space="preserve"> programas de vivienda</t>
    </r>
    <r>
      <rPr>
        <sz val="10"/>
        <color theme="1"/>
        <rFont val="Nunito Sans"/>
      </rPr>
      <t xml:space="preserve"> a la población indemnizada</t>
    </r>
  </si>
  <si>
    <r>
      <t xml:space="preserve">Acompañar los </t>
    </r>
    <r>
      <rPr>
        <b/>
        <i/>
        <sz val="10"/>
        <color rgb="FF000000"/>
        <rFont val="Nunito Sans"/>
      </rPr>
      <t>procesos de retornos, reubicación e integración local, individuales o comunitarios;</t>
    </r>
    <r>
      <rPr>
        <b/>
        <sz val="10"/>
        <color rgb="FF000000"/>
        <rFont val="Nunito Sans"/>
      </rPr>
      <t xml:space="preserve"> </t>
    </r>
    <r>
      <rPr>
        <sz val="10"/>
        <color rgb="FF000000"/>
        <rFont val="Nunito Sans"/>
      </rPr>
      <t>bajo condiciones de seguridad, voluntariedad y dignidad</t>
    </r>
  </si>
  <si>
    <r>
      <t xml:space="preserve">Adelantar acciones para la </t>
    </r>
    <r>
      <rPr>
        <b/>
        <i/>
        <sz val="10"/>
        <color rgb="FF000000"/>
        <rFont val="Nunito Sans"/>
      </rPr>
      <t>protección de bienes.</t>
    </r>
  </si>
  <si>
    <r>
      <t xml:space="preserve">Adoptar estrategias de difusión de los </t>
    </r>
    <r>
      <rPr>
        <b/>
        <i/>
        <sz val="10"/>
        <color theme="1"/>
        <rFont val="Nunito Sans"/>
      </rPr>
      <t>programas de protección</t>
    </r>
    <r>
      <rPr>
        <sz val="10"/>
        <color theme="1"/>
        <rFont val="Nunito Sans"/>
      </rPr>
      <t>.</t>
    </r>
  </si>
  <si>
    <r>
      <t xml:space="preserve">Adoptar medidas especiales para </t>
    </r>
    <r>
      <rPr>
        <b/>
        <i/>
        <sz val="10"/>
        <color theme="1"/>
        <rFont val="Nunito Sans"/>
      </rPr>
      <t>personas y/o colectivos en situación de riesgo.</t>
    </r>
  </si>
  <si>
    <r>
      <t xml:space="preserve">Aplicar mecanismos de </t>
    </r>
    <r>
      <rPr>
        <b/>
        <i/>
        <sz val="10"/>
        <color theme="1"/>
        <rFont val="Nunito Sans"/>
      </rPr>
      <t>caracterización a víctimas</t>
    </r>
  </si>
  <si>
    <r>
      <t xml:space="preserve">Apoyar el acceso a </t>
    </r>
    <r>
      <rPr>
        <b/>
        <i/>
        <sz val="10"/>
        <color rgb="FF000000"/>
        <rFont val="Nunito Sans"/>
      </rPr>
      <t>educación superior pública.</t>
    </r>
  </si>
  <si>
    <r>
      <t xml:space="preserve">Apoyar la realización de jornadas para la </t>
    </r>
    <r>
      <rPr>
        <b/>
        <i/>
        <sz val="10"/>
        <color theme="1"/>
        <rFont val="Nunito Sans"/>
      </rPr>
      <t>identificación</t>
    </r>
  </si>
  <si>
    <r>
      <t xml:space="preserve">Apoyar los procesos de </t>
    </r>
    <r>
      <rPr>
        <b/>
        <i/>
        <sz val="10"/>
        <color theme="1"/>
        <rFont val="Nunito Sans"/>
      </rPr>
      <t>reunificación familiar</t>
    </r>
  </si>
  <si>
    <r>
      <t xml:space="preserve">Brindar </t>
    </r>
    <r>
      <rPr>
        <b/>
        <i/>
        <sz val="10"/>
        <color theme="1"/>
        <rFont val="Nunito Sans"/>
      </rPr>
      <t>información y orientación a las víctimas.</t>
    </r>
  </si>
  <si>
    <r>
      <t xml:space="preserve">Concertar e implementar </t>
    </r>
    <r>
      <rPr>
        <b/>
        <i/>
        <sz val="10"/>
        <color theme="1"/>
        <rFont val="Nunito Sans"/>
      </rPr>
      <t>medidas de Satisfacción</t>
    </r>
    <r>
      <rPr>
        <sz val="10"/>
        <color theme="1"/>
        <rFont val="Nunito Sans"/>
      </rPr>
      <t xml:space="preserve"> (medidas para preservar y honrar la memoria de las víctimas)</t>
    </r>
  </si>
  <si>
    <r>
      <t xml:space="preserve">Dar acceso a programas de </t>
    </r>
    <r>
      <rPr>
        <b/>
        <i/>
        <sz val="10"/>
        <color rgb="FF000000"/>
        <rFont val="Nunito Sans"/>
      </rPr>
      <t>mejoramiento de vivienda.</t>
    </r>
  </si>
  <si>
    <r>
      <t xml:space="preserve">Dar acceso a programas para la </t>
    </r>
    <r>
      <rPr>
        <b/>
        <i/>
        <sz val="10"/>
        <color theme="1"/>
        <rFont val="Nunito Sans"/>
      </rPr>
      <t>adquisión de vivienda.</t>
    </r>
  </si>
  <si>
    <r>
      <t>Dar cumplimiento a las</t>
    </r>
    <r>
      <rPr>
        <b/>
        <sz val="10"/>
        <color theme="1"/>
        <rFont val="Nunito Sans"/>
      </rPr>
      <t xml:space="preserve"> </t>
    </r>
    <r>
      <rPr>
        <b/>
        <i/>
        <sz val="10"/>
        <color theme="1"/>
        <rFont val="Nunito Sans"/>
      </rPr>
      <t>sentencias de restitución de tierras</t>
    </r>
  </si>
  <si>
    <r>
      <t xml:space="preserve">Dar las garantías para el </t>
    </r>
    <r>
      <rPr>
        <b/>
        <i/>
        <sz val="10"/>
        <color theme="1"/>
        <rFont val="Nunito Sans"/>
      </rPr>
      <t>funcionamiento de la mesa de participación</t>
    </r>
  </si>
  <si>
    <r>
      <t xml:space="preserve">Dar las garantías para la </t>
    </r>
    <r>
      <rPr>
        <b/>
        <i/>
        <sz val="10"/>
        <color theme="1"/>
        <rFont val="Nunito Sans"/>
      </rPr>
      <t>participación</t>
    </r>
    <r>
      <rPr>
        <sz val="10"/>
        <color theme="1"/>
        <rFont val="Nunito Sans"/>
      </rPr>
      <t xml:space="preserve"> de la mesa en </t>
    </r>
    <r>
      <rPr>
        <b/>
        <i/>
        <sz val="10"/>
        <color theme="1"/>
        <rFont val="Nunito Sans"/>
      </rPr>
      <t>espacios institucionales</t>
    </r>
  </si>
  <si>
    <r>
      <t xml:space="preserve">Dar las garantías para las </t>
    </r>
    <r>
      <rPr>
        <b/>
        <i/>
        <sz val="10"/>
        <color theme="1"/>
        <rFont val="Nunito Sans"/>
      </rPr>
      <t xml:space="preserve">elecciones periódicas de mesas de participación </t>
    </r>
  </si>
  <si>
    <r>
      <t xml:space="preserve">Desarrollar acciones tendientes a la prevención de la </t>
    </r>
    <r>
      <rPr>
        <b/>
        <i/>
        <sz val="10"/>
        <color theme="1"/>
        <rFont val="Nunito Sans"/>
      </rPr>
      <t>violencia sexual en el marco del conflicto armado</t>
    </r>
    <r>
      <rPr>
        <sz val="10"/>
        <color theme="1"/>
        <rFont val="Nunito Sans"/>
      </rPr>
      <t>.</t>
    </r>
  </si>
  <si>
    <r>
      <t xml:space="preserve">Desarrollar acciones tendientes a la </t>
    </r>
    <r>
      <rPr>
        <b/>
        <i/>
        <sz val="10"/>
        <color theme="1"/>
        <rFont val="Nunito Sans"/>
      </rPr>
      <t>prevención del reclutamiento forzado</t>
    </r>
    <r>
      <rPr>
        <sz val="10"/>
        <color theme="1"/>
        <rFont val="Nunito Sans"/>
      </rPr>
      <t>.</t>
    </r>
  </si>
  <si>
    <r>
      <t xml:space="preserve">Desarrollar otras </t>
    </r>
    <r>
      <rPr>
        <b/>
        <i/>
        <sz val="10"/>
        <rFont val="Nunito Sans"/>
      </rPr>
      <t>acciones de prevención</t>
    </r>
  </si>
  <si>
    <r>
      <t xml:space="preserve">Formular ó actualizar el </t>
    </r>
    <r>
      <rPr>
        <b/>
        <i/>
        <sz val="10"/>
        <color rgb="FF000000"/>
        <rFont val="Nunito Sans"/>
      </rPr>
      <t>Plan de Contingencia</t>
    </r>
    <r>
      <rPr>
        <sz val="10"/>
        <color rgb="FF000000"/>
        <rFont val="Nunito Sans"/>
      </rPr>
      <t>.</t>
    </r>
  </si>
  <si>
    <r>
      <t xml:space="preserve">Formular ó actualizar el </t>
    </r>
    <r>
      <rPr>
        <b/>
        <i/>
        <sz val="10"/>
        <color rgb="FF000000"/>
        <rFont val="Nunito Sans"/>
      </rPr>
      <t>plan de prevención integral</t>
    </r>
    <r>
      <rPr>
        <sz val="10"/>
        <color rgb="FF000000"/>
        <rFont val="Nunito Sans"/>
      </rPr>
      <t>.</t>
    </r>
  </si>
  <si>
    <r>
      <t xml:space="preserve">Formular y ejecutar el </t>
    </r>
    <r>
      <rPr>
        <b/>
        <i/>
        <sz val="10"/>
        <color theme="1"/>
        <rFont val="Nunito Sans"/>
      </rPr>
      <t>plan operativo de sistemas de información - POSI</t>
    </r>
  </si>
  <si>
    <r>
      <t xml:space="preserve">Formular y realizar programas de </t>
    </r>
    <r>
      <rPr>
        <b/>
        <i/>
        <sz val="10"/>
        <color theme="1"/>
        <rFont val="Nunito Sans"/>
      </rPr>
      <t xml:space="preserve">capacitación para funcionarios </t>
    </r>
    <r>
      <rPr>
        <sz val="10"/>
        <color theme="1"/>
        <rFont val="Nunito Sans"/>
      </rPr>
      <t>sobre PPV</t>
    </r>
  </si>
  <si>
    <r>
      <t xml:space="preserve">Garantías para el funcionamiento de los </t>
    </r>
    <r>
      <rPr>
        <b/>
        <i/>
        <sz val="10"/>
        <color theme="1"/>
        <rFont val="Nunito Sans"/>
      </rPr>
      <t>espacios formales de implementación de la PPV</t>
    </r>
  </si>
  <si>
    <r>
      <t xml:space="preserve">Garantizar el funcionamiento del </t>
    </r>
    <r>
      <rPr>
        <b/>
        <i/>
        <sz val="10"/>
        <color theme="1"/>
        <rFont val="Nunito Sans"/>
      </rPr>
      <t xml:space="preserve">centro regional de atención a víctimas </t>
    </r>
    <r>
      <rPr>
        <sz val="10"/>
        <color theme="1"/>
        <rFont val="Nunito Sans"/>
      </rPr>
      <t>- CRAV.</t>
    </r>
  </si>
  <si>
    <r>
      <t xml:space="preserve">Garantizar el funcionamiento y mantenimiento del </t>
    </r>
    <r>
      <rPr>
        <b/>
        <i/>
        <sz val="10"/>
        <color theme="1"/>
        <rFont val="Nunito Sans"/>
      </rPr>
      <t>punto de atención</t>
    </r>
    <r>
      <rPr>
        <sz val="10"/>
        <color theme="1"/>
        <rFont val="Nunito Sans"/>
      </rPr>
      <t>.</t>
    </r>
  </si>
  <si>
    <r>
      <t xml:space="preserve">Garantizar el mantenimiento del </t>
    </r>
    <r>
      <rPr>
        <b/>
        <i/>
        <sz val="10"/>
        <color theme="1"/>
        <rFont val="Nunito Sans"/>
      </rPr>
      <t>centro regional de atención a víctimas</t>
    </r>
    <r>
      <rPr>
        <sz val="10"/>
        <color theme="1"/>
        <rFont val="Nunito Sans"/>
      </rPr>
      <t xml:space="preserve"> - CRAV.</t>
    </r>
  </si>
  <si>
    <r>
      <t xml:space="preserve">Garantizar la </t>
    </r>
    <r>
      <rPr>
        <b/>
        <i/>
        <sz val="10"/>
        <color theme="1"/>
        <rFont val="Nunito Sans"/>
      </rPr>
      <t>afiliación al régimen subsidiado</t>
    </r>
    <r>
      <rPr>
        <sz val="10"/>
        <color theme="1"/>
        <rFont val="Nunito Sans"/>
      </rPr>
      <t xml:space="preserve"> (ampliación y continuidad)</t>
    </r>
  </si>
  <si>
    <r>
      <t xml:space="preserve">Garantizar la </t>
    </r>
    <r>
      <rPr>
        <b/>
        <i/>
        <sz val="10"/>
        <color theme="1"/>
        <rFont val="Nunito Sans"/>
      </rPr>
      <t>Asistencia fúnebre en el marco de las emergencias humanitarias.</t>
    </r>
  </si>
  <si>
    <r>
      <t xml:space="preserve">Garantizar la </t>
    </r>
    <r>
      <rPr>
        <b/>
        <i/>
        <sz val="10"/>
        <color theme="1"/>
        <rFont val="Nunito Sans"/>
      </rPr>
      <t xml:space="preserve">Asistencia Funeraria </t>
    </r>
  </si>
  <si>
    <r>
      <t xml:space="preserve">Garantizar la </t>
    </r>
    <r>
      <rPr>
        <b/>
        <i/>
        <sz val="10"/>
        <color theme="1"/>
        <rFont val="Nunito Sans"/>
      </rPr>
      <t>Atención Humanitaria Inmediata</t>
    </r>
    <r>
      <rPr>
        <sz val="10"/>
        <color theme="1"/>
        <rFont val="Nunito Sans"/>
      </rPr>
      <t xml:space="preserve"> a víctimas de </t>
    </r>
    <r>
      <rPr>
        <b/>
        <i/>
        <sz val="10"/>
        <color theme="1"/>
        <rFont val="Nunito Sans"/>
      </rPr>
      <t>desplazamiento.</t>
    </r>
  </si>
  <si>
    <r>
      <t xml:space="preserve">Garantizar la </t>
    </r>
    <r>
      <rPr>
        <b/>
        <i/>
        <sz val="10"/>
        <color theme="1"/>
        <rFont val="Nunito Sans"/>
      </rPr>
      <t>Ayuda Humanitaria Inmediata</t>
    </r>
    <r>
      <rPr>
        <sz val="10"/>
        <color theme="1"/>
        <rFont val="Nunito Sans"/>
      </rPr>
      <t xml:space="preserve"> a víctimas de </t>
    </r>
    <r>
      <rPr>
        <b/>
        <i/>
        <sz val="10"/>
        <color theme="1"/>
        <rFont val="Nunito Sans"/>
      </rPr>
      <t>hechos diferentes</t>
    </r>
    <r>
      <rPr>
        <sz val="10"/>
        <color theme="1"/>
        <rFont val="Nunito Sans"/>
      </rPr>
      <t xml:space="preserve"> al desplazamiento.</t>
    </r>
  </si>
  <si>
    <r>
      <t xml:space="preserve">Garantizar la </t>
    </r>
    <r>
      <rPr>
        <b/>
        <i/>
        <sz val="10"/>
        <color theme="1"/>
        <rFont val="Nunito Sans"/>
      </rPr>
      <t>cobertura en educación basica</t>
    </r>
    <r>
      <rPr>
        <sz val="10"/>
        <color theme="1"/>
        <rFont val="Nunito Sans"/>
      </rPr>
      <t xml:space="preserve"> a la población en edad escolar.</t>
    </r>
  </si>
  <si>
    <r>
      <t xml:space="preserve">Garantizar la </t>
    </r>
    <r>
      <rPr>
        <b/>
        <i/>
        <sz val="10"/>
        <color rgb="FF000000"/>
        <rFont val="Nunito Sans"/>
      </rPr>
      <t>disponibilidad suficiente y estable de alimentos, el acceso y el consumo oportuno y permanente de los mismos en cantidad, calidad e inocuidad.</t>
    </r>
  </si>
  <si>
    <r>
      <t xml:space="preserve">Gestionar a perpetuidad, </t>
    </r>
    <r>
      <rPr>
        <b/>
        <i/>
        <sz val="10"/>
        <color theme="1"/>
        <rFont val="Nunito Sans"/>
      </rPr>
      <t>lugares para inhumación</t>
    </r>
    <r>
      <rPr>
        <sz val="10"/>
        <color theme="1"/>
        <rFont val="Nunito Sans"/>
      </rPr>
      <t xml:space="preserve"> en casos de hechos de desaparición forzada (Bóvedas, oratorios, etc)</t>
    </r>
  </si>
  <si>
    <r>
      <t xml:space="preserve">Implementar acciones de protección, visibilización y sensibilización frente a los </t>
    </r>
    <r>
      <rPr>
        <b/>
        <i/>
        <sz val="10"/>
        <color theme="1"/>
        <rFont val="Nunito Sans"/>
      </rPr>
      <t>Derechos Humanos</t>
    </r>
    <r>
      <rPr>
        <sz val="10"/>
        <color theme="1"/>
        <rFont val="Nunito Sans"/>
      </rPr>
      <t>.</t>
    </r>
  </si>
  <si>
    <r>
      <t>Implementar la</t>
    </r>
    <r>
      <rPr>
        <b/>
        <i/>
        <sz val="10"/>
        <rFont val="Nunito Sans"/>
      </rPr>
      <t xml:space="preserve"> fase IV del SISBEN</t>
    </r>
  </si>
  <si>
    <r>
      <t xml:space="preserve">Implementar </t>
    </r>
    <r>
      <rPr>
        <b/>
        <i/>
        <sz val="10"/>
        <color theme="1"/>
        <rFont val="Nunito Sans"/>
      </rPr>
      <t>medidas de Satisfacción</t>
    </r>
    <r>
      <rPr>
        <sz val="10"/>
        <color theme="1"/>
        <rFont val="Nunito Sans"/>
      </rPr>
      <t xml:space="preserve"> (dirigidas a la sociedad civil: foros, conversatorios, cátedras. festivales, etc.)</t>
    </r>
  </si>
  <si>
    <r>
      <t xml:space="preserve">Implementar programas de </t>
    </r>
    <r>
      <rPr>
        <b/>
        <i/>
        <sz val="10"/>
        <rFont val="Nunito Sans"/>
      </rPr>
      <t>saneamiento básico</t>
    </r>
  </si>
  <si>
    <r>
      <t xml:space="preserve">Implementar programas para garantizar el </t>
    </r>
    <r>
      <rPr>
        <b/>
        <i/>
        <sz val="10"/>
        <rFont val="Nunito Sans"/>
      </rPr>
      <t>acceso al agua potable</t>
    </r>
  </si>
  <si>
    <r>
      <t xml:space="preserve">Otras acciones asociadas a la medida de </t>
    </r>
    <r>
      <rPr>
        <b/>
        <i/>
        <sz val="10"/>
        <rFont val="Nunito Sans"/>
      </rPr>
      <t>vivienda</t>
    </r>
  </si>
  <si>
    <r>
      <t xml:space="preserve">Prestar </t>
    </r>
    <r>
      <rPr>
        <b/>
        <i/>
        <sz val="10"/>
        <color theme="1"/>
        <rFont val="Nunito Sans"/>
      </rPr>
      <t>servicios de salud</t>
    </r>
    <r>
      <rPr>
        <sz val="10"/>
        <color theme="1"/>
        <rFont val="Nunito Sans"/>
      </rPr>
      <t xml:space="preserve"> a la </t>
    </r>
    <r>
      <rPr>
        <b/>
        <i/>
        <sz val="10"/>
        <color theme="1"/>
        <rFont val="Nunito Sans"/>
      </rPr>
      <t>población víctima</t>
    </r>
    <r>
      <rPr>
        <sz val="10"/>
        <color theme="1"/>
        <rFont val="Nunito Sans"/>
      </rPr>
      <t xml:space="preserve"> del conflicto armado </t>
    </r>
    <r>
      <rPr>
        <b/>
        <i/>
        <sz val="10"/>
        <color theme="1"/>
        <rFont val="Nunito Sans"/>
      </rPr>
      <t>no asegurada.</t>
    </r>
  </si>
  <si>
    <r>
      <t xml:space="preserve">Promover la normalización y </t>
    </r>
    <r>
      <rPr>
        <b/>
        <i/>
        <sz val="10"/>
        <rFont val="Nunito Sans"/>
      </rPr>
      <t>legalización de predios</t>
    </r>
  </si>
  <si>
    <r>
      <t xml:space="preserve">Realizar acciones de apoyo para la </t>
    </r>
    <r>
      <rPr>
        <b/>
        <i/>
        <sz val="10"/>
        <rFont val="Nunito Sans"/>
      </rPr>
      <t>prevención en salud</t>
    </r>
  </si>
  <si>
    <r>
      <t xml:space="preserve">Realizar </t>
    </r>
    <r>
      <rPr>
        <b/>
        <i/>
        <sz val="10"/>
        <color theme="1"/>
        <rFont val="Nunito Sans"/>
      </rPr>
      <t>acompañamiento en la entrega de restos óseos</t>
    </r>
  </si>
  <si>
    <r>
      <t xml:space="preserve">Realizar actividades de </t>
    </r>
    <r>
      <rPr>
        <b/>
        <i/>
        <sz val="10"/>
        <color theme="1"/>
        <rFont val="Nunito Sans"/>
      </rPr>
      <t>educación en riesgo de minas</t>
    </r>
    <r>
      <rPr>
        <sz val="10"/>
        <color theme="1"/>
        <rFont val="Nunito Sans"/>
      </rPr>
      <t>.</t>
    </r>
  </si>
  <si>
    <r>
      <t xml:space="preserve">Respaldar el </t>
    </r>
    <r>
      <rPr>
        <b/>
        <i/>
        <sz val="10"/>
        <color theme="1"/>
        <rFont val="Nunito Sans"/>
      </rPr>
      <t>plan de trabajo de la mesa de participación</t>
    </r>
  </si>
  <si>
    <r>
      <t xml:space="preserve">Vincular a la población víctima a los programas de </t>
    </r>
    <r>
      <rPr>
        <b/>
        <i/>
        <sz val="10"/>
        <color theme="1"/>
        <rFont val="Nunito Sans"/>
      </rPr>
      <t>salud pública.</t>
    </r>
  </si>
  <si>
    <r>
      <t xml:space="preserve">Vincular a la población víctima en edad escolar a programas de </t>
    </r>
    <r>
      <rPr>
        <b/>
        <i/>
        <sz val="10"/>
        <color theme="1"/>
        <rFont val="Nunito Sans"/>
      </rPr>
      <t>calidad en educación.</t>
    </r>
  </si>
  <si>
    <r>
      <t xml:space="preserve">Vincular a programas de </t>
    </r>
    <r>
      <rPr>
        <b/>
        <i/>
        <sz val="10"/>
        <color theme="1"/>
        <rFont val="Nunito Sans"/>
      </rPr>
      <t>alfabetización</t>
    </r>
    <r>
      <rPr>
        <sz val="10"/>
        <color theme="1"/>
        <rFont val="Nunito Sans"/>
      </rPr>
      <t xml:space="preserve"> (educación para jóvenes y adultos)</t>
    </r>
  </si>
  <si>
    <r>
      <t xml:space="preserve">Vincular a programas de </t>
    </r>
    <r>
      <rPr>
        <b/>
        <i/>
        <sz val="10"/>
        <color rgb="FF000000"/>
        <rFont val="Nunito Sans"/>
      </rPr>
      <t>Rehabilitación física y mental.</t>
    </r>
  </si>
  <si>
    <r>
      <t xml:space="preserve">Vincular a programas de </t>
    </r>
    <r>
      <rPr>
        <b/>
        <i/>
        <sz val="10"/>
        <color rgb="FF000000"/>
        <rFont val="Nunito Sans"/>
      </rPr>
      <t>Rehabilitación psicosocial.</t>
    </r>
  </si>
  <si>
    <r>
      <t xml:space="preserve">Vincular a programas de </t>
    </r>
    <r>
      <rPr>
        <b/>
        <i/>
        <sz val="10"/>
        <color rgb="FF000000"/>
        <rFont val="Nunito Sans"/>
      </rPr>
      <t>Rehabilitación social y comunitaria.</t>
    </r>
  </si>
  <si>
    <r>
      <t xml:space="preserve">Vincular a programas estrategias o proyectos de fortalecimiento de </t>
    </r>
    <r>
      <rPr>
        <b/>
        <i/>
        <sz val="10"/>
        <color theme="1"/>
        <rFont val="Nunito Sans"/>
      </rPr>
      <t>unidades productivas.</t>
    </r>
  </si>
  <si>
    <r>
      <t xml:space="preserve">Vincular a programas, estrategias o proyectos de </t>
    </r>
    <r>
      <rPr>
        <b/>
        <i/>
        <sz val="10"/>
        <color theme="1"/>
        <rFont val="Nunito Sans"/>
      </rPr>
      <t>empleabilidad.</t>
    </r>
  </si>
  <si>
    <r>
      <t xml:space="preserve">Vincular a programas, estrategias o proyectos de </t>
    </r>
    <r>
      <rPr>
        <b/>
        <i/>
        <sz val="10"/>
        <color theme="1"/>
        <rFont val="Nunito Sans"/>
      </rPr>
      <t>emprendimiento.</t>
    </r>
  </si>
  <si>
    <r>
      <t xml:space="preserve">Vincular a programas, estrategias o proyectos de </t>
    </r>
    <r>
      <rPr>
        <b/>
        <i/>
        <sz val="10"/>
        <color theme="1"/>
        <rFont val="Nunito Sans"/>
      </rPr>
      <t>formación para el trabajo.</t>
    </r>
  </si>
  <si>
    <t>Retornos y Reubicaciones</t>
  </si>
  <si>
    <t>Tipo de Plan</t>
  </si>
  <si>
    <t>x</t>
  </si>
  <si>
    <t>Ayuda Humanitaria Inmediata otros hechos</t>
  </si>
  <si>
    <t>Atención  Humanitaria Inmediata Desplazamiento</t>
  </si>
  <si>
    <t>Atención Humanitaria Inmediata Desplazamiento</t>
  </si>
  <si>
    <t>Información y Orientación</t>
  </si>
  <si>
    <t>Acompañamiento para la Inversión adecuada de los recursos indemnización</t>
  </si>
  <si>
    <t xml:space="preserve">Medidas de Restitución </t>
  </si>
  <si>
    <t>Retornos reubicaciones e integración local</t>
  </si>
  <si>
    <t>Campañas</t>
  </si>
  <si>
    <t>Capacitaciones</t>
  </si>
  <si>
    <t>Compensatorios</t>
  </si>
  <si>
    <t>Conmemoraciones</t>
  </si>
  <si>
    <t>Contratos</t>
  </si>
  <si>
    <t>Convenios</t>
  </si>
  <si>
    <t>Conversatorios</t>
  </si>
  <si>
    <t>Estrategias</t>
  </si>
  <si>
    <t>Eventos</t>
  </si>
  <si>
    <t>Foros</t>
  </si>
  <si>
    <t>Hogares</t>
  </si>
  <si>
    <t>Jornadas</t>
  </si>
  <si>
    <t>Organizaciones o Comunidades</t>
  </si>
  <si>
    <t>Personas</t>
  </si>
  <si>
    <t>Planes</t>
  </si>
  <si>
    <t>Plenarios</t>
  </si>
  <si>
    <t>Porcentaje</t>
  </si>
  <si>
    <t>Proyectos</t>
  </si>
  <si>
    <t>Sesiones</t>
  </si>
  <si>
    <t>Otras</t>
  </si>
  <si>
    <t>FUENTE DE FINANCIACIÓN</t>
  </si>
  <si>
    <t>PLAN DE ACCIÓN TERRITORIAL</t>
  </si>
  <si>
    <t>SGP-Sistema general de participaciones</t>
  </si>
  <si>
    <t>SGR-Sistema general de regalías</t>
  </si>
  <si>
    <t>Cofinanciación</t>
  </si>
  <si>
    <t>Recursos de crédito</t>
  </si>
  <si>
    <t>Recursos propios</t>
  </si>
  <si>
    <t>Otra</t>
  </si>
  <si>
    <t>OTRA FUENTE DE FINANCIACIÓN</t>
  </si>
  <si>
    <t>ARTICULACIÓN PLAN DE DESARROLLO - PLAN DE ACCIÓN TERRITORIAL</t>
  </si>
  <si>
    <t>MAPA DE POLÍTICA PÚBLICA - PPV</t>
  </si>
  <si>
    <t>Asistencia funeraria</t>
  </si>
  <si>
    <t>Garantizar la disponibilidad suficiente y estable de alimentos, el acceso y el consumo oportuno y permanente de los mismos en cantidad, calidad e inocuidad.</t>
  </si>
  <si>
    <t>Apoyar los procesos de reunificación familiar</t>
  </si>
  <si>
    <t>Gestionar a perpetuidad, lugares para inhumación en casos de hechos de desaparición forzada (Bóvedas, oratorios, etc)</t>
  </si>
  <si>
    <t xml:space="preserve">Garantizar la Asistencia Funeraria </t>
  </si>
  <si>
    <t>Garantizar la Asistencia fúnebre en el marco de las emergencias humanitarias.</t>
  </si>
  <si>
    <t>Formular ó actualizar el plan de prevención integral.</t>
  </si>
  <si>
    <t>Implementar acciones de protección, visibilización y sensibilización frente a los Derechos Humanos.</t>
  </si>
  <si>
    <t>Formular ó actualizar el Plan de Contingencia.</t>
  </si>
  <si>
    <t>Dar las garantías para la participación de la mesa en espacios institucionales</t>
  </si>
  <si>
    <t xml:space="preserve">Dar las garantías para las elecciones periódicas de mesas de participación </t>
  </si>
  <si>
    <t>Respaldar el plan de trabajo de la mesa de participación</t>
  </si>
  <si>
    <t>Aplicar mecanismos de caracterización a víctimas</t>
  </si>
  <si>
    <t>Formular y ejecutar el plan operativo de sistemas de información - POSI</t>
  </si>
  <si>
    <t>Garantizar la Atención Humanitaria Inmediata a víctimas de desplazamiento.</t>
  </si>
  <si>
    <t>Garantizar la cobertura en educación basica a la población en edad escolar.</t>
  </si>
  <si>
    <t>Vincular a programas estrategias o proyectos de fortalecimiento de unidades productivas.</t>
  </si>
  <si>
    <t>Vincular a programas, estrategias o proyectos de emprendimiento.</t>
  </si>
  <si>
    <t>Brindar información y orientación a las víctimas.</t>
  </si>
  <si>
    <t>Garantizar la afiliación al régimen subsidiado (ampliación y continuidad)</t>
  </si>
  <si>
    <t>Realizar acciones de apoyo para la prevención en salud</t>
  </si>
  <si>
    <t>Vincular a la población víctima a los programas de salud pública.</t>
  </si>
  <si>
    <t>Dar acceso a programas de mejoramiento de vivienda.</t>
  </si>
  <si>
    <t>Concertar e implementar medidas de Satisfacción (medidas para preservar y honrar la memoria de las víctimas)</t>
  </si>
  <si>
    <t>Atención, asistencia y reparación integral a las  víctimas</t>
  </si>
  <si>
    <t>Calidad, cobertura y fortalecimiento de la educación inicial, prescolar, básica y media</t>
  </si>
  <si>
    <t>Salud pública</t>
  </si>
  <si>
    <t>Aseguramiento y prestación integral de servicios de salud.</t>
  </si>
  <si>
    <t>Acceso a soluciones de vivienda</t>
  </si>
  <si>
    <t>Servicios de implementación de medidas de satisfacción y acompañamiento a las víctimas del conflicto armado</t>
  </si>
  <si>
    <t>Víctimas reconocidas, recordadas y dignificadas por el Estado.</t>
  </si>
  <si>
    <t>Servicio de apoyo para la generación de ingresos</t>
  </si>
  <si>
    <t>Hogares con asistencia técnica para la generación de ingresos</t>
  </si>
  <si>
    <t>Servicio de asistencia funeraria</t>
  </si>
  <si>
    <t xml:space="preserve">Hogares subsidiados en asistencia funeraria </t>
  </si>
  <si>
    <t>Servicio de asistencia técnica para la participación de las víctimas</t>
  </si>
  <si>
    <t xml:space="preserve">Documentos de planeación </t>
  </si>
  <si>
    <t>Documentos de planeación elaborados</t>
  </si>
  <si>
    <t>Servicio de ayuda y atención humanitaria</t>
  </si>
  <si>
    <t>Jornadas de eleccion de la mesa</t>
  </si>
  <si>
    <t>Plan de accion de la mesa</t>
  </si>
  <si>
    <t>Personas con asistencia humanitaria</t>
  </si>
  <si>
    <t xml:space="preserve">NNA en edad escolar </t>
  </si>
  <si>
    <t xml:space="preserve">Servicio de atención en salud a la población </t>
  </si>
  <si>
    <t>Personas afiliadas en
servicio de salud</t>
  </si>
  <si>
    <t>Porcentaje de personas afiliadas al SGSS</t>
  </si>
  <si>
    <t>Víctimas caracterizadas</t>
  </si>
  <si>
    <t>POSI formulado e implementado</t>
  </si>
  <si>
    <t>Un POSI formulado e implementado</t>
  </si>
  <si>
    <t>Niños niñas adolescentes incluidos en el sistema educativo</t>
  </si>
  <si>
    <t>Porcentaje victimas vincular a la población víctima a los programas de salud pública.</t>
  </si>
  <si>
    <t>% de personas victimas vincular a la población víctima a los programas de salud pública.</t>
  </si>
  <si>
    <t>Vivienda de Interés Social mejoradas</t>
  </si>
  <si>
    <t>Vivienda de Interés Social rurales mejoradas</t>
  </si>
  <si>
    <t>UNIDOS POR EL DESARROLLO SOCIAL Y ECONÓMICO.</t>
  </si>
  <si>
    <t>UNIDOS POR EL DESARROLLO SOCIAL Y ECONÓMICO</t>
  </si>
  <si>
    <t>Caracterizacion</t>
  </si>
  <si>
    <t xml:space="preserve">Servicio de caracterización de la población víctima para su posterior atención, asistencia y reparación integral. </t>
  </si>
  <si>
    <t>Atencion Humanitaria</t>
  </si>
  <si>
    <t>Participacion efectiva de las victimas</t>
  </si>
  <si>
    <t>Vincular a la población víctima en edad escolar a programas de calidad en educación.</t>
  </si>
  <si>
    <t xml:space="preserve">Servicio de acceso y uso de Tecnologías de la Información y las Comunicaciones. </t>
  </si>
  <si>
    <t>Centros de Acceso Comunitario en zonas urbanas y/o rurales y/o apartadas funcionando.</t>
  </si>
  <si>
    <t>Apoyar la realización de jornadas para la identificación</t>
  </si>
  <si>
    <t>Niños niñas adolescentes con apoyo de elementos educativos</t>
  </si>
  <si>
    <t># Niños niñas adolescentes con apoyo de elementos educativos</t>
  </si>
  <si>
    <t>Servicio de apoyo para el desplazamiento a servicios medicos especializados  a víctimas  del conflicto armado con discapacidad</t>
  </si>
  <si>
    <t># de ayudas otorgadas a las personas victimas del conflicto con discapacidad</t>
  </si>
  <si>
    <t>Jornadas de protección, visibilización y sensibilización frente a los Derechos Humanos, realizadas</t>
  </si>
  <si>
    <t># de Jornadas de protección, visibilización y sensibilización frente a los Derechos Humanos, realizadas</t>
  </si>
  <si>
    <t>POSI</t>
  </si>
  <si>
    <t>PDM 350000</t>
  </si>
  <si>
    <t>PAT 650000</t>
  </si>
  <si>
    <t>1 ASISTENCIA</t>
  </si>
  <si>
    <t xml:space="preserve">PDM 1 </t>
  </si>
  <si>
    <t>PDM    28529000</t>
  </si>
  <si>
    <t>PAT 500.000</t>
  </si>
  <si>
    <t>% de Niños niñas adolescentes incluidos en el sistema educativo</t>
  </si>
  <si>
    <t>EDUCACION</t>
  </si>
  <si>
    <t xml:space="preserve">PAT </t>
  </si>
  <si>
    <t>PAT</t>
  </si>
  <si>
    <t>3 visitas psicosociales a familias de poblacion victima</t>
  </si>
  <si>
    <t># de visitas psicosociales a familias de poblacion victima</t>
  </si>
  <si>
    <t>PDM</t>
  </si>
  <si>
    <t>PDM NO HAY RECURSOS ESPECIFICOS DE ASEGURAMIENTO</t>
  </si>
  <si>
    <t>PDM   250.000.000 PARA 20 MEJORAMIENTOS</t>
  </si>
  <si>
    <t>% de Personas con discapacidad apoyadas con transporte para la atencion de salud especializada que lo requieran</t>
  </si>
  <si>
    <t>Personas con discapacidad apoyadas con transporte para la atencion de salud especializada, que lo requieran</t>
  </si>
  <si>
    <t>Personas victimas capacitadas en proyectos productivos y enprendimientos</t>
  </si>
  <si>
    <t># de Personas victimas capacitadas en proyectos productivos y enprendimientos</t>
  </si>
  <si>
    <t xml:space="preserve">Personas victimas orientadas e informadas con respecto a la politica de victimas que solicitan informacion </t>
  </si>
  <si>
    <t xml:space="preserve">% de Personas victimas orientadas e informadas con respecto a la politica de victimas que solicitan informacion son informadas </t>
  </si>
  <si>
    <t xml:space="preserve">personas con ayuda economica para identificacion  libreta militar </t>
  </si>
  <si>
    <t>% de personas con ayuda economica para identificacion (libreta militar) según solicitudes</t>
  </si>
  <si>
    <t>Garantizar la Ayuda Humanitaria Inmediata a víctimas de hechos diferentes al desplazamiento.</t>
  </si>
  <si>
    <t>Implementar programas de saneamiento básico</t>
  </si>
  <si>
    <t>Implementar programas para garantizar el acceso al agua potable</t>
  </si>
  <si>
    <t>Hogares victimas con servicio de alcantarillado</t>
  </si>
  <si>
    <t>% de hogares victimas con servicio de alcantarillado</t>
  </si>
  <si>
    <t>Acceso de la población a los servicios de agua potable y saneamiento básico</t>
  </si>
  <si>
    <t>Hogares victimas con servicio de agua potable</t>
  </si>
  <si>
    <t>% Hogares victimas con servicio de agua potable</t>
  </si>
  <si>
    <t>Prevencion para la garantia de derechos de la población víctima</t>
  </si>
  <si>
    <t xml:space="preserve">Indicador de resultado </t>
  </si>
  <si>
    <t>Índice de Incidencia del Conflicto Armado - IICA</t>
  </si>
  <si>
    <t xml:space="preserve">Víctimas que superaron la situación de vulnerabilidad </t>
  </si>
  <si>
    <t>prestación del servicio de salud con calidad</t>
  </si>
  <si>
    <t>Apoyo a la identificacion de victimas</t>
  </si>
  <si>
    <t>Victimas que han superado su carencia en subsistencia mínima</t>
  </si>
  <si>
    <t>SUMINISTRAR AYUDA HUMANITARIA INMEDIATA DE ACUERDO CON LAS NECESIDADES QUE GUARDAN RELACIÓN DIRECTA CON EL HECHO VICTIMIZANTE.</t>
  </si>
  <si>
    <t>Construccion y Mejoramiento de vivienda</t>
  </si>
  <si>
    <t>GARANTIZAR LA COBERTURA AL SISTEMA EDUCATIVO A LA POBLACIÓN VULNERABLE.</t>
  </si>
  <si>
    <t>GARANTIZAR LA PRESTACIÓN ADECUADA DEL SERVICIO Y MEJORAR LA CALIDAD EDUCATIVA DE LAS INSTITUCIONES DEL MUNICIPIO</t>
  </si>
  <si>
    <t>CAPACITAR A LOS SERVIDORES PÚBLICOS EN POLÍTICA PÚBLICA DE VICTIMAS, PARA MEJORAR LOS CANALES DE INFORMACIÓN Y ORIENTACIÓN AL CIUDADANO.</t>
  </si>
  <si>
    <t>GARANTIZAR LA ASISTENCIA FUNERARIA A LAS PERSONAS VCA QUE LO REQUIERAN.</t>
  </si>
  <si>
    <t>Vincular a programas de Rehabilitación psicosocial.</t>
  </si>
  <si>
    <t>DESARROLLAR ACTIVIDADES DE PRESERVACIÓN DE LA MEMORIA HISTÓRICA DE LAS VCA (ACTO DE HOMENAJE Y CONMEMORACIÓN DE FECHAS).</t>
  </si>
  <si>
    <t>FORMULACIÓN E IMPLEMENTACIÓN DEL POSI</t>
  </si>
  <si>
    <t xml:space="preserve">NO SE PUDO INCLUIR </t>
  </si>
  <si>
    <t>AGUA POTABLE Y SANEAMIENTO BASICO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</si>
</sst>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21" x14ac:knownFonts="1">
    <font>
      <sz val="11"/>
      <color theme="1"/>
      <name val="Calibri"/>
      <family val="2"/>
      <scheme val="minor"/>
    </font>
    <font>
      <sz val="10"/>
      <color theme="1"/>
      <name val="Nunito Sans"/>
    </font>
    <font>
      <sz val="10"/>
      <color rgb="FF1F1F1F"/>
      <name val="Nunito Sans"/>
    </font>
    <font>
      <sz val="10"/>
      <color rgb="FFFF0000"/>
      <name val="Nunito Sans"/>
    </font>
    <font>
      <b/>
      <sz val="10"/>
      <color theme="1"/>
      <name val="Nunito Sans"/>
    </font>
    <font>
      <b/>
      <sz val="10"/>
      <color rgb="FFFF0000"/>
      <name val="Nunito Sans"/>
    </font>
    <font>
      <b/>
      <i/>
      <sz val="10"/>
      <color theme="1"/>
      <name val="Nunito Sans"/>
    </font>
    <font>
      <sz val="10"/>
      <color rgb="FF000000"/>
      <name val="Nunito Sans"/>
    </font>
    <font>
      <b/>
      <i/>
      <sz val="10"/>
      <color rgb="FF000000"/>
      <name val="Nunito Sans"/>
    </font>
    <font>
      <b/>
      <sz val="10"/>
      <color rgb="FF000000"/>
      <name val="Nunito Sans"/>
    </font>
    <font>
      <sz val="10"/>
      <name val="Nunito Sans"/>
    </font>
    <font>
      <b/>
      <i/>
      <sz val="10"/>
      <name val="Nunito Sans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rgb="FFC00000"/>
      <name val="Nunito Sans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Calibri Light"/>
      <family val="2"/>
      <scheme val="major"/>
    </font>
    <font>
      <b/>
      <sz val="10"/>
      <name val="Nunito Sans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0" borderId="1" xfId="0" applyBorder="1"/>
    <xf numFmtId="0" fontId="4" fillId="0" borderId="0" xfId="0" applyFont="1" applyAlignment="1">
      <alignment vertical="center"/>
    </xf>
    <xf numFmtId="0" fontId="1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0" fillId="0" borderId="3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0" fillId="4" borderId="2" xfId="0" applyFill="1" applyBorder="1"/>
    <xf numFmtId="0" fontId="0" fillId="0" borderId="2" xfId="0" applyBorder="1"/>
    <xf numFmtId="0" fontId="10" fillId="0" borderId="1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0" fillId="0" borderId="4" xfId="0" applyBorder="1"/>
    <xf numFmtId="0" fontId="1" fillId="0" borderId="0" xfId="0" applyFont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0" fillId="0" borderId="5" xfId="0" applyBorder="1"/>
    <xf numFmtId="164" fontId="0" fillId="0" borderId="1" xfId="1" applyNumberFormat="1" applyFont="1" applyFill="1" applyBorder="1" applyAlignment="1">
      <alignment vertical="center" wrapText="1"/>
    </xf>
    <xf numFmtId="164" fontId="17" fillId="0" borderId="1" xfId="1" applyNumberFormat="1" applyFont="1" applyFill="1" applyBorder="1" applyAlignment="1">
      <alignment vertical="center" wrapText="1"/>
    </xf>
    <xf numFmtId="164" fontId="0" fillId="0" borderId="0" xfId="1" applyNumberFormat="1" applyFont="1" applyFill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wrapText="1"/>
    </xf>
    <xf numFmtId="0" fontId="0" fillId="0" borderId="1" xfId="0" applyFill="1" applyBorder="1" applyAlignment="1">
      <alignment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3" xfId="0" applyFill="1" applyBorder="1" applyAlignment="1">
      <alignment vertical="center" wrapText="1"/>
    </xf>
    <xf numFmtId="0" fontId="17" fillId="0" borderId="3" xfId="0" applyFont="1" applyFill="1" applyBorder="1" applyAlignment="1">
      <alignment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left" vertical="center" wrapText="1"/>
    </xf>
    <xf numFmtId="0" fontId="17" fillId="0" borderId="1" xfId="0" applyFont="1" applyFill="1" applyBorder="1" applyAlignment="1">
      <alignment vertical="center" wrapText="1"/>
    </xf>
    <xf numFmtId="0" fontId="16" fillId="0" borderId="7" xfId="0" applyFont="1" applyFill="1" applyBorder="1" applyAlignment="1">
      <alignment vertical="center" wrapText="1"/>
    </xf>
    <xf numFmtId="0" fontId="17" fillId="0" borderId="9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left" vertical="center" wrapText="1"/>
    </xf>
    <xf numFmtId="0" fontId="17" fillId="0" borderId="6" xfId="0" applyFont="1" applyFill="1" applyBorder="1" applyAlignment="1">
      <alignment vertical="center" wrapText="1"/>
    </xf>
    <xf numFmtId="0" fontId="17" fillId="0" borderId="0" xfId="0" applyFont="1" applyFill="1" applyAlignment="1">
      <alignment vertical="center" wrapText="1"/>
    </xf>
    <xf numFmtId="0" fontId="17" fillId="0" borderId="0" xfId="0" applyFont="1" applyFill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64" fontId="17" fillId="0" borderId="6" xfId="1" applyNumberFormat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0" xfId="0" applyFont="1" applyFill="1" applyAlignment="1">
      <alignment vertical="center" wrapText="1"/>
    </xf>
    <xf numFmtId="43" fontId="17" fillId="0" borderId="0" xfId="1" applyFont="1" applyFill="1" applyAlignment="1">
      <alignment vertical="center" wrapText="1"/>
    </xf>
    <xf numFmtId="0" fontId="0" fillId="0" borderId="6" xfId="0" applyFill="1" applyBorder="1" applyAlignment="1">
      <alignment vertical="center" wrapText="1"/>
    </xf>
    <xf numFmtId="0" fontId="0" fillId="0" borderId="0" xfId="0" applyFill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17" fillId="0" borderId="3" xfId="0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left" vertical="top" wrapText="1"/>
    </xf>
    <xf numFmtId="0" fontId="17" fillId="0" borderId="6" xfId="0" applyFont="1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164" fontId="17" fillId="0" borderId="1" xfId="1" applyNumberFormat="1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vertical="center" wrapText="1"/>
    </xf>
    <xf numFmtId="0" fontId="17" fillId="0" borderId="6" xfId="0" applyFont="1" applyFill="1" applyBorder="1" applyAlignment="1">
      <alignment horizontal="left" vertical="center" wrapText="1"/>
    </xf>
    <xf numFmtId="164" fontId="17" fillId="0" borderId="0" xfId="1" applyNumberFormat="1" applyFont="1" applyFill="1" applyAlignment="1">
      <alignment vertical="center" wrapText="1"/>
    </xf>
    <xf numFmtId="0" fontId="0" fillId="0" borderId="10" xfId="0" applyFill="1" applyBorder="1" applyAlignment="1">
      <alignment horizontal="left" vertical="top" wrapText="1"/>
    </xf>
    <xf numFmtId="0" fontId="0" fillId="0" borderId="11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left" vertical="top" wrapText="1"/>
    </xf>
    <xf numFmtId="0" fontId="17" fillId="0" borderId="6" xfId="0" applyFont="1" applyFill="1" applyBorder="1" applyAlignment="1">
      <alignment horizontal="left" vertical="top" wrapText="1"/>
    </xf>
    <xf numFmtId="0" fontId="0" fillId="0" borderId="0" xfId="0" applyFill="1" applyAlignment="1">
      <alignment horizontal="left" vertical="center" wrapText="1"/>
    </xf>
    <xf numFmtId="164" fontId="17" fillId="0" borderId="3" xfId="1" applyNumberFormat="1" applyFont="1" applyFill="1" applyBorder="1" applyAlignment="1">
      <alignment horizontal="center" vertical="center" wrapText="1"/>
    </xf>
    <xf numFmtId="43" fontId="17" fillId="0" borderId="0" xfId="1" applyFont="1" applyFill="1" applyAlignment="1">
      <alignment horizontal="center" vertical="center" wrapText="1"/>
    </xf>
    <xf numFmtId="164" fontId="20" fillId="0" borderId="1" xfId="1" applyNumberFormat="1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vertical="center" wrapText="1"/>
    </xf>
    <xf numFmtId="0" fontId="0" fillId="0" borderId="6" xfId="0" applyFill="1" applyBorder="1" applyAlignment="1">
      <alignment horizontal="center" vertical="center" wrapText="1"/>
    </xf>
    <xf numFmtId="164" fontId="0" fillId="0" borderId="6" xfId="1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17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center" vertical="center" wrapText="1"/>
    </xf>
    <xf numFmtId="164" fontId="0" fillId="0" borderId="0" xfId="1" applyNumberFormat="1" applyFont="1" applyFill="1" applyBorder="1" applyAlignment="1">
      <alignment horizontal="center" vertical="center" wrapText="1"/>
    </xf>
    <xf numFmtId="164" fontId="0" fillId="0" borderId="0" xfId="1" applyNumberFormat="1" applyFont="1" applyFill="1" applyBorder="1" applyAlignment="1">
      <alignment vertical="center" wrapText="1"/>
    </xf>
    <xf numFmtId="0" fontId="0" fillId="0" borderId="0" xfId="0" applyFill="1" applyBorder="1"/>
    <xf numFmtId="0" fontId="0" fillId="0" borderId="8" xfId="0" applyFill="1" applyBorder="1" applyAlignment="1">
      <alignment vertical="center" wrapText="1"/>
    </xf>
  </cellXfs>
  <cellStyles count="3">
    <cellStyle name="Millares" xfId="1" builtinId="3"/>
    <cellStyle name="Millares 2" xfId="2" xr:uid="{00000000-0005-0000-0000-000001000000}"/>
    <cellStyle name="Normal" xfId="0" builtinId="0"/>
  </cellStyles>
  <dxfs count="152"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Nunito Sans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Nunito Sans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Nunito Sans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Nunito Sans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top style="thin">
          <color auto="1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Nunito Sans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Nunito Sans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Nunito Sans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outline="0">
        <top style="thin">
          <color theme="4" tint="0.3999755851924192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Nunito Sans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unito Sans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Nunito Sans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outline="0">
        <top style="thin">
          <color auto="1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1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F1F1F"/>
        <name val="Nunito sans"/>
        <scheme val="none"/>
      </font>
      <alignment horizontal="general" vertical="center" textRotation="0" wrapText="0" indent="0" justifyLastLine="0" shrinkToFit="0" readingOrder="0"/>
    </dxf>
    <dxf>
      <border outline="0">
        <right style="medium">
          <color indexed="64"/>
        </right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F1F1F"/>
        <name val="Nunito sans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F1F1F"/>
        <name val="Nunito sans"/>
        <scheme val="none"/>
      </font>
      <alignment horizontal="general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F1F1F"/>
        <name val="Nunito sans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F1F1F"/>
        <name val="Nunito sans"/>
        <scheme val="none"/>
      </font>
      <alignment horizontal="general" vertical="center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1F1F1F"/>
        <name val="Nunito sans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Nunito Sans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Yaneth Liliana Giraldo Camargo" id="{6EAD763C-D327-43F5-B3A7-992522880248}" userId="S::yaneth.giraldo@unidadvictimas.gov.co::b7f38247-5521-48fd-aabb-c55d81a894a7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General" displayName="General" ref="C1:C5" totalsRowShown="0" headerRowDxfId="151">
  <autoFilter ref="C1:C5" xr:uid="{00000000-0009-0000-0100-000001000000}"/>
  <sortState xmlns:xlrd2="http://schemas.microsoft.com/office/spreadsheetml/2017/richdata2" ref="C2:C5">
    <sortCondition ref="C1:C5"/>
  </sortState>
  <tableColumns count="1">
    <tableColumn id="1" xr3:uid="{00000000-0010-0000-0000-000001000000}" name="Gener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Medidas_de_Restitución" displayName="Medidas_de_Restitución" ref="D1:D2" totalsRowShown="0" headerRowDxfId="150" dataDxfId="149" tableBorderDxfId="148">
  <autoFilter ref="D1:D2" xr:uid="{00000000-0009-0000-0100-000002000000}"/>
  <tableColumns count="1">
    <tableColumn id="1" xr3:uid="{00000000-0010-0000-0100-000001000000}" name="Medidas de Restitución" dataDxfId="14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Reparación_Colectiva" displayName="Reparación_Colectiva" ref="E1:E2" totalsRowShown="0" headerRowDxfId="146" dataDxfId="145" tableBorderDxfId="144">
  <autoFilter ref="E1:E2" xr:uid="{00000000-0009-0000-0100-000003000000}"/>
  <tableColumns count="1">
    <tableColumn id="1" xr3:uid="{00000000-0010-0000-0200-000001000000}" name="Reparación Colectiva" dataDxfId="14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Retornos_y_Reubicaciones" displayName="Retornos_y_Reubicaciones" ref="F1:F2" totalsRowShown="0" headerRowDxfId="142" dataDxfId="141" tableBorderDxfId="140">
  <autoFilter ref="F1:F2" xr:uid="{00000000-0009-0000-0100-000004000000}"/>
  <tableColumns count="1">
    <tableColumn id="1" xr3:uid="{00000000-0010-0000-0300-000001000000}" name="Retornos y Reubicaciones" dataDxfId="13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4000000}" name="Asistencia_y_Atención" displayName="Asistencia_y_Atención" ref="I1:I12" totalsRowShown="0" headerRowDxfId="138" headerRowBorderDxfId="137" tableBorderDxfId="136">
  <autoFilter ref="I1:I12" xr:uid="{00000000-0009-0000-0100-00000A000000}"/>
  <sortState xmlns:xlrd2="http://schemas.microsoft.com/office/spreadsheetml/2017/richdata2" ref="I2:I12">
    <sortCondition ref="I1:I12"/>
  </sortState>
  <tableColumns count="1">
    <tableColumn id="1" xr3:uid="{00000000-0010-0000-0400-000001000000}" name="Asistencia y Atenció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5000000}" name="Prevención_y_Protección" displayName="Prevención_y_Protección" ref="J1:J5" totalsRowShown="0" headerRowDxfId="135" headerRowBorderDxfId="134" tableBorderDxfId="133">
  <autoFilter ref="J1:J5" xr:uid="{00000000-0009-0000-0100-00000C000000}"/>
  <sortState xmlns:xlrd2="http://schemas.microsoft.com/office/spreadsheetml/2017/richdata2" ref="J2:J5">
    <sortCondition ref="J1:J5"/>
  </sortState>
  <tableColumns count="1">
    <tableColumn id="1" xr3:uid="{00000000-0010-0000-0500-000001000000}" name="Prevención y Protección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6000000}" name="Transversal" displayName="Transversal" ref="K1:K4" totalsRowShown="0" headerRowDxfId="132" headerRowBorderDxfId="131" tableBorderDxfId="130">
  <autoFilter ref="K1:K4" xr:uid="{00000000-0009-0000-0100-00000E000000}"/>
  <sortState xmlns:xlrd2="http://schemas.microsoft.com/office/spreadsheetml/2017/richdata2" ref="K2:K4">
    <sortCondition ref="K1:K4"/>
  </sortState>
  <tableColumns count="1">
    <tableColumn id="1" xr3:uid="{00000000-0010-0000-0600-000001000000}" name="Transversal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7000000}" name="Reparación_Integral" displayName="Reparación_Integral" ref="L1:L7" totalsRowShown="0" headerRowDxfId="129" headerRowBorderDxfId="128" tableBorderDxfId="127">
  <autoFilter ref="L1:L7" xr:uid="{00000000-0009-0000-0100-000010000000}"/>
  <sortState xmlns:xlrd2="http://schemas.microsoft.com/office/spreadsheetml/2017/richdata2" ref="L2:L7">
    <sortCondition ref="L1:L7"/>
  </sortState>
  <tableColumns count="1">
    <tableColumn id="1" xr3:uid="{00000000-0010-0000-0700-000001000000}" name="Reparación Integral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08000000}" name="Ayuda_Humanitaria_Inmediata_otros_hechos" displayName="Ayuda_Humanitaria_Inmediata_otros_hechos" ref="O1:O2" totalsRowShown="0" headerRowDxfId="126" dataDxfId="124" headerRowBorderDxfId="125" tableBorderDxfId="123" totalsRowBorderDxfId="122">
  <autoFilter ref="O1:O2" xr:uid="{00000000-0009-0000-0100-000016000000}"/>
  <tableColumns count="1">
    <tableColumn id="1" xr3:uid="{00000000-0010-0000-0800-000001000000}" name="Ayuda Humanitaria Inmediata otros hechos" dataDxfId="121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09000000}" name="Atención_Humanitaria_Inmediata_Desplazamiento" displayName="Atención_Humanitaria_Inmediata_Desplazamiento" ref="P1:P2" totalsRowShown="0" headerRowDxfId="120" dataDxfId="118" headerRowBorderDxfId="119" tableBorderDxfId="117" totalsRowBorderDxfId="116">
  <autoFilter ref="P1:P2" xr:uid="{00000000-0009-0000-0100-000017000000}"/>
  <tableColumns count="1">
    <tableColumn id="1" xr3:uid="{00000000-0010-0000-0900-000001000000}" name="Atención  Humanitaria Inmediata Desplazamiento" dataDxfId="11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0A000000}" name="Vivienda" displayName="Vivienda" ref="Q1:Q7" totalsRowShown="0" headerRowDxfId="114" dataDxfId="112" headerRowBorderDxfId="113" tableBorderDxfId="111" totalsRowBorderDxfId="110">
  <autoFilter ref="Q1:Q7" xr:uid="{00000000-0009-0000-0100-000018000000}"/>
  <sortState xmlns:xlrd2="http://schemas.microsoft.com/office/spreadsheetml/2017/richdata2" ref="Q2:Q7">
    <sortCondition ref="Q1:Q7"/>
  </sortState>
  <tableColumns count="1">
    <tableColumn id="1" xr3:uid="{00000000-0010-0000-0A00-000001000000}" name="Vivienda" dataDxfId="109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0B000000}" name="Identificación" displayName="Identificación" ref="R1:R2" totalsRowShown="0" headerRowDxfId="108" dataDxfId="106" headerRowBorderDxfId="107" tableBorderDxfId="105" totalsRowBorderDxfId="104">
  <autoFilter ref="R1:R2" xr:uid="{00000000-0009-0000-0100-000019000000}"/>
  <sortState xmlns:xlrd2="http://schemas.microsoft.com/office/spreadsheetml/2017/richdata2" ref="R2">
    <sortCondition ref="R1:R2"/>
  </sortState>
  <tableColumns count="1">
    <tableColumn id="1" xr3:uid="{00000000-0010-0000-0B00-000001000000}" name="Identificación" dataDxfId="103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0000000-000C-0000-FFFF-FFFF0C000000}" name="Salud" displayName="Salud" ref="S1:S5" totalsRowShown="0" headerRowDxfId="102" dataDxfId="100" headerRowBorderDxfId="101" tableBorderDxfId="99" totalsRowBorderDxfId="98">
  <autoFilter ref="S1:S5" xr:uid="{00000000-0009-0000-0100-00001A000000}"/>
  <sortState xmlns:xlrd2="http://schemas.microsoft.com/office/spreadsheetml/2017/richdata2" ref="S2:S5">
    <sortCondition ref="S1:S5"/>
  </sortState>
  <tableColumns count="1">
    <tableColumn id="1" xr3:uid="{00000000-0010-0000-0C00-000001000000}" name="Salud" dataDxfId="97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00000000-000C-0000-FFFF-FFFF0D000000}" name="Educación" displayName="Educación" ref="T1:T5" totalsRowShown="0" headerRowDxfId="96" dataDxfId="94" headerRowBorderDxfId="95" tableBorderDxfId="93" totalsRowBorderDxfId="92">
  <autoFilter ref="T1:T5" xr:uid="{00000000-0009-0000-0100-00001B000000}"/>
  <sortState xmlns:xlrd2="http://schemas.microsoft.com/office/spreadsheetml/2017/richdata2" ref="T2:T5">
    <sortCondition ref="T1:T5"/>
  </sortState>
  <tableColumns count="1">
    <tableColumn id="1" xr3:uid="{00000000-0010-0000-0D00-000001000000}" name="Educación" dataDxfId="91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00000000-000C-0000-FFFF-FFFF0E000000}" name="Generación_de_Ingresos" displayName="Generación_de_Ingresos" ref="U1:U5" totalsRowShown="0" headerRowDxfId="90" dataDxfId="88" headerRowBorderDxfId="89" tableBorderDxfId="87" totalsRowBorderDxfId="86">
  <autoFilter ref="U1:U5" xr:uid="{00000000-0009-0000-0100-00001C000000}"/>
  <sortState xmlns:xlrd2="http://schemas.microsoft.com/office/spreadsheetml/2017/richdata2" ref="U2:U5">
    <sortCondition ref="U1:U5"/>
  </sortState>
  <tableColumns count="1">
    <tableColumn id="1" xr3:uid="{00000000-0010-0000-0E00-000001000000}" name="Generación de Ingresos" dataDxfId="85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00000000-000C-0000-FFFF-FFFF0F000000}" name="Información_y_Orientación" displayName="Información_y_Orientación" ref="V1:V5" totalsRowShown="0" headerRowDxfId="84" dataDxfId="82" headerRowBorderDxfId="83" tableBorderDxfId="81" totalsRowBorderDxfId="80">
  <autoFilter ref="V1:V5" xr:uid="{00000000-0009-0000-0100-00001D000000}"/>
  <sortState xmlns:xlrd2="http://schemas.microsoft.com/office/spreadsheetml/2017/richdata2" ref="V2:V5">
    <sortCondition ref="V1:V5"/>
  </sortState>
  <tableColumns count="1">
    <tableColumn id="1" xr3:uid="{00000000-0010-0000-0F00-000001000000}" name="Información y Orientación" dataDxfId="79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00000000-000C-0000-FFFF-FFFF10000000}" name="Protección_de_Personas_y_Colectivos" displayName="Protección_de_Personas_y_Colectivos" ref="W1:W3" totalsRowShown="0" headerRowDxfId="78" dataDxfId="76" headerRowBorderDxfId="77" tableBorderDxfId="75" totalsRowBorderDxfId="74">
  <autoFilter ref="W1:W3" xr:uid="{00000000-0009-0000-0100-00001E000000}"/>
  <sortState xmlns:xlrd2="http://schemas.microsoft.com/office/spreadsheetml/2017/richdata2" ref="W2:W3">
    <sortCondition ref="W1:W3"/>
  </sortState>
  <tableColumns count="1">
    <tableColumn id="1" xr3:uid="{00000000-0010-0000-1000-000001000000}" name="Protección de Personas y Colectivos" dataDxfId="73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00000000-000C-0000-FFFF-FFFF11000000}" name="Protección_de_Bienes" displayName="Protección_de_Bienes" ref="X1:X2" totalsRowShown="0" headerRowDxfId="72" dataDxfId="70" headerRowBorderDxfId="71" tableBorderDxfId="69">
  <autoFilter ref="X1:X2" xr:uid="{00000000-0009-0000-0100-00001F000000}"/>
  <sortState xmlns:xlrd2="http://schemas.microsoft.com/office/spreadsheetml/2017/richdata2" ref="X2">
    <sortCondition ref="X1:X2"/>
  </sortState>
  <tableColumns count="1">
    <tableColumn id="1" xr3:uid="{00000000-0010-0000-1100-000001000000}" name="Protección de Bienes" dataDxfId="68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00000000-000C-0000-FFFF-FFFF12000000}" name="Prevención_Temprana" displayName="Prevención_Temprana" ref="Y1:Y7" totalsRowShown="0" headerRowDxfId="67" dataDxfId="65" headerRowBorderDxfId="66" tableBorderDxfId="64" totalsRowBorderDxfId="63">
  <autoFilter ref="Y1:Y7" xr:uid="{00000000-0009-0000-0100-000020000000}"/>
  <sortState xmlns:xlrd2="http://schemas.microsoft.com/office/spreadsheetml/2017/richdata2" ref="Y2:Y7">
    <sortCondition ref="Y1:Y7"/>
  </sortState>
  <tableColumns count="1">
    <tableColumn id="1" xr3:uid="{00000000-0010-0000-1200-000001000000}" name="Prevención Temprana" dataDxfId="62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00000000-000C-0000-FFFF-FFFF13000000}" name="Prevención_Urgente" displayName="Prevención_Urgente" ref="Z1:Z2" totalsRowShown="0" headerRowDxfId="61" dataDxfId="59" headerRowBorderDxfId="60" tableBorderDxfId="58" totalsRowBorderDxfId="57">
  <autoFilter ref="Z1:Z2" xr:uid="{00000000-0009-0000-0100-000021000000}"/>
  <sortState xmlns:xlrd2="http://schemas.microsoft.com/office/spreadsheetml/2017/richdata2" ref="Z2">
    <sortCondition ref="Z1:Z2"/>
  </sortState>
  <tableColumns count="1">
    <tableColumn id="1" xr3:uid="{00000000-0010-0000-1300-000001000000}" name="Prevención Urgente" dataDxfId="56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00000000-000C-0000-FFFF-FFFF14000000}" name="Fortalecimiento_Institucional" displayName="Fortalecimiento_Institucional" ref="AA1:AA3" totalsRowShown="0" headerRowDxfId="55" dataDxfId="53" headerRowBorderDxfId="54" tableBorderDxfId="52" totalsRowBorderDxfId="51">
  <autoFilter ref="AA1:AA3" xr:uid="{00000000-0009-0000-0100-000022000000}"/>
  <sortState xmlns:xlrd2="http://schemas.microsoft.com/office/spreadsheetml/2017/richdata2" ref="AA2:AA3">
    <sortCondition ref="AA1:AA3"/>
  </sortState>
  <tableColumns count="1">
    <tableColumn id="1" xr3:uid="{00000000-0010-0000-1400-000001000000}" name="Fortalecimiento Institucional" dataDxfId="50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00000000-000C-0000-FFFF-FFFF15000000}" name="Participación" displayName="Participación" ref="AB1:AB5" totalsRowShown="0" headerRowDxfId="49" dataDxfId="47" headerRowBorderDxfId="48" tableBorderDxfId="46" totalsRowBorderDxfId="45">
  <autoFilter ref="AB1:AB5" xr:uid="{00000000-0009-0000-0100-000023000000}"/>
  <sortState xmlns:xlrd2="http://schemas.microsoft.com/office/spreadsheetml/2017/richdata2" ref="AB2:AB5">
    <sortCondition ref="AB1:AB5"/>
  </sortState>
  <tableColumns count="1">
    <tableColumn id="1" xr3:uid="{00000000-0010-0000-1500-000001000000}" name="Participación" dataDxfId="44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00000000-000C-0000-FFFF-FFFF16000000}" name="Sistemas_de_información" displayName="Sistemas_de_información" ref="AC1:AC4" totalsRowShown="0" headerRowDxfId="43" headerRowBorderDxfId="42" tableBorderDxfId="41" totalsRowBorderDxfId="40">
  <autoFilter ref="AC1:AC4" xr:uid="{00000000-0009-0000-0100-000024000000}"/>
  <sortState xmlns:xlrd2="http://schemas.microsoft.com/office/spreadsheetml/2017/richdata2" ref="AC2:AC4">
    <sortCondition ref="AC1:AC4"/>
  </sortState>
  <tableColumns count="1">
    <tableColumn id="1" xr3:uid="{00000000-0010-0000-1600-000001000000}" name="Sistemas de información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00000000-000C-0000-FFFF-FFFF17000000}" name="Rehabilitación" displayName="Rehabilitación" ref="AD1:AD4" totalsRowShown="0" headerRowDxfId="39" dataDxfId="37" headerRowBorderDxfId="38" tableBorderDxfId="36" totalsRowBorderDxfId="35">
  <autoFilter ref="AD1:AD4" xr:uid="{00000000-0009-0000-0100-000025000000}"/>
  <sortState xmlns:xlrd2="http://schemas.microsoft.com/office/spreadsheetml/2017/richdata2" ref="AD2:AD4">
    <sortCondition ref="AD1:AD4"/>
  </sortState>
  <tableColumns count="1">
    <tableColumn id="1" xr3:uid="{00000000-0010-0000-1700-000001000000}" name="Rehabilitación" dataDxfId="34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00000000-000C-0000-FFFF-FFFF18000000}" name="Satisfacción" displayName="Satisfacción" ref="AE1:AE4" totalsRowShown="0" headerRowDxfId="33" dataDxfId="31" headerRowBorderDxfId="32" tableBorderDxfId="30" totalsRowBorderDxfId="29">
  <autoFilter ref="AE1:AE4" xr:uid="{00000000-0009-0000-0100-000026000000}"/>
  <sortState xmlns:xlrd2="http://schemas.microsoft.com/office/spreadsheetml/2017/richdata2" ref="AE2:AE4">
    <sortCondition ref="AE1:AE4"/>
  </sortState>
  <tableColumns count="1">
    <tableColumn id="1" xr3:uid="{00000000-0010-0000-1800-000001000000}" name="Satisfacción" dataDxfId="28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00000000-000C-0000-FFFF-FFFF19000000}" name="Acompañamiento_para_la_Inversión_adecuada_de_los_recursos_indemnización" displayName="Acompañamiento_para_la_Inversión_adecuada_de_los_recursos_indemnización" ref="AF1:AF4" totalsRowShown="0" headerRowDxfId="27" dataDxfId="25" headerRowBorderDxfId="26" tableBorderDxfId="24" totalsRowBorderDxfId="23">
  <autoFilter ref="AF1:AF4" xr:uid="{00000000-0009-0000-0100-000027000000}"/>
  <sortState xmlns:xlrd2="http://schemas.microsoft.com/office/spreadsheetml/2017/richdata2" ref="AF2:AF4">
    <sortCondition ref="AF1:AF4"/>
  </sortState>
  <tableColumns count="1">
    <tableColumn id="1" xr3:uid="{00000000-0010-0000-1900-000001000000}" name="Acompañamiento para la Inversión adecuada de los recursos indemnización" dataDxfId="22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00000000-000C-0000-FFFF-FFFF1A000000}" name="Retornos_reubicaciones_e_integración_local" displayName="Retornos_reubicaciones_e_integración_local" ref="AG1:AG2" totalsRowShown="0" headerRowDxfId="21" dataDxfId="19" headerRowBorderDxfId="20" tableBorderDxfId="18" totalsRowBorderDxfId="17">
  <autoFilter ref="AG1:AG2" xr:uid="{00000000-0009-0000-0100-000028000000}"/>
  <sortState xmlns:xlrd2="http://schemas.microsoft.com/office/spreadsheetml/2017/richdata2" ref="AG2">
    <sortCondition ref="AG1:AG2"/>
  </sortState>
  <tableColumns count="1">
    <tableColumn id="1" xr3:uid="{00000000-0010-0000-1A00-000001000000}" name="Retornos, reubicaciones e integración local" dataDxfId="16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00000000-000C-0000-FFFF-FFFF1B000000}" name="Medidas_de_Restitución_" displayName="Medidas_de_Restitución_" ref="AH1:AH2" totalsRowShown="0" headerRowDxfId="15" dataDxfId="13" headerRowBorderDxfId="14" tableBorderDxfId="12" totalsRowBorderDxfId="11">
  <autoFilter ref="AH1:AH2" xr:uid="{00000000-0009-0000-0100-000029000000}"/>
  <sortState xmlns:xlrd2="http://schemas.microsoft.com/office/spreadsheetml/2017/richdata2" ref="AH2">
    <sortCondition ref="AH1:AH2"/>
  </sortState>
  <tableColumns count="1">
    <tableColumn id="1" xr3:uid="{00000000-0010-0000-1B00-000001000000}" name="Medidas de Restitución " dataDxfId="10"/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1C000000}" name="Seguridad_alimentaria" displayName="Seguridad_alimentaria" ref="AI1:AI2" totalsRowShown="0" headerRowDxfId="9" dataDxfId="7" headerRowBorderDxfId="8">
  <autoFilter ref="AI1:AI2" xr:uid="{00000000-0009-0000-0100-000005000000}"/>
  <tableColumns count="1">
    <tableColumn id="1" xr3:uid="{00000000-0010-0000-1C00-000001000000}" name="Seguridad alimentaria" dataDxfId="6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1D000000}" name="Reunificación_familiar" displayName="Reunificación_familiar" ref="AJ1:AJ2" totalsRowShown="0" headerRowDxfId="5" dataDxfId="3" headerRowBorderDxfId="4">
  <autoFilter ref="AJ1:AJ2" xr:uid="{00000000-0009-0000-0100-000006000000}"/>
  <tableColumns count="1">
    <tableColumn id="1" xr3:uid="{00000000-0010-0000-1D00-000001000000}" name="Reunificación familiar" dataDxfId="2"/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E000000}" name="Asistencia_funeraria" displayName="Asistencia_funeraria" ref="AK1:AK4" totalsRowShown="0" headerRowDxfId="1" headerRowBorderDxfId="0">
  <autoFilter ref="AK1:AK4" xr:uid="{00000000-0009-0000-0100-000007000000}"/>
  <tableColumns count="1">
    <tableColumn id="1" xr3:uid="{00000000-0010-0000-1E00-000001000000}" name="Asistencia funerari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2" dT="2024-05-22T17:43:21.52" personId="{6EAD763C-D327-43F5-B3A7-992522880248}" id="{1D97BE38-6827-4285-9CE3-E0E081F66E4D}">
    <text>Columna C - Fila 22 "Herramienta PPV-PDT Planeación 2024"</text>
  </threadedComment>
  <threadedComment ref="C2" dT="2024-05-22T17:43:38.57" personId="{6EAD763C-D327-43F5-B3A7-992522880248}" id="{B002E65C-8ECE-4210-8891-89F18F4A8B02}">
    <text>Columna D - Fila 22 "Herramienta PPV-PDT Planeación 2024"</text>
  </threadedComment>
  <threadedComment ref="D2" dT="2024-05-22T17:44:11.07" personId="{6EAD763C-D327-43F5-B3A7-992522880248}" id="{5C344C00-26B8-4208-BF67-4A32467CAEF9}">
    <text>Columna  E y F - Fila 22 "Herramienta PPV-PDT Planeación 2024"</text>
  </threadedComment>
  <threadedComment ref="E2" dT="2024-05-22T17:39:44.53" personId="{6EAD763C-D327-43F5-B3A7-992522880248}" id="{031081C9-6586-45F1-9CE4-043056CA84E5}">
    <text>Extraiga esta información del Plan de Desarrollo Territorial</text>
  </threadedComment>
  <threadedComment ref="F2" dT="2024-05-22T17:39:51.02" personId="{6EAD763C-D327-43F5-B3A7-992522880248}" id="{8D7A95DB-CBAD-42F2-B2F2-23415F6791B7}">
    <text>Extraiga esta información del Plan de Desarrollo Territorial</text>
  </threadedComment>
  <threadedComment ref="G2" dT="2024-05-22T17:39:59.21" personId="{6EAD763C-D327-43F5-B3A7-992522880248}" id="{85E2D65A-95A2-422F-92E4-5A8BA7EB4748}">
    <text>Extraiga esta información del Plan de Desarrollo Territorial</text>
  </threadedComment>
  <threadedComment ref="K2" dT="2024-05-22T17:48:40.15" personId="{6EAD763C-D327-43F5-B3A7-992522880248}" id="{C032DF14-BE58-4296-A373-D5F4880AF5F0}">
    <text>Diligencie ÚNICAMENTE si en la columna anterior seleccionó la opción "otra"</text>
  </threadedComment>
  <threadedComment ref="P2" dT="2024-05-28T01:45:17.33" personId="{6EAD763C-D327-43F5-B3A7-992522880248}" id="{8373AC0D-850F-41E8-958F-A3D049F8BB08}">
    <text>Diligencie ÚNICAMENTE si en la columna anterior seleccionó la opción "otra"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26" Type="http://schemas.openxmlformats.org/officeDocument/2006/relationships/table" Target="../tables/table26.xml"/><Relationship Id="rId3" Type="http://schemas.openxmlformats.org/officeDocument/2006/relationships/table" Target="../tables/table3.xml"/><Relationship Id="rId21" Type="http://schemas.openxmlformats.org/officeDocument/2006/relationships/table" Target="../tables/table21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5" Type="http://schemas.openxmlformats.org/officeDocument/2006/relationships/table" Target="../tables/table25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20" Type="http://schemas.openxmlformats.org/officeDocument/2006/relationships/table" Target="../tables/table20.xml"/><Relationship Id="rId29" Type="http://schemas.openxmlformats.org/officeDocument/2006/relationships/table" Target="../tables/table29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24" Type="http://schemas.openxmlformats.org/officeDocument/2006/relationships/table" Target="../tables/table24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23" Type="http://schemas.openxmlformats.org/officeDocument/2006/relationships/table" Target="../tables/table23.xml"/><Relationship Id="rId28" Type="http://schemas.openxmlformats.org/officeDocument/2006/relationships/table" Target="../tables/table28.xml"/><Relationship Id="rId10" Type="http://schemas.openxmlformats.org/officeDocument/2006/relationships/table" Target="../tables/table10.xml"/><Relationship Id="rId19" Type="http://schemas.openxmlformats.org/officeDocument/2006/relationships/table" Target="../tables/table19.xml"/><Relationship Id="rId31" Type="http://schemas.openxmlformats.org/officeDocument/2006/relationships/table" Target="../tables/table31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Relationship Id="rId22" Type="http://schemas.openxmlformats.org/officeDocument/2006/relationships/table" Target="../tables/table22.xml"/><Relationship Id="rId27" Type="http://schemas.openxmlformats.org/officeDocument/2006/relationships/table" Target="../tables/table27.xml"/><Relationship Id="rId30" Type="http://schemas.openxmlformats.org/officeDocument/2006/relationships/table" Target="../tables/table3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87"/>
  <sheetViews>
    <sheetView tabSelected="1" zoomScale="80" zoomScaleNormal="80" workbookViewId="0">
      <pane ySplit="2" topLeftCell="A3" activePane="bottomLeft" state="frozen"/>
      <selection pane="bottomLeft" activeCell="E3" sqref="E3:F5"/>
    </sheetView>
  </sheetViews>
  <sheetFormatPr baseColWidth="10" defaultRowHeight="15" x14ac:dyDescent="0.25"/>
  <cols>
    <col min="1" max="1" width="13.42578125" style="32" customWidth="1"/>
    <col min="2" max="2" width="16.140625" style="32" customWidth="1"/>
    <col min="3" max="3" width="12.140625" style="32" customWidth="1"/>
    <col min="4" max="4" width="20.7109375" style="49" customWidth="1"/>
    <col min="5" max="5" width="18.42578125" style="32" customWidth="1"/>
    <col min="6" max="6" width="20.5703125" style="32" customWidth="1"/>
    <col min="7" max="7" width="17" style="32" customWidth="1"/>
    <col min="8" max="8" width="16.28515625" style="80" customWidth="1"/>
    <col min="9" max="9" width="22.85546875" style="32" customWidth="1"/>
    <col min="10" max="10" width="21.140625" style="32" customWidth="1"/>
    <col min="11" max="11" width="11.28515625" style="32" customWidth="1"/>
    <col min="12" max="12" width="12.42578125" style="32" hidden="1" customWidth="1"/>
    <col min="13" max="13" width="12.85546875" style="32" customWidth="1"/>
    <col min="14" max="14" width="13" style="60" customWidth="1"/>
    <col min="15" max="15" width="15.85546875" style="29" customWidth="1"/>
    <col min="16" max="16" width="16.140625" style="32" customWidth="1"/>
    <col min="17" max="17" width="13.28515625" style="32" hidden="1" customWidth="1"/>
    <col min="18" max="18" width="20.28515625" style="32" customWidth="1"/>
    <col min="19" max="19" width="11.42578125" style="32" customWidth="1"/>
    <col min="20" max="20" width="14.42578125" style="32" customWidth="1"/>
    <col min="21" max="16384" width="11.42578125" style="32"/>
  </cols>
  <sheetData>
    <row r="1" spans="1:28" ht="48" customHeight="1" x14ac:dyDescent="0.25">
      <c r="A1" s="30" t="s">
        <v>164</v>
      </c>
      <c r="B1" s="30"/>
      <c r="C1" s="30"/>
      <c r="D1" s="30"/>
      <c r="E1" s="30" t="s">
        <v>163</v>
      </c>
      <c r="F1" s="30"/>
      <c r="G1" s="30"/>
      <c r="H1" s="30"/>
      <c r="I1" s="30" t="s">
        <v>155</v>
      </c>
      <c r="J1" s="30"/>
      <c r="K1" s="30"/>
      <c r="L1" s="30"/>
      <c r="M1" s="30"/>
      <c r="N1" s="30"/>
      <c r="O1" s="30"/>
      <c r="P1" s="30"/>
      <c r="Q1" s="30"/>
    </row>
    <row r="2" spans="1:28" ht="37.5" customHeight="1" x14ac:dyDescent="0.3">
      <c r="A2" s="31" t="s">
        <v>0</v>
      </c>
      <c r="B2" s="31" t="s">
        <v>1</v>
      </c>
      <c r="C2" s="31" t="s">
        <v>3</v>
      </c>
      <c r="D2" s="61" t="s">
        <v>21</v>
      </c>
      <c r="E2" s="31" t="s">
        <v>22</v>
      </c>
      <c r="F2" s="31" t="s">
        <v>23</v>
      </c>
      <c r="G2" s="31" t="s">
        <v>24</v>
      </c>
      <c r="H2" s="31" t="s">
        <v>268</v>
      </c>
      <c r="I2" s="31" t="s">
        <v>8</v>
      </c>
      <c r="J2" s="31" t="s">
        <v>7</v>
      </c>
      <c r="K2" s="31" t="s">
        <v>26</v>
      </c>
      <c r="L2" s="33" t="s">
        <v>27</v>
      </c>
      <c r="M2" s="34" t="s">
        <v>25</v>
      </c>
      <c r="N2" s="31" t="s">
        <v>28</v>
      </c>
      <c r="O2" s="35" t="s">
        <v>29</v>
      </c>
      <c r="P2" s="31" t="s">
        <v>154</v>
      </c>
      <c r="Q2" s="33" t="s">
        <v>162</v>
      </c>
    </row>
    <row r="3" spans="1:28" ht="60" customHeight="1" x14ac:dyDescent="0.25">
      <c r="A3" s="36" t="s">
        <v>6</v>
      </c>
      <c r="B3" s="36" t="s">
        <v>33</v>
      </c>
      <c r="C3" s="36" t="s">
        <v>54</v>
      </c>
      <c r="D3" s="43" t="s">
        <v>171</v>
      </c>
      <c r="E3" s="36" t="s">
        <v>220</v>
      </c>
      <c r="F3" s="37" t="s">
        <v>267</v>
      </c>
      <c r="G3" s="38" t="s">
        <v>189</v>
      </c>
      <c r="H3" s="73" t="s">
        <v>269</v>
      </c>
      <c r="I3" s="38" t="s">
        <v>201</v>
      </c>
      <c r="J3" s="32" t="s">
        <v>202</v>
      </c>
      <c r="K3" s="39" t="s">
        <v>148</v>
      </c>
      <c r="M3" s="52">
        <v>1</v>
      </c>
      <c r="N3" s="40">
        <v>1</v>
      </c>
      <c r="O3" s="41">
        <v>0</v>
      </c>
      <c r="P3" s="38"/>
    </row>
    <row r="4" spans="1:28" ht="110.25" customHeight="1" x14ac:dyDescent="0.25">
      <c r="A4" s="36" t="s">
        <v>6</v>
      </c>
      <c r="B4" s="36" t="s">
        <v>33</v>
      </c>
      <c r="C4" s="36" t="s">
        <v>54</v>
      </c>
      <c r="D4" s="43" t="s">
        <v>172</v>
      </c>
      <c r="E4" s="36" t="s">
        <v>220</v>
      </c>
      <c r="F4" s="42"/>
      <c r="G4" s="36" t="s">
        <v>189</v>
      </c>
      <c r="H4" s="74"/>
      <c r="I4" s="43" t="s">
        <v>233</v>
      </c>
      <c r="J4" s="43" t="s">
        <v>234</v>
      </c>
      <c r="K4" s="43" t="s">
        <v>145</v>
      </c>
      <c r="L4" s="44"/>
      <c r="M4" s="52">
        <v>4</v>
      </c>
      <c r="N4" s="45">
        <v>4</v>
      </c>
      <c r="O4" s="46">
        <v>0</v>
      </c>
      <c r="P4" s="36"/>
      <c r="R4" s="36"/>
      <c r="S4" s="36"/>
      <c r="T4" s="36"/>
      <c r="U4" s="43"/>
      <c r="V4" s="36"/>
      <c r="W4" s="36"/>
      <c r="X4" s="46">
        <v>6</v>
      </c>
      <c r="Z4" s="36"/>
      <c r="AA4" s="36"/>
      <c r="AB4" s="28">
        <v>11350000</v>
      </c>
    </row>
    <row r="5" spans="1:28" s="49" customFormat="1" ht="93.75" customHeight="1" x14ac:dyDescent="0.25">
      <c r="A5" s="43" t="s">
        <v>6</v>
      </c>
      <c r="B5" s="43" t="s">
        <v>33</v>
      </c>
      <c r="C5" s="43" t="s">
        <v>55</v>
      </c>
      <c r="D5" s="43" t="s">
        <v>173</v>
      </c>
      <c r="E5" s="43" t="s">
        <v>220</v>
      </c>
      <c r="F5" s="47"/>
      <c r="G5" s="48" t="s">
        <v>189</v>
      </c>
      <c r="H5" s="75" t="s">
        <v>273</v>
      </c>
      <c r="I5" s="49" t="s">
        <v>201</v>
      </c>
      <c r="J5" s="48" t="s">
        <v>202</v>
      </c>
      <c r="K5" s="48" t="s">
        <v>148</v>
      </c>
      <c r="M5" s="52">
        <v>4</v>
      </c>
      <c r="N5" s="50">
        <v>4</v>
      </c>
      <c r="O5" s="53">
        <v>150000</v>
      </c>
      <c r="P5" s="48" t="s">
        <v>156</v>
      </c>
      <c r="Q5" s="43"/>
    </row>
    <row r="6" spans="1:28" ht="81.75" customHeight="1" x14ac:dyDescent="0.25">
      <c r="A6" s="36" t="s">
        <v>6</v>
      </c>
      <c r="B6" s="36" t="s">
        <v>34</v>
      </c>
      <c r="C6" s="36" t="s">
        <v>43</v>
      </c>
      <c r="D6" s="43" t="s">
        <v>174</v>
      </c>
      <c r="E6" s="36" t="s">
        <v>220</v>
      </c>
      <c r="F6" s="51" t="s">
        <v>224</v>
      </c>
      <c r="G6" s="36" t="s">
        <v>189</v>
      </c>
      <c r="H6" s="37" t="s">
        <v>270</v>
      </c>
      <c r="I6" s="36" t="s">
        <v>200</v>
      </c>
      <c r="J6" s="36" t="s">
        <v>200</v>
      </c>
      <c r="K6" s="36" t="s">
        <v>136</v>
      </c>
      <c r="L6" s="36"/>
      <c r="M6" s="52">
        <v>36</v>
      </c>
      <c r="N6" s="52">
        <v>36</v>
      </c>
      <c r="O6" s="53">
        <f>2500000*4</f>
        <v>10000000</v>
      </c>
      <c r="P6" s="36" t="s">
        <v>156</v>
      </c>
      <c r="Q6" s="27">
        <f>1600000+300000+600000</f>
        <v>2500000</v>
      </c>
      <c r="R6" s="28"/>
    </row>
    <row r="7" spans="1:28" s="49" customFormat="1" ht="79.5" customHeight="1" x14ac:dyDescent="0.25">
      <c r="A7" s="43" t="s">
        <v>6</v>
      </c>
      <c r="B7" s="43" t="s">
        <v>34</v>
      </c>
      <c r="C7" s="43" t="s">
        <v>43</v>
      </c>
      <c r="D7" s="43" t="s">
        <v>176</v>
      </c>
      <c r="E7" s="43" t="s">
        <v>220</v>
      </c>
      <c r="F7" s="54"/>
      <c r="G7" s="43" t="s">
        <v>189</v>
      </c>
      <c r="H7" s="42"/>
      <c r="I7" s="43" t="s">
        <v>200</v>
      </c>
      <c r="J7" s="43" t="s">
        <v>200</v>
      </c>
      <c r="K7" s="43" t="s">
        <v>148</v>
      </c>
      <c r="L7" s="43" t="s">
        <v>205</v>
      </c>
      <c r="M7" s="46">
        <v>4</v>
      </c>
      <c r="N7" s="46">
        <v>4</v>
      </c>
      <c r="O7" s="46">
        <v>0</v>
      </c>
      <c r="P7" s="43"/>
      <c r="Q7" s="43"/>
    </row>
    <row r="8" spans="1:28" s="49" customFormat="1" ht="81" customHeight="1" x14ac:dyDescent="0.25">
      <c r="A8" s="43" t="s">
        <v>6</v>
      </c>
      <c r="B8" s="43" t="s">
        <v>34</v>
      </c>
      <c r="C8" s="43" t="s">
        <v>43</v>
      </c>
      <c r="D8" s="43" t="s">
        <v>175</v>
      </c>
      <c r="E8" s="43" t="s">
        <v>220</v>
      </c>
      <c r="F8" s="55"/>
      <c r="G8" s="43" t="s">
        <v>189</v>
      </c>
      <c r="H8" s="42"/>
      <c r="I8" s="43" t="s">
        <v>200</v>
      </c>
      <c r="J8" s="43" t="s">
        <v>200</v>
      </c>
      <c r="K8" s="43" t="s">
        <v>145</v>
      </c>
      <c r="L8" s="43" t="s">
        <v>204</v>
      </c>
      <c r="M8" s="46">
        <v>1</v>
      </c>
      <c r="N8" s="46">
        <v>1</v>
      </c>
      <c r="O8" s="46">
        <v>0</v>
      </c>
      <c r="P8" s="43"/>
      <c r="Q8" s="43"/>
    </row>
    <row r="9" spans="1:28" ht="75" x14ac:dyDescent="0.25">
      <c r="A9" s="36" t="s">
        <v>6</v>
      </c>
      <c r="B9" s="36" t="s">
        <v>34</v>
      </c>
      <c r="C9" s="36" t="s">
        <v>63</v>
      </c>
      <c r="D9" s="43" t="s">
        <v>177</v>
      </c>
      <c r="E9" s="36" t="s">
        <v>220</v>
      </c>
      <c r="F9" s="36" t="s">
        <v>221</v>
      </c>
      <c r="G9" s="36" t="s">
        <v>189</v>
      </c>
      <c r="H9" s="42"/>
      <c r="I9" s="36" t="s">
        <v>222</v>
      </c>
      <c r="J9" s="36" t="s">
        <v>211</v>
      </c>
      <c r="K9" s="36" t="s">
        <v>147</v>
      </c>
      <c r="L9" s="36"/>
      <c r="M9" s="52">
        <v>17</v>
      </c>
      <c r="N9" s="52">
        <v>17</v>
      </c>
      <c r="O9" s="46">
        <v>0</v>
      </c>
      <c r="P9" s="43" t="s">
        <v>161</v>
      </c>
      <c r="Q9" s="36"/>
      <c r="R9" s="32" t="s">
        <v>235</v>
      </c>
    </row>
    <row r="10" spans="1:28" ht="75" x14ac:dyDescent="0.25">
      <c r="A10" s="36" t="s">
        <v>6</v>
      </c>
      <c r="B10" s="36" t="s">
        <v>34</v>
      </c>
      <c r="C10" s="36" t="s">
        <v>63</v>
      </c>
      <c r="D10" s="43" t="s">
        <v>178</v>
      </c>
      <c r="E10" s="36" t="s">
        <v>220</v>
      </c>
      <c r="F10" s="36" t="s">
        <v>282</v>
      </c>
      <c r="G10" s="36" t="s">
        <v>189</v>
      </c>
      <c r="H10" s="47"/>
      <c r="I10" s="36" t="s">
        <v>212</v>
      </c>
      <c r="J10" s="36" t="s">
        <v>213</v>
      </c>
      <c r="K10" s="36" t="s">
        <v>148</v>
      </c>
      <c r="L10" s="36"/>
      <c r="M10" s="52">
        <v>2</v>
      </c>
      <c r="N10" s="52">
        <v>2</v>
      </c>
      <c r="O10" s="69">
        <f>66500000*2</f>
        <v>133000000</v>
      </c>
      <c r="P10" s="43" t="s">
        <v>161</v>
      </c>
      <c r="Q10" s="36"/>
      <c r="R10" s="32" t="s">
        <v>235</v>
      </c>
    </row>
    <row r="11" spans="1:28" ht="75" x14ac:dyDescent="0.25">
      <c r="A11" s="36" t="s">
        <v>6</v>
      </c>
      <c r="B11" s="36" t="s">
        <v>32</v>
      </c>
      <c r="C11" s="36" t="s">
        <v>165</v>
      </c>
      <c r="D11" s="43" t="s">
        <v>169</v>
      </c>
      <c r="E11" s="36" t="s">
        <v>220</v>
      </c>
      <c r="F11" s="62" t="s">
        <v>279</v>
      </c>
      <c r="G11" s="36" t="s">
        <v>189</v>
      </c>
      <c r="H11" s="76" t="s">
        <v>270</v>
      </c>
      <c r="I11" s="36" t="s">
        <v>198</v>
      </c>
      <c r="J11" s="36" t="s">
        <v>199</v>
      </c>
      <c r="K11" s="36" t="s">
        <v>144</v>
      </c>
      <c r="L11" s="36"/>
      <c r="M11" s="52">
        <v>1</v>
      </c>
      <c r="N11" s="52">
        <v>1</v>
      </c>
      <c r="O11" s="81">
        <f>650000*4</f>
        <v>2600000</v>
      </c>
      <c r="P11" s="43" t="s">
        <v>156</v>
      </c>
      <c r="Q11" s="36"/>
      <c r="R11" s="57" t="s">
        <v>237</v>
      </c>
      <c r="S11" s="32" t="s">
        <v>236</v>
      </c>
      <c r="T11" s="32" t="s">
        <v>238</v>
      </c>
    </row>
    <row r="12" spans="1:28" ht="108.75" customHeight="1" x14ac:dyDescent="0.25">
      <c r="A12" s="36" t="s">
        <v>6</v>
      </c>
      <c r="B12" s="36" t="s">
        <v>32</v>
      </c>
      <c r="C12" s="36" t="s">
        <v>129</v>
      </c>
      <c r="D12" s="43" t="s">
        <v>179</v>
      </c>
      <c r="E12" s="36" t="s">
        <v>220</v>
      </c>
      <c r="F12" s="62" t="s">
        <v>274</v>
      </c>
      <c r="G12" s="36" t="s">
        <v>189</v>
      </c>
      <c r="H12" s="77"/>
      <c r="I12" s="36" t="s">
        <v>203</v>
      </c>
      <c r="J12" s="36" t="s">
        <v>206</v>
      </c>
      <c r="K12" s="36" t="s">
        <v>150</v>
      </c>
      <c r="L12" s="36" t="s">
        <v>144</v>
      </c>
      <c r="M12" s="52">
        <v>100</v>
      </c>
      <c r="N12" s="52">
        <v>100</v>
      </c>
      <c r="O12" s="81">
        <v>1900000</v>
      </c>
      <c r="P12" s="84" t="s">
        <v>156</v>
      </c>
      <c r="Q12" s="36"/>
      <c r="R12" s="32" t="s">
        <v>241</v>
      </c>
      <c r="S12" s="29" t="s">
        <v>240</v>
      </c>
      <c r="T12" s="32" t="s">
        <v>239</v>
      </c>
    </row>
    <row r="13" spans="1:28" ht="75" x14ac:dyDescent="0.25">
      <c r="A13" s="36" t="s">
        <v>6</v>
      </c>
      <c r="B13" s="36" t="s">
        <v>32</v>
      </c>
      <c r="C13" s="36" t="s">
        <v>127</v>
      </c>
      <c r="D13" s="43" t="s">
        <v>259</v>
      </c>
      <c r="E13" s="36" t="s">
        <v>220</v>
      </c>
      <c r="F13" s="62" t="s">
        <v>223</v>
      </c>
      <c r="G13" s="36" t="s">
        <v>189</v>
      </c>
      <c r="H13" s="77"/>
      <c r="I13" s="36" t="s">
        <v>203</v>
      </c>
      <c r="J13" s="36" t="s">
        <v>206</v>
      </c>
      <c r="K13" s="36" t="s">
        <v>147</v>
      </c>
      <c r="L13" s="36"/>
      <c r="M13" s="52">
        <v>1</v>
      </c>
      <c r="N13" s="56">
        <v>1</v>
      </c>
      <c r="O13" s="53">
        <v>100000</v>
      </c>
      <c r="P13" s="85"/>
      <c r="Q13" s="36"/>
      <c r="S13" s="29"/>
    </row>
    <row r="14" spans="1:28" ht="90" x14ac:dyDescent="0.25">
      <c r="A14" s="36" t="s">
        <v>6</v>
      </c>
      <c r="B14" s="36" t="s">
        <v>32</v>
      </c>
      <c r="C14" s="36" t="s">
        <v>10</v>
      </c>
      <c r="D14" s="43" t="s">
        <v>180</v>
      </c>
      <c r="E14" s="36" t="s">
        <v>220</v>
      </c>
      <c r="F14" s="63" t="s">
        <v>276</v>
      </c>
      <c r="G14" s="36" t="s">
        <v>190</v>
      </c>
      <c r="H14" s="77"/>
      <c r="I14" s="36" t="s">
        <v>214</v>
      </c>
      <c r="J14" s="36" t="s">
        <v>242</v>
      </c>
      <c r="K14" s="36" t="s">
        <v>150</v>
      </c>
      <c r="L14" s="36" t="s">
        <v>207</v>
      </c>
      <c r="M14" s="52">
        <v>100</v>
      </c>
      <c r="N14" s="52">
        <v>100</v>
      </c>
      <c r="O14" s="69">
        <f>2283781.09</f>
        <v>2283781.09</v>
      </c>
      <c r="P14" s="43" t="s">
        <v>156</v>
      </c>
      <c r="Q14" s="36"/>
      <c r="R14" s="32" t="s">
        <v>243</v>
      </c>
    </row>
    <row r="15" spans="1:28" ht="123.75" customHeight="1" x14ac:dyDescent="0.25">
      <c r="A15" s="36" t="s">
        <v>6</v>
      </c>
      <c r="B15" s="36" t="s">
        <v>32</v>
      </c>
      <c r="C15" s="36" t="s">
        <v>10</v>
      </c>
      <c r="D15" s="43" t="s">
        <v>225</v>
      </c>
      <c r="E15" s="36" t="s">
        <v>220</v>
      </c>
      <c r="F15" s="63" t="s">
        <v>277</v>
      </c>
      <c r="G15" s="36" t="s">
        <v>190</v>
      </c>
      <c r="H15" s="77"/>
      <c r="I15" s="36" t="s">
        <v>229</v>
      </c>
      <c r="J15" s="36" t="s">
        <v>230</v>
      </c>
      <c r="K15" s="36" t="s">
        <v>147</v>
      </c>
      <c r="L15" s="36"/>
      <c r="M15" s="52">
        <v>2</v>
      </c>
      <c r="N15" s="52">
        <v>2</v>
      </c>
      <c r="O15" s="69">
        <v>500000</v>
      </c>
      <c r="P15" s="43" t="s">
        <v>156</v>
      </c>
      <c r="Q15" s="36"/>
      <c r="R15" s="32" t="s">
        <v>244</v>
      </c>
    </row>
    <row r="16" spans="1:28" ht="108" customHeight="1" x14ac:dyDescent="0.25">
      <c r="A16" s="36" t="s">
        <v>6</v>
      </c>
      <c r="B16" s="36" t="s">
        <v>32</v>
      </c>
      <c r="C16" s="36" t="s">
        <v>10</v>
      </c>
      <c r="D16" s="43" t="s">
        <v>225</v>
      </c>
      <c r="E16" s="36" t="s">
        <v>220</v>
      </c>
      <c r="F16" s="63"/>
      <c r="G16" s="36" t="s">
        <v>190</v>
      </c>
      <c r="H16" s="77"/>
      <c r="I16" s="36" t="s">
        <v>226</v>
      </c>
      <c r="J16" s="36" t="s">
        <v>227</v>
      </c>
      <c r="K16" s="36" t="s">
        <v>150</v>
      </c>
      <c r="L16" s="36"/>
      <c r="M16" s="52">
        <v>100</v>
      </c>
      <c r="N16" s="52">
        <v>100</v>
      </c>
      <c r="O16" s="69">
        <v>59409</v>
      </c>
      <c r="P16" s="43" t="s">
        <v>156</v>
      </c>
      <c r="Q16" s="36"/>
      <c r="R16" s="32" t="s">
        <v>245</v>
      </c>
      <c r="S16" s="32" t="s">
        <v>283</v>
      </c>
    </row>
    <row r="17" spans="1:20" s="49" customFormat="1" ht="75" x14ac:dyDescent="0.25">
      <c r="A17" s="43" t="s">
        <v>6</v>
      </c>
      <c r="B17" s="43" t="s">
        <v>32</v>
      </c>
      <c r="C17" s="43" t="s">
        <v>11</v>
      </c>
      <c r="D17" s="43" t="s">
        <v>181</v>
      </c>
      <c r="E17" s="43" t="s">
        <v>220</v>
      </c>
      <c r="F17" s="68"/>
      <c r="G17" s="43" t="s">
        <v>189</v>
      </c>
      <c r="H17" s="78"/>
      <c r="I17" s="43" t="s">
        <v>196</v>
      </c>
      <c r="J17" s="43" t="s">
        <v>197</v>
      </c>
      <c r="K17" s="43" t="s">
        <v>144</v>
      </c>
      <c r="L17" s="43"/>
      <c r="M17" s="46">
        <v>6</v>
      </c>
      <c r="N17" s="46">
        <v>6</v>
      </c>
      <c r="O17" s="69">
        <f>11350000*4</f>
        <v>45400000</v>
      </c>
      <c r="P17" s="43" t="s">
        <v>156</v>
      </c>
      <c r="Q17" s="43"/>
      <c r="R17" s="49" t="s">
        <v>245</v>
      </c>
    </row>
    <row r="18" spans="1:20" s="49" customFormat="1" ht="75" x14ac:dyDescent="0.25">
      <c r="A18" s="43" t="s">
        <v>6</v>
      </c>
      <c r="B18" s="43" t="s">
        <v>32</v>
      </c>
      <c r="C18" s="43" t="s">
        <v>11</v>
      </c>
      <c r="D18" s="43" t="s">
        <v>182</v>
      </c>
      <c r="E18" s="43" t="s">
        <v>220</v>
      </c>
      <c r="F18" s="43"/>
      <c r="G18" s="43" t="s">
        <v>189</v>
      </c>
      <c r="H18" s="78"/>
      <c r="I18" s="43" t="s">
        <v>253</v>
      </c>
      <c r="J18" s="43" t="s">
        <v>254</v>
      </c>
      <c r="K18" s="43" t="s">
        <v>135</v>
      </c>
      <c r="L18" s="43"/>
      <c r="M18" s="46">
        <v>4</v>
      </c>
      <c r="N18" s="46">
        <v>4</v>
      </c>
      <c r="O18" s="46">
        <v>0</v>
      </c>
      <c r="P18" s="43"/>
      <c r="Q18" s="43"/>
      <c r="R18" s="49" t="s">
        <v>245</v>
      </c>
    </row>
    <row r="19" spans="1:20" s="49" customFormat="1" ht="150" x14ac:dyDescent="0.25">
      <c r="A19" s="43" t="s">
        <v>6</v>
      </c>
      <c r="B19" s="43" t="s">
        <v>32</v>
      </c>
      <c r="C19" s="43" t="s">
        <v>130</v>
      </c>
      <c r="D19" s="43" t="s">
        <v>183</v>
      </c>
      <c r="E19" s="43" t="s">
        <v>220</v>
      </c>
      <c r="F19" s="43" t="s">
        <v>278</v>
      </c>
      <c r="G19" s="43" t="s">
        <v>189</v>
      </c>
      <c r="H19" s="78"/>
      <c r="I19" s="43" t="s">
        <v>255</v>
      </c>
      <c r="J19" s="43" t="s">
        <v>256</v>
      </c>
      <c r="K19" s="43" t="s">
        <v>150</v>
      </c>
      <c r="L19" s="43"/>
      <c r="M19" s="46">
        <v>100</v>
      </c>
      <c r="N19" s="46">
        <v>100</v>
      </c>
      <c r="O19" s="46">
        <v>0</v>
      </c>
      <c r="P19" s="43" t="s">
        <v>161</v>
      </c>
      <c r="Q19" s="43"/>
      <c r="R19" s="49" t="s">
        <v>235</v>
      </c>
    </row>
    <row r="20" spans="1:20" s="49" customFormat="1" ht="75" x14ac:dyDescent="0.25">
      <c r="A20" s="43" t="s">
        <v>6</v>
      </c>
      <c r="B20" s="43" t="s">
        <v>15</v>
      </c>
      <c r="C20" s="43" t="s">
        <v>58</v>
      </c>
      <c r="D20" s="43" t="s">
        <v>280</v>
      </c>
      <c r="E20" s="43" t="s">
        <v>220</v>
      </c>
      <c r="F20" s="64" t="s">
        <v>271</v>
      </c>
      <c r="G20" s="43" t="s">
        <v>189</v>
      </c>
      <c r="H20" s="78"/>
      <c r="I20" s="43" t="s">
        <v>246</v>
      </c>
      <c r="J20" s="43" t="s">
        <v>247</v>
      </c>
      <c r="K20" s="43" t="s">
        <v>150</v>
      </c>
      <c r="L20" s="43"/>
      <c r="M20" s="46">
        <v>100</v>
      </c>
      <c r="N20" s="46">
        <v>100</v>
      </c>
      <c r="O20" s="82">
        <f>1308637.28/4</f>
        <v>327159.32</v>
      </c>
      <c r="P20" s="43"/>
      <c r="Q20" s="43"/>
    </row>
    <row r="21" spans="1:20" s="49" customFormat="1" ht="75" x14ac:dyDescent="0.25">
      <c r="A21" s="43" t="s">
        <v>6</v>
      </c>
      <c r="B21" s="43" t="s">
        <v>32</v>
      </c>
      <c r="C21" s="43" t="s">
        <v>17</v>
      </c>
      <c r="D21" s="43" t="s">
        <v>184</v>
      </c>
      <c r="E21" s="43" t="s">
        <v>220</v>
      </c>
      <c r="F21" s="65"/>
      <c r="G21" s="43" t="s">
        <v>192</v>
      </c>
      <c r="H21" s="78"/>
      <c r="I21" s="43" t="s">
        <v>208</v>
      </c>
      <c r="J21" s="43" t="s">
        <v>209</v>
      </c>
      <c r="K21" s="43" t="s">
        <v>150</v>
      </c>
      <c r="L21" s="43" t="s">
        <v>210</v>
      </c>
      <c r="M21" s="46">
        <v>100</v>
      </c>
      <c r="N21" s="46">
        <v>100</v>
      </c>
      <c r="O21" s="81">
        <v>30000000</v>
      </c>
      <c r="P21" s="43" t="s">
        <v>156</v>
      </c>
      <c r="Q21" s="43"/>
      <c r="R21" s="49" t="s">
        <v>249</v>
      </c>
    </row>
    <row r="22" spans="1:20" s="49" customFormat="1" ht="75" x14ac:dyDescent="0.25">
      <c r="A22" s="43" t="s">
        <v>6</v>
      </c>
      <c r="B22" s="43" t="s">
        <v>32</v>
      </c>
      <c r="C22" s="43" t="s">
        <v>17</v>
      </c>
      <c r="D22" s="43" t="s">
        <v>185</v>
      </c>
      <c r="E22" s="43" t="s">
        <v>220</v>
      </c>
      <c r="F22" s="65"/>
      <c r="G22" s="43" t="s">
        <v>191</v>
      </c>
      <c r="H22" s="78"/>
      <c r="I22" s="43" t="s">
        <v>231</v>
      </c>
      <c r="J22" s="43" t="s">
        <v>232</v>
      </c>
      <c r="K22" s="43" t="s">
        <v>147</v>
      </c>
      <c r="L22" s="43"/>
      <c r="M22" s="46">
        <v>17</v>
      </c>
      <c r="N22" s="46">
        <v>17</v>
      </c>
      <c r="O22" s="69">
        <f>1060754.96688742/4</f>
        <v>265188.74172185501</v>
      </c>
      <c r="P22" s="43" t="s">
        <v>156</v>
      </c>
      <c r="Q22" s="43"/>
      <c r="R22" s="49" t="s">
        <v>248</v>
      </c>
    </row>
    <row r="23" spans="1:20" s="49" customFormat="1" ht="60" x14ac:dyDescent="0.25">
      <c r="A23" s="43" t="s">
        <v>6</v>
      </c>
      <c r="B23" s="43" t="s">
        <v>32</v>
      </c>
      <c r="C23" s="43" t="s">
        <v>17</v>
      </c>
      <c r="D23" s="43" t="s">
        <v>186</v>
      </c>
      <c r="E23" s="43" t="s">
        <v>220</v>
      </c>
      <c r="F23" s="65"/>
      <c r="G23" s="43" t="s">
        <v>191</v>
      </c>
      <c r="H23" s="78"/>
      <c r="I23" s="43" t="s">
        <v>215</v>
      </c>
      <c r="J23" s="43" t="s">
        <v>216</v>
      </c>
      <c r="K23" s="43" t="s">
        <v>150</v>
      </c>
      <c r="L23" s="43"/>
      <c r="M23" s="46">
        <v>100</v>
      </c>
      <c r="N23" s="46">
        <v>100</v>
      </c>
      <c r="O23" s="69">
        <v>2073385.1248089659</v>
      </c>
      <c r="P23" s="43" t="s">
        <v>156</v>
      </c>
      <c r="Q23" s="43"/>
      <c r="R23" s="58">
        <f>250000000/20</f>
        <v>12500000</v>
      </c>
    </row>
    <row r="24" spans="1:20" s="49" customFormat="1" ht="75" x14ac:dyDescent="0.25">
      <c r="A24" s="43" t="s">
        <v>6</v>
      </c>
      <c r="B24" s="43" t="s">
        <v>32</v>
      </c>
      <c r="C24" s="43" t="s">
        <v>17</v>
      </c>
      <c r="D24" s="43" t="s">
        <v>186</v>
      </c>
      <c r="E24" s="43" t="s">
        <v>220</v>
      </c>
      <c r="F24" s="66"/>
      <c r="G24" s="43" t="s">
        <v>191</v>
      </c>
      <c r="H24" s="78"/>
      <c r="I24" s="43" t="s">
        <v>252</v>
      </c>
      <c r="J24" s="43" t="s">
        <v>251</v>
      </c>
      <c r="K24" s="43" t="s">
        <v>150</v>
      </c>
      <c r="L24" s="43"/>
      <c r="M24" s="46">
        <v>100</v>
      </c>
      <c r="N24" s="46">
        <v>100</v>
      </c>
      <c r="O24" s="69">
        <v>200000</v>
      </c>
      <c r="P24" s="43" t="s">
        <v>156</v>
      </c>
      <c r="Q24" s="43"/>
      <c r="R24" s="58" t="s">
        <v>245</v>
      </c>
    </row>
    <row r="25" spans="1:20" s="49" customFormat="1" ht="60" x14ac:dyDescent="0.25">
      <c r="A25" s="43" t="s">
        <v>6</v>
      </c>
      <c r="B25" s="43" t="s">
        <v>32</v>
      </c>
      <c r="C25" s="43" t="s">
        <v>20</v>
      </c>
      <c r="D25" s="43" t="s">
        <v>187</v>
      </c>
      <c r="E25" s="43" t="s">
        <v>220</v>
      </c>
      <c r="F25" s="39" t="s">
        <v>275</v>
      </c>
      <c r="G25" s="43" t="s">
        <v>193</v>
      </c>
      <c r="H25" s="78"/>
      <c r="I25" s="43" t="s">
        <v>217</v>
      </c>
      <c r="J25" s="43" t="s">
        <v>218</v>
      </c>
      <c r="K25" s="43" t="s">
        <v>144</v>
      </c>
      <c r="L25" s="43"/>
      <c r="M25" s="46">
        <v>2</v>
      </c>
      <c r="N25" s="46">
        <v>1</v>
      </c>
      <c r="O25" s="69">
        <v>12500000</v>
      </c>
      <c r="P25" s="43" t="s">
        <v>156</v>
      </c>
      <c r="Q25" s="43"/>
      <c r="R25" s="49" t="s">
        <v>250</v>
      </c>
    </row>
    <row r="26" spans="1:20" s="49" customFormat="1" ht="90" x14ac:dyDescent="0.25">
      <c r="A26" s="43" t="s">
        <v>6</v>
      </c>
      <c r="B26" s="43" t="s">
        <v>32</v>
      </c>
      <c r="C26" s="43" t="s">
        <v>20</v>
      </c>
      <c r="D26" s="43" t="s">
        <v>260</v>
      </c>
      <c r="E26" s="43" t="s">
        <v>220</v>
      </c>
      <c r="F26" s="70"/>
      <c r="G26" s="43" t="s">
        <v>264</v>
      </c>
      <c r="H26" s="78"/>
      <c r="I26" s="43" t="s">
        <v>262</v>
      </c>
      <c r="J26" s="43" t="s">
        <v>263</v>
      </c>
      <c r="K26" s="43" t="s">
        <v>150</v>
      </c>
      <c r="L26" s="43"/>
      <c r="M26" s="46">
        <v>100</v>
      </c>
      <c r="N26" s="46">
        <v>100</v>
      </c>
      <c r="O26" s="69">
        <f>31927343.6754967</f>
        <v>31927343.675496701</v>
      </c>
      <c r="P26" s="43" t="s">
        <v>156</v>
      </c>
      <c r="Q26" s="43"/>
      <c r="T26" s="58"/>
    </row>
    <row r="27" spans="1:20" s="49" customFormat="1" ht="90" x14ac:dyDescent="0.25">
      <c r="A27" s="43" t="s">
        <v>6</v>
      </c>
      <c r="B27" s="43" t="s">
        <v>32</v>
      </c>
      <c r="C27" s="43" t="s">
        <v>20</v>
      </c>
      <c r="D27" s="43" t="s">
        <v>261</v>
      </c>
      <c r="E27" s="43" t="s">
        <v>220</v>
      </c>
      <c r="F27" s="71" t="s">
        <v>284</v>
      </c>
      <c r="G27" s="43" t="s">
        <v>264</v>
      </c>
      <c r="H27" s="78"/>
      <c r="I27" s="43" t="s">
        <v>265</v>
      </c>
      <c r="J27" s="43" t="s">
        <v>266</v>
      </c>
      <c r="K27" s="43" t="s">
        <v>150</v>
      </c>
      <c r="L27" s="43"/>
      <c r="M27" s="46">
        <v>100</v>
      </c>
      <c r="N27" s="46">
        <v>100</v>
      </c>
      <c r="O27" s="69">
        <f>10987050.2643912/4</f>
        <v>2746762.5660978002</v>
      </c>
      <c r="P27" s="43" t="s">
        <v>157</v>
      </c>
      <c r="Q27" s="43"/>
      <c r="T27" s="72"/>
    </row>
    <row r="28" spans="1:20" s="49" customFormat="1" ht="75" x14ac:dyDescent="0.25">
      <c r="A28" s="43" t="s">
        <v>6</v>
      </c>
      <c r="B28" s="43" t="s">
        <v>32</v>
      </c>
      <c r="C28" s="43" t="s">
        <v>12</v>
      </c>
      <c r="D28" s="43" t="s">
        <v>228</v>
      </c>
      <c r="E28" s="43" t="s">
        <v>220</v>
      </c>
      <c r="F28" s="68" t="s">
        <v>272</v>
      </c>
      <c r="G28" s="43" t="s">
        <v>189</v>
      </c>
      <c r="H28" s="79"/>
      <c r="I28" s="43" t="s">
        <v>257</v>
      </c>
      <c r="J28" s="43" t="s">
        <v>258</v>
      </c>
      <c r="K28" s="43" t="s">
        <v>150</v>
      </c>
      <c r="L28" s="43"/>
      <c r="M28" s="46">
        <v>100</v>
      </c>
      <c r="N28" s="46">
        <v>100</v>
      </c>
      <c r="O28" s="69">
        <v>100000</v>
      </c>
      <c r="P28" s="43" t="s">
        <v>156</v>
      </c>
      <c r="Q28" s="43"/>
      <c r="R28" s="49" t="s">
        <v>245</v>
      </c>
    </row>
    <row r="29" spans="1:20" s="49" customFormat="1" ht="120" x14ac:dyDescent="0.25">
      <c r="A29" s="43" t="s">
        <v>6</v>
      </c>
      <c r="B29" s="43" t="s">
        <v>15</v>
      </c>
      <c r="C29" s="43" t="s">
        <v>61</v>
      </c>
      <c r="D29" s="43" t="s">
        <v>188</v>
      </c>
      <c r="E29" s="43" t="s">
        <v>220</v>
      </c>
      <c r="F29" s="68" t="s">
        <v>281</v>
      </c>
      <c r="G29" s="43" t="s">
        <v>189</v>
      </c>
      <c r="H29" s="68" t="s">
        <v>270</v>
      </c>
      <c r="I29" s="43" t="s">
        <v>194</v>
      </c>
      <c r="J29" s="43" t="s">
        <v>195</v>
      </c>
      <c r="K29" s="43" t="s">
        <v>137</v>
      </c>
      <c r="L29" s="43"/>
      <c r="M29" s="46">
        <v>8</v>
      </c>
      <c r="N29" s="46">
        <v>8</v>
      </c>
      <c r="O29" s="69">
        <f>1000000*4</f>
        <v>4000000</v>
      </c>
      <c r="P29" s="43" t="s">
        <v>156</v>
      </c>
      <c r="Q29" s="28">
        <v>4000000</v>
      </c>
      <c r="R29" s="49" t="s">
        <v>248</v>
      </c>
    </row>
    <row r="30" spans="1:20" s="49" customFormat="1" x14ac:dyDescent="0.25">
      <c r="A30" s="43"/>
      <c r="B30" s="43"/>
      <c r="C30" s="43"/>
      <c r="D30" s="43"/>
      <c r="E30" s="43"/>
      <c r="F30" s="43"/>
      <c r="G30" s="43"/>
      <c r="H30" s="68"/>
      <c r="I30" s="43"/>
      <c r="J30" s="43"/>
      <c r="K30" s="43"/>
      <c r="L30" s="43"/>
      <c r="M30" s="46"/>
      <c r="N30" s="46"/>
      <c r="O30" s="83">
        <f>SUM(O3:O29)</f>
        <v>280133029.51812536</v>
      </c>
      <c r="P30" s="43"/>
      <c r="Q30" s="43"/>
    </row>
    <row r="31" spans="1:20" x14ac:dyDescent="0.25">
      <c r="A31" s="89"/>
      <c r="B31" s="89"/>
      <c r="C31" s="89"/>
      <c r="D31" s="90"/>
      <c r="E31" s="89"/>
      <c r="F31" s="89"/>
      <c r="G31" s="89"/>
      <c r="H31" s="91"/>
      <c r="I31" s="89"/>
      <c r="J31" s="89"/>
      <c r="K31" s="89"/>
      <c r="L31" s="89"/>
      <c r="M31" s="92"/>
      <c r="N31" s="92"/>
      <c r="O31" s="93"/>
      <c r="P31" s="89"/>
      <c r="Q31" s="86"/>
    </row>
    <row r="32" spans="1:20" x14ac:dyDescent="0.25">
      <c r="A32" s="89"/>
      <c r="B32" s="89"/>
      <c r="C32" s="89"/>
      <c r="D32" s="90"/>
      <c r="E32" s="89"/>
      <c r="F32" s="89"/>
      <c r="G32" s="89"/>
      <c r="H32" s="91"/>
      <c r="I32" s="89"/>
      <c r="J32" s="89"/>
      <c r="K32" s="89"/>
      <c r="L32" s="89"/>
      <c r="M32" s="89"/>
      <c r="N32" s="92"/>
      <c r="O32" s="94"/>
      <c r="P32" s="89"/>
      <c r="Q32" s="86"/>
    </row>
    <row r="33" spans="1:17" x14ac:dyDescent="0.25">
      <c r="A33" s="89"/>
      <c r="B33" s="89"/>
      <c r="C33" s="89"/>
      <c r="D33" s="90"/>
      <c r="E33" s="89"/>
      <c r="F33" s="89"/>
      <c r="G33" s="89"/>
      <c r="H33" s="91"/>
      <c r="I33" s="89"/>
      <c r="J33" s="89"/>
      <c r="K33" s="89"/>
      <c r="L33" s="89"/>
      <c r="M33" s="89"/>
      <c r="N33" s="92"/>
      <c r="O33" s="94"/>
      <c r="P33" s="89"/>
      <c r="Q33" s="86"/>
    </row>
    <row r="34" spans="1:17" x14ac:dyDescent="0.25">
      <c r="A34" s="89"/>
      <c r="B34" s="89"/>
      <c r="C34" s="89"/>
      <c r="D34" s="90"/>
      <c r="E34" s="89"/>
      <c r="F34" s="89"/>
      <c r="G34" s="89"/>
      <c r="H34" s="91"/>
      <c r="I34" s="89"/>
      <c r="J34" s="89"/>
      <c r="K34" s="89"/>
      <c r="L34" s="89"/>
      <c r="M34" s="89"/>
      <c r="N34" s="92"/>
      <c r="O34" s="94"/>
      <c r="P34" s="89"/>
      <c r="Q34" s="86"/>
    </row>
    <row r="35" spans="1:17" x14ac:dyDescent="0.25">
      <c r="A35" s="89"/>
      <c r="B35" s="89"/>
      <c r="C35" s="89"/>
      <c r="D35" s="90"/>
      <c r="E35" s="89"/>
      <c r="F35" s="89"/>
      <c r="G35" s="89"/>
      <c r="H35" s="91"/>
      <c r="I35" s="89"/>
      <c r="J35" s="89"/>
      <c r="K35" s="89"/>
      <c r="L35" s="89"/>
      <c r="M35" s="89"/>
      <c r="N35" s="92"/>
      <c r="O35" s="94"/>
      <c r="P35" s="89"/>
      <c r="Q35" s="96"/>
    </row>
    <row r="36" spans="1:17" s="89" customFormat="1" x14ac:dyDescent="0.25">
      <c r="D36" s="90"/>
      <c r="H36" s="91"/>
      <c r="N36" s="92"/>
      <c r="O36" s="94"/>
    </row>
    <row r="37" spans="1:17" s="89" customFormat="1" x14ac:dyDescent="0.25">
      <c r="D37" s="90"/>
      <c r="H37" s="91"/>
      <c r="N37" s="92"/>
      <c r="O37" s="94"/>
    </row>
    <row r="38" spans="1:17" s="89" customFormat="1" x14ac:dyDescent="0.25">
      <c r="D38" s="90"/>
      <c r="H38" s="91"/>
      <c r="N38" s="92"/>
      <c r="O38" s="94"/>
    </row>
    <row r="39" spans="1:17" s="89" customFormat="1" x14ac:dyDescent="0.25">
      <c r="D39" s="90"/>
      <c r="H39" s="91"/>
      <c r="N39" s="92"/>
      <c r="O39" s="94"/>
    </row>
    <row r="40" spans="1:17" s="89" customFormat="1" x14ac:dyDescent="0.25">
      <c r="D40" s="90"/>
      <c r="H40" s="91"/>
      <c r="N40" s="92"/>
      <c r="O40" s="94"/>
    </row>
    <row r="41" spans="1:17" s="89" customFormat="1" x14ac:dyDescent="0.25">
      <c r="D41" s="90"/>
      <c r="H41" s="91"/>
      <c r="N41" s="92"/>
      <c r="O41" s="94"/>
    </row>
    <row r="42" spans="1:17" s="89" customFormat="1" x14ac:dyDescent="0.25">
      <c r="D42" s="90"/>
      <c r="H42" s="91"/>
      <c r="N42" s="92"/>
      <c r="O42" s="94"/>
    </row>
    <row r="43" spans="1:17" s="89" customFormat="1" x14ac:dyDescent="0.25">
      <c r="D43" s="90"/>
      <c r="H43" s="91"/>
      <c r="N43" s="92"/>
      <c r="O43" s="94"/>
    </row>
    <row r="44" spans="1:17" s="89" customFormat="1" x14ac:dyDescent="0.25">
      <c r="D44" s="90"/>
      <c r="H44" s="91"/>
      <c r="N44" s="92"/>
      <c r="O44" s="94"/>
    </row>
    <row r="45" spans="1:17" s="89" customFormat="1" x14ac:dyDescent="0.25">
      <c r="D45" s="90"/>
      <c r="H45" s="91"/>
      <c r="N45" s="92"/>
      <c r="O45" s="94"/>
    </row>
    <row r="46" spans="1:17" s="89" customFormat="1" x14ac:dyDescent="0.25">
      <c r="D46" s="90"/>
      <c r="H46" s="91"/>
      <c r="N46" s="92"/>
      <c r="O46" s="94"/>
    </row>
    <row r="47" spans="1:17" s="89" customFormat="1" x14ac:dyDescent="0.25">
      <c r="D47" s="90"/>
      <c r="H47" s="91"/>
      <c r="N47" s="92"/>
      <c r="O47" s="94"/>
    </row>
    <row r="48" spans="1:17" s="89" customFormat="1" x14ac:dyDescent="0.25">
      <c r="D48" s="90"/>
      <c r="H48" s="91"/>
      <c r="N48" s="92"/>
      <c r="O48" s="94"/>
    </row>
    <row r="49" spans="4:18" s="89" customFormat="1" x14ac:dyDescent="0.25">
      <c r="D49" s="90"/>
      <c r="H49" s="91"/>
      <c r="N49" s="92"/>
      <c r="O49" s="94"/>
    </row>
    <row r="50" spans="4:18" s="89" customFormat="1" x14ac:dyDescent="0.25">
      <c r="D50" s="90"/>
      <c r="H50" s="91"/>
      <c r="N50" s="92"/>
      <c r="O50" s="94"/>
    </row>
    <row r="51" spans="4:18" s="89" customFormat="1" x14ac:dyDescent="0.25">
      <c r="D51" s="90"/>
      <c r="H51" s="91"/>
      <c r="N51" s="92"/>
      <c r="O51" s="94"/>
      <c r="R51" s="95" t="s">
        <v>219</v>
      </c>
    </row>
    <row r="52" spans="4:18" s="89" customFormat="1" x14ac:dyDescent="0.25">
      <c r="D52" s="90"/>
      <c r="H52" s="91"/>
      <c r="N52" s="92"/>
      <c r="O52" s="94"/>
    </row>
    <row r="53" spans="4:18" s="89" customFormat="1" x14ac:dyDescent="0.25">
      <c r="D53" s="90"/>
      <c r="H53" s="91"/>
      <c r="N53" s="92"/>
      <c r="O53" s="94"/>
    </row>
    <row r="54" spans="4:18" s="89" customFormat="1" x14ac:dyDescent="0.25">
      <c r="D54" s="90"/>
      <c r="H54" s="91"/>
      <c r="N54" s="92"/>
      <c r="O54" s="94"/>
    </row>
    <row r="55" spans="4:18" s="89" customFormat="1" x14ac:dyDescent="0.25">
      <c r="D55" s="90"/>
      <c r="H55" s="91"/>
      <c r="N55" s="92"/>
      <c r="O55" s="94"/>
    </row>
    <row r="56" spans="4:18" s="89" customFormat="1" x14ac:dyDescent="0.25">
      <c r="D56" s="90"/>
      <c r="H56" s="91"/>
      <c r="N56" s="92"/>
      <c r="O56" s="94"/>
    </row>
    <row r="57" spans="4:18" s="89" customFormat="1" x14ac:dyDescent="0.25">
      <c r="D57" s="90"/>
      <c r="H57" s="91"/>
      <c r="N57" s="92"/>
      <c r="O57" s="94"/>
    </row>
    <row r="58" spans="4:18" s="89" customFormat="1" x14ac:dyDescent="0.25">
      <c r="D58" s="90"/>
      <c r="H58" s="91"/>
      <c r="N58" s="92"/>
      <c r="O58" s="94"/>
    </row>
    <row r="59" spans="4:18" s="89" customFormat="1" x14ac:dyDescent="0.25">
      <c r="D59" s="90"/>
      <c r="H59" s="91"/>
      <c r="N59" s="92"/>
      <c r="O59" s="94"/>
    </row>
    <row r="60" spans="4:18" s="89" customFormat="1" x14ac:dyDescent="0.25">
      <c r="D60" s="90"/>
      <c r="H60" s="91"/>
      <c r="N60" s="92"/>
      <c r="O60" s="94"/>
    </row>
    <row r="61" spans="4:18" s="89" customFormat="1" x14ac:dyDescent="0.25">
      <c r="D61" s="90"/>
      <c r="H61" s="91"/>
      <c r="N61" s="92"/>
      <c r="O61" s="94"/>
    </row>
    <row r="62" spans="4:18" s="89" customFormat="1" x14ac:dyDescent="0.25">
      <c r="D62" s="90"/>
      <c r="H62" s="91"/>
      <c r="N62" s="92"/>
      <c r="O62" s="94"/>
    </row>
    <row r="63" spans="4:18" s="89" customFormat="1" x14ac:dyDescent="0.25">
      <c r="D63" s="90"/>
      <c r="H63" s="91"/>
      <c r="N63" s="92"/>
      <c r="O63" s="94"/>
    </row>
    <row r="64" spans="4:18" s="89" customFormat="1" x14ac:dyDescent="0.25">
      <c r="D64" s="90"/>
      <c r="H64" s="91"/>
      <c r="N64" s="92"/>
      <c r="O64" s="94"/>
    </row>
    <row r="65" spans="4:15" s="89" customFormat="1" x14ac:dyDescent="0.25">
      <c r="D65" s="90"/>
      <c r="H65" s="91"/>
      <c r="N65" s="92"/>
      <c r="O65" s="94"/>
    </row>
    <row r="66" spans="4:15" s="89" customFormat="1" x14ac:dyDescent="0.25">
      <c r="D66" s="90"/>
      <c r="H66" s="91"/>
      <c r="N66" s="92"/>
      <c r="O66" s="94"/>
    </row>
    <row r="67" spans="4:15" s="89" customFormat="1" x14ac:dyDescent="0.25">
      <c r="D67" s="90"/>
      <c r="H67" s="91"/>
      <c r="N67" s="92"/>
      <c r="O67" s="94"/>
    </row>
    <row r="68" spans="4:15" s="89" customFormat="1" x14ac:dyDescent="0.25">
      <c r="D68" s="90"/>
      <c r="H68" s="91"/>
      <c r="N68" s="92"/>
      <c r="O68" s="94"/>
    </row>
    <row r="69" spans="4:15" s="89" customFormat="1" x14ac:dyDescent="0.25">
      <c r="D69" s="90"/>
      <c r="H69" s="91"/>
      <c r="N69" s="92"/>
      <c r="O69" s="94"/>
    </row>
    <row r="70" spans="4:15" s="89" customFormat="1" x14ac:dyDescent="0.25">
      <c r="D70" s="90"/>
      <c r="H70" s="91"/>
      <c r="N70" s="92"/>
      <c r="O70" s="94"/>
    </row>
    <row r="71" spans="4:15" s="89" customFormat="1" x14ac:dyDescent="0.25">
      <c r="D71" s="90"/>
      <c r="H71" s="91"/>
      <c r="N71" s="92"/>
      <c r="O71" s="94"/>
    </row>
    <row r="72" spans="4:15" s="89" customFormat="1" x14ac:dyDescent="0.25">
      <c r="D72" s="90"/>
      <c r="H72" s="91"/>
      <c r="N72" s="92"/>
      <c r="O72" s="94"/>
    </row>
    <row r="73" spans="4:15" s="89" customFormat="1" x14ac:dyDescent="0.25">
      <c r="D73" s="90"/>
      <c r="H73" s="91"/>
      <c r="N73" s="92"/>
      <c r="O73" s="94"/>
    </row>
    <row r="74" spans="4:15" s="89" customFormat="1" x14ac:dyDescent="0.25">
      <c r="D74" s="90"/>
      <c r="H74" s="91"/>
      <c r="N74" s="92"/>
      <c r="O74" s="94"/>
    </row>
    <row r="75" spans="4:15" s="89" customFormat="1" x14ac:dyDescent="0.25">
      <c r="D75" s="90"/>
      <c r="H75" s="91"/>
      <c r="N75" s="92"/>
      <c r="O75" s="94"/>
    </row>
    <row r="76" spans="4:15" s="89" customFormat="1" x14ac:dyDescent="0.25">
      <c r="D76" s="90"/>
      <c r="H76" s="91"/>
      <c r="N76" s="92"/>
      <c r="O76" s="94"/>
    </row>
    <row r="77" spans="4:15" s="89" customFormat="1" x14ac:dyDescent="0.25">
      <c r="D77" s="90"/>
      <c r="H77" s="91"/>
      <c r="N77" s="92"/>
      <c r="O77" s="94"/>
    </row>
    <row r="78" spans="4:15" s="89" customFormat="1" x14ac:dyDescent="0.25">
      <c r="D78" s="90"/>
      <c r="H78" s="91"/>
      <c r="N78" s="92"/>
      <c r="O78" s="94"/>
    </row>
    <row r="79" spans="4:15" s="89" customFormat="1" x14ac:dyDescent="0.25">
      <c r="D79" s="90"/>
      <c r="H79" s="91"/>
      <c r="N79" s="92"/>
      <c r="O79" s="94"/>
    </row>
    <row r="80" spans="4:15" s="89" customFormat="1" x14ac:dyDescent="0.25">
      <c r="D80" s="90"/>
      <c r="H80" s="91"/>
      <c r="N80" s="92"/>
      <c r="O80" s="94"/>
    </row>
    <row r="81" spans="4:15" s="89" customFormat="1" x14ac:dyDescent="0.25">
      <c r="D81" s="90"/>
      <c r="H81" s="91"/>
      <c r="N81" s="92"/>
      <c r="O81" s="94"/>
    </row>
    <row r="82" spans="4:15" s="89" customFormat="1" x14ac:dyDescent="0.25">
      <c r="D82" s="90"/>
      <c r="H82" s="91"/>
      <c r="N82" s="92"/>
      <c r="O82" s="94"/>
    </row>
    <row r="83" spans="4:15" s="89" customFormat="1" x14ac:dyDescent="0.25">
      <c r="D83" s="90"/>
      <c r="H83" s="91"/>
      <c r="N83" s="92"/>
      <c r="O83" s="94"/>
    </row>
    <row r="84" spans="4:15" s="89" customFormat="1" x14ac:dyDescent="0.25">
      <c r="D84" s="90"/>
      <c r="H84" s="91"/>
      <c r="N84" s="92"/>
      <c r="O84" s="94"/>
    </row>
    <row r="85" spans="4:15" s="89" customFormat="1" x14ac:dyDescent="0.25">
      <c r="D85" s="90"/>
      <c r="H85" s="91"/>
      <c r="N85" s="92"/>
      <c r="O85" s="94"/>
    </row>
    <row r="86" spans="4:15" s="89" customFormat="1" x14ac:dyDescent="0.25">
      <c r="D86" s="90"/>
      <c r="H86" s="91"/>
      <c r="N86" s="92"/>
      <c r="O86" s="94"/>
    </row>
    <row r="87" spans="4:15" s="89" customFormat="1" x14ac:dyDescent="0.25">
      <c r="D87" s="90"/>
      <c r="H87" s="91"/>
      <c r="N87" s="92"/>
      <c r="O87" s="94"/>
    </row>
    <row r="88" spans="4:15" s="89" customFormat="1" x14ac:dyDescent="0.25">
      <c r="D88" s="90"/>
      <c r="H88" s="91"/>
      <c r="N88" s="92"/>
      <c r="O88" s="94"/>
    </row>
    <row r="89" spans="4:15" s="89" customFormat="1" x14ac:dyDescent="0.25">
      <c r="D89" s="90"/>
      <c r="H89" s="91"/>
      <c r="N89" s="92"/>
      <c r="O89" s="94"/>
    </row>
    <row r="90" spans="4:15" s="89" customFormat="1" x14ac:dyDescent="0.25">
      <c r="D90" s="90"/>
      <c r="H90" s="91"/>
      <c r="N90" s="92"/>
      <c r="O90" s="94"/>
    </row>
    <row r="91" spans="4:15" s="89" customFormat="1" x14ac:dyDescent="0.25">
      <c r="D91" s="90"/>
      <c r="H91" s="91"/>
      <c r="N91" s="92"/>
      <c r="O91" s="94"/>
    </row>
    <row r="92" spans="4:15" s="89" customFormat="1" x14ac:dyDescent="0.25">
      <c r="D92" s="90"/>
      <c r="H92" s="91"/>
      <c r="N92" s="92"/>
      <c r="O92" s="94"/>
    </row>
    <row r="93" spans="4:15" s="89" customFormat="1" x14ac:dyDescent="0.25">
      <c r="D93" s="90"/>
      <c r="H93" s="91"/>
      <c r="N93" s="92"/>
      <c r="O93" s="94"/>
    </row>
    <row r="94" spans="4:15" s="89" customFormat="1" x14ac:dyDescent="0.25">
      <c r="D94" s="90"/>
      <c r="H94" s="91"/>
      <c r="N94" s="92"/>
      <c r="O94" s="94"/>
    </row>
    <row r="95" spans="4:15" s="89" customFormat="1" x14ac:dyDescent="0.25">
      <c r="D95" s="90"/>
      <c r="H95" s="91"/>
      <c r="N95" s="92"/>
      <c r="O95" s="94"/>
    </row>
    <row r="96" spans="4:15" s="89" customFormat="1" x14ac:dyDescent="0.25">
      <c r="D96" s="90"/>
      <c r="H96" s="91"/>
      <c r="N96" s="92"/>
      <c r="O96" s="94"/>
    </row>
    <row r="97" spans="4:15" s="89" customFormat="1" x14ac:dyDescent="0.25">
      <c r="D97" s="90"/>
      <c r="H97" s="91"/>
      <c r="N97" s="92"/>
      <c r="O97" s="94"/>
    </row>
    <row r="98" spans="4:15" s="89" customFormat="1" x14ac:dyDescent="0.25">
      <c r="D98" s="90"/>
      <c r="H98" s="91"/>
      <c r="N98" s="92"/>
      <c r="O98" s="94"/>
    </row>
    <row r="99" spans="4:15" s="89" customFormat="1" x14ac:dyDescent="0.25">
      <c r="D99" s="90"/>
      <c r="H99" s="91"/>
      <c r="N99" s="92"/>
      <c r="O99" s="94"/>
    </row>
    <row r="100" spans="4:15" s="89" customFormat="1" x14ac:dyDescent="0.25">
      <c r="D100" s="90"/>
      <c r="H100" s="91"/>
      <c r="N100" s="92"/>
      <c r="O100" s="94"/>
    </row>
    <row r="101" spans="4:15" s="89" customFormat="1" x14ac:dyDescent="0.25">
      <c r="D101" s="90"/>
      <c r="H101" s="91"/>
      <c r="N101" s="92"/>
      <c r="O101" s="94"/>
    </row>
    <row r="102" spans="4:15" s="89" customFormat="1" x14ac:dyDescent="0.25">
      <c r="D102" s="90"/>
      <c r="H102" s="91"/>
      <c r="N102" s="92"/>
      <c r="O102" s="94"/>
    </row>
    <row r="103" spans="4:15" s="89" customFormat="1" x14ac:dyDescent="0.25">
      <c r="D103" s="90"/>
      <c r="H103" s="91"/>
      <c r="N103" s="92"/>
      <c r="O103" s="94"/>
    </row>
    <row r="104" spans="4:15" s="89" customFormat="1" x14ac:dyDescent="0.25">
      <c r="D104" s="90"/>
      <c r="H104" s="91"/>
      <c r="N104" s="92"/>
      <c r="O104" s="94"/>
    </row>
    <row r="105" spans="4:15" s="89" customFormat="1" x14ac:dyDescent="0.25">
      <c r="D105" s="90"/>
      <c r="H105" s="91"/>
      <c r="N105" s="92"/>
      <c r="O105" s="94"/>
    </row>
    <row r="106" spans="4:15" s="89" customFormat="1" x14ac:dyDescent="0.25">
      <c r="D106" s="90"/>
      <c r="H106" s="91"/>
      <c r="N106" s="92"/>
      <c r="O106" s="94"/>
    </row>
    <row r="107" spans="4:15" s="89" customFormat="1" x14ac:dyDescent="0.25">
      <c r="D107" s="90"/>
      <c r="H107" s="91"/>
      <c r="N107" s="92"/>
      <c r="O107" s="94"/>
    </row>
    <row r="108" spans="4:15" s="89" customFormat="1" x14ac:dyDescent="0.25">
      <c r="D108" s="90"/>
      <c r="H108" s="91"/>
      <c r="N108" s="92"/>
      <c r="O108" s="94"/>
    </row>
    <row r="109" spans="4:15" s="89" customFormat="1" x14ac:dyDescent="0.25">
      <c r="D109" s="90"/>
      <c r="H109" s="91"/>
      <c r="N109" s="92"/>
      <c r="O109" s="94"/>
    </row>
    <row r="110" spans="4:15" s="89" customFormat="1" x14ac:dyDescent="0.25">
      <c r="D110" s="90"/>
      <c r="H110" s="91"/>
      <c r="N110" s="92"/>
      <c r="O110" s="94"/>
    </row>
    <row r="111" spans="4:15" s="89" customFormat="1" x14ac:dyDescent="0.25">
      <c r="D111" s="90"/>
      <c r="H111" s="91"/>
      <c r="N111" s="92"/>
      <c r="O111" s="94"/>
    </row>
    <row r="112" spans="4:15" s="89" customFormat="1" x14ac:dyDescent="0.25">
      <c r="D112" s="90"/>
      <c r="H112" s="91"/>
      <c r="N112" s="92"/>
      <c r="O112" s="94"/>
    </row>
    <row r="113" spans="4:15" s="89" customFormat="1" x14ac:dyDescent="0.25">
      <c r="D113" s="90"/>
      <c r="H113" s="91"/>
      <c r="N113" s="92"/>
      <c r="O113" s="94"/>
    </row>
    <row r="114" spans="4:15" s="89" customFormat="1" x14ac:dyDescent="0.25">
      <c r="D114" s="90"/>
      <c r="H114" s="91"/>
      <c r="N114" s="92"/>
      <c r="O114" s="94"/>
    </row>
    <row r="115" spans="4:15" s="89" customFormat="1" x14ac:dyDescent="0.25">
      <c r="D115" s="90"/>
      <c r="H115" s="91"/>
      <c r="N115" s="92"/>
      <c r="O115" s="94"/>
    </row>
    <row r="116" spans="4:15" s="89" customFormat="1" x14ac:dyDescent="0.25">
      <c r="D116" s="90"/>
      <c r="H116" s="91"/>
      <c r="N116" s="92"/>
      <c r="O116" s="94"/>
    </row>
    <row r="117" spans="4:15" s="89" customFormat="1" x14ac:dyDescent="0.25">
      <c r="D117" s="90"/>
      <c r="H117" s="91"/>
      <c r="N117" s="92"/>
      <c r="O117" s="94"/>
    </row>
    <row r="118" spans="4:15" s="89" customFormat="1" x14ac:dyDescent="0.25">
      <c r="D118" s="90"/>
      <c r="H118" s="91"/>
      <c r="N118" s="92"/>
      <c r="O118" s="94"/>
    </row>
    <row r="119" spans="4:15" s="89" customFormat="1" x14ac:dyDescent="0.25">
      <c r="D119" s="90"/>
      <c r="H119" s="91"/>
      <c r="N119" s="92"/>
      <c r="O119" s="94"/>
    </row>
    <row r="120" spans="4:15" s="89" customFormat="1" x14ac:dyDescent="0.25">
      <c r="D120" s="90"/>
      <c r="H120" s="91"/>
      <c r="N120" s="92"/>
      <c r="O120" s="94"/>
    </row>
    <row r="121" spans="4:15" s="89" customFormat="1" x14ac:dyDescent="0.25">
      <c r="D121" s="90"/>
      <c r="H121" s="91"/>
      <c r="N121" s="92"/>
      <c r="O121" s="94"/>
    </row>
    <row r="122" spans="4:15" s="89" customFormat="1" x14ac:dyDescent="0.25">
      <c r="D122" s="90"/>
      <c r="H122" s="91"/>
      <c r="N122" s="92"/>
      <c r="O122" s="94"/>
    </row>
    <row r="123" spans="4:15" s="89" customFormat="1" x14ac:dyDescent="0.25">
      <c r="D123" s="90"/>
      <c r="H123" s="91"/>
      <c r="N123" s="92"/>
      <c r="O123" s="94"/>
    </row>
    <row r="124" spans="4:15" s="89" customFormat="1" x14ac:dyDescent="0.25">
      <c r="D124" s="90"/>
      <c r="H124" s="91"/>
      <c r="N124" s="92"/>
      <c r="O124" s="94"/>
    </row>
    <row r="125" spans="4:15" s="89" customFormat="1" x14ac:dyDescent="0.25">
      <c r="D125" s="90"/>
      <c r="H125" s="91"/>
      <c r="N125" s="92"/>
      <c r="O125" s="94"/>
    </row>
    <row r="126" spans="4:15" s="89" customFormat="1" x14ac:dyDescent="0.25">
      <c r="D126" s="90"/>
      <c r="H126" s="91"/>
      <c r="N126" s="92"/>
      <c r="O126" s="94"/>
    </row>
    <row r="127" spans="4:15" s="89" customFormat="1" x14ac:dyDescent="0.25">
      <c r="D127" s="90"/>
      <c r="H127" s="91"/>
      <c r="N127" s="92"/>
      <c r="O127" s="94"/>
    </row>
    <row r="128" spans="4:15" s="89" customFormat="1" x14ac:dyDescent="0.25">
      <c r="D128" s="90"/>
      <c r="H128" s="91"/>
      <c r="N128" s="92"/>
      <c r="O128" s="94"/>
    </row>
    <row r="129" spans="4:15" s="89" customFormat="1" x14ac:dyDescent="0.25">
      <c r="D129" s="90"/>
      <c r="H129" s="91"/>
      <c r="N129" s="92"/>
      <c r="O129" s="94"/>
    </row>
    <row r="130" spans="4:15" s="89" customFormat="1" x14ac:dyDescent="0.25">
      <c r="D130" s="90"/>
      <c r="H130" s="91"/>
      <c r="N130" s="92"/>
      <c r="O130" s="94"/>
    </row>
    <row r="131" spans="4:15" s="89" customFormat="1" x14ac:dyDescent="0.25">
      <c r="D131" s="90"/>
      <c r="H131" s="91"/>
      <c r="N131" s="92"/>
      <c r="O131" s="94"/>
    </row>
    <row r="132" spans="4:15" s="89" customFormat="1" x14ac:dyDescent="0.25">
      <c r="D132" s="90"/>
      <c r="H132" s="91"/>
      <c r="N132" s="92"/>
      <c r="O132" s="94"/>
    </row>
    <row r="133" spans="4:15" s="89" customFormat="1" x14ac:dyDescent="0.25">
      <c r="D133" s="90"/>
      <c r="H133" s="91"/>
      <c r="N133" s="92"/>
      <c r="O133" s="94"/>
    </row>
    <row r="134" spans="4:15" s="89" customFormat="1" x14ac:dyDescent="0.25">
      <c r="D134" s="90"/>
      <c r="H134" s="91"/>
      <c r="N134" s="92"/>
      <c r="O134" s="94"/>
    </row>
    <row r="135" spans="4:15" s="89" customFormat="1" x14ac:dyDescent="0.25">
      <c r="D135" s="90"/>
      <c r="H135" s="91"/>
      <c r="N135" s="92"/>
      <c r="O135" s="94"/>
    </row>
    <row r="136" spans="4:15" s="89" customFormat="1" x14ac:dyDescent="0.25">
      <c r="D136" s="90"/>
      <c r="H136" s="91"/>
      <c r="N136" s="92"/>
      <c r="O136" s="94"/>
    </row>
    <row r="137" spans="4:15" s="89" customFormat="1" x14ac:dyDescent="0.25">
      <c r="D137" s="90"/>
      <c r="H137" s="91"/>
      <c r="N137" s="92"/>
      <c r="O137" s="94"/>
    </row>
    <row r="138" spans="4:15" s="89" customFormat="1" x14ac:dyDescent="0.25">
      <c r="D138" s="90"/>
      <c r="H138" s="91"/>
      <c r="N138" s="92"/>
      <c r="O138" s="94"/>
    </row>
    <row r="139" spans="4:15" s="89" customFormat="1" x14ac:dyDescent="0.25">
      <c r="D139" s="90"/>
      <c r="H139" s="91"/>
      <c r="N139" s="92"/>
      <c r="O139" s="94"/>
    </row>
    <row r="140" spans="4:15" s="89" customFormat="1" x14ac:dyDescent="0.25">
      <c r="D140" s="90"/>
      <c r="H140" s="91"/>
      <c r="N140" s="92"/>
      <c r="O140" s="94"/>
    </row>
    <row r="141" spans="4:15" s="89" customFormat="1" x14ac:dyDescent="0.25">
      <c r="D141" s="90"/>
      <c r="H141" s="91"/>
      <c r="N141" s="92"/>
      <c r="O141" s="94"/>
    </row>
    <row r="142" spans="4:15" s="89" customFormat="1" x14ac:dyDescent="0.25">
      <c r="D142" s="90"/>
      <c r="H142" s="91"/>
      <c r="N142" s="92"/>
      <c r="O142" s="94"/>
    </row>
    <row r="143" spans="4:15" s="89" customFormat="1" x14ac:dyDescent="0.25">
      <c r="D143" s="90"/>
      <c r="H143" s="91"/>
      <c r="N143" s="92"/>
      <c r="O143" s="94"/>
    </row>
    <row r="144" spans="4:15" s="89" customFormat="1" x14ac:dyDescent="0.25">
      <c r="D144" s="90"/>
      <c r="H144" s="91"/>
      <c r="N144" s="92"/>
      <c r="O144" s="94"/>
    </row>
    <row r="145" spans="4:15" s="89" customFormat="1" x14ac:dyDescent="0.25">
      <c r="D145" s="90"/>
      <c r="H145" s="91"/>
      <c r="N145" s="92"/>
      <c r="O145" s="94"/>
    </row>
    <row r="146" spans="4:15" s="89" customFormat="1" x14ac:dyDescent="0.25">
      <c r="D146" s="90"/>
      <c r="H146" s="91"/>
      <c r="N146" s="92"/>
      <c r="O146" s="94"/>
    </row>
    <row r="147" spans="4:15" s="89" customFormat="1" x14ac:dyDescent="0.25">
      <c r="D147" s="90"/>
      <c r="H147" s="91"/>
      <c r="N147" s="92"/>
      <c r="O147" s="94"/>
    </row>
    <row r="148" spans="4:15" s="89" customFormat="1" x14ac:dyDescent="0.25">
      <c r="D148" s="90"/>
      <c r="H148" s="91"/>
      <c r="N148" s="92"/>
      <c r="O148" s="94"/>
    </row>
    <row r="149" spans="4:15" s="89" customFormat="1" x14ac:dyDescent="0.25">
      <c r="D149" s="90"/>
      <c r="H149" s="91"/>
      <c r="N149" s="92"/>
      <c r="O149" s="94"/>
    </row>
    <row r="150" spans="4:15" s="89" customFormat="1" x14ac:dyDescent="0.25">
      <c r="D150" s="90"/>
      <c r="H150" s="91"/>
      <c r="N150" s="92"/>
      <c r="O150" s="94"/>
    </row>
    <row r="151" spans="4:15" s="89" customFormat="1" x14ac:dyDescent="0.25">
      <c r="D151" s="90"/>
      <c r="H151" s="91"/>
      <c r="N151" s="92"/>
      <c r="O151" s="94"/>
    </row>
    <row r="152" spans="4:15" s="89" customFormat="1" x14ac:dyDescent="0.25">
      <c r="D152" s="90"/>
      <c r="H152" s="91"/>
      <c r="N152" s="92"/>
      <c r="O152" s="94"/>
    </row>
    <row r="153" spans="4:15" s="89" customFormat="1" x14ac:dyDescent="0.25">
      <c r="D153" s="90"/>
      <c r="H153" s="91"/>
      <c r="N153" s="92"/>
      <c r="O153" s="94"/>
    </row>
    <row r="154" spans="4:15" s="89" customFormat="1" x14ac:dyDescent="0.25">
      <c r="D154" s="90"/>
      <c r="H154" s="91"/>
      <c r="N154" s="92"/>
      <c r="O154" s="94"/>
    </row>
    <row r="155" spans="4:15" s="89" customFormat="1" x14ac:dyDescent="0.25">
      <c r="D155" s="90"/>
      <c r="H155" s="91"/>
      <c r="N155" s="92"/>
      <c r="O155" s="94"/>
    </row>
    <row r="156" spans="4:15" s="89" customFormat="1" x14ac:dyDescent="0.25">
      <c r="D156" s="90"/>
      <c r="H156" s="91"/>
      <c r="N156" s="92"/>
      <c r="O156" s="94"/>
    </row>
    <row r="157" spans="4:15" s="89" customFormat="1" x14ac:dyDescent="0.25">
      <c r="D157" s="90"/>
      <c r="H157" s="91"/>
      <c r="N157" s="92"/>
      <c r="O157" s="94"/>
    </row>
    <row r="158" spans="4:15" s="89" customFormat="1" x14ac:dyDescent="0.25">
      <c r="D158" s="90"/>
      <c r="H158" s="91"/>
      <c r="N158" s="92"/>
      <c r="O158" s="94"/>
    </row>
    <row r="159" spans="4:15" s="89" customFormat="1" x14ac:dyDescent="0.25">
      <c r="D159" s="90"/>
      <c r="H159" s="91"/>
      <c r="N159" s="92"/>
      <c r="O159" s="94"/>
    </row>
    <row r="160" spans="4:15" s="89" customFormat="1" x14ac:dyDescent="0.25">
      <c r="D160" s="90"/>
      <c r="H160" s="91"/>
      <c r="N160" s="92"/>
      <c r="O160" s="94"/>
    </row>
    <row r="161" spans="4:15" s="89" customFormat="1" x14ac:dyDescent="0.25">
      <c r="D161" s="90"/>
      <c r="H161" s="91"/>
      <c r="N161" s="92"/>
      <c r="O161" s="94"/>
    </row>
    <row r="162" spans="4:15" s="89" customFormat="1" x14ac:dyDescent="0.25">
      <c r="D162" s="90"/>
      <c r="H162" s="91"/>
      <c r="N162" s="92"/>
      <c r="O162" s="94"/>
    </row>
    <row r="163" spans="4:15" s="89" customFormat="1" x14ac:dyDescent="0.25">
      <c r="D163" s="90"/>
      <c r="H163" s="91"/>
      <c r="N163" s="92"/>
      <c r="O163" s="94"/>
    </row>
    <row r="164" spans="4:15" s="89" customFormat="1" x14ac:dyDescent="0.25">
      <c r="D164" s="90"/>
      <c r="H164" s="91"/>
      <c r="N164" s="92"/>
      <c r="O164" s="94"/>
    </row>
    <row r="165" spans="4:15" s="89" customFormat="1" x14ac:dyDescent="0.25">
      <c r="D165" s="90"/>
      <c r="H165" s="91"/>
      <c r="N165" s="92"/>
      <c r="O165" s="94"/>
    </row>
    <row r="166" spans="4:15" s="89" customFormat="1" x14ac:dyDescent="0.25">
      <c r="D166" s="90"/>
      <c r="H166" s="91"/>
      <c r="N166" s="92"/>
      <c r="O166" s="94"/>
    </row>
    <row r="167" spans="4:15" s="89" customFormat="1" x14ac:dyDescent="0.25">
      <c r="D167" s="90"/>
      <c r="H167" s="91"/>
      <c r="N167" s="92"/>
      <c r="O167" s="94"/>
    </row>
    <row r="168" spans="4:15" s="89" customFormat="1" x14ac:dyDescent="0.25">
      <c r="D168" s="90"/>
      <c r="H168" s="91"/>
      <c r="N168" s="92"/>
      <c r="O168" s="94"/>
    </row>
    <row r="169" spans="4:15" s="89" customFormat="1" x14ac:dyDescent="0.25">
      <c r="D169" s="90"/>
      <c r="H169" s="91"/>
      <c r="N169" s="92"/>
      <c r="O169" s="94"/>
    </row>
    <row r="170" spans="4:15" s="89" customFormat="1" x14ac:dyDescent="0.25">
      <c r="D170" s="90"/>
      <c r="H170" s="91"/>
      <c r="N170" s="92"/>
      <c r="O170" s="94"/>
    </row>
    <row r="171" spans="4:15" s="89" customFormat="1" x14ac:dyDescent="0.25">
      <c r="D171" s="90"/>
      <c r="H171" s="91"/>
      <c r="N171" s="92"/>
      <c r="O171" s="94"/>
    </row>
    <row r="172" spans="4:15" s="89" customFormat="1" x14ac:dyDescent="0.25">
      <c r="D172" s="90"/>
      <c r="H172" s="91"/>
      <c r="N172" s="92"/>
      <c r="O172" s="94"/>
    </row>
    <row r="173" spans="4:15" s="89" customFormat="1" x14ac:dyDescent="0.25">
      <c r="D173" s="90"/>
      <c r="H173" s="91"/>
      <c r="N173" s="92"/>
      <c r="O173" s="94"/>
    </row>
    <row r="174" spans="4:15" s="89" customFormat="1" x14ac:dyDescent="0.25">
      <c r="D174" s="90"/>
      <c r="H174" s="91"/>
      <c r="N174" s="92"/>
      <c r="O174" s="94"/>
    </row>
    <row r="175" spans="4:15" s="89" customFormat="1" x14ac:dyDescent="0.25">
      <c r="D175" s="90"/>
      <c r="H175" s="91"/>
      <c r="N175" s="92"/>
      <c r="O175" s="94"/>
    </row>
    <row r="176" spans="4:15" s="89" customFormat="1" x14ac:dyDescent="0.25">
      <c r="D176" s="90"/>
      <c r="H176" s="91"/>
      <c r="N176" s="92"/>
      <c r="O176" s="94"/>
    </row>
    <row r="177" spans="4:15" s="89" customFormat="1" x14ac:dyDescent="0.25">
      <c r="D177" s="90"/>
      <c r="H177" s="91"/>
      <c r="N177" s="92"/>
      <c r="O177" s="94"/>
    </row>
    <row r="178" spans="4:15" s="89" customFormat="1" x14ac:dyDescent="0.25">
      <c r="D178" s="90"/>
      <c r="H178" s="91"/>
      <c r="N178" s="92"/>
      <c r="O178" s="94"/>
    </row>
    <row r="179" spans="4:15" s="89" customFormat="1" x14ac:dyDescent="0.25">
      <c r="D179" s="90"/>
      <c r="H179" s="91"/>
      <c r="N179" s="92"/>
      <c r="O179" s="94"/>
    </row>
    <row r="180" spans="4:15" s="89" customFormat="1" x14ac:dyDescent="0.25">
      <c r="D180" s="90"/>
      <c r="H180" s="91"/>
      <c r="N180" s="92"/>
      <c r="O180" s="94"/>
    </row>
    <row r="181" spans="4:15" s="89" customFormat="1" x14ac:dyDescent="0.25">
      <c r="D181" s="90"/>
      <c r="H181" s="91"/>
      <c r="N181" s="92"/>
      <c r="O181" s="94"/>
    </row>
    <row r="182" spans="4:15" s="89" customFormat="1" x14ac:dyDescent="0.25">
      <c r="D182" s="90"/>
      <c r="H182" s="91"/>
      <c r="N182" s="92"/>
      <c r="O182" s="94"/>
    </row>
    <row r="183" spans="4:15" s="89" customFormat="1" x14ac:dyDescent="0.25">
      <c r="D183" s="90"/>
      <c r="H183" s="91"/>
      <c r="N183" s="92"/>
      <c r="O183" s="94"/>
    </row>
    <row r="184" spans="4:15" s="89" customFormat="1" x14ac:dyDescent="0.25">
      <c r="D184" s="90"/>
      <c r="H184" s="91"/>
      <c r="N184" s="92"/>
      <c r="O184" s="94"/>
    </row>
    <row r="185" spans="4:15" s="89" customFormat="1" x14ac:dyDescent="0.25">
      <c r="D185" s="90"/>
      <c r="H185" s="91"/>
      <c r="N185" s="92"/>
      <c r="O185" s="94"/>
    </row>
    <row r="186" spans="4:15" s="89" customFormat="1" x14ac:dyDescent="0.25">
      <c r="D186" s="90"/>
      <c r="H186" s="91"/>
      <c r="N186" s="92"/>
      <c r="O186" s="94"/>
    </row>
    <row r="187" spans="4:15" s="89" customFormat="1" x14ac:dyDescent="0.25">
      <c r="D187" s="90"/>
      <c r="H187" s="91"/>
      <c r="N187" s="92"/>
      <c r="O187" s="94"/>
    </row>
    <row r="188" spans="4:15" s="89" customFormat="1" x14ac:dyDescent="0.25">
      <c r="D188" s="90"/>
      <c r="H188" s="91"/>
      <c r="N188" s="92"/>
      <c r="O188" s="94"/>
    </row>
    <row r="189" spans="4:15" s="89" customFormat="1" x14ac:dyDescent="0.25">
      <c r="D189" s="90"/>
      <c r="H189" s="91"/>
      <c r="N189" s="92"/>
      <c r="O189" s="94"/>
    </row>
    <row r="190" spans="4:15" s="89" customFormat="1" x14ac:dyDescent="0.25">
      <c r="D190" s="90"/>
      <c r="H190" s="91"/>
      <c r="N190" s="92"/>
      <c r="O190" s="94"/>
    </row>
    <row r="191" spans="4:15" s="89" customFormat="1" x14ac:dyDescent="0.25">
      <c r="D191" s="90"/>
      <c r="H191" s="91"/>
      <c r="N191" s="92"/>
      <c r="O191" s="94"/>
    </row>
    <row r="192" spans="4:15" s="89" customFormat="1" x14ac:dyDescent="0.25">
      <c r="D192" s="90"/>
      <c r="H192" s="91"/>
      <c r="N192" s="92"/>
      <c r="O192" s="94"/>
    </row>
    <row r="193" spans="4:15" s="89" customFormat="1" x14ac:dyDescent="0.25">
      <c r="D193" s="90"/>
      <c r="H193" s="91"/>
      <c r="N193" s="92"/>
      <c r="O193" s="94"/>
    </row>
    <row r="194" spans="4:15" s="89" customFormat="1" x14ac:dyDescent="0.25">
      <c r="D194" s="90"/>
      <c r="H194" s="91"/>
      <c r="N194" s="92"/>
      <c r="O194" s="94"/>
    </row>
    <row r="195" spans="4:15" s="89" customFormat="1" x14ac:dyDescent="0.25">
      <c r="D195" s="90"/>
      <c r="H195" s="91"/>
      <c r="N195" s="92"/>
      <c r="O195" s="94"/>
    </row>
    <row r="196" spans="4:15" s="89" customFormat="1" x14ac:dyDescent="0.25">
      <c r="D196" s="90"/>
      <c r="H196" s="91"/>
      <c r="N196" s="92"/>
      <c r="O196" s="94"/>
    </row>
    <row r="197" spans="4:15" s="89" customFormat="1" x14ac:dyDescent="0.25">
      <c r="D197" s="90"/>
      <c r="H197" s="91"/>
      <c r="N197" s="92"/>
      <c r="O197" s="94"/>
    </row>
    <row r="198" spans="4:15" s="89" customFormat="1" x14ac:dyDescent="0.25">
      <c r="D198" s="90"/>
      <c r="H198" s="91"/>
      <c r="N198" s="92"/>
      <c r="O198" s="94"/>
    </row>
    <row r="199" spans="4:15" s="89" customFormat="1" x14ac:dyDescent="0.25">
      <c r="D199" s="90"/>
      <c r="H199" s="91"/>
      <c r="N199" s="92"/>
      <c r="O199" s="94"/>
    </row>
    <row r="200" spans="4:15" s="89" customFormat="1" x14ac:dyDescent="0.25">
      <c r="D200" s="90"/>
      <c r="H200" s="91"/>
      <c r="N200" s="92"/>
      <c r="O200" s="94"/>
    </row>
    <row r="201" spans="4:15" s="89" customFormat="1" x14ac:dyDescent="0.25">
      <c r="D201" s="90"/>
      <c r="H201" s="91"/>
      <c r="N201" s="92"/>
      <c r="O201" s="94"/>
    </row>
    <row r="202" spans="4:15" s="89" customFormat="1" x14ac:dyDescent="0.25">
      <c r="D202" s="90"/>
      <c r="H202" s="91"/>
      <c r="N202" s="92"/>
      <c r="O202" s="94"/>
    </row>
    <row r="203" spans="4:15" s="89" customFormat="1" x14ac:dyDescent="0.25">
      <c r="D203" s="90"/>
      <c r="H203" s="91"/>
      <c r="N203" s="92"/>
      <c r="O203" s="94"/>
    </row>
    <row r="204" spans="4:15" s="89" customFormat="1" x14ac:dyDescent="0.25">
      <c r="D204" s="90"/>
      <c r="H204" s="91"/>
      <c r="N204" s="92"/>
      <c r="O204" s="94"/>
    </row>
    <row r="205" spans="4:15" s="89" customFormat="1" x14ac:dyDescent="0.25">
      <c r="D205" s="90"/>
      <c r="H205" s="91"/>
      <c r="N205" s="92"/>
      <c r="O205" s="94"/>
    </row>
    <row r="206" spans="4:15" s="89" customFormat="1" x14ac:dyDescent="0.25">
      <c r="D206" s="90"/>
      <c r="H206" s="91"/>
      <c r="N206" s="92"/>
      <c r="O206" s="94"/>
    </row>
    <row r="207" spans="4:15" s="89" customFormat="1" x14ac:dyDescent="0.25">
      <c r="D207" s="90"/>
      <c r="H207" s="91"/>
      <c r="N207" s="92"/>
      <c r="O207" s="94"/>
    </row>
    <row r="208" spans="4:15" s="89" customFormat="1" x14ac:dyDescent="0.25">
      <c r="D208" s="90"/>
      <c r="H208" s="91"/>
      <c r="N208" s="92"/>
      <c r="O208" s="94"/>
    </row>
    <row r="209" spans="4:15" s="89" customFormat="1" x14ac:dyDescent="0.25">
      <c r="D209" s="90"/>
      <c r="H209" s="91"/>
      <c r="N209" s="92"/>
      <c r="O209" s="94"/>
    </row>
    <row r="210" spans="4:15" s="89" customFormat="1" x14ac:dyDescent="0.25">
      <c r="D210" s="90"/>
      <c r="H210" s="91"/>
      <c r="N210" s="92"/>
      <c r="O210" s="94"/>
    </row>
    <row r="211" spans="4:15" s="89" customFormat="1" x14ac:dyDescent="0.25">
      <c r="D211" s="90"/>
      <c r="H211" s="91"/>
      <c r="N211" s="92"/>
      <c r="O211" s="94"/>
    </row>
    <row r="212" spans="4:15" s="89" customFormat="1" x14ac:dyDescent="0.25">
      <c r="D212" s="90"/>
      <c r="H212" s="91"/>
      <c r="N212" s="92"/>
      <c r="O212" s="94"/>
    </row>
    <row r="213" spans="4:15" s="89" customFormat="1" x14ac:dyDescent="0.25">
      <c r="D213" s="90"/>
      <c r="H213" s="91"/>
      <c r="N213" s="92"/>
      <c r="O213" s="94"/>
    </row>
    <row r="214" spans="4:15" s="89" customFormat="1" x14ac:dyDescent="0.25">
      <c r="D214" s="90"/>
      <c r="H214" s="91"/>
      <c r="N214" s="92"/>
      <c r="O214" s="94"/>
    </row>
    <row r="215" spans="4:15" s="89" customFormat="1" x14ac:dyDescent="0.25">
      <c r="D215" s="90"/>
      <c r="H215" s="91"/>
      <c r="N215" s="92"/>
      <c r="O215" s="94"/>
    </row>
    <row r="216" spans="4:15" s="89" customFormat="1" x14ac:dyDescent="0.25">
      <c r="D216" s="90"/>
      <c r="H216" s="91"/>
      <c r="N216" s="92"/>
      <c r="O216" s="94"/>
    </row>
    <row r="217" spans="4:15" s="89" customFormat="1" x14ac:dyDescent="0.25">
      <c r="D217" s="90"/>
      <c r="H217" s="91"/>
      <c r="N217" s="92"/>
      <c r="O217" s="94"/>
    </row>
    <row r="218" spans="4:15" s="89" customFormat="1" x14ac:dyDescent="0.25">
      <c r="D218" s="90"/>
      <c r="H218" s="91"/>
      <c r="N218" s="92"/>
      <c r="O218" s="94"/>
    </row>
    <row r="219" spans="4:15" s="89" customFormat="1" x14ac:dyDescent="0.25">
      <c r="D219" s="90"/>
      <c r="H219" s="91"/>
      <c r="N219" s="92"/>
      <c r="O219" s="94"/>
    </row>
    <row r="220" spans="4:15" s="89" customFormat="1" x14ac:dyDescent="0.25">
      <c r="D220" s="90"/>
      <c r="H220" s="91"/>
      <c r="N220" s="92"/>
      <c r="O220" s="94"/>
    </row>
    <row r="221" spans="4:15" s="89" customFormat="1" x14ac:dyDescent="0.25">
      <c r="D221" s="90"/>
      <c r="H221" s="91"/>
      <c r="N221" s="92"/>
      <c r="O221" s="94"/>
    </row>
    <row r="222" spans="4:15" s="89" customFormat="1" x14ac:dyDescent="0.25">
      <c r="D222" s="90"/>
      <c r="H222" s="91"/>
      <c r="N222" s="92"/>
      <c r="O222" s="94"/>
    </row>
    <row r="223" spans="4:15" s="89" customFormat="1" x14ac:dyDescent="0.25">
      <c r="D223" s="90"/>
      <c r="H223" s="91"/>
      <c r="N223" s="92"/>
      <c r="O223" s="94"/>
    </row>
    <row r="224" spans="4:15" s="89" customFormat="1" x14ac:dyDescent="0.25">
      <c r="D224" s="90"/>
      <c r="H224" s="91"/>
      <c r="N224" s="92"/>
      <c r="O224" s="94"/>
    </row>
    <row r="225" spans="1:17" x14ac:dyDescent="0.25">
      <c r="A225" s="59"/>
      <c r="B225" s="59"/>
      <c r="C225" s="59"/>
      <c r="D225" s="48"/>
      <c r="E225" s="59"/>
      <c r="F225" s="59"/>
      <c r="G225" s="59"/>
      <c r="H225" s="67"/>
      <c r="I225" s="59"/>
      <c r="J225" s="59"/>
      <c r="K225" s="59"/>
      <c r="L225" s="59"/>
      <c r="M225" s="59"/>
      <c r="N225" s="87"/>
      <c r="O225" s="88"/>
      <c r="P225" s="59"/>
      <c r="Q225" s="59"/>
    </row>
    <row r="226" spans="1:17" x14ac:dyDescent="0.25">
      <c r="A226" s="36"/>
      <c r="B226" s="36"/>
      <c r="C226" s="36"/>
      <c r="D226" s="43"/>
      <c r="E226" s="36"/>
      <c r="F226" s="36"/>
      <c r="G226" s="36"/>
      <c r="H226" s="63"/>
      <c r="I226" s="36"/>
      <c r="J226" s="36"/>
      <c r="K226" s="36"/>
      <c r="L226" s="36"/>
      <c r="M226" s="36"/>
      <c r="N226" s="52"/>
      <c r="O226" s="27"/>
      <c r="P226" s="36"/>
      <c r="Q226" s="36"/>
    </row>
    <row r="227" spans="1:17" x14ac:dyDescent="0.25">
      <c r="A227" s="36"/>
      <c r="B227" s="36"/>
      <c r="C227" s="36"/>
      <c r="D227" s="43"/>
      <c r="E227" s="36"/>
      <c r="F227" s="36"/>
      <c r="G227" s="36"/>
      <c r="H227" s="63"/>
      <c r="I227" s="36"/>
      <c r="J227" s="36"/>
      <c r="K227" s="36"/>
      <c r="L227" s="36"/>
      <c r="M227" s="36"/>
      <c r="N227" s="52"/>
      <c r="O227" s="27"/>
      <c r="P227" s="36"/>
      <c r="Q227" s="36"/>
    </row>
    <row r="228" spans="1:17" x14ac:dyDescent="0.25">
      <c r="A228" s="36"/>
      <c r="B228" s="36"/>
      <c r="C228" s="36"/>
      <c r="D228" s="43"/>
      <c r="E228" s="36"/>
      <c r="F228" s="36"/>
      <c r="G228" s="36"/>
      <c r="H228" s="63"/>
      <c r="I228" s="36"/>
      <c r="J228" s="36"/>
      <c r="K228" s="36"/>
      <c r="L228" s="36"/>
      <c r="M228" s="36"/>
      <c r="N228" s="52"/>
      <c r="O228" s="27"/>
      <c r="P228" s="36"/>
      <c r="Q228" s="36"/>
    </row>
    <row r="229" spans="1:17" x14ac:dyDescent="0.25">
      <c r="A229" s="36"/>
      <c r="B229" s="36"/>
      <c r="C229" s="36"/>
      <c r="D229" s="43"/>
      <c r="E229" s="36"/>
      <c r="F229" s="36"/>
      <c r="G229" s="36"/>
      <c r="H229" s="63"/>
      <c r="I229" s="36"/>
      <c r="J229" s="36"/>
      <c r="K229" s="36"/>
      <c r="L229" s="36"/>
      <c r="M229" s="36"/>
      <c r="N229" s="52"/>
      <c r="O229" s="27"/>
      <c r="P229" s="36"/>
      <c r="Q229" s="36"/>
    </row>
    <row r="230" spans="1:17" x14ac:dyDescent="0.25">
      <c r="A230" s="36"/>
      <c r="B230" s="36"/>
      <c r="C230" s="36"/>
      <c r="D230" s="43"/>
      <c r="E230" s="36"/>
      <c r="F230" s="36"/>
      <c r="G230" s="36"/>
      <c r="H230" s="63"/>
      <c r="I230" s="36"/>
      <c r="J230" s="36"/>
      <c r="K230" s="36"/>
      <c r="L230" s="36"/>
      <c r="M230" s="36"/>
      <c r="N230" s="52"/>
      <c r="O230" s="27"/>
      <c r="P230" s="36"/>
      <c r="Q230" s="36"/>
    </row>
    <row r="231" spans="1:17" x14ac:dyDescent="0.25">
      <c r="A231" s="36"/>
      <c r="B231" s="36"/>
      <c r="C231" s="36"/>
      <c r="D231" s="43"/>
      <c r="E231" s="36"/>
      <c r="F231" s="36"/>
      <c r="G231" s="36"/>
      <c r="H231" s="63"/>
      <c r="I231" s="36"/>
      <c r="J231" s="36"/>
      <c r="K231" s="36"/>
      <c r="L231" s="36"/>
      <c r="M231" s="36"/>
      <c r="N231" s="52"/>
      <c r="O231" s="27"/>
      <c r="P231" s="36"/>
      <c r="Q231" s="36"/>
    </row>
    <row r="232" spans="1:17" x14ac:dyDescent="0.25">
      <c r="A232" s="36"/>
      <c r="B232" s="36"/>
      <c r="C232" s="36"/>
      <c r="D232" s="43"/>
      <c r="E232" s="36"/>
      <c r="F232" s="36"/>
      <c r="G232" s="36"/>
      <c r="H232" s="63"/>
      <c r="I232" s="36"/>
      <c r="J232" s="36"/>
      <c r="K232" s="36"/>
      <c r="L232" s="36"/>
      <c r="M232" s="36"/>
      <c r="N232" s="52"/>
      <c r="O232" s="27"/>
      <c r="P232" s="36"/>
      <c r="Q232" s="36"/>
    </row>
    <row r="233" spans="1:17" x14ac:dyDescent="0.25">
      <c r="A233" s="36"/>
      <c r="B233" s="36"/>
      <c r="C233" s="36"/>
      <c r="D233" s="43"/>
      <c r="E233" s="36"/>
      <c r="F233" s="36"/>
      <c r="G233" s="36"/>
      <c r="H233" s="63"/>
      <c r="I233" s="36"/>
      <c r="J233" s="36"/>
      <c r="K233" s="36"/>
      <c r="L233" s="36"/>
      <c r="M233" s="36"/>
      <c r="N233" s="52"/>
      <c r="O233" s="27"/>
      <c r="P233" s="36"/>
      <c r="Q233" s="36"/>
    </row>
    <row r="234" spans="1:17" x14ac:dyDescent="0.25">
      <c r="A234" s="36"/>
      <c r="B234" s="36"/>
      <c r="C234" s="36"/>
      <c r="D234" s="43"/>
      <c r="E234" s="36"/>
      <c r="F234" s="36"/>
      <c r="G234" s="36"/>
      <c r="H234" s="63"/>
      <c r="I234" s="36"/>
      <c r="J234" s="36"/>
      <c r="K234" s="36"/>
      <c r="L234" s="36"/>
      <c r="M234" s="36"/>
      <c r="N234" s="52"/>
      <c r="O234" s="27"/>
      <c r="P234" s="36"/>
      <c r="Q234" s="36"/>
    </row>
    <row r="235" spans="1:17" x14ac:dyDescent="0.25">
      <c r="A235" s="36"/>
      <c r="B235" s="36"/>
      <c r="C235" s="36"/>
      <c r="D235" s="43"/>
      <c r="E235" s="36"/>
      <c r="F235" s="36"/>
      <c r="G235" s="36"/>
      <c r="H235" s="63"/>
      <c r="I235" s="36"/>
      <c r="J235" s="36"/>
      <c r="K235" s="36"/>
      <c r="L235" s="36"/>
      <c r="M235" s="36"/>
      <c r="N235" s="52"/>
      <c r="O235" s="27"/>
      <c r="P235" s="36"/>
      <c r="Q235" s="36"/>
    </row>
    <row r="236" spans="1:17" x14ac:dyDescent="0.25">
      <c r="A236" s="36"/>
      <c r="B236" s="36"/>
      <c r="C236" s="36"/>
      <c r="D236" s="43"/>
      <c r="E236" s="36"/>
      <c r="F236" s="36"/>
      <c r="G236" s="36"/>
      <c r="H236" s="63"/>
      <c r="I236" s="36"/>
      <c r="J236" s="36"/>
      <c r="K236" s="36"/>
      <c r="L236" s="36"/>
      <c r="M236" s="36"/>
      <c r="N236" s="52"/>
      <c r="O236" s="27"/>
      <c r="P236" s="36"/>
      <c r="Q236" s="36"/>
    </row>
    <row r="237" spans="1:17" x14ac:dyDescent="0.25">
      <c r="A237" s="36"/>
      <c r="B237" s="36"/>
      <c r="C237" s="36"/>
      <c r="D237" s="43"/>
      <c r="E237" s="36"/>
      <c r="F237" s="36"/>
      <c r="G237" s="36"/>
      <c r="H237" s="63"/>
      <c r="I237" s="36"/>
      <c r="J237" s="36"/>
      <c r="K237" s="36"/>
      <c r="L237" s="36"/>
      <c r="M237" s="36"/>
      <c r="N237" s="52"/>
      <c r="O237" s="27"/>
      <c r="P237" s="36"/>
      <c r="Q237" s="36"/>
    </row>
    <row r="238" spans="1:17" x14ac:dyDescent="0.25">
      <c r="A238" s="36"/>
      <c r="B238" s="36"/>
      <c r="C238" s="36"/>
      <c r="D238" s="43"/>
      <c r="E238" s="36"/>
      <c r="F238" s="36"/>
      <c r="G238" s="36"/>
      <c r="H238" s="63"/>
      <c r="I238" s="36"/>
      <c r="J238" s="36"/>
      <c r="K238" s="36"/>
      <c r="L238" s="36"/>
      <c r="M238" s="36"/>
      <c r="N238" s="52"/>
      <c r="O238" s="27"/>
      <c r="P238" s="36"/>
      <c r="Q238" s="36"/>
    </row>
    <row r="239" spans="1:17" x14ac:dyDescent="0.25">
      <c r="A239" s="36"/>
      <c r="B239" s="36"/>
      <c r="C239" s="36"/>
      <c r="D239" s="43"/>
      <c r="E239" s="36"/>
      <c r="F239" s="36"/>
      <c r="G239" s="36"/>
      <c r="H239" s="63"/>
      <c r="I239" s="36"/>
      <c r="J239" s="36"/>
      <c r="K239" s="36"/>
      <c r="L239" s="36"/>
      <c r="M239" s="36"/>
      <c r="N239" s="52"/>
      <c r="O239" s="27"/>
      <c r="P239" s="36"/>
      <c r="Q239" s="36"/>
    </row>
    <row r="240" spans="1:17" x14ac:dyDescent="0.25">
      <c r="A240" s="36"/>
      <c r="B240" s="36"/>
      <c r="C240" s="36"/>
      <c r="D240" s="43"/>
      <c r="E240" s="36"/>
      <c r="F240" s="36"/>
      <c r="G240" s="36"/>
      <c r="H240" s="63"/>
      <c r="I240" s="36"/>
      <c r="J240" s="36"/>
      <c r="K240" s="36"/>
      <c r="L240" s="36"/>
      <c r="M240" s="36"/>
      <c r="N240" s="52"/>
      <c r="O240" s="27"/>
      <c r="P240" s="36"/>
      <c r="Q240" s="36"/>
    </row>
    <row r="241" spans="1:17" x14ac:dyDescent="0.25">
      <c r="A241" s="36"/>
      <c r="B241" s="36"/>
      <c r="C241" s="36"/>
      <c r="D241" s="43"/>
      <c r="E241" s="36"/>
      <c r="F241" s="36"/>
      <c r="G241" s="36"/>
      <c r="H241" s="63"/>
      <c r="I241" s="36"/>
      <c r="J241" s="36"/>
      <c r="K241" s="36"/>
      <c r="L241" s="36"/>
      <c r="M241" s="36"/>
      <c r="N241" s="52"/>
      <c r="O241" s="27"/>
      <c r="P241" s="36"/>
      <c r="Q241" s="36"/>
    </row>
    <row r="242" spans="1:17" x14ac:dyDescent="0.25">
      <c r="A242" s="36"/>
      <c r="B242" s="36"/>
      <c r="C242" s="36"/>
      <c r="D242" s="43"/>
      <c r="E242" s="36"/>
      <c r="F242" s="36"/>
      <c r="G242" s="36"/>
      <c r="H242" s="63"/>
      <c r="I242" s="36"/>
      <c r="J242" s="36"/>
      <c r="K242" s="36"/>
      <c r="L242" s="36"/>
      <c r="M242" s="36"/>
      <c r="N242" s="52"/>
      <c r="O242" s="27"/>
      <c r="P242" s="36"/>
      <c r="Q242" s="36"/>
    </row>
    <row r="243" spans="1:17" x14ac:dyDescent="0.25">
      <c r="A243" s="36"/>
      <c r="B243" s="36"/>
      <c r="C243" s="36"/>
      <c r="D243" s="43"/>
      <c r="E243" s="36"/>
      <c r="F243" s="36"/>
      <c r="G243" s="36"/>
      <c r="H243" s="63"/>
      <c r="I243" s="36"/>
      <c r="J243" s="36"/>
      <c r="K243" s="36"/>
      <c r="L243" s="36"/>
      <c r="M243" s="36"/>
      <c r="N243" s="52"/>
      <c r="O243" s="27"/>
      <c r="P243" s="36"/>
      <c r="Q243" s="36"/>
    </row>
    <row r="244" spans="1:17" x14ac:dyDescent="0.25">
      <c r="A244" s="36"/>
      <c r="B244" s="36"/>
      <c r="C244" s="36"/>
      <c r="D244" s="43"/>
      <c r="E244" s="36"/>
      <c r="F244" s="36"/>
      <c r="G244" s="36"/>
      <c r="H244" s="63"/>
      <c r="I244" s="36"/>
      <c r="J244" s="36"/>
      <c r="K244" s="36"/>
      <c r="L244" s="36"/>
      <c r="M244" s="36"/>
      <c r="N244" s="52"/>
      <c r="O244" s="27"/>
      <c r="P244" s="36"/>
      <c r="Q244" s="36"/>
    </row>
    <row r="245" spans="1:17" x14ac:dyDescent="0.25">
      <c r="A245" s="36"/>
      <c r="B245" s="36"/>
      <c r="C245" s="36"/>
      <c r="D245" s="43"/>
      <c r="E245" s="36"/>
      <c r="F245" s="36"/>
      <c r="G245" s="36"/>
      <c r="H245" s="63"/>
      <c r="I245" s="36"/>
      <c r="J245" s="36"/>
      <c r="K245" s="36"/>
      <c r="L245" s="36"/>
      <c r="M245" s="36"/>
      <c r="N245" s="52"/>
      <c r="O245" s="27"/>
      <c r="P245" s="36"/>
      <c r="Q245" s="36"/>
    </row>
    <row r="246" spans="1:17" x14ac:dyDescent="0.25">
      <c r="A246" s="36"/>
      <c r="B246" s="36"/>
      <c r="C246" s="36"/>
      <c r="D246" s="43"/>
      <c r="E246" s="36"/>
      <c r="F246" s="36"/>
      <c r="G246" s="36"/>
      <c r="H246" s="63"/>
      <c r="I246" s="36"/>
      <c r="J246" s="36"/>
      <c r="K246" s="36"/>
      <c r="L246" s="36"/>
      <c r="M246" s="36"/>
      <c r="N246" s="52"/>
      <c r="O246" s="27"/>
      <c r="P246" s="36"/>
      <c r="Q246" s="36"/>
    </row>
    <row r="247" spans="1:17" x14ac:dyDescent="0.25">
      <c r="A247" s="36"/>
      <c r="B247" s="36"/>
      <c r="C247" s="36"/>
      <c r="D247" s="43"/>
      <c r="E247" s="36"/>
      <c r="F247" s="36"/>
      <c r="G247" s="36"/>
      <c r="H247" s="63"/>
      <c r="I247" s="36"/>
      <c r="J247" s="36"/>
      <c r="K247" s="36"/>
      <c r="L247" s="36"/>
      <c r="M247" s="36"/>
      <c r="N247" s="52"/>
      <c r="O247" s="27"/>
      <c r="P247" s="36"/>
      <c r="Q247" s="36"/>
    </row>
    <row r="248" spans="1:17" x14ac:dyDescent="0.25">
      <c r="A248" s="36"/>
      <c r="B248" s="36"/>
      <c r="C248" s="36"/>
      <c r="D248" s="43"/>
      <c r="E248" s="36"/>
      <c r="F248" s="36"/>
      <c r="G248" s="36"/>
      <c r="H248" s="63"/>
      <c r="I248" s="36"/>
      <c r="J248" s="36"/>
      <c r="K248" s="36"/>
      <c r="L248" s="36"/>
      <c r="M248" s="36"/>
      <c r="N248" s="52"/>
      <c r="O248" s="27"/>
      <c r="P248" s="36"/>
      <c r="Q248" s="36"/>
    </row>
    <row r="249" spans="1:17" x14ac:dyDescent="0.25">
      <c r="A249" s="36"/>
      <c r="B249" s="36"/>
      <c r="C249" s="36"/>
      <c r="D249" s="43"/>
      <c r="E249" s="36"/>
      <c r="F249" s="36"/>
      <c r="G249" s="36"/>
      <c r="H249" s="63"/>
      <c r="I249" s="36"/>
      <c r="J249" s="36"/>
      <c r="K249" s="36"/>
      <c r="L249" s="36"/>
      <c r="M249" s="36"/>
      <c r="N249" s="52"/>
      <c r="O249" s="27"/>
      <c r="P249" s="36"/>
      <c r="Q249" s="36"/>
    </row>
    <row r="250" spans="1:17" x14ac:dyDescent="0.25">
      <c r="A250" s="36"/>
      <c r="B250" s="36"/>
      <c r="C250" s="36"/>
      <c r="D250" s="43"/>
      <c r="E250" s="36"/>
      <c r="F250" s="36"/>
      <c r="G250" s="36"/>
      <c r="H250" s="63"/>
      <c r="I250" s="36"/>
      <c r="J250" s="36"/>
      <c r="K250" s="36"/>
      <c r="L250" s="36"/>
      <c r="M250" s="36"/>
      <c r="N250" s="52"/>
      <c r="O250" s="27"/>
      <c r="P250" s="36"/>
      <c r="Q250" s="36"/>
    </row>
    <row r="251" spans="1:17" x14ac:dyDescent="0.25">
      <c r="A251" s="36"/>
      <c r="B251" s="36"/>
      <c r="C251" s="36"/>
      <c r="D251" s="43"/>
      <c r="E251" s="36"/>
      <c r="F251" s="36"/>
      <c r="G251" s="36"/>
      <c r="H251" s="63"/>
      <c r="I251" s="36"/>
      <c r="J251" s="36"/>
      <c r="K251" s="36"/>
      <c r="L251" s="36"/>
      <c r="M251" s="36"/>
      <c r="N251" s="52"/>
      <c r="O251" s="27"/>
      <c r="P251" s="36"/>
      <c r="Q251" s="36"/>
    </row>
    <row r="252" spans="1:17" x14ac:dyDescent="0.25">
      <c r="A252" s="36"/>
      <c r="B252" s="36"/>
      <c r="C252" s="36"/>
      <c r="D252" s="43"/>
      <c r="E252" s="36"/>
      <c r="F252" s="36"/>
      <c r="G252" s="36"/>
      <c r="H252" s="63"/>
      <c r="I252" s="36"/>
      <c r="J252" s="36"/>
      <c r="K252" s="36"/>
      <c r="L252" s="36"/>
      <c r="M252" s="36"/>
      <c r="N252" s="52"/>
      <c r="O252" s="27"/>
      <c r="P252" s="36"/>
      <c r="Q252" s="36"/>
    </row>
    <row r="253" spans="1:17" x14ac:dyDescent="0.25">
      <c r="A253" s="36"/>
      <c r="B253" s="36"/>
      <c r="C253" s="36"/>
      <c r="D253" s="43"/>
      <c r="E253" s="36"/>
      <c r="F253" s="36"/>
      <c r="G253" s="36"/>
      <c r="H253" s="63"/>
      <c r="I253" s="36"/>
      <c r="J253" s="36"/>
      <c r="K253" s="36"/>
      <c r="L253" s="36"/>
      <c r="M253" s="36"/>
      <c r="N253" s="52"/>
      <c r="O253" s="27"/>
      <c r="P253" s="36"/>
      <c r="Q253" s="36"/>
    </row>
    <row r="254" spans="1:17" x14ac:dyDescent="0.25">
      <c r="A254" s="36"/>
      <c r="B254" s="36"/>
      <c r="C254" s="36"/>
      <c r="D254" s="43"/>
      <c r="E254" s="36"/>
      <c r="F254" s="36"/>
      <c r="G254" s="36"/>
      <c r="H254" s="63"/>
      <c r="I254" s="36"/>
      <c r="J254" s="36"/>
      <c r="K254" s="36"/>
      <c r="L254" s="36"/>
      <c r="M254" s="36"/>
      <c r="N254" s="52"/>
      <c r="O254" s="27"/>
      <c r="P254" s="36"/>
      <c r="Q254" s="36"/>
    </row>
    <row r="255" spans="1:17" x14ac:dyDescent="0.25">
      <c r="A255" s="36"/>
      <c r="B255" s="36"/>
      <c r="C255" s="36"/>
      <c r="D255" s="43"/>
      <c r="E255" s="36"/>
      <c r="F255" s="36"/>
      <c r="G255" s="36"/>
      <c r="H255" s="63"/>
      <c r="I255" s="36"/>
      <c r="J255" s="36"/>
      <c r="K255" s="36"/>
      <c r="L255" s="36"/>
      <c r="M255" s="36"/>
      <c r="N255" s="52"/>
      <c r="O255" s="27"/>
      <c r="P255" s="36"/>
      <c r="Q255" s="36"/>
    </row>
    <row r="256" spans="1:17" x14ac:dyDescent="0.25">
      <c r="A256" s="36"/>
      <c r="B256" s="36"/>
      <c r="C256" s="36"/>
      <c r="D256" s="43"/>
      <c r="E256" s="36"/>
      <c r="F256" s="36"/>
      <c r="G256" s="36"/>
      <c r="H256" s="63"/>
      <c r="I256" s="36"/>
      <c r="J256" s="36"/>
      <c r="K256" s="36"/>
      <c r="L256" s="36"/>
      <c r="M256" s="36"/>
      <c r="N256" s="52"/>
      <c r="O256" s="27"/>
      <c r="P256" s="36"/>
      <c r="Q256" s="36"/>
    </row>
    <row r="257" spans="1:17" x14ac:dyDescent="0.25">
      <c r="A257" s="36"/>
      <c r="B257" s="36"/>
      <c r="C257" s="36"/>
      <c r="D257" s="43"/>
      <c r="E257" s="36"/>
      <c r="F257" s="36"/>
      <c r="G257" s="36"/>
      <c r="H257" s="63"/>
      <c r="I257" s="36"/>
      <c r="J257" s="36"/>
      <c r="K257" s="36"/>
      <c r="L257" s="36"/>
      <c r="M257" s="36"/>
      <c r="N257" s="52"/>
      <c r="O257" s="27"/>
      <c r="P257" s="36"/>
      <c r="Q257" s="36"/>
    </row>
    <row r="258" spans="1:17" x14ac:dyDescent="0.25">
      <c r="A258" s="36"/>
      <c r="B258" s="36"/>
      <c r="C258" s="36"/>
      <c r="D258" s="43"/>
      <c r="E258" s="36"/>
      <c r="F258" s="36"/>
      <c r="G258" s="36"/>
      <c r="H258" s="63"/>
      <c r="I258" s="36"/>
      <c r="J258" s="36"/>
      <c r="K258" s="36"/>
      <c r="L258" s="36"/>
      <c r="M258" s="36"/>
      <c r="N258" s="52"/>
      <c r="O258" s="27"/>
      <c r="P258" s="36"/>
      <c r="Q258" s="36"/>
    </row>
    <row r="259" spans="1:17" x14ac:dyDescent="0.25">
      <c r="A259" s="36"/>
      <c r="B259" s="36"/>
      <c r="C259" s="36"/>
      <c r="D259" s="43"/>
      <c r="E259" s="36"/>
      <c r="F259" s="36"/>
      <c r="G259" s="36"/>
      <c r="H259" s="63"/>
      <c r="I259" s="36"/>
      <c r="J259" s="36"/>
      <c r="K259" s="36"/>
      <c r="L259" s="36"/>
      <c r="M259" s="36"/>
      <c r="N259" s="52"/>
      <c r="O259" s="27"/>
      <c r="P259" s="36"/>
      <c r="Q259" s="36"/>
    </row>
    <row r="260" spans="1:17" x14ac:dyDescent="0.25">
      <c r="A260" s="36"/>
      <c r="B260" s="36"/>
      <c r="C260" s="36"/>
      <c r="D260" s="43"/>
      <c r="E260" s="36"/>
      <c r="F260" s="36"/>
      <c r="G260" s="36"/>
      <c r="H260" s="63"/>
      <c r="I260" s="36"/>
      <c r="J260" s="36"/>
      <c r="K260" s="36"/>
      <c r="L260" s="36"/>
      <c r="M260" s="36"/>
      <c r="N260" s="52"/>
      <c r="O260" s="27"/>
      <c r="P260" s="36"/>
      <c r="Q260" s="36"/>
    </row>
    <row r="261" spans="1:17" x14ac:dyDescent="0.25">
      <c r="A261" s="36"/>
      <c r="B261" s="36"/>
      <c r="C261" s="36"/>
      <c r="D261" s="43"/>
      <c r="E261" s="36"/>
      <c r="F261" s="36"/>
      <c r="G261" s="36"/>
      <c r="H261" s="63"/>
      <c r="I261" s="36"/>
      <c r="J261" s="36"/>
      <c r="K261" s="36"/>
      <c r="L261" s="36"/>
      <c r="M261" s="36"/>
      <c r="N261" s="52"/>
      <c r="O261" s="27"/>
      <c r="P261" s="36"/>
      <c r="Q261" s="36"/>
    </row>
    <row r="262" spans="1:17" x14ac:dyDescent="0.25">
      <c r="A262" s="36"/>
      <c r="B262" s="36"/>
      <c r="C262" s="36"/>
      <c r="D262" s="43"/>
      <c r="E262" s="36"/>
      <c r="F262" s="36"/>
      <c r="G262" s="36"/>
      <c r="H262" s="63"/>
      <c r="I262" s="36"/>
      <c r="J262" s="36"/>
      <c r="K262" s="36"/>
      <c r="L262" s="36"/>
      <c r="M262" s="36"/>
      <c r="N262" s="52"/>
      <c r="O262" s="27"/>
      <c r="P262" s="36"/>
      <c r="Q262" s="36"/>
    </row>
    <row r="263" spans="1:17" x14ac:dyDescent="0.25">
      <c r="A263" s="36"/>
      <c r="B263" s="36"/>
      <c r="C263" s="36"/>
      <c r="D263" s="43"/>
      <c r="E263" s="36"/>
      <c r="F263" s="36"/>
      <c r="G263" s="36"/>
      <c r="H263" s="63"/>
      <c r="I263" s="36"/>
      <c r="J263" s="36"/>
      <c r="K263" s="36"/>
      <c r="L263" s="36"/>
      <c r="M263" s="36"/>
      <c r="N263" s="52"/>
      <c r="O263" s="27"/>
      <c r="P263" s="36"/>
      <c r="Q263" s="36"/>
    </row>
    <row r="264" spans="1:17" x14ac:dyDescent="0.25">
      <c r="A264" s="36"/>
      <c r="B264" s="36"/>
      <c r="C264" s="36"/>
      <c r="D264" s="43"/>
      <c r="E264" s="36"/>
      <c r="F264" s="36"/>
      <c r="G264" s="36"/>
      <c r="H264" s="63"/>
      <c r="I264" s="36"/>
      <c r="J264" s="36"/>
      <c r="K264" s="36"/>
      <c r="L264" s="36"/>
      <c r="M264" s="36"/>
      <c r="N264" s="52"/>
      <c r="O264" s="27"/>
      <c r="P264" s="36"/>
      <c r="Q264" s="36"/>
    </row>
    <row r="265" spans="1:17" x14ac:dyDescent="0.25">
      <c r="A265" s="36"/>
      <c r="B265" s="36"/>
      <c r="C265" s="36"/>
      <c r="D265" s="43"/>
      <c r="E265" s="36"/>
      <c r="F265" s="36"/>
      <c r="G265" s="36"/>
      <c r="H265" s="63"/>
      <c r="I265" s="36"/>
      <c r="J265" s="36"/>
      <c r="K265" s="36"/>
      <c r="L265" s="36"/>
      <c r="M265" s="36"/>
      <c r="N265" s="52"/>
      <c r="O265" s="27"/>
      <c r="P265" s="36"/>
      <c r="Q265" s="36"/>
    </row>
    <row r="266" spans="1:17" x14ac:dyDescent="0.25">
      <c r="A266" s="36"/>
      <c r="B266" s="36"/>
      <c r="C266" s="36"/>
      <c r="D266" s="43"/>
      <c r="E266" s="36"/>
      <c r="F266" s="36"/>
      <c r="G266" s="36"/>
      <c r="H266" s="63"/>
      <c r="I266" s="36"/>
      <c r="J266" s="36"/>
      <c r="K266" s="36"/>
      <c r="L266" s="36"/>
      <c r="M266" s="36"/>
      <c r="N266" s="52"/>
      <c r="O266" s="27"/>
      <c r="P266" s="36"/>
      <c r="Q266" s="36"/>
    </row>
    <row r="267" spans="1:17" x14ac:dyDescent="0.25">
      <c r="A267" s="36"/>
      <c r="B267" s="36"/>
      <c r="C267" s="36"/>
      <c r="D267" s="43"/>
      <c r="E267" s="36"/>
      <c r="F267" s="36"/>
      <c r="G267" s="36"/>
      <c r="H267" s="63"/>
      <c r="I267" s="36"/>
      <c r="J267" s="36"/>
      <c r="K267" s="36"/>
      <c r="L267" s="36"/>
      <c r="M267" s="36"/>
      <c r="N267" s="52"/>
      <c r="O267" s="27"/>
      <c r="P267" s="36"/>
      <c r="Q267" s="36"/>
    </row>
    <row r="268" spans="1:17" x14ac:dyDescent="0.25">
      <c r="A268" s="36"/>
      <c r="B268" s="36"/>
      <c r="C268" s="36"/>
      <c r="D268" s="43"/>
      <c r="E268" s="36"/>
      <c r="F268" s="36"/>
      <c r="G268" s="36"/>
      <c r="H268" s="63"/>
      <c r="I268" s="36"/>
      <c r="J268" s="36"/>
      <c r="K268" s="36"/>
      <c r="L268" s="36"/>
      <c r="M268" s="36"/>
      <c r="N268" s="52"/>
      <c r="O268" s="27"/>
      <c r="P268" s="36"/>
      <c r="Q268" s="36"/>
    </row>
    <row r="269" spans="1:17" x14ac:dyDescent="0.25">
      <c r="A269" s="36"/>
      <c r="B269" s="36"/>
      <c r="C269" s="36"/>
      <c r="D269" s="43"/>
      <c r="E269" s="36"/>
      <c r="F269" s="36"/>
      <c r="G269" s="36"/>
      <c r="H269" s="63"/>
      <c r="I269" s="36"/>
      <c r="J269" s="36"/>
      <c r="K269" s="36"/>
      <c r="L269" s="36"/>
      <c r="M269" s="36"/>
      <c r="N269" s="52"/>
      <c r="O269" s="27"/>
      <c r="P269" s="36"/>
      <c r="Q269" s="36"/>
    </row>
    <row r="270" spans="1:17" x14ac:dyDescent="0.25">
      <c r="A270" s="36"/>
      <c r="B270" s="36"/>
      <c r="C270" s="36"/>
      <c r="D270" s="43"/>
      <c r="E270" s="36"/>
      <c r="F270" s="36"/>
      <c r="G270" s="36"/>
      <c r="H270" s="63"/>
      <c r="I270" s="36"/>
      <c r="J270" s="36"/>
      <c r="K270" s="36"/>
      <c r="L270" s="36"/>
      <c r="M270" s="36"/>
      <c r="N270" s="52"/>
      <c r="O270" s="27"/>
      <c r="P270" s="36"/>
      <c r="Q270" s="36"/>
    </row>
    <row r="271" spans="1:17" x14ac:dyDescent="0.25">
      <c r="A271" s="36"/>
      <c r="B271" s="36"/>
      <c r="C271" s="36"/>
      <c r="D271" s="43"/>
      <c r="E271" s="36"/>
      <c r="F271" s="36"/>
      <c r="G271" s="36"/>
      <c r="H271" s="63"/>
      <c r="I271" s="36"/>
      <c r="J271" s="36"/>
      <c r="K271" s="36"/>
      <c r="L271" s="36"/>
      <c r="M271" s="36"/>
      <c r="N271" s="52"/>
      <c r="O271" s="27"/>
      <c r="P271" s="36"/>
      <c r="Q271" s="36"/>
    </row>
    <row r="272" spans="1:17" x14ac:dyDescent="0.25">
      <c r="A272" s="36"/>
      <c r="B272" s="36"/>
      <c r="C272" s="36"/>
      <c r="D272" s="43"/>
      <c r="E272" s="36"/>
      <c r="F272" s="36"/>
      <c r="G272" s="36"/>
      <c r="H272" s="63"/>
      <c r="I272" s="36"/>
      <c r="J272" s="36"/>
      <c r="K272" s="36"/>
      <c r="L272" s="36"/>
      <c r="M272" s="36"/>
      <c r="N272" s="52"/>
      <c r="O272" s="27"/>
      <c r="P272" s="36"/>
      <c r="Q272" s="36"/>
    </row>
    <row r="273" spans="1:17" x14ac:dyDescent="0.25">
      <c r="A273" s="36"/>
      <c r="B273" s="36"/>
      <c r="C273" s="36"/>
      <c r="D273" s="43"/>
      <c r="E273" s="36"/>
      <c r="F273" s="36"/>
      <c r="G273" s="36"/>
      <c r="H273" s="63"/>
      <c r="I273" s="36"/>
      <c r="J273" s="36"/>
      <c r="K273" s="36"/>
      <c r="L273" s="36"/>
      <c r="M273" s="36"/>
      <c r="N273" s="52"/>
      <c r="O273" s="27"/>
      <c r="P273" s="36"/>
      <c r="Q273" s="36"/>
    </row>
    <row r="274" spans="1:17" x14ac:dyDescent="0.25">
      <c r="A274" s="36"/>
      <c r="B274" s="36"/>
      <c r="C274" s="36"/>
      <c r="D274" s="43"/>
      <c r="E274" s="36"/>
      <c r="F274" s="36"/>
      <c r="G274" s="36"/>
      <c r="H274" s="63"/>
      <c r="I274" s="36"/>
      <c r="J274" s="36"/>
      <c r="K274" s="36"/>
      <c r="L274" s="36"/>
      <c r="M274" s="36"/>
      <c r="N274" s="52"/>
      <c r="O274" s="27"/>
      <c r="P274" s="36"/>
      <c r="Q274" s="36"/>
    </row>
    <row r="275" spans="1:17" x14ac:dyDescent="0.25">
      <c r="A275" s="36"/>
      <c r="B275" s="36"/>
      <c r="C275" s="36"/>
      <c r="D275" s="43"/>
      <c r="E275" s="36"/>
      <c r="F275" s="36"/>
      <c r="G275" s="36"/>
      <c r="H275" s="63"/>
      <c r="I275" s="36"/>
      <c r="J275" s="36"/>
      <c r="K275" s="36"/>
      <c r="L275" s="36"/>
      <c r="M275" s="36"/>
      <c r="N275" s="52"/>
      <c r="O275" s="27"/>
      <c r="P275" s="36"/>
      <c r="Q275" s="36"/>
    </row>
    <row r="276" spans="1:17" x14ac:dyDescent="0.25">
      <c r="A276" s="36"/>
      <c r="B276" s="36"/>
      <c r="C276" s="36"/>
      <c r="D276" s="43"/>
      <c r="E276" s="36"/>
      <c r="F276" s="36"/>
      <c r="G276" s="36"/>
      <c r="H276" s="63"/>
      <c r="I276" s="36"/>
      <c r="J276" s="36"/>
      <c r="K276" s="36"/>
      <c r="L276" s="36"/>
      <c r="M276" s="36"/>
      <c r="N276" s="52"/>
      <c r="O276" s="27"/>
      <c r="P276" s="36"/>
      <c r="Q276" s="36"/>
    </row>
    <row r="277" spans="1:17" x14ac:dyDescent="0.25">
      <c r="A277" s="36"/>
      <c r="B277" s="36"/>
      <c r="C277" s="36"/>
      <c r="D277" s="43"/>
      <c r="E277" s="36"/>
      <c r="F277" s="36"/>
      <c r="G277" s="36"/>
      <c r="H277" s="63"/>
      <c r="I277" s="36"/>
      <c r="J277" s="36"/>
      <c r="K277" s="36"/>
      <c r="L277" s="36"/>
      <c r="M277" s="36"/>
      <c r="N277" s="52"/>
      <c r="O277" s="27"/>
      <c r="P277" s="36"/>
      <c r="Q277" s="36"/>
    </row>
    <row r="278" spans="1:17" x14ac:dyDescent="0.25">
      <c r="A278" s="36"/>
      <c r="B278" s="36"/>
      <c r="C278" s="36"/>
      <c r="D278" s="43"/>
      <c r="E278" s="36"/>
      <c r="F278" s="36"/>
      <c r="G278" s="36"/>
      <c r="H278" s="63"/>
      <c r="I278" s="36"/>
      <c r="J278" s="36"/>
      <c r="K278" s="36"/>
      <c r="L278" s="36"/>
      <c r="M278" s="36"/>
      <c r="N278" s="52"/>
      <c r="O278" s="27"/>
      <c r="P278" s="36"/>
      <c r="Q278" s="36"/>
    </row>
    <row r="279" spans="1:17" x14ac:dyDescent="0.25">
      <c r="A279" s="36"/>
      <c r="B279" s="36"/>
      <c r="C279" s="36"/>
      <c r="D279" s="43"/>
      <c r="E279" s="36"/>
      <c r="F279" s="36"/>
      <c r="G279" s="36"/>
      <c r="H279" s="63"/>
      <c r="I279" s="36"/>
      <c r="J279" s="36"/>
      <c r="K279" s="36"/>
      <c r="L279" s="36"/>
      <c r="M279" s="36"/>
      <c r="N279" s="52"/>
      <c r="O279" s="27"/>
      <c r="P279" s="36"/>
      <c r="Q279" s="36"/>
    </row>
    <row r="280" spans="1:17" x14ac:dyDescent="0.25">
      <c r="A280" s="36"/>
      <c r="B280" s="36"/>
      <c r="C280" s="36"/>
      <c r="D280" s="43"/>
      <c r="E280" s="36"/>
      <c r="F280" s="36"/>
      <c r="G280" s="36"/>
      <c r="H280" s="63"/>
      <c r="I280" s="36"/>
      <c r="J280" s="36"/>
      <c r="K280" s="36"/>
      <c r="L280" s="36"/>
      <c r="M280" s="36"/>
      <c r="N280" s="52"/>
      <c r="O280" s="27"/>
      <c r="P280" s="36"/>
      <c r="Q280" s="36"/>
    </row>
    <row r="281" spans="1:17" x14ac:dyDescent="0.25">
      <c r="A281" s="36"/>
      <c r="B281" s="36"/>
      <c r="C281" s="36"/>
      <c r="D281" s="43"/>
      <c r="E281" s="36"/>
      <c r="F281" s="36"/>
      <c r="G281" s="36"/>
      <c r="H281" s="63"/>
      <c r="I281" s="36"/>
      <c r="J281" s="36"/>
      <c r="K281" s="36"/>
      <c r="L281" s="36"/>
      <c r="M281" s="36"/>
      <c r="N281" s="52"/>
      <c r="O281" s="27"/>
      <c r="P281" s="36"/>
      <c r="Q281" s="36"/>
    </row>
    <row r="282" spans="1:17" x14ac:dyDescent="0.25">
      <c r="A282" s="36"/>
      <c r="B282" s="36"/>
      <c r="C282" s="36"/>
      <c r="D282" s="43"/>
      <c r="E282" s="36"/>
      <c r="F282" s="36"/>
      <c r="G282" s="36"/>
      <c r="H282" s="63"/>
      <c r="I282" s="36"/>
      <c r="J282" s="36"/>
      <c r="K282" s="36"/>
      <c r="L282" s="36"/>
      <c r="M282" s="36"/>
      <c r="N282" s="52"/>
      <c r="O282" s="27"/>
      <c r="P282" s="36"/>
      <c r="Q282" s="36"/>
    </row>
    <row r="283" spans="1:17" x14ac:dyDescent="0.25">
      <c r="A283" s="36"/>
      <c r="B283" s="36"/>
      <c r="C283" s="36"/>
      <c r="D283" s="43"/>
      <c r="E283" s="36"/>
      <c r="F283" s="36"/>
      <c r="G283" s="36"/>
      <c r="H283" s="63"/>
      <c r="I283" s="36"/>
      <c r="J283" s="36"/>
      <c r="K283" s="36"/>
      <c r="L283" s="36"/>
      <c r="M283" s="36"/>
      <c r="N283" s="52"/>
      <c r="O283" s="27"/>
      <c r="P283" s="36"/>
      <c r="Q283" s="36"/>
    </row>
    <row r="284" spans="1:17" x14ac:dyDescent="0.25">
      <c r="A284" s="36"/>
      <c r="B284" s="36"/>
      <c r="C284" s="36"/>
      <c r="D284" s="43"/>
      <c r="E284" s="36"/>
      <c r="F284" s="36"/>
      <c r="G284" s="36"/>
      <c r="H284" s="63"/>
      <c r="I284" s="36"/>
      <c r="J284" s="36"/>
      <c r="K284" s="36"/>
      <c r="L284" s="36"/>
      <c r="M284" s="36"/>
      <c r="N284" s="52"/>
      <c r="O284" s="27"/>
      <c r="P284" s="36"/>
      <c r="Q284" s="36"/>
    </row>
    <row r="285" spans="1:17" x14ac:dyDescent="0.25">
      <c r="A285" s="36"/>
      <c r="B285" s="36"/>
      <c r="C285" s="36"/>
      <c r="D285" s="43"/>
      <c r="E285" s="36"/>
      <c r="F285" s="36"/>
      <c r="G285" s="36"/>
      <c r="H285" s="63"/>
      <c r="I285" s="36"/>
      <c r="J285" s="36"/>
      <c r="K285" s="36"/>
      <c r="L285" s="36"/>
      <c r="M285" s="36"/>
      <c r="N285" s="52"/>
      <c r="O285" s="27"/>
      <c r="P285" s="36"/>
      <c r="Q285" s="36"/>
    </row>
    <row r="286" spans="1:17" x14ac:dyDescent="0.25">
      <c r="A286" s="36"/>
      <c r="B286" s="36"/>
      <c r="C286" s="36"/>
      <c r="D286" s="43"/>
      <c r="E286" s="36"/>
      <c r="F286" s="36"/>
      <c r="G286" s="36"/>
      <c r="H286" s="63"/>
      <c r="I286" s="36"/>
      <c r="J286" s="36"/>
      <c r="K286" s="36"/>
      <c r="L286" s="36"/>
      <c r="M286" s="36"/>
      <c r="N286" s="52"/>
      <c r="O286" s="27"/>
      <c r="P286" s="36"/>
      <c r="Q286" s="36"/>
    </row>
    <row r="287" spans="1:17" x14ac:dyDescent="0.25">
      <c r="A287" s="32" t="s">
        <v>126</v>
      </c>
      <c r="B287" s="32" t="s">
        <v>126</v>
      </c>
      <c r="C287" s="32" t="s">
        <v>126</v>
      </c>
      <c r="D287" s="49" t="s">
        <v>126</v>
      </c>
      <c r="E287" s="32" t="s">
        <v>126</v>
      </c>
      <c r="F287" s="32" t="s">
        <v>126</v>
      </c>
      <c r="G287" s="32" t="s">
        <v>126</v>
      </c>
      <c r="I287" s="32" t="s">
        <v>126</v>
      </c>
      <c r="J287" s="32" t="s">
        <v>126</v>
      </c>
      <c r="K287" s="32" t="s">
        <v>126</v>
      </c>
      <c r="L287" s="32" t="s">
        <v>126</v>
      </c>
      <c r="M287" s="32" t="s">
        <v>126</v>
      </c>
      <c r="N287" s="60" t="s">
        <v>126</v>
      </c>
      <c r="O287" s="29" t="s">
        <v>126</v>
      </c>
      <c r="P287" s="32" t="s">
        <v>126</v>
      </c>
      <c r="Q287" s="32" t="s">
        <v>126</v>
      </c>
    </row>
  </sheetData>
  <sheetProtection insertColumns="0" insertRows="0" deleteColumns="0" deleteRows="0" selectLockedCells="1" selectUnlockedCells="1"/>
  <mergeCells count="8">
    <mergeCell ref="F20:F24"/>
    <mergeCell ref="A1:D1"/>
    <mergeCell ref="I1:Q1"/>
    <mergeCell ref="P12:P13"/>
    <mergeCell ref="F3:F5"/>
    <mergeCell ref="H6:H10"/>
    <mergeCell ref="F6:F8"/>
    <mergeCell ref="E1:H1"/>
  </mergeCells>
  <dataValidations count="2">
    <dataValidation type="whole" allowBlank="1" showInputMessage="1" showErrorMessage="1" sqref="W4:X4 M6:N286" xr:uid="{00000000-0002-0000-0000-000000000000}">
      <formula1>1</formula1>
      <formula2>1000000</formula2>
    </dataValidation>
    <dataValidation type="list" allowBlank="1" showInputMessage="1" showErrorMessage="1" sqref="B3:D286" xr:uid="{00000000-0002-0000-0000-000001000000}">
      <formula1>INDIRECT(SUBSTITUTE(A3," ","_"))</formula1>
    </dataValidation>
  </dataValidations>
  <pageMargins left="0.51181102362204722" right="0.51181102362204722" top="0.74803149606299213" bottom="0.55118110236220474" header="0.31496062992125984" footer="0.31496062992125984"/>
  <pageSetup scale="50" orientation="landscape" horizontalDpi="1200" verticalDpi="12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2000000}">
          <x14:formula1>
            <xm:f>Desplegables!$AN$1:$AN$20</xm:f>
          </x14:formula1>
          <xm:sqref>U4 K3:K286</xm:sqref>
        </x14:dataValidation>
        <x14:dataValidation type="list" allowBlank="1" showInputMessage="1" showErrorMessage="1" xr:uid="{00000000-0002-0000-0000-000003000000}">
          <x14:formula1>
            <xm:f>Desplegables!$AP$1:$AP$6</xm:f>
          </x14:formula1>
          <xm:sqref>P3 Z4 P5:P12 P14:P286</xm:sqref>
        </x14:dataValidation>
        <x14:dataValidation type="list" allowBlank="1" showInputMessage="1" showErrorMessage="1" xr:uid="{00000000-0002-0000-0000-000004000000}">
          <x14:formula1>
            <xm:f>Desplegables!$A$2:$A$5</xm:f>
          </x14:formula1>
          <xm:sqref>A3:A286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61"/>
  <sheetViews>
    <sheetView workbookViewId="0"/>
  </sheetViews>
  <sheetFormatPr baseColWidth="10" defaultRowHeight="12.75" x14ac:dyDescent="0.25"/>
  <cols>
    <col min="1" max="1" width="22.5703125" style="7" bestFit="1" customWidth="1"/>
    <col min="2" max="2" width="27.42578125" style="7" bestFit="1" customWidth="1"/>
    <col min="3" max="3" width="52.7109375" style="7" bestFit="1" customWidth="1"/>
    <col min="4" max="4" width="40.7109375" style="7" customWidth="1"/>
    <col min="5" max="5" width="15.85546875" style="7" bestFit="1" customWidth="1"/>
    <col min="6" max="6" width="32.5703125" style="7" bestFit="1" customWidth="1"/>
    <col min="7" max="7" width="54" style="7" customWidth="1"/>
    <col min="8" max="8" width="45.140625" style="7" customWidth="1"/>
    <col min="9" max="9" width="52.85546875" style="7" customWidth="1"/>
    <col min="10" max="10" width="49.140625" style="7" customWidth="1"/>
    <col min="11" max="11" width="16.42578125" style="7" bestFit="1" customWidth="1"/>
    <col min="12" max="12" width="23.5703125" style="7" bestFit="1" customWidth="1"/>
    <col min="13" max="13" width="26.140625" style="7" bestFit="1" customWidth="1"/>
    <col min="14" max="14" width="22.7109375" style="7" bestFit="1" customWidth="1"/>
    <col min="15" max="15" width="27.28515625" style="7" bestFit="1" customWidth="1"/>
    <col min="16" max="16" width="35.7109375" style="7" bestFit="1" customWidth="1"/>
    <col min="17" max="17" width="28" style="7" bestFit="1" customWidth="1"/>
    <col min="18" max="18" width="11.5703125" style="7" bestFit="1" customWidth="1"/>
    <col min="19" max="19" width="26.5703125" style="7" bestFit="1" customWidth="1"/>
    <col min="20" max="16384" width="11.42578125" style="7"/>
  </cols>
  <sheetData>
    <row r="1" spans="1:19" s="5" customFormat="1" ht="15" x14ac:dyDescent="0.25">
      <c r="A1" s="9" t="s">
        <v>0</v>
      </c>
      <c r="B1" s="9" t="s">
        <v>1</v>
      </c>
      <c r="C1" s="9" t="s">
        <v>2</v>
      </c>
      <c r="D1" s="9" t="s">
        <v>3</v>
      </c>
      <c r="E1" s="6" t="s">
        <v>4</v>
      </c>
      <c r="F1" s="9" t="s">
        <v>5</v>
      </c>
      <c r="G1" s="9" t="s">
        <v>21</v>
      </c>
      <c r="H1" s="10" t="s">
        <v>22</v>
      </c>
      <c r="I1" s="10" t="s">
        <v>23</v>
      </c>
      <c r="J1" s="10" t="s">
        <v>24</v>
      </c>
      <c r="K1" s="9" t="s">
        <v>25</v>
      </c>
      <c r="L1" s="9" t="s">
        <v>26</v>
      </c>
      <c r="M1" s="9" t="s">
        <v>27</v>
      </c>
      <c r="N1" s="9" t="s">
        <v>28</v>
      </c>
      <c r="O1" s="9" t="s">
        <v>29</v>
      </c>
      <c r="P1" s="9" t="s">
        <v>30</v>
      </c>
      <c r="Q1" s="9" t="s">
        <v>31</v>
      </c>
      <c r="R1" s="9" t="s">
        <v>8</v>
      </c>
      <c r="S1" s="9" t="s">
        <v>7</v>
      </c>
    </row>
    <row r="2" spans="1:19" ht="25.5" x14ac:dyDescent="0.25">
      <c r="A2" s="7" t="s">
        <v>6</v>
      </c>
      <c r="B2" s="7" t="s">
        <v>32</v>
      </c>
      <c r="C2" s="7" t="s">
        <v>35</v>
      </c>
      <c r="D2" s="2" t="s">
        <v>48</v>
      </c>
      <c r="E2" s="8"/>
      <c r="F2" s="7" t="s">
        <v>9</v>
      </c>
      <c r="G2" s="2" t="s">
        <v>64</v>
      </c>
    </row>
    <row r="3" spans="1:19" ht="25.5" x14ac:dyDescent="0.25">
      <c r="A3" s="7" t="s">
        <v>41</v>
      </c>
      <c r="B3" s="1" t="s">
        <v>33</v>
      </c>
      <c r="C3" s="7" t="s">
        <v>36</v>
      </c>
      <c r="D3" s="2" t="s">
        <v>49</v>
      </c>
      <c r="F3" s="7" t="s">
        <v>10</v>
      </c>
      <c r="G3" s="2" t="s">
        <v>65</v>
      </c>
    </row>
    <row r="4" spans="1:19" ht="25.5" x14ac:dyDescent="0.25">
      <c r="A4" s="7" t="s">
        <v>46</v>
      </c>
      <c r="B4" s="1"/>
      <c r="C4" s="7" t="s">
        <v>37</v>
      </c>
      <c r="D4" s="2" t="s">
        <v>50</v>
      </c>
      <c r="F4" s="7" t="s">
        <v>11</v>
      </c>
      <c r="G4" s="2" t="s">
        <v>66</v>
      </c>
    </row>
    <row r="5" spans="1:19" ht="40.5" x14ac:dyDescent="0.25">
      <c r="A5" s="7" t="s">
        <v>124</v>
      </c>
      <c r="B5" s="1" t="s">
        <v>34</v>
      </c>
      <c r="C5" s="7" t="s">
        <v>38</v>
      </c>
      <c r="D5" s="2" t="s">
        <v>51</v>
      </c>
      <c r="F5" s="7" t="s">
        <v>12</v>
      </c>
      <c r="G5" s="3" t="s">
        <v>67</v>
      </c>
    </row>
    <row r="6" spans="1:19" x14ac:dyDescent="0.25">
      <c r="C6" s="7" t="s">
        <v>39</v>
      </c>
      <c r="D6" s="2" t="s">
        <v>10</v>
      </c>
      <c r="F6" s="7" t="s">
        <v>13</v>
      </c>
      <c r="G6" s="3" t="s">
        <v>68</v>
      </c>
    </row>
    <row r="7" spans="1:19" x14ac:dyDescent="0.25">
      <c r="C7" s="7" t="s">
        <v>40</v>
      </c>
      <c r="D7" s="2" t="s">
        <v>38</v>
      </c>
      <c r="F7" s="7" t="s">
        <v>15</v>
      </c>
      <c r="G7" s="2" t="s">
        <v>69</v>
      </c>
    </row>
    <row r="8" spans="1:19" ht="25.5" x14ac:dyDescent="0.25">
      <c r="C8" s="7" t="s">
        <v>41</v>
      </c>
      <c r="D8" s="2" t="s">
        <v>11</v>
      </c>
      <c r="F8" s="7" t="s">
        <v>16</v>
      </c>
      <c r="G8" s="2" t="s">
        <v>70</v>
      </c>
    </row>
    <row r="9" spans="1:19" x14ac:dyDescent="0.25">
      <c r="C9" s="7" t="s">
        <v>42</v>
      </c>
      <c r="D9" s="2" t="s">
        <v>12</v>
      </c>
      <c r="F9" s="7" t="s">
        <v>17</v>
      </c>
      <c r="G9" s="2" t="s">
        <v>71</v>
      </c>
    </row>
    <row r="10" spans="1:19" x14ac:dyDescent="0.25">
      <c r="C10" s="7" t="s">
        <v>43</v>
      </c>
      <c r="D10" s="2" t="s">
        <v>52</v>
      </c>
      <c r="F10" s="7" t="s">
        <v>18</v>
      </c>
      <c r="G10" s="3" t="s">
        <v>72</v>
      </c>
    </row>
    <row r="11" spans="1:19" ht="25.5" x14ac:dyDescent="0.25">
      <c r="C11" s="7" t="s">
        <v>44</v>
      </c>
      <c r="D11" s="2" t="s">
        <v>53</v>
      </c>
      <c r="F11" s="7" t="s">
        <v>18</v>
      </c>
      <c r="G11" s="2" t="s">
        <v>73</v>
      </c>
    </row>
    <row r="12" spans="1:19" x14ac:dyDescent="0.25">
      <c r="C12" s="7" t="s">
        <v>45</v>
      </c>
      <c r="D12" s="2" t="s">
        <v>43</v>
      </c>
      <c r="F12" s="7" t="s">
        <v>19</v>
      </c>
      <c r="G12" s="2" t="s">
        <v>74</v>
      </c>
    </row>
    <row r="13" spans="1:19" x14ac:dyDescent="0.25">
      <c r="C13" s="7" t="s">
        <v>46</v>
      </c>
      <c r="D13" s="2" t="s">
        <v>54</v>
      </c>
      <c r="F13" s="7" t="s">
        <v>20</v>
      </c>
      <c r="G13" s="2" t="s">
        <v>75</v>
      </c>
    </row>
    <row r="14" spans="1:19" ht="25.5" x14ac:dyDescent="0.25">
      <c r="C14" s="7" t="s">
        <v>47</v>
      </c>
      <c r="D14" s="2" t="s">
        <v>55</v>
      </c>
      <c r="F14" s="7" t="s">
        <v>14</v>
      </c>
      <c r="G14" s="2" t="s">
        <v>76</v>
      </c>
    </row>
    <row r="15" spans="1:19" x14ac:dyDescent="0.25">
      <c r="D15" s="2" t="s">
        <v>56</v>
      </c>
      <c r="G15" s="3" t="s">
        <v>77</v>
      </c>
    </row>
    <row r="16" spans="1:19" x14ac:dyDescent="0.25">
      <c r="D16" s="2" t="s">
        <v>57</v>
      </c>
      <c r="G16" s="2" t="s">
        <v>78</v>
      </c>
    </row>
    <row r="17" spans="4:7" ht="15" x14ac:dyDescent="0.25">
      <c r="D17" s="2" t="s">
        <v>58</v>
      </c>
      <c r="G17" s="2" t="s">
        <v>79</v>
      </c>
    </row>
    <row r="18" spans="4:7" ht="25.5" x14ac:dyDescent="0.25">
      <c r="D18" s="7" t="s">
        <v>59</v>
      </c>
      <c r="G18" s="2" t="s">
        <v>80</v>
      </c>
    </row>
    <row r="19" spans="4:7" ht="25.5" x14ac:dyDescent="0.25">
      <c r="D19" s="7" t="s">
        <v>60</v>
      </c>
      <c r="G19" s="2" t="s">
        <v>81</v>
      </c>
    </row>
    <row r="20" spans="4:7" ht="25.5" x14ac:dyDescent="0.25">
      <c r="D20" s="7" t="s">
        <v>16</v>
      </c>
      <c r="G20" s="2" t="s">
        <v>82</v>
      </c>
    </row>
    <row r="21" spans="4:7" ht="25.5" x14ac:dyDescent="0.25">
      <c r="D21" s="7" t="s">
        <v>17</v>
      </c>
      <c r="G21" s="2" t="s">
        <v>83</v>
      </c>
    </row>
    <row r="22" spans="4:7" ht="25.5" x14ac:dyDescent="0.25">
      <c r="D22" s="7" t="s">
        <v>61</v>
      </c>
      <c r="G22" s="2" t="s">
        <v>84</v>
      </c>
    </row>
    <row r="23" spans="4:7" x14ac:dyDescent="0.25">
      <c r="D23" s="7" t="s">
        <v>62</v>
      </c>
      <c r="G23" s="4" t="s">
        <v>85</v>
      </c>
    </row>
    <row r="24" spans="4:7" x14ac:dyDescent="0.25">
      <c r="D24" s="7" t="s">
        <v>63</v>
      </c>
      <c r="G24" s="3" t="s">
        <v>86</v>
      </c>
    </row>
    <row r="25" spans="4:7" x14ac:dyDescent="0.25">
      <c r="D25" s="7" t="s">
        <v>20</v>
      </c>
      <c r="G25" s="3" t="s">
        <v>87</v>
      </c>
    </row>
    <row r="26" spans="4:7" ht="25.5" x14ac:dyDescent="0.25">
      <c r="G26" s="2" t="s">
        <v>88</v>
      </c>
    </row>
    <row r="27" spans="4:7" ht="25.5" x14ac:dyDescent="0.25">
      <c r="G27" s="2" t="s">
        <v>89</v>
      </c>
    </row>
    <row r="28" spans="4:7" ht="25.5" x14ac:dyDescent="0.25">
      <c r="G28" s="2" t="s">
        <v>90</v>
      </c>
    </row>
    <row r="29" spans="4:7" ht="25.5" x14ac:dyDescent="0.25">
      <c r="G29" s="2" t="s">
        <v>91</v>
      </c>
    </row>
    <row r="30" spans="4:7" ht="25.5" x14ac:dyDescent="0.25">
      <c r="G30" s="2" t="s">
        <v>92</v>
      </c>
    </row>
    <row r="31" spans="4:7" ht="25.5" x14ac:dyDescent="0.25">
      <c r="G31" s="2" t="s">
        <v>93</v>
      </c>
    </row>
    <row r="32" spans="4:7" ht="25.5" x14ac:dyDescent="0.25">
      <c r="G32" s="2" t="s">
        <v>94</v>
      </c>
    </row>
    <row r="33" spans="7:7" ht="25.5" x14ac:dyDescent="0.25">
      <c r="G33" s="2" t="s">
        <v>95</v>
      </c>
    </row>
    <row r="34" spans="7:7" x14ac:dyDescent="0.25">
      <c r="G34" s="2" t="s">
        <v>96</v>
      </c>
    </row>
    <row r="35" spans="7:7" ht="25.5" x14ac:dyDescent="0.25">
      <c r="G35" s="2" t="s">
        <v>97</v>
      </c>
    </row>
    <row r="36" spans="7:7" ht="25.5" x14ac:dyDescent="0.25">
      <c r="G36" s="2" t="s">
        <v>98</v>
      </c>
    </row>
    <row r="37" spans="7:7" ht="25.5" x14ac:dyDescent="0.25">
      <c r="G37" s="2" t="s">
        <v>99</v>
      </c>
    </row>
    <row r="38" spans="7:7" ht="38.25" x14ac:dyDescent="0.25">
      <c r="G38" s="3" t="s">
        <v>100</v>
      </c>
    </row>
    <row r="39" spans="7:7" ht="25.5" x14ac:dyDescent="0.25">
      <c r="G39" s="2" t="s">
        <v>101</v>
      </c>
    </row>
    <row r="40" spans="7:7" ht="25.5" x14ac:dyDescent="0.25">
      <c r="G40" s="2" t="s">
        <v>102</v>
      </c>
    </row>
    <row r="41" spans="7:7" x14ac:dyDescent="0.25">
      <c r="G41" s="4" t="s">
        <v>103</v>
      </c>
    </row>
    <row r="42" spans="7:7" ht="25.5" x14ac:dyDescent="0.25">
      <c r="G42" s="2" t="s">
        <v>104</v>
      </c>
    </row>
    <row r="43" spans="7:7" x14ac:dyDescent="0.25">
      <c r="G43" s="4" t="s">
        <v>105</v>
      </c>
    </row>
    <row r="44" spans="7:7" ht="25.5" x14ac:dyDescent="0.25">
      <c r="G44" s="4" t="s">
        <v>106</v>
      </c>
    </row>
    <row r="45" spans="7:7" x14ac:dyDescent="0.25">
      <c r="G45" s="4" t="s">
        <v>107</v>
      </c>
    </row>
    <row r="46" spans="7:7" ht="25.5" x14ac:dyDescent="0.25">
      <c r="G46" s="2" t="s">
        <v>108</v>
      </c>
    </row>
    <row r="47" spans="7:7" x14ac:dyDescent="0.25">
      <c r="G47" s="4" t="s">
        <v>109</v>
      </c>
    </row>
    <row r="48" spans="7:7" x14ac:dyDescent="0.25">
      <c r="G48" s="4" t="s">
        <v>110</v>
      </c>
    </row>
    <row r="49" spans="7:7" x14ac:dyDescent="0.25">
      <c r="G49" s="2" t="s">
        <v>111</v>
      </c>
    </row>
    <row r="50" spans="7:7" x14ac:dyDescent="0.25">
      <c r="G50" s="2" t="s">
        <v>112</v>
      </c>
    </row>
    <row r="51" spans="7:7" x14ac:dyDescent="0.25">
      <c r="G51" s="2" t="s">
        <v>113</v>
      </c>
    </row>
    <row r="52" spans="7:7" x14ac:dyDescent="0.25">
      <c r="G52" s="2" t="s">
        <v>114</v>
      </c>
    </row>
    <row r="53" spans="7:7" ht="25.5" x14ac:dyDescent="0.25">
      <c r="G53" s="2" t="s">
        <v>115</v>
      </c>
    </row>
    <row r="54" spans="7:7" ht="25.5" x14ac:dyDescent="0.25">
      <c r="G54" s="2" t="s">
        <v>116</v>
      </c>
    </row>
    <row r="55" spans="7:7" x14ac:dyDescent="0.25">
      <c r="G55" s="3" t="s">
        <v>117</v>
      </c>
    </row>
    <row r="56" spans="7:7" x14ac:dyDescent="0.25">
      <c r="G56" s="3" t="s">
        <v>118</v>
      </c>
    </row>
    <row r="57" spans="7:7" x14ac:dyDescent="0.25">
      <c r="G57" s="3" t="s">
        <v>119</v>
      </c>
    </row>
    <row r="58" spans="7:7" ht="25.5" x14ac:dyDescent="0.25">
      <c r="G58" s="2" t="s">
        <v>120</v>
      </c>
    </row>
    <row r="59" spans="7:7" x14ac:dyDescent="0.25">
      <c r="G59" s="2" t="s">
        <v>121</v>
      </c>
    </row>
    <row r="60" spans="7:7" ht="25.5" x14ac:dyDescent="0.25">
      <c r="G60" s="2" t="s">
        <v>122</v>
      </c>
    </row>
    <row r="61" spans="7:7" ht="25.5" x14ac:dyDescent="0.25">
      <c r="G61" s="2" t="s">
        <v>123</v>
      </c>
    </row>
  </sheetData>
  <sheetProtection algorithmName="SHA-512" hashValue="t7qpnvY0Jgo8vXXkNZtpIVALjZZqdQa/aKfENna/LZrNYq691dFGIoTEx/OdVgqkNagSmA5gDgz+xep1lDqT4w==" saltValue="IHhCsrH12WVN7ZMt6X3qBw==" spinCount="100000" sheet="1" objects="1" scenarios="1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20"/>
  <sheetViews>
    <sheetView topLeftCell="AH1" workbookViewId="0">
      <selection activeCell="AK4" sqref="AK4"/>
    </sheetView>
  </sheetViews>
  <sheetFormatPr baseColWidth="10" defaultColWidth="43.7109375" defaultRowHeight="15" x14ac:dyDescent="0.25"/>
  <cols>
    <col min="1" max="1" width="22.5703125" bestFit="1" customWidth="1"/>
    <col min="2" max="2" width="9.5703125" customWidth="1"/>
    <col min="3" max="3" width="20.85546875" bestFit="1" customWidth="1"/>
    <col min="4" max="4" width="23.5703125" bestFit="1" customWidth="1"/>
    <col min="5" max="5" width="21.42578125" bestFit="1" customWidth="1"/>
    <col min="6" max="6" width="25.5703125" bestFit="1" customWidth="1"/>
    <col min="7" max="7" width="5.42578125" customWidth="1"/>
    <col min="8" max="8" width="6" customWidth="1"/>
    <col min="9" max="9" width="45.28515625" bestFit="1" customWidth="1"/>
    <col min="10" max="10" width="33.140625" bestFit="1" customWidth="1"/>
    <col min="11" max="11" width="27" bestFit="1" customWidth="1"/>
    <col min="12" max="12" width="69.140625" bestFit="1" customWidth="1"/>
    <col min="13" max="13" width="5.5703125" customWidth="1"/>
    <col min="14" max="14" width="5.140625" customWidth="1"/>
    <col min="15" max="15" width="43.42578125" bestFit="1" customWidth="1"/>
    <col min="16" max="16" width="48" bestFit="1" customWidth="1"/>
    <col min="18" max="18" width="35.7109375" bestFit="1" customWidth="1"/>
    <col min="19" max="19" width="43.5703125" bestFit="1" customWidth="1"/>
    <col min="20" max="20" width="42.7109375" bestFit="1" customWidth="1"/>
    <col min="21" max="21" width="43" bestFit="1" customWidth="1"/>
    <col min="22" max="22" width="43.28515625" bestFit="1" customWidth="1"/>
    <col min="23" max="23" width="43.42578125" bestFit="1" customWidth="1"/>
    <col min="24" max="24" width="42.85546875" bestFit="1" customWidth="1"/>
    <col min="26" max="26" width="40.85546875" bestFit="1" customWidth="1"/>
    <col min="27" max="27" width="42.42578125" bestFit="1" customWidth="1"/>
    <col min="28" max="28" width="43.42578125" bestFit="1" customWidth="1"/>
    <col min="30" max="30" width="42" bestFit="1" customWidth="1"/>
    <col min="31" max="31" width="43.5703125" bestFit="1" customWidth="1"/>
    <col min="32" max="32" width="71.42578125" bestFit="1" customWidth="1"/>
    <col min="33" max="33" width="43.5703125" bestFit="1" customWidth="1"/>
    <col min="34" max="34" width="43.140625" bestFit="1" customWidth="1"/>
    <col min="35" max="38" width="43.140625" customWidth="1"/>
    <col min="39" max="39" width="7.140625" customWidth="1"/>
    <col min="40" max="40" width="29" bestFit="1" customWidth="1"/>
    <col min="41" max="41" width="6.5703125" customWidth="1"/>
    <col min="42" max="42" width="36.42578125" bestFit="1" customWidth="1"/>
  </cols>
  <sheetData>
    <row r="1" spans="1:42" x14ac:dyDescent="0.25">
      <c r="A1" s="13" t="s">
        <v>125</v>
      </c>
      <c r="C1" s="12" t="s">
        <v>6</v>
      </c>
      <c r="D1" s="12" t="s">
        <v>41</v>
      </c>
      <c r="E1" s="12" t="s">
        <v>46</v>
      </c>
      <c r="F1" s="12" t="s">
        <v>124</v>
      </c>
      <c r="I1" s="20" t="s">
        <v>32</v>
      </c>
      <c r="J1" s="20" t="s">
        <v>33</v>
      </c>
      <c r="K1" s="20" t="s">
        <v>34</v>
      </c>
      <c r="L1" s="19" t="s">
        <v>15</v>
      </c>
      <c r="O1" s="19" t="s">
        <v>127</v>
      </c>
      <c r="P1" s="20" t="s">
        <v>128</v>
      </c>
      <c r="Q1" s="19" t="s">
        <v>20</v>
      </c>
      <c r="R1" s="20" t="s">
        <v>12</v>
      </c>
      <c r="S1" s="19" t="s">
        <v>17</v>
      </c>
      <c r="T1" s="20" t="s">
        <v>10</v>
      </c>
      <c r="U1" s="19" t="s">
        <v>11</v>
      </c>
      <c r="V1" s="20" t="s">
        <v>130</v>
      </c>
      <c r="W1" s="19" t="s">
        <v>57</v>
      </c>
      <c r="X1" s="20" t="s">
        <v>56</v>
      </c>
      <c r="Y1" s="19" t="s">
        <v>54</v>
      </c>
      <c r="Z1" s="20" t="s">
        <v>55</v>
      </c>
      <c r="AA1" s="19" t="s">
        <v>38</v>
      </c>
      <c r="AB1" s="20" t="s">
        <v>43</v>
      </c>
      <c r="AC1" s="19" t="s">
        <v>63</v>
      </c>
      <c r="AD1" s="19" t="s">
        <v>58</v>
      </c>
      <c r="AE1" s="20" t="s">
        <v>61</v>
      </c>
      <c r="AF1" s="19" t="s">
        <v>131</v>
      </c>
      <c r="AG1" s="20" t="s">
        <v>60</v>
      </c>
      <c r="AH1" s="20" t="s">
        <v>132</v>
      </c>
      <c r="AI1" s="26" t="s">
        <v>62</v>
      </c>
      <c r="AJ1" s="26" t="s">
        <v>16</v>
      </c>
      <c r="AK1" s="26" t="s">
        <v>165</v>
      </c>
      <c r="AN1" s="11" t="s">
        <v>134</v>
      </c>
      <c r="AP1" t="s">
        <v>156</v>
      </c>
    </row>
    <row r="2" spans="1:42" ht="51" x14ac:dyDescent="0.25">
      <c r="A2" s="7" t="s">
        <v>6</v>
      </c>
      <c r="C2" s="7" t="s">
        <v>32</v>
      </c>
      <c r="D2" s="1" t="s">
        <v>15</v>
      </c>
      <c r="E2" s="1" t="s">
        <v>15</v>
      </c>
      <c r="F2" s="1" t="s">
        <v>15</v>
      </c>
      <c r="I2" t="s">
        <v>165</v>
      </c>
      <c r="J2" t="s">
        <v>54</v>
      </c>
      <c r="K2" t="s">
        <v>38</v>
      </c>
      <c r="L2" t="s">
        <v>131</v>
      </c>
      <c r="O2" s="15" t="s">
        <v>98</v>
      </c>
      <c r="P2" s="15" t="s">
        <v>97</v>
      </c>
      <c r="Q2" s="17" t="s">
        <v>77</v>
      </c>
      <c r="R2" s="15" t="s">
        <v>73</v>
      </c>
      <c r="S2" s="14" t="s">
        <v>94</v>
      </c>
      <c r="T2" s="17" t="s">
        <v>72</v>
      </c>
      <c r="U2" s="14" t="s">
        <v>120</v>
      </c>
      <c r="V2" s="14" t="s">
        <v>75</v>
      </c>
      <c r="W2" s="14" t="s">
        <v>69</v>
      </c>
      <c r="X2" s="22" t="s">
        <v>68</v>
      </c>
      <c r="Y2" s="14" t="s">
        <v>83</v>
      </c>
      <c r="Z2" s="18" t="s">
        <v>86</v>
      </c>
      <c r="AA2" s="14" t="s">
        <v>89</v>
      </c>
      <c r="AB2" s="14" t="s">
        <v>80</v>
      </c>
      <c r="AC2" s="14" t="s">
        <v>71</v>
      </c>
      <c r="AD2" s="17" t="s">
        <v>117</v>
      </c>
      <c r="AE2" s="14" t="s">
        <v>76</v>
      </c>
      <c r="AF2" s="14" t="s">
        <v>64</v>
      </c>
      <c r="AG2" s="18" t="s">
        <v>67</v>
      </c>
      <c r="AH2" s="15" t="s">
        <v>79</v>
      </c>
      <c r="AI2" s="25" t="s">
        <v>166</v>
      </c>
      <c r="AJ2" s="25" t="s">
        <v>167</v>
      </c>
      <c r="AK2" s="25" t="s">
        <v>168</v>
      </c>
      <c r="AL2" s="24"/>
      <c r="AN2" s="11" t="s">
        <v>135</v>
      </c>
      <c r="AP2" t="s">
        <v>157</v>
      </c>
    </row>
    <row r="3" spans="1:42" ht="38.25" x14ac:dyDescent="0.25">
      <c r="A3" s="7" t="s">
        <v>41</v>
      </c>
      <c r="C3" s="1" t="s">
        <v>33</v>
      </c>
      <c r="I3" t="s">
        <v>129</v>
      </c>
      <c r="J3" t="s">
        <v>55</v>
      </c>
      <c r="K3" t="s">
        <v>43</v>
      </c>
      <c r="L3" t="s">
        <v>132</v>
      </c>
      <c r="Q3" s="14" t="s">
        <v>78</v>
      </c>
      <c r="S3" s="14" t="s">
        <v>108</v>
      </c>
      <c r="T3" s="14" t="s">
        <v>99</v>
      </c>
      <c r="U3" s="14" t="s">
        <v>121</v>
      </c>
      <c r="V3" s="14" t="s">
        <v>91</v>
      </c>
      <c r="W3" s="15" t="s">
        <v>70</v>
      </c>
      <c r="Y3" s="14" t="s">
        <v>84</v>
      </c>
      <c r="AA3" s="15" t="s">
        <v>90</v>
      </c>
      <c r="AB3" s="14" t="s">
        <v>81</v>
      </c>
      <c r="AC3" s="14" t="s">
        <v>88</v>
      </c>
      <c r="AD3" s="17" t="s">
        <v>118</v>
      </c>
      <c r="AE3" s="14" t="s">
        <v>104</v>
      </c>
      <c r="AF3" s="14" t="s">
        <v>65</v>
      </c>
      <c r="AI3" s="25"/>
      <c r="AK3" t="s">
        <v>169</v>
      </c>
      <c r="AN3" s="11" t="s">
        <v>136</v>
      </c>
      <c r="AP3" t="s">
        <v>158</v>
      </c>
    </row>
    <row r="4" spans="1:42" ht="25.5" x14ac:dyDescent="0.25">
      <c r="A4" s="7" t="s">
        <v>46</v>
      </c>
      <c r="C4" s="7" t="s">
        <v>15</v>
      </c>
      <c r="I4" t="s">
        <v>127</v>
      </c>
      <c r="J4" t="s">
        <v>56</v>
      </c>
      <c r="K4" t="s">
        <v>63</v>
      </c>
      <c r="L4" t="s">
        <v>58</v>
      </c>
      <c r="Q4" s="21" t="s">
        <v>105</v>
      </c>
      <c r="S4" s="21" t="s">
        <v>110</v>
      </c>
      <c r="T4" s="14" t="s">
        <v>115</v>
      </c>
      <c r="U4" s="14" t="s">
        <v>122</v>
      </c>
      <c r="V4" s="14" t="s">
        <v>92</v>
      </c>
      <c r="Y4" s="21" t="s">
        <v>85</v>
      </c>
      <c r="AB4" s="14" t="s">
        <v>82</v>
      </c>
      <c r="AC4" s="16" t="s">
        <v>103</v>
      </c>
      <c r="AD4" s="18" t="s">
        <v>119</v>
      </c>
      <c r="AE4" s="15" t="s">
        <v>111</v>
      </c>
      <c r="AF4" s="15" t="s">
        <v>66</v>
      </c>
      <c r="AK4" t="s">
        <v>170</v>
      </c>
      <c r="AN4" s="11" t="s">
        <v>137</v>
      </c>
      <c r="AP4" t="s">
        <v>159</v>
      </c>
    </row>
    <row r="5" spans="1:42" ht="25.5" x14ac:dyDescent="0.25">
      <c r="A5" s="7" t="s">
        <v>124</v>
      </c>
      <c r="C5" s="1" t="s">
        <v>34</v>
      </c>
      <c r="I5" t="s">
        <v>10</v>
      </c>
      <c r="J5" t="s">
        <v>57</v>
      </c>
      <c r="L5" t="s">
        <v>46</v>
      </c>
      <c r="Q5" s="21" t="s">
        <v>106</v>
      </c>
      <c r="S5" s="15" t="s">
        <v>114</v>
      </c>
      <c r="T5" s="15" t="s">
        <v>116</v>
      </c>
      <c r="U5" s="15" t="s">
        <v>123</v>
      </c>
      <c r="V5" s="15" t="s">
        <v>93</v>
      </c>
      <c r="Y5" s="17" t="s">
        <v>87</v>
      </c>
      <c r="AB5" s="15" t="s">
        <v>113</v>
      </c>
      <c r="AN5" s="11" t="s">
        <v>138</v>
      </c>
      <c r="AP5" t="s">
        <v>160</v>
      </c>
    </row>
    <row r="6" spans="1:42" ht="25.5" x14ac:dyDescent="0.25">
      <c r="I6" t="s">
        <v>11</v>
      </c>
      <c r="L6" t="s">
        <v>133</v>
      </c>
      <c r="Q6" s="21" t="s">
        <v>107</v>
      </c>
      <c r="Y6" s="14" t="s">
        <v>102</v>
      </c>
      <c r="AN6" s="11" t="s">
        <v>139</v>
      </c>
      <c r="AP6" t="s">
        <v>161</v>
      </c>
    </row>
    <row r="7" spans="1:42" x14ac:dyDescent="0.25">
      <c r="I7" t="s">
        <v>12</v>
      </c>
      <c r="L7" t="s">
        <v>61</v>
      </c>
      <c r="Q7" s="16" t="s">
        <v>109</v>
      </c>
      <c r="Y7" s="15" t="s">
        <v>112</v>
      </c>
      <c r="AN7" s="11" t="s">
        <v>140</v>
      </c>
    </row>
    <row r="8" spans="1:42" x14ac:dyDescent="0.25">
      <c r="I8" t="s">
        <v>130</v>
      </c>
      <c r="AN8" s="11" t="s">
        <v>141</v>
      </c>
    </row>
    <row r="9" spans="1:42" x14ac:dyDescent="0.25">
      <c r="I9" t="s">
        <v>16</v>
      </c>
      <c r="AN9" s="11" t="s">
        <v>142</v>
      </c>
    </row>
    <row r="10" spans="1:42" x14ac:dyDescent="0.25">
      <c r="I10" t="s">
        <v>17</v>
      </c>
      <c r="AN10" s="11" t="s">
        <v>143</v>
      </c>
    </row>
    <row r="11" spans="1:42" x14ac:dyDescent="0.25">
      <c r="I11" t="s">
        <v>62</v>
      </c>
      <c r="AN11" s="11" t="s">
        <v>144</v>
      </c>
    </row>
    <row r="12" spans="1:42" x14ac:dyDescent="0.25">
      <c r="I12" t="s">
        <v>20</v>
      </c>
      <c r="AN12" s="11" t="s">
        <v>145</v>
      </c>
    </row>
    <row r="13" spans="1:42" x14ac:dyDescent="0.25">
      <c r="AN13" s="11" t="s">
        <v>146</v>
      </c>
    </row>
    <row r="14" spans="1:42" x14ac:dyDescent="0.25">
      <c r="AN14" s="11" t="s">
        <v>147</v>
      </c>
    </row>
    <row r="15" spans="1:42" x14ac:dyDescent="0.25">
      <c r="AN15" s="11" t="s">
        <v>148</v>
      </c>
    </row>
    <row r="16" spans="1:42" x14ac:dyDescent="0.25">
      <c r="AN16" s="11" t="s">
        <v>149</v>
      </c>
    </row>
    <row r="17" spans="40:40" x14ac:dyDescent="0.25">
      <c r="AN17" s="11" t="s">
        <v>150</v>
      </c>
    </row>
    <row r="18" spans="40:40" x14ac:dyDescent="0.25">
      <c r="AN18" s="11" t="s">
        <v>151</v>
      </c>
    </row>
    <row r="19" spans="40:40" x14ac:dyDescent="0.25">
      <c r="AN19" s="11" t="s">
        <v>152</v>
      </c>
    </row>
    <row r="20" spans="40:40" x14ac:dyDescent="0.25">
      <c r="AN20" s="23" t="s">
        <v>153</v>
      </c>
    </row>
  </sheetData>
  <sheetProtection algorithmName="SHA-512" hashValue="RxPonw89+yPujqRy5nf83l1KSZsbAH3HL3XdsmYlphBrIWWLgRMZ43NWzXmoHLhRNuBGx7qTAFfxBP8ibFvLEg==" saltValue="CNEyOIbd+zfmUjc2jOLkHA==" spinCount="100000" sheet="1" objects="1" scenarios="1"/>
  <pageMargins left="0.7" right="0.7" top="0.75" bottom="0.75" header="0.3" footer="0.3"/>
  <tableParts count="31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</tableParts>
</worksheet>
</file>

<file path=docMetadata/LabelInfo.xml><?xml version="1.0" encoding="utf-8"?>
<clbl:labelList xmlns:clbl="http://schemas.microsoft.com/office/2020/mipLabelMetadata">
  <clbl:label id="{5964d9f2-aeb6-48d9-a53d-7ab5cb1d07e8}" enabled="0" method="" siteId="{5964d9f2-aeb6-48d9-a53d-7ab5cb1d07e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 PAT-Plan General</vt:lpstr>
      <vt:lpstr>Tipo Plan General</vt:lpstr>
      <vt:lpstr>Desplegables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Yaneth Liliana Giraldo Camargo</dc:creator>
  <cp:lastModifiedBy>Hp</cp:lastModifiedBy>
  <cp:lastPrinted>2024-12-16T20:18:37Z</cp:lastPrinted>
  <dcterms:created xsi:type="dcterms:W3CDTF">2024-03-03T22:01:27Z</dcterms:created>
  <dcterms:modified xsi:type="dcterms:W3CDTF">2024-12-16T20:18:54Z</dcterms:modified>
</cp:coreProperties>
</file>